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\Work\#PROJECT - Histologie 2.0\Fluorescence tool\"/>
    </mc:Choice>
  </mc:AlternateContent>
  <bookViews>
    <workbookView xWindow="28680" yWindow="-120" windowWidth="29040" windowHeight="15840" activeTab="5"/>
  </bookViews>
  <sheets>
    <sheet name="list" sheetId="1" r:id="rId1"/>
    <sheet name="spectral diagram" sheetId="21" r:id="rId2"/>
    <sheet name="multi spectra viewer" sheetId="22" r:id="rId3"/>
    <sheet name="FRET calculator" sheetId="23" r:id="rId4"/>
    <sheet name="A1 PMT" sheetId="18" r:id="rId5"/>
    <sheet name="A1 spectral" sheetId="17" r:id="rId6"/>
    <sheet name="CytoFlex" sheetId="20" r:id="rId7"/>
    <sheet name="excitation" sheetId="11" r:id="rId8"/>
    <sheet name="emission" sheetId="12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C7" i="1"/>
  <c r="B8" i="1"/>
  <c r="C8" i="1"/>
  <c r="B9" i="1"/>
  <c r="C9" i="1"/>
  <c r="B10" i="1"/>
  <c r="C10" i="1"/>
  <c r="B11" i="1"/>
  <c r="C11" i="1"/>
  <c r="AX577" i="22" l="1"/>
  <c r="AW577" i="22"/>
  <c r="AV577" i="22"/>
  <c r="AU577" i="22"/>
  <c r="AT577" i="22"/>
  <c r="AS577" i="22"/>
  <c r="AR577" i="22"/>
  <c r="U577" i="22" s="1"/>
  <c r="AQ577" i="22"/>
  <c r="AP577" i="22"/>
  <c r="AO577" i="22"/>
  <c r="AN577" i="22"/>
  <c r="Q577" i="22" s="1"/>
  <c r="AM577" i="22"/>
  <c r="AL577" i="22"/>
  <c r="AK577" i="22"/>
  <c r="AJ577" i="22"/>
  <c r="M577" i="22" s="1"/>
  <c r="AI577" i="22"/>
  <c r="AH577" i="22"/>
  <c r="K577" i="22" s="1"/>
  <c r="AG577" i="22"/>
  <c r="AF577" i="22"/>
  <c r="AE577" i="22"/>
  <c r="AX576" i="22"/>
  <c r="AW576" i="22"/>
  <c r="AV576" i="22"/>
  <c r="AU576" i="22"/>
  <c r="AT576" i="22"/>
  <c r="W576" i="22" s="1"/>
  <c r="AS576" i="22"/>
  <c r="AR576" i="22"/>
  <c r="U576" i="22" s="1"/>
  <c r="AQ576" i="22"/>
  <c r="AP576" i="22"/>
  <c r="AO576" i="22"/>
  <c r="AN576" i="22"/>
  <c r="Q576" i="22" s="1"/>
  <c r="AM576" i="22"/>
  <c r="AL576" i="22"/>
  <c r="AK576" i="22"/>
  <c r="AJ576" i="22"/>
  <c r="AI576" i="22"/>
  <c r="AH576" i="22"/>
  <c r="AG576" i="22"/>
  <c r="AF576" i="22"/>
  <c r="AE576" i="22"/>
  <c r="AX575" i="22"/>
  <c r="AW575" i="22"/>
  <c r="AV575" i="22"/>
  <c r="AU575" i="22"/>
  <c r="AT575" i="22"/>
  <c r="AS575" i="22"/>
  <c r="AR575" i="22"/>
  <c r="U575" i="22" s="1"/>
  <c r="AQ575" i="22"/>
  <c r="AP575" i="22"/>
  <c r="AO575" i="22"/>
  <c r="AN575" i="22"/>
  <c r="Q575" i="22" s="1"/>
  <c r="AM575" i="22"/>
  <c r="AL575" i="22"/>
  <c r="AK575" i="22"/>
  <c r="AJ575" i="22"/>
  <c r="M575" i="22" s="1"/>
  <c r="AI575" i="22"/>
  <c r="AH575" i="22"/>
  <c r="AG575" i="22"/>
  <c r="AF575" i="22"/>
  <c r="AE575" i="22"/>
  <c r="AX574" i="22"/>
  <c r="AW574" i="22"/>
  <c r="AV574" i="22"/>
  <c r="AU574" i="22"/>
  <c r="AT574" i="22"/>
  <c r="AS574" i="22"/>
  <c r="AR574" i="22"/>
  <c r="U574" i="22" s="1"/>
  <c r="AQ574" i="22"/>
  <c r="AP574" i="22"/>
  <c r="AO574" i="22"/>
  <c r="AN574" i="22"/>
  <c r="Q574" i="22" s="1"/>
  <c r="AM574" i="22"/>
  <c r="AL574" i="22"/>
  <c r="AK574" i="22"/>
  <c r="AJ574" i="22"/>
  <c r="M574" i="22" s="1"/>
  <c r="AI574" i="22"/>
  <c r="AH574" i="22"/>
  <c r="AG574" i="22"/>
  <c r="AF574" i="22"/>
  <c r="AE574" i="22"/>
  <c r="AX573" i="22"/>
  <c r="AW573" i="22"/>
  <c r="AV573" i="22"/>
  <c r="AU573" i="22"/>
  <c r="AT573" i="22"/>
  <c r="AS573" i="22"/>
  <c r="AR573" i="22"/>
  <c r="U573" i="22" s="1"/>
  <c r="AQ573" i="22"/>
  <c r="AP573" i="22"/>
  <c r="AO573" i="22"/>
  <c r="AN573" i="22"/>
  <c r="Q573" i="22" s="1"/>
  <c r="AM573" i="22"/>
  <c r="AL573" i="22"/>
  <c r="AK573" i="22"/>
  <c r="AJ573" i="22"/>
  <c r="M573" i="22" s="1"/>
  <c r="AI573" i="22"/>
  <c r="AH573" i="22"/>
  <c r="K573" i="22" s="1"/>
  <c r="AG573" i="22"/>
  <c r="AF573" i="22"/>
  <c r="AE573" i="22"/>
  <c r="AX572" i="22"/>
  <c r="AW572" i="22"/>
  <c r="AV572" i="22"/>
  <c r="AU572" i="22"/>
  <c r="AT572" i="22"/>
  <c r="W572" i="22" s="1"/>
  <c r="AS572" i="22"/>
  <c r="AR572" i="22"/>
  <c r="U572" i="22" s="1"/>
  <c r="AQ572" i="22"/>
  <c r="AP572" i="22"/>
  <c r="AO572" i="22"/>
  <c r="AN572" i="22"/>
  <c r="Q572" i="22" s="1"/>
  <c r="AM572" i="22"/>
  <c r="AL572" i="22"/>
  <c r="AK572" i="22"/>
  <c r="AJ572" i="22"/>
  <c r="M572" i="22" s="1"/>
  <c r="AI572" i="22"/>
  <c r="AH572" i="22"/>
  <c r="AG572" i="22"/>
  <c r="AF572" i="22"/>
  <c r="AE572" i="22"/>
  <c r="AX571" i="22"/>
  <c r="AW571" i="22"/>
  <c r="AV571" i="22"/>
  <c r="AU571" i="22"/>
  <c r="AT571" i="22"/>
  <c r="AS571" i="22"/>
  <c r="AR571" i="22"/>
  <c r="U571" i="22" s="1"/>
  <c r="AQ571" i="22"/>
  <c r="AP571" i="22"/>
  <c r="AO571" i="22"/>
  <c r="AN571" i="22"/>
  <c r="Q571" i="22" s="1"/>
  <c r="AM571" i="22"/>
  <c r="AL571" i="22"/>
  <c r="AK571" i="22"/>
  <c r="AJ571" i="22"/>
  <c r="M571" i="22" s="1"/>
  <c r="AI571" i="22"/>
  <c r="AH571" i="22"/>
  <c r="AG571" i="22"/>
  <c r="AF571" i="22"/>
  <c r="AE571" i="22"/>
  <c r="AX570" i="22"/>
  <c r="AW570" i="22"/>
  <c r="AV570" i="22"/>
  <c r="AU570" i="22"/>
  <c r="AT570" i="22"/>
  <c r="AS570" i="22"/>
  <c r="AR570" i="22"/>
  <c r="U570" i="22" s="1"/>
  <c r="AQ570" i="22"/>
  <c r="AP570" i="22"/>
  <c r="AO570" i="22"/>
  <c r="AN570" i="22"/>
  <c r="Q570" i="22" s="1"/>
  <c r="AM570" i="22"/>
  <c r="AL570" i="22"/>
  <c r="AK570" i="22"/>
  <c r="AJ570" i="22"/>
  <c r="M570" i="22" s="1"/>
  <c r="AI570" i="22"/>
  <c r="AH570" i="22"/>
  <c r="AG570" i="22"/>
  <c r="AF570" i="22"/>
  <c r="AE570" i="22"/>
  <c r="AX569" i="22"/>
  <c r="AW569" i="22"/>
  <c r="AV569" i="22"/>
  <c r="AU569" i="22"/>
  <c r="AT569" i="22"/>
  <c r="AS569" i="22"/>
  <c r="AR569" i="22"/>
  <c r="U569" i="22" s="1"/>
  <c r="AQ569" i="22"/>
  <c r="AP569" i="22"/>
  <c r="AO569" i="22"/>
  <c r="AN569" i="22"/>
  <c r="Q569" i="22" s="1"/>
  <c r="AM569" i="22"/>
  <c r="AL569" i="22"/>
  <c r="AK569" i="22"/>
  <c r="AJ569" i="22"/>
  <c r="M569" i="22" s="1"/>
  <c r="AI569" i="22"/>
  <c r="AH569" i="22"/>
  <c r="K569" i="22" s="1"/>
  <c r="AG569" i="22"/>
  <c r="AF569" i="22"/>
  <c r="AE569" i="22"/>
  <c r="AX568" i="22"/>
  <c r="AW568" i="22"/>
  <c r="AV568" i="22"/>
  <c r="AU568" i="22"/>
  <c r="AT568" i="22"/>
  <c r="W568" i="22" s="1"/>
  <c r="AS568" i="22"/>
  <c r="AR568" i="22"/>
  <c r="U568" i="22" s="1"/>
  <c r="AQ568" i="22"/>
  <c r="AP568" i="22"/>
  <c r="AO568" i="22"/>
  <c r="AN568" i="22"/>
  <c r="Q568" i="22" s="1"/>
  <c r="AM568" i="22"/>
  <c r="AL568" i="22"/>
  <c r="AK568" i="22"/>
  <c r="AJ568" i="22"/>
  <c r="M568" i="22" s="1"/>
  <c r="AI568" i="22"/>
  <c r="AH568" i="22"/>
  <c r="AG568" i="22"/>
  <c r="AF568" i="22"/>
  <c r="AE568" i="22"/>
  <c r="AX567" i="22"/>
  <c r="AW567" i="22"/>
  <c r="AV567" i="22"/>
  <c r="AU567" i="22"/>
  <c r="AT567" i="22"/>
  <c r="AS567" i="22"/>
  <c r="AR567" i="22"/>
  <c r="AQ567" i="22"/>
  <c r="AP567" i="22"/>
  <c r="AO567" i="22"/>
  <c r="AN567" i="22"/>
  <c r="Q567" i="22" s="1"/>
  <c r="AM567" i="22"/>
  <c r="AL567" i="22"/>
  <c r="AK567" i="22"/>
  <c r="AJ567" i="22"/>
  <c r="M567" i="22" s="1"/>
  <c r="AI567" i="22"/>
  <c r="AH567" i="22"/>
  <c r="AG567" i="22"/>
  <c r="AF567" i="22"/>
  <c r="AE567" i="22"/>
  <c r="AX566" i="22"/>
  <c r="AW566" i="22"/>
  <c r="AV566" i="22"/>
  <c r="AU566" i="22"/>
  <c r="AT566" i="22"/>
  <c r="AS566" i="22"/>
  <c r="AR566" i="22"/>
  <c r="U566" i="22" s="1"/>
  <c r="AQ566" i="22"/>
  <c r="AP566" i="22"/>
  <c r="AO566" i="22"/>
  <c r="AN566" i="22"/>
  <c r="Q566" i="22" s="1"/>
  <c r="AM566" i="22"/>
  <c r="AL566" i="22"/>
  <c r="AK566" i="22"/>
  <c r="AJ566" i="22"/>
  <c r="M566" i="22" s="1"/>
  <c r="AI566" i="22"/>
  <c r="AH566" i="22"/>
  <c r="AG566" i="22"/>
  <c r="AF566" i="22"/>
  <c r="AE566" i="22"/>
  <c r="AX565" i="22"/>
  <c r="AW565" i="22"/>
  <c r="AV565" i="22"/>
  <c r="AU565" i="22"/>
  <c r="AT565" i="22"/>
  <c r="AS565" i="22"/>
  <c r="AR565" i="22"/>
  <c r="U565" i="22" s="1"/>
  <c r="AQ565" i="22"/>
  <c r="AP565" i="22"/>
  <c r="AO565" i="22"/>
  <c r="AN565" i="22"/>
  <c r="Q565" i="22" s="1"/>
  <c r="AM565" i="22"/>
  <c r="AL565" i="22"/>
  <c r="AK565" i="22"/>
  <c r="AJ565" i="22"/>
  <c r="M565" i="22" s="1"/>
  <c r="AI565" i="22"/>
  <c r="AH565" i="22"/>
  <c r="K565" i="22" s="1"/>
  <c r="AG565" i="22"/>
  <c r="AF565" i="22"/>
  <c r="AE565" i="22"/>
  <c r="AX564" i="22"/>
  <c r="AW564" i="22"/>
  <c r="AV564" i="22"/>
  <c r="AU564" i="22"/>
  <c r="AT564" i="22"/>
  <c r="W564" i="22" s="1"/>
  <c r="AS564" i="22"/>
  <c r="AR564" i="22"/>
  <c r="U564" i="22" s="1"/>
  <c r="AQ564" i="22"/>
  <c r="AP564" i="22"/>
  <c r="AO564" i="22"/>
  <c r="AN564" i="22"/>
  <c r="AM564" i="22"/>
  <c r="AL564" i="22"/>
  <c r="AK564" i="22"/>
  <c r="AJ564" i="22"/>
  <c r="AI564" i="22"/>
  <c r="AH564" i="22"/>
  <c r="AG564" i="22"/>
  <c r="AF564" i="22"/>
  <c r="AE564" i="22"/>
  <c r="AX563" i="22"/>
  <c r="AW563" i="22"/>
  <c r="AV563" i="22"/>
  <c r="AU563" i="22"/>
  <c r="AT563" i="22"/>
  <c r="AS563" i="22"/>
  <c r="AR563" i="22"/>
  <c r="U563" i="22" s="1"/>
  <c r="AQ563" i="22"/>
  <c r="AP563" i="22"/>
  <c r="AO563" i="22"/>
  <c r="AN563" i="22"/>
  <c r="Q563" i="22" s="1"/>
  <c r="AM563" i="22"/>
  <c r="AL563" i="22"/>
  <c r="AK563" i="22"/>
  <c r="AJ563" i="22"/>
  <c r="M563" i="22" s="1"/>
  <c r="AI563" i="22"/>
  <c r="AH563" i="22"/>
  <c r="AG563" i="22"/>
  <c r="AF563" i="22"/>
  <c r="AE563" i="22"/>
  <c r="AX562" i="22"/>
  <c r="AW562" i="22"/>
  <c r="AV562" i="22"/>
  <c r="AU562" i="22"/>
  <c r="AT562" i="22"/>
  <c r="AS562" i="22"/>
  <c r="AR562" i="22"/>
  <c r="U562" i="22" s="1"/>
  <c r="AQ562" i="22"/>
  <c r="AP562" i="22"/>
  <c r="AO562" i="22"/>
  <c r="AN562" i="22"/>
  <c r="Q562" i="22" s="1"/>
  <c r="AM562" i="22"/>
  <c r="AL562" i="22"/>
  <c r="AK562" i="22"/>
  <c r="AJ562" i="22"/>
  <c r="M562" i="22" s="1"/>
  <c r="AI562" i="22"/>
  <c r="AH562" i="22"/>
  <c r="AG562" i="22"/>
  <c r="AF562" i="22"/>
  <c r="AE562" i="22"/>
  <c r="AX561" i="22"/>
  <c r="AW561" i="22"/>
  <c r="AV561" i="22"/>
  <c r="AU561" i="22"/>
  <c r="AT561" i="22"/>
  <c r="AS561" i="22"/>
  <c r="AR561" i="22"/>
  <c r="U561" i="22" s="1"/>
  <c r="AQ561" i="22"/>
  <c r="AP561" i="22"/>
  <c r="AO561" i="22"/>
  <c r="AN561" i="22"/>
  <c r="Q561" i="22" s="1"/>
  <c r="AM561" i="22"/>
  <c r="AL561" i="22"/>
  <c r="AK561" i="22"/>
  <c r="AJ561" i="22"/>
  <c r="M561" i="22" s="1"/>
  <c r="AI561" i="22"/>
  <c r="AH561" i="22"/>
  <c r="K561" i="22" s="1"/>
  <c r="AG561" i="22"/>
  <c r="AF561" i="22"/>
  <c r="AE561" i="22"/>
  <c r="AX560" i="22"/>
  <c r="AW560" i="22"/>
  <c r="AV560" i="22"/>
  <c r="AU560" i="22"/>
  <c r="AT560" i="22"/>
  <c r="W560" i="22" s="1"/>
  <c r="AS560" i="22"/>
  <c r="AR560" i="22"/>
  <c r="U560" i="22" s="1"/>
  <c r="AQ560" i="22"/>
  <c r="AP560" i="22"/>
  <c r="AO560" i="22"/>
  <c r="AN560" i="22"/>
  <c r="Q560" i="22" s="1"/>
  <c r="AM560" i="22"/>
  <c r="AL560" i="22"/>
  <c r="AK560" i="22"/>
  <c r="AJ560" i="22"/>
  <c r="M560" i="22" s="1"/>
  <c r="AI560" i="22"/>
  <c r="AH560" i="22"/>
  <c r="AG560" i="22"/>
  <c r="AF560" i="22"/>
  <c r="AE560" i="22"/>
  <c r="AX559" i="22"/>
  <c r="AW559" i="22"/>
  <c r="AV559" i="22"/>
  <c r="AU559" i="22"/>
  <c r="AT559" i="22"/>
  <c r="AS559" i="22"/>
  <c r="AR559" i="22"/>
  <c r="U559" i="22" s="1"/>
  <c r="AQ559" i="22"/>
  <c r="AP559" i="22"/>
  <c r="AO559" i="22"/>
  <c r="AN559" i="22"/>
  <c r="Q559" i="22" s="1"/>
  <c r="AM559" i="22"/>
  <c r="AL559" i="22"/>
  <c r="AK559" i="22"/>
  <c r="AJ559" i="22"/>
  <c r="M559" i="22" s="1"/>
  <c r="AI559" i="22"/>
  <c r="AH559" i="22"/>
  <c r="AG559" i="22"/>
  <c r="AF559" i="22"/>
  <c r="AE559" i="22"/>
  <c r="AX558" i="22"/>
  <c r="AW558" i="22"/>
  <c r="AV558" i="22"/>
  <c r="AU558" i="22"/>
  <c r="AT558" i="22"/>
  <c r="AS558" i="22"/>
  <c r="AR558" i="22"/>
  <c r="U558" i="22" s="1"/>
  <c r="AQ558" i="22"/>
  <c r="AP558" i="22"/>
  <c r="AO558" i="22"/>
  <c r="AN558" i="22"/>
  <c r="Q558" i="22" s="1"/>
  <c r="AM558" i="22"/>
  <c r="AL558" i="22"/>
  <c r="AK558" i="22"/>
  <c r="AJ558" i="22"/>
  <c r="M558" i="22" s="1"/>
  <c r="AI558" i="22"/>
  <c r="AH558" i="22"/>
  <c r="AG558" i="22"/>
  <c r="AF558" i="22"/>
  <c r="AE558" i="22"/>
  <c r="AX557" i="22"/>
  <c r="AW557" i="22"/>
  <c r="AV557" i="22"/>
  <c r="AU557" i="22"/>
  <c r="AT557" i="22"/>
  <c r="AS557" i="22"/>
  <c r="AR557" i="22"/>
  <c r="U557" i="22" s="1"/>
  <c r="AQ557" i="22"/>
  <c r="AP557" i="22"/>
  <c r="AO557" i="22"/>
  <c r="AN557" i="22"/>
  <c r="Q557" i="22" s="1"/>
  <c r="AM557" i="22"/>
  <c r="AL557" i="22"/>
  <c r="AK557" i="22"/>
  <c r="AJ557" i="22"/>
  <c r="M557" i="22" s="1"/>
  <c r="AI557" i="22"/>
  <c r="AH557" i="22"/>
  <c r="K557" i="22" s="1"/>
  <c r="AG557" i="22"/>
  <c r="AF557" i="22"/>
  <c r="AE557" i="22"/>
  <c r="AX556" i="22"/>
  <c r="AW556" i="22"/>
  <c r="AV556" i="22"/>
  <c r="AU556" i="22"/>
  <c r="AT556" i="22"/>
  <c r="W556" i="22" s="1"/>
  <c r="AS556" i="22"/>
  <c r="AR556" i="22"/>
  <c r="U556" i="22" s="1"/>
  <c r="AQ556" i="22"/>
  <c r="AP556" i="22"/>
  <c r="AO556" i="22"/>
  <c r="AN556" i="22"/>
  <c r="Q556" i="22" s="1"/>
  <c r="AM556" i="22"/>
  <c r="AL556" i="22"/>
  <c r="AK556" i="22"/>
  <c r="AJ556" i="22"/>
  <c r="M556" i="22" s="1"/>
  <c r="AI556" i="22"/>
  <c r="AH556" i="22"/>
  <c r="AG556" i="22"/>
  <c r="AF556" i="22"/>
  <c r="AE556" i="22"/>
  <c r="AX555" i="22"/>
  <c r="AW555" i="22"/>
  <c r="AV555" i="22"/>
  <c r="AU555" i="22"/>
  <c r="AT555" i="22"/>
  <c r="AS555" i="22"/>
  <c r="AR555" i="22"/>
  <c r="U555" i="22" s="1"/>
  <c r="AQ555" i="22"/>
  <c r="AP555" i="22"/>
  <c r="AO555" i="22"/>
  <c r="AN555" i="22"/>
  <c r="Q555" i="22" s="1"/>
  <c r="AM555" i="22"/>
  <c r="AL555" i="22"/>
  <c r="AK555" i="22"/>
  <c r="AJ555" i="22"/>
  <c r="M555" i="22" s="1"/>
  <c r="AI555" i="22"/>
  <c r="AH555" i="22"/>
  <c r="AG555" i="22"/>
  <c r="AF555" i="22"/>
  <c r="AE555" i="22"/>
  <c r="AX554" i="22"/>
  <c r="AW554" i="22"/>
  <c r="AV554" i="22"/>
  <c r="AU554" i="22"/>
  <c r="AT554" i="22"/>
  <c r="AS554" i="22"/>
  <c r="AR554" i="22"/>
  <c r="AQ554" i="22"/>
  <c r="AP554" i="22"/>
  <c r="AO554" i="22"/>
  <c r="AN554" i="22"/>
  <c r="AM554" i="22"/>
  <c r="AL554" i="22"/>
  <c r="AK554" i="22"/>
  <c r="AJ554" i="22"/>
  <c r="M554" i="22" s="1"/>
  <c r="AI554" i="22"/>
  <c r="AH554" i="22"/>
  <c r="AG554" i="22"/>
  <c r="AF554" i="22"/>
  <c r="AE554" i="22"/>
  <c r="AX553" i="22"/>
  <c r="AW553" i="22"/>
  <c r="AV553" i="22"/>
  <c r="AU553" i="22"/>
  <c r="AT553" i="22"/>
  <c r="AS553" i="22"/>
  <c r="AR553" i="22"/>
  <c r="U553" i="22" s="1"/>
  <c r="AQ553" i="22"/>
  <c r="AP553" i="22"/>
  <c r="AO553" i="22"/>
  <c r="AN553" i="22"/>
  <c r="Q553" i="22" s="1"/>
  <c r="AM553" i="22"/>
  <c r="AL553" i="22"/>
  <c r="AK553" i="22"/>
  <c r="AJ553" i="22"/>
  <c r="M553" i="22" s="1"/>
  <c r="AI553" i="22"/>
  <c r="AH553" i="22"/>
  <c r="K553" i="22" s="1"/>
  <c r="AG553" i="22"/>
  <c r="AF553" i="22"/>
  <c r="AE553" i="22"/>
  <c r="AX552" i="22"/>
  <c r="AW552" i="22"/>
  <c r="AV552" i="22"/>
  <c r="AU552" i="22"/>
  <c r="AT552" i="22"/>
  <c r="W552" i="22" s="1"/>
  <c r="AS552" i="22"/>
  <c r="AR552" i="22"/>
  <c r="U552" i="22" s="1"/>
  <c r="AQ552" i="22"/>
  <c r="AP552" i="22"/>
  <c r="AO552" i="22"/>
  <c r="AN552" i="22"/>
  <c r="AM552" i="22"/>
  <c r="AL552" i="22"/>
  <c r="AK552" i="22"/>
  <c r="AJ552" i="22"/>
  <c r="M552" i="22" s="1"/>
  <c r="AI552" i="22"/>
  <c r="AH552" i="22"/>
  <c r="AG552" i="22"/>
  <c r="AF552" i="22"/>
  <c r="AE552" i="22"/>
  <c r="AX551" i="22"/>
  <c r="AW551" i="22"/>
  <c r="AV551" i="22"/>
  <c r="AU551" i="22"/>
  <c r="AT551" i="22"/>
  <c r="AS551" i="22"/>
  <c r="AR551" i="22"/>
  <c r="U551" i="22" s="1"/>
  <c r="AQ551" i="22"/>
  <c r="AP551" i="22"/>
  <c r="AO551" i="22"/>
  <c r="AN551" i="22"/>
  <c r="Q551" i="22" s="1"/>
  <c r="AM551" i="22"/>
  <c r="AL551" i="22"/>
  <c r="AK551" i="22"/>
  <c r="AJ551" i="22"/>
  <c r="M551" i="22" s="1"/>
  <c r="AI551" i="22"/>
  <c r="AH551" i="22"/>
  <c r="AG551" i="22"/>
  <c r="AF551" i="22"/>
  <c r="AE551" i="22"/>
  <c r="AX550" i="22"/>
  <c r="AW550" i="22"/>
  <c r="AV550" i="22"/>
  <c r="AU550" i="22"/>
  <c r="AT550" i="22"/>
  <c r="AS550" i="22"/>
  <c r="AR550" i="22"/>
  <c r="U550" i="22" s="1"/>
  <c r="AQ550" i="22"/>
  <c r="AP550" i="22"/>
  <c r="AO550" i="22"/>
  <c r="AN550" i="22"/>
  <c r="Q550" i="22" s="1"/>
  <c r="AM550" i="22"/>
  <c r="AL550" i="22"/>
  <c r="AK550" i="22"/>
  <c r="AJ550" i="22"/>
  <c r="M550" i="22" s="1"/>
  <c r="AI550" i="22"/>
  <c r="AH550" i="22"/>
  <c r="AG550" i="22"/>
  <c r="AF550" i="22"/>
  <c r="AE550" i="22"/>
  <c r="AX549" i="22"/>
  <c r="AW549" i="22"/>
  <c r="AV549" i="22"/>
  <c r="AU549" i="22"/>
  <c r="AT549" i="22"/>
  <c r="AS549" i="22"/>
  <c r="AR549" i="22"/>
  <c r="U549" i="22" s="1"/>
  <c r="AQ549" i="22"/>
  <c r="AP549" i="22"/>
  <c r="AO549" i="22"/>
  <c r="AN549" i="22"/>
  <c r="Q549" i="22" s="1"/>
  <c r="AM549" i="22"/>
  <c r="AL549" i="22"/>
  <c r="AK549" i="22"/>
  <c r="AJ549" i="22"/>
  <c r="M549" i="22" s="1"/>
  <c r="AI549" i="22"/>
  <c r="AH549" i="22"/>
  <c r="K549" i="22" s="1"/>
  <c r="AG549" i="22"/>
  <c r="AF549" i="22"/>
  <c r="AE549" i="22"/>
  <c r="AX548" i="22"/>
  <c r="AW548" i="22"/>
  <c r="AV548" i="22"/>
  <c r="AU548" i="22"/>
  <c r="AT548" i="22"/>
  <c r="W548" i="22" s="1"/>
  <c r="AS548" i="22"/>
  <c r="AR548" i="22"/>
  <c r="U548" i="22" s="1"/>
  <c r="AQ548" i="22"/>
  <c r="AP548" i="22"/>
  <c r="AO548" i="22"/>
  <c r="AN548" i="22"/>
  <c r="Q548" i="22" s="1"/>
  <c r="AM548" i="22"/>
  <c r="AL548" i="22"/>
  <c r="AK548" i="22"/>
  <c r="AJ548" i="22"/>
  <c r="M548" i="22" s="1"/>
  <c r="AI548" i="22"/>
  <c r="AH548" i="22"/>
  <c r="AG548" i="22"/>
  <c r="AF548" i="22"/>
  <c r="AE548" i="22"/>
  <c r="AX547" i="22"/>
  <c r="AW547" i="22"/>
  <c r="AV547" i="22"/>
  <c r="AU547" i="22"/>
  <c r="AT547" i="22"/>
  <c r="AS547" i="22"/>
  <c r="AR547" i="22"/>
  <c r="U547" i="22" s="1"/>
  <c r="AQ547" i="22"/>
  <c r="AP547" i="22"/>
  <c r="AO547" i="22"/>
  <c r="AN547" i="22"/>
  <c r="Q547" i="22" s="1"/>
  <c r="AM547" i="22"/>
  <c r="AL547" i="22"/>
  <c r="AK547" i="22"/>
  <c r="AJ547" i="22"/>
  <c r="M547" i="22" s="1"/>
  <c r="AI547" i="22"/>
  <c r="AH547" i="22"/>
  <c r="AG547" i="22"/>
  <c r="AF547" i="22"/>
  <c r="AE547" i="22"/>
  <c r="AX546" i="22"/>
  <c r="AW546" i="22"/>
  <c r="AV546" i="22"/>
  <c r="AU546" i="22"/>
  <c r="AT546" i="22"/>
  <c r="AS546" i="22"/>
  <c r="AR546" i="22"/>
  <c r="U546" i="22" s="1"/>
  <c r="AQ546" i="22"/>
  <c r="AP546" i="22"/>
  <c r="AO546" i="22"/>
  <c r="AN546" i="22"/>
  <c r="Q546" i="22" s="1"/>
  <c r="AM546" i="22"/>
  <c r="AL546" i="22"/>
  <c r="AK546" i="22"/>
  <c r="AJ546" i="22"/>
  <c r="AI546" i="22"/>
  <c r="AH546" i="22"/>
  <c r="AG546" i="22"/>
  <c r="AF546" i="22"/>
  <c r="AE546" i="22"/>
  <c r="AX545" i="22"/>
  <c r="AW545" i="22"/>
  <c r="AV545" i="22"/>
  <c r="AU545" i="22"/>
  <c r="AT545" i="22"/>
  <c r="AS545" i="22"/>
  <c r="AR545" i="22"/>
  <c r="U545" i="22" s="1"/>
  <c r="AQ545" i="22"/>
  <c r="AP545" i="22"/>
  <c r="AO545" i="22"/>
  <c r="AN545" i="22"/>
  <c r="Q545" i="22" s="1"/>
  <c r="AM545" i="22"/>
  <c r="AL545" i="22"/>
  <c r="AK545" i="22"/>
  <c r="AJ545" i="22"/>
  <c r="AI545" i="22"/>
  <c r="AH545" i="22"/>
  <c r="K545" i="22" s="1"/>
  <c r="AG545" i="22"/>
  <c r="AF545" i="22"/>
  <c r="AE545" i="22"/>
  <c r="AX544" i="22"/>
  <c r="AW544" i="22"/>
  <c r="AV544" i="22"/>
  <c r="AU544" i="22"/>
  <c r="AT544" i="22"/>
  <c r="W544" i="22" s="1"/>
  <c r="AS544" i="22"/>
  <c r="AR544" i="22"/>
  <c r="U544" i="22" s="1"/>
  <c r="AQ544" i="22"/>
  <c r="AP544" i="22"/>
  <c r="AO544" i="22"/>
  <c r="AN544" i="22"/>
  <c r="Q544" i="22" s="1"/>
  <c r="AM544" i="22"/>
  <c r="AL544" i="22"/>
  <c r="AK544" i="22"/>
  <c r="AJ544" i="22"/>
  <c r="M544" i="22" s="1"/>
  <c r="AI544" i="22"/>
  <c r="AH544" i="22"/>
  <c r="AG544" i="22"/>
  <c r="AF544" i="22"/>
  <c r="AE544" i="22"/>
  <c r="AX543" i="22"/>
  <c r="AW543" i="22"/>
  <c r="AV543" i="22"/>
  <c r="AU543" i="22"/>
  <c r="AT543" i="22"/>
  <c r="AS543" i="22"/>
  <c r="AR543" i="22"/>
  <c r="U543" i="22" s="1"/>
  <c r="AQ543" i="22"/>
  <c r="AP543" i="22"/>
  <c r="AO543" i="22"/>
  <c r="AN543" i="22"/>
  <c r="Q543" i="22" s="1"/>
  <c r="AM543" i="22"/>
  <c r="AL543" i="22"/>
  <c r="AK543" i="22"/>
  <c r="AJ543" i="22"/>
  <c r="AI543" i="22"/>
  <c r="AH543" i="22"/>
  <c r="AG543" i="22"/>
  <c r="AF543" i="22"/>
  <c r="AE543" i="22"/>
  <c r="AX542" i="22"/>
  <c r="AW542" i="22"/>
  <c r="AV542" i="22"/>
  <c r="AU542" i="22"/>
  <c r="AT542" i="22"/>
  <c r="AS542" i="22"/>
  <c r="AR542" i="22"/>
  <c r="U542" i="22" s="1"/>
  <c r="AQ542" i="22"/>
  <c r="AP542" i="22"/>
  <c r="AO542" i="22"/>
  <c r="AN542" i="22"/>
  <c r="Q542" i="22" s="1"/>
  <c r="AM542" i="22"/>
  <c r="AL542" i="22"/>
  <c r="AK542" i="22"/>
  <c r="AJ542" i="22"/>
  <c r="AI542" i="22"/>
  <c r="AH542" i="22"/>
  <c r="AG542" i="22"/>
  <c r="AF542" i="22"/>
  <c r="AE542" i="22"/>
  <c r="AX541" i="22"/>
  <c r="AW541" i="22"/>
  <c r="AV541" i="22"/>
  <c r="AU541" i="22"/>
  <c r="AT541" i="22"/>
  <c r="AS541" i="22"/>
  <c r="AR541" i="22"/>
  <c r="U541" i="22" s="1"/>
  <c r="AQ541" i="22"/>
  <c r="AP541" i="22"/>
  <c r="AO541" i="22"/>
  <c r="AN541" i="22"/>
  <c r="Q541" i="22" s="1"/>
  <c r="AM541" i="22"/>
  <c r="AL541" i="22"/>
  <c r="AK541" i="22"/>
  <c r="AJ541" i="22"/>
  <c r="AI541" i="22"/>
  <c r="AH541" i="22"/>
  <c r="K541" i="22" s="1"/>
  <c r="AG541" i="22"/>
  <c r="AF541" i="22"/>
  <c r="AE541" i="22"/>
  <c r="AX540" i="22"/>
  <c r="AW540" i="22"/>
  <c r="AV540" i="22"/>
  <c r="AU540" i="22"/>
  <c r="AT540" i="22"/>
  <c r="W540" i="22" s="1"/>
  <c r="AS540" i="22"/>
  <c r="AR540" i="22"/>
  <c r="U540" i="22" s="1"/>
  <c r="AQ540" i="22"/>
  <c r="AP540" i="22"/>
  <c r="AO540" i="22"/>
  <c r="AN540" i="22"/>
  <c r="Q540" i="22" s="1"/>
  <c r="AM540" i="22"/>
  <c r="AL540" i="22"/>
  <c r="AK540" i="22"/>
  <c r="AJ540" i="22"/>
  <c r="M540" i="22" s="1"/>
  <c r="AI540" i="22"/>
  <c r="AH540" i="22"/>
  <c r="AG540" i="22"/>
  <c r="AF540" i="22"/>
  <c r="AE540" i="22"/>
  <c r="AX539" i="22"/>
  <c r="AW539" i="22"/>
  <c r="AV539" i="22"/>
  <c r="AU539" i="22"/>
  <c r="AT539" i="22"/>
  <c r="AS539" i="22"/>
  <c r="AR539" i="22"/>
  <c r="U539" i="22" s="1"/>
  <c r="AQ539" i="22"/>
  <c r="AP539" i="22"/>
  <c r="AO539" i="22"/>
  <c r="AN539" i="22"/>
  <c r="Q539" i="22" s="1"/>
  <c r="AM539" i="22"/>
  <c r="AL539" i="22"/>
  <c r="AK539" i="22"/>
  <c r="AJ539" i="22"/>
  <c r="M539" i="22" s="1"/>
  <c r="AI539" i="22"/>
  <c r="AH539" i="22"/>
  <c r="AG539" i="22"/>
  <c r="AF539" i="22"/>
  <c r="AE539" i="22"/>
  <c r="AX538" i="22"/>
  <c r="AW538" i="22"/>
  <c r="AV538" i="22"/>
  <c r="AU538" i="22"/>
  <c r="AT538" i="22"/>
  <c r="AS538" i="22"/>
  <c r="AR538" i="22"/>
  <c r="U538" i="22" s="1"/>
  <c r="AQ538" i="22"/>
  <c r="AP538" i="22"/>
  <c r="AO538" i="22"/>
  <c r="AN538" i="22"/>
  <c r="Q538" i="22" s="1"/>
  <c r="AM538" i="22"/>
  <c r="AL538" i="22"/>
  <c r="AK538" i="22"/>
  <c r="AJ538" i="22"/>
  <c r="M538" i="22" s="1"/>
  <c r="AI538" i="22"/>
  <c r="AH538" i="22"/>
  <c r="AG538" i="22"/>
  <c r="AF538" i="22"/>
  <c r="AE538" i="22"/>
  <c r="AX537" i="22"/>
  <c r="AW537" i="22"/>
  <c r="AV537" i="22"/>
  <c r="AU537" i="22"/>
  <c r="AT537" i="22"/>
  <c r="AS537" i="22"/>
  <c r="AR537" i="22"/>
  <c r="U537" i="22" s="1"/>
  <c r="AQ537" i="22"/>
  <c r="AP537" i="22"/>
  <c r="AO537" i="22"/>
  <c r="AN537" i="22"/>
  <c r="Q537" i="22" s="1"/>
  <c r="AM537" i="22"/>
  <c r="AL537" i="22"/>
  <c r="AK537" i="22"/>
  <c r="AJ537" i="22"/>
  <c r="M537" i="22" s="1"/>
  <c r="AI537" i="22"/>
  <c r="AH537" i="22"/>
  <c r="K537" i="22" s="1"/>
  <c r="AG537" i="22"/>
  <c r="AF537" i="22"/>
  <c r="AE537" i="22"/>
  <c r="AX536" i="22"/>
  <c r="AW536" i="22"/>
  <c r="AV536" i="22"/>
  <c r="AU536" i="22"/>
  <c r="AT536" i="22"/>
  <c r="W536" i="22" s="1"/>
  <c r="AS536" i="22"/>
  <c r="AR536" i="22"/>
  <c r="U536" i="22" s="1"/>
  <c r="AQ536" i="22"/>
  <c r="AP536" i="22"/>
  <c r="AO536" i="22"/>
  <c r="AN536" i="22"/>
  <c r="AM536" i="22"/>
  <c r="AL536" i="22"/>
  <c r="AK536" i="22"/>
  <c r="AJ536" i="22"/>
  <c r="M536" i="22" s="1"/>
  <c r="AI536" i="22"/>
  <c r="AH536" i="22"/>
  <c r="AG536" i="22"/>
  <c r="AF536" i="22"/>
  <c r="AE536" i="22"/>
  <c r="AX535" i="22"/>
  <c r="AW535" i="22"/>
  <c r="AV535" i="22"/>
  <c r="AU535" i="22"/>
  <c r="AT535" i="22"/>
  <c r="AS535" i="22"/>
  <c r="AR535" i="22"/>
  <c r="U535" i="22" s="1"/>
  <c r="AQ535" i="22"/>
  <c r="AP535" i="22"/>
  <c r="AO535" i="22"/>
  <c r="AN535" i="22"/>
  <c r="Q535" i="22" s="1"/>
  <c r="AM535" i="22"/>
  <c r="AL535" i="22"/>
  <c r="AK535" i="22"/>
  <c r="AJ535" i="22"/>
  <c r="M535" i="22" s="1"/>
  <c r="AI535" i="22"/>
  <c r="AH535" i="22"/>
  <c r="AG535" i="22"/>
  <c r="AF535" i="22"/>
  <c r="AE535" i="22"/>
  <c r="AX534" i="22"/>
  <c r="AW534" i="22"/>
  <c r="AV534" i="22"/>
  <c r="AU534" i="22"/>
  <c r="AT534" i="22"/>
  <c r="AS534" i="22"/>
  <c r="AR534" i="22"/>
  <c r="AQ534" i="22"/>
  <c r="AP534" i="22"/>
  <c r="AO534" i="22"/>
  <c r="AN534" i="22"/>
  <c r="Q534" i="22" s="1"/>
  <c r="AM534" i="22"/>
  <c r="AL534" i="22"/>
  <c r="AK534" i="22"/>
  <c r="AJ534" i="22"/>
  <c r="M534" i="22" s="1"/>
  <c r="AI534" i="22"/>
  <c r="AH534" i="22"/>
  <c r="AG534" i="22"/>
  <c r="AF534" i="22"/>
  <c r="AE534" i="22"/>
  <c r="AX533" i="22"/>
  <c r="AW533" i="22"/>
  <c r="AV533" i="22"/>
  <c r="AU533" i="22"/>
  <c r="AT533" i="22"/>
  <c r="AS533" i="22"/>
  <c r="AR533" i="22"/>
  <c r="U533" i="22" s="1"/>
  <c r="AQ533" i="22"/>
  <c r="AP533" i="22"/>
  <c r="AO533" i="22"/>
  <c r="AN533" i="22"/>
  <c r="Q533" i="22" s="1"/>
  <c r="AM533" i="22"/>
  <c r="AL533" i="22"/>
  <c r="AK533" i="22"/>
  <c r="AJ533" i="22"/>
  <c r="M533" i="22" s="1"/>
  <c r="AI533" i="22"/>
  <c r="AH533" i="22"/>
  <c r="K533" i="22" s="1"/>
  <c r="AG533" i="22"/>
  <c r="AF533" i="22"/>
  <c r="AE533" i="22"/>
  <c r="AX532" i="22"/>
  <c r="AW532" i="22"/>
  <c r="AV532" i="22"/>
  <c r="AU532" i="22"/>
  <c r="AT532" i="22"/>
  <c r="W532" i="22" s="1"/>
  <c r="AS532" i="22"/>
  <c r="AR532" i="22"/>
  <c r="U532" i="22" s="1"/>
  <c r="AQ532" i="22"/>
  <c r="AP532" i="22"/>
  <c r="AO532" i="22"/>
  <c r="AN532" i="22"/>
  <c r="Q532" i="22" s="1"/>
  <c r="AM532" i="22"/>
  <c r="AL532" i="22"/>
  <c r="AK532" i="22"/>
  <c r="AJ532" i="22"/>
  <c r="M532" i="22" s="1"/>
  <c r="AI532" i="22"/>
  <c r="AH532" i="22"/>
  <c r="AG532" i="22"/>
  <c r="AF532" i="22"/>
  <c r="AE532" i="22"/>
  <c r="AX531" i="22"/>
  <c r="AW531" i="22"/>
  <c r="AV531" i="22"/>
  <c r="AU531" i="22"/>
  <c r="AT531" i="22"/>
  <c r="AS531" i="22"/>
  <c r="AR531" i="22"/>
  <c r="U531" i="22" s="1"/>
  <c r="AQ531" i="22"/>
  <c r="AP531" i="22"/>
  <c r="AO531" i="22"/>
  <c r="AN531" i="22"/>
  <c r="Q531" i="22" s="1"/>
  <c r="AM531" i="22"/>
  <c r="AL531" i="22"/>
  <c r="AK531" i="22"/>
  <c r="AJ531" i="22"/>
  <c r="M531" i="22" s="1"/>
  <c r="AI531" i="22"/>
  <c r="AH531" i="22"/>
  <c r="AG531" i="22"/>
  <c r="AF531" i="22"/>
  <c r="AE531" i="22"/>
  <c r="AX530" i="22"/>
  <c r="AW530" i="22"/>
  <c r="AV530" i="22"/>
  <c r="AU530" i="22"/>
  <c r="AT530" i="22"/>
  <c r="AS530" i="22"/>
  <c r="AR530" i="22"/>
  <c r="AQ530" i="22"/>
  <c r="AP530" i="22"/>
  <c r="AO530" i="22"/>
  <c r="AN530" i="22"/>
  <c r="Q530" i="22" s="1"/>
  <c r="AM530" i="22"/>
  <c r="AL530" i="22"/>
  <c r="AK530" i="22"/>
  <c r="AJ530" i="22"/>
  <c r="M530" i="22" s="1"/>
  <c r="AI530" i="22"/>
  <c r="AH530" i="22"/>
  <c r="AG530" i="22"/>
  <c r="AF530" i="22"/>
  <c r="AE530" i="22"/>
  <c r="AX529" i="22"/>
  <c r="AW529" i="22"/>
  <c r="AV529" i="22"/>
  <c r="AU529" i="22"/>
  <c r="AT529" i="22"/>
  <c r="AS529" i="22"/>
  <c r="AR529" i="22"/>
  <c r="U529" i="22" s="1"/>
  <c r="AQ529" i="22"/>
  <c r="AP529" i="22"/>
  <c r="AO529" i="22"/>
  <c r="AN529" i="22"/>
  <c r="Q529" i="22" s="1"/>
  <c r="AM529" i="22"/>
  <c r="AL529" i="22"/>
  <c r="AK529" i="22"/>
  <c r="AJ529" i="22"/>
  <c r="M529" i="22" s="1"/>
  <c r="AI529" i="22"/>
  <c r="AH529" i="22"/>
  <c r="K529" i="22" s="1"/>
  <c r="AG529" i="22"/>
  <c r="AF529" i="22"/>
  <c r="AE529" i="22"/>
  <c r="AX528" i="22"/>
  <c r="AW528" i="22"/>
  <c r="AV528" i="22"/>
  <c r="AU528" i="22"/>
  <c r="AT528" i="22"/>
  <c r="W528" i="22" s="1"/>
  <c r="AS528" i="22"/>
  <c r="AR528" i="22"/>
  <c r="U528" i="22" s="1"/>
  <c r="AQ528" i="22"/>
  <c r="AP528" i="22"/>
  <c r="AO528" i="22"/>
  <c r="AN528" i="22"/>
  <c r="Q528" i="22" s="1"/>
  <c r="AM528" i="22"/>
  <c r="AL528" i="22"/>
  <c r="AK528" i="22"/>
  <c r="AJ528" i="22"/>
  <c r="M528" i="22" s="1"/>
  <c r="AI528" i="22"/>
  <c r="AH528" i="22"/>
  <c r="AG528" i="22"/>
  <c r="AF528" i="22"/>
  <c r="AE528" i="22"/>
  <c r="AX527" i="22"/>
  <c r="AW527" i="22"/>
  <c r="AV527" i="22"/>
  <c r="AU527" i="22"/>
  <c r="AT527" i="22"/>
  <c r="AS527" i="22"/>
  <c r="AR527" i="22"/>
  <c r="U527" i="22" s="1"/>
  <c r="AQ527" i="22"/>
  <c r="AP527" i="22"/>
  <c r="AO527" i="22"/>
  <c r="AN527" i="22"/>
  <c r="Q527" i="22" s="1"/>
  <c r="AM527" i="22"/>
  <c r="AL527" i="22"/>
  <c r="AK527" i="22"/>
  <c r="AJ527" i="22"/>
  <c r="M527" i="22" s="1"/>
  <c r="AI527" i="22"/>
  <c r="AH527" i="22"/>
  <c r="AG527" i="22"/>
  <c r="AF527" i="22"/>
  <c r="AE527" i="22"/>
  <c r="AX526" i="22"/>
  <c r="AW526" i="22"/>
  <c r="AV526" i="22"/>
  <c r="AU526" i="22"/>
  <c r="AT526" i="22"/>
  <c r="AS526" i="22"/>
  <c r="AR526" i="22"/>
  <c r="U526" i="22" s="1"/>
  <c r="AQ526" i="22"/>
  <c r="AP526" i="22"/>
  <c r="AO526" i="22"/>
  <c r="AN526" i="22"/>
  <c r="Q526" i="22" s="1"/>
  <c r="AM526" i="22"/>
  <c r="AL526" i="22"/>
  <c r="AK526" i="22"/>
  <c r="AJ526" i="22"/>
  <c r="M526" i="22" s="1"/>
  <c r="AI526" i="22"/>
  <c r="AH526" i="22"/>
  <c r="AG526" i="22"/>
  <c r="AF526" i="22"/>
  <c r="AE526" i="22"/>
  <c r="AX525" i="22"/>
  <c r="AW525" i="22"/>
  <c r="AV525" i="22"/>
  <c r="AU525" i="22"/>
  <c r="AT525" i="22"/>
  <c r="AS525" i="22"/>
  <c r="AR525" i="22"/>
  <c r="U525" i="22" s="1"/>
  <c r="AQ525" i="22"/>
  <c r="AP525" i="22"/>
  <c r="AO525" i="22"/>
  <c r="AN525" i="22"/>
  <c r="Q525" i="22" s="1"/>
  <c r="AM525" i="22"/>
  <c r="AL525" i="22"/>
  <c r="AK525" i="22"/>
  <c r="AJ525" i="22"/>
  <c r="M525" i="22" s="1"/>
  <c r="AI525" i="22"/>
  <c r="AH525" i="22"/>
  <c r="K525" i="22" s="1"/>
  <c r="AG525" i="22"/>
  <c r="AF525" i="22"/>
  <c r="AE525" i="22"/>
  <c r="AX524" i="22"/>
  <c r="AW524" i="22"/>
  <c r="AV524" i="22"/>
  <c r="AU524" i="22"/>
  <c r="AT524" i="22"/>
  <c r="W524" i="22" s="1"/>
  <c r="AS524" i="22"/>
  <c r="AR524" i="22"/>
  <c r="U524" i="22" s="1"/>
  <c r="AQ524" i="22"/>
  <c r="AP524" i="22"/>
  <c r="AO524" i="22"/>
  <c r="AN524" i="22"/>
  <c r="Q524" i="22" s="1"/>
  <c r="AM524" i="22"/>
  <c r="AL524" i="22"/>
  <c r="AK524" i="22"/>
  <c r="AJ524" i="22"/>
  <c r="M524" i="22" s="1"/>
  <c r="AI524" i="22"/>
  <c r="AH524" i="22"/>
  <c r="AG524" i="22"/>
  <c r="AF524" i="22"/>
  <c r="AE524" i="22"/>
  <c r="AX523" i="22"/>
  <c r="AW523" i="22"/>
  <c r="AV523" i="22"/>
  <c r="AU523" i="22"/>
  <c r="AT523" i="22"/>
  <c r="AS523" i="22"/>
  <c r="AR523" i="22"/>
  <c r="U523" i="22" s="1"/>
  <c r="AQ523" i="22"/>
  <c r="AP523" i="22"/>
  <c r="AO523" i="22"/>
  <c r="AN523" i="22"/>
  <c r="Q523" i="22" s="1"/>
  <c r="AM523" i="22"/>
  <c r="AL523" i="22"/>
  <c r="AK523" i="22"/>
  <c r="AJ523" i="22"/>
  <c r="M523" i="22" s="1"/>
  <c r="AI523" i="22"/>
  <c r="AH523" i="22"/>
  <c r="AG523" i="22"/>
  <c r="AF523" i="22"/>
  <c r="AE523" i="22"/>
  <c r="AX522" i="22"/>
  <c r="AW522" i="22"/>
  <c r="AV522" i="22"/>
  <c r="AU522" i="22"/>
  <c r="AT522" i="22"/>
  <c r="AS522" i="22"/>
  <c r="AR522" i="22"/>
  <c r="U522" i="22" s="1"/>
  <c r="AQ522" i="22"/>
  <c r="AP522" i="22"/>
  <c r="AO522" i="22"/>
  <c r="AN522" i="22"/>
  <c r="AM522" i="22"/>
  <c r="AL522" i="22"/>
  <c r="AK522" i="22"/>
  <c r="AJ522" i="22"/>
  <c r="M522" i="22" s="1"/>
  <c r="AI522" i="22"/>
  <c r="AH522" i="22"/>
  <c r="AG522" i="22"/>
  <c r="AF522" i="22"/>
  <c r="AE522" i="22"/>
  <c r="AX521" i="22"/>
  <c r="AW521" i="22"/>
  <c r="AV521" i="22"/>
  <c r="AU521" i="22"/>
  <c r="AT521" i="22"/>
  <c r="AS521" i="22"/>
  <c r="AR521" i="22"/>
  <c r="U521" i="22" s="1"/>
  <c r="AQ521" i="22"/>
  <c r="AP521" i="22"/>
  <c r="AO521" i="22"/>
  <c r="AN521" i="22"/>
  <c r="Q521" i="22" s="1"/>
  <c r="AM521" i="22"/>
  <c r="AL521" i="22"/>
  <c r="AK521" i="22"/>
  <c r="AJ521" i="22"/>
  <c r="M521" i="22" s="1"/>
  <c r="AI521" i="22"/>
  <c r="AH521" i="22"/>
  <c r="K521" i="22" s="1"/>
  <c r="AG521" i="22"/>
  <c r="AF521" i="22"/>
  <c r="AE521" i="22"/>
  <c r="AX520" i="22"/>
  <c r="AW520" i="22"/>
  <c r="AV520" i="22"/>
  <c r="AU520" i="22"/>
  <c r="AT520" i="22"/>
  <c r="W520" i="22" s="1"/>
  <c r="AS520" i="22"/>
  <c r="AR520" i="22"/>
  <c r="U520" i="22" s="1"/>
  <c r="AQ520" i="22"/>
  <c r="AP520" i="22"/>
  <c r="AO520" i="22"/>
  <c r="AN520" i="22"/>
  <c r="AM520" i="22"/>
  <c r="AL520" i="22"/>
  <c r="AK520" i="22"/>
  <c r="AJ520" i="22"/>
  <c r="M520" i="22" s="1"/>
  <c r="AI520" i="22"/>
  <c r="AH520" i="22"/>
  <c r="AG520" i="22"/>
  <c r="AF520" i="22"/>
  <c r="AE520" i="22"/>
  <c r="AX519" i="22"/>
  <c r="AW519" i="22"/>
  <c r="AV519" i="22"/>
  <c r="AU519" i="22"/>
  <c r="AT519" i="22"/>
  <c r="AS519" i="22"/>
  <c r="AR519" i="22"/>
  <c r="U519" i="22" s="1"/>
  <c r="AQ519" i="22"/>
  <c r="AP519" i="22"/>
  <c r="AO519" i="22"/>
  <c r="AN519" i="22"/>
  <c r="Q519" i="22" s="1"/>
  <c r="AM519" i="22"/>
  <c r="AL519" i="22"/>
  <c r="AK519" i="22"/>
  <c r="AJ519" i="22"/>
  <c r="M519" i="22" s="1"/>
  <c r="AI519" i="22"/>
  <c r="AH519" i="22"/>
  <c r="AG519" i="22"/>
  <c r="AF519" i="22"/>
  <c r="AE519" i="22"/>
  <c r="AX518" i="22"/>
  <c r="AW518" i="22"/>
  <c r="AV518" i="22"/>
  <c r="AU518" i="22"/>
  <c r="AT518" i="22"/>
  <c r="AS518" i="22"/>
  <c r="AR518" i="22"/>
  <c r="U518" i="22" s="1"/>
  <c r="AQ518" i="22"/>
  <c r="AP518" i="22"/>
  <c r="AO518" i="22"/>
  <c r="AN518" i="22"/>
  <c r="Q518" i="22" s="1"/>
  <c r="AM518" i="22"/>
  <c r="AL518" i="22"/>
  <c r="AK518" i="22"/>
  <c r="AJ518" i="22"/>
  <c r="M518" i="22" s="1"/>
  <c r="AI518" i="22"/>
  <c r="AH518" i="22"/>
  <c r="AG518" i="22"/>
  <c r="AF518" i="22"/>
  <c r="AE518" i="22"/>
  <c r="AX517" i="22"/>
  <c r="AW517" i="22"/>
  <c r="AV517" i="22"/>
  <c r="AU517" i="22"/>
  <c r="AT517" i="22"/>
  <c r="AS517" i="22"/>
  <c r="AR517" i="22"/>
  <c r="U517" i="22" s="1"/>
  <c r="AQ517" i="22"/>
  <c r="AP517" i="22"/>
  <c r="AO517" i="22"/>
  <c r="AN517" i="22"/>
  <c r="Q517" i="22" s="1"/>
  <c r="AM517" i="22"/>
  <c r="AL517" i="22"/>
  <c r="AK517" i="22"/>
  <c r="AJ517" i="22"/>
  <c r="M517" i="22" s="1"/>
  <c r="AI517" i="22"/>
  <c r="AH517" i="22"/>
  <c r="K517" i="22" s="1"/>
  <c r="AG517" i="22"/>
  <c r="AF517" i="22"/>
  <c r="AE517" i="22"/>
  <c r="AX516" i="22"/>
  <c r="AW516" i="22"/>
  <c r="AV516" i="22"/>
  <c r="AU516" i="22"/>
  <c r="AT516" i="22"/>
  <c r="W516" i="22" s="1"/>
  <c r="AS516" i="22"/>
  <c r="AR516" i="22"/>
  <c r="U516" i="22" s="1"/>
  <c r="AQ516" i="22"/>
  <c r="AP516" i="22"/>
  <c r="AO516" i="22"/>
  <c r="AN516" i="22"/>
  <c r="Q516" i="22" s="1"/>
  <c r="AM516" i="22"/>
  <c r="AL516" i="22"/>
  <c r="AK516" i="22"/>
  <c r="AJ516" i="22"/>
  <c r="M516" i="22" s="1"/>
  <c r="AI516" i="22"/>
  <c r="AH516" i="22"/>
  <c r="AG516" i="22"/>
  <c r="AF516" i="22"/>
  <c r="AE516" i="22"/>
  <c r="AX515" i="22"/>
  <c r="AW515" i="22"/>
  <c r="AV515" i="22"/>
  <c r="AU515" i="22"/>
  <c r="AT515" i="22"/>
  <c r="AS515" i="22"/>
  <c r="AR515" i="22"/>
  <c r="U515" i="22" s="1"/>
  <c r="AQ515" i="22"/>
  <c r="AP515" i="22"/>
  <c r="AO515" i="22"/>
  <c r="AN515" i="22"/>
  <c r="Q515" i="22" s="1"/>
  <c r="AM515" i="22"/>
  <c r="AL515" i="22"/>
  <c r="AK515" i="22"/>
  <c r="AJ515" i="22"/>
  <c r="M515" i="22" s="1"/>
  <c r="AI515" i="22"/>
  <c r="AH515" i="22"/>
  <c r="AG515" i="22"/>
  <c r="AF515" i="22"/>
  <c r="AE515" i="22"/>
  <c r="AX514" i="22"/>
  <c r="AW514" i="22"/>
  <c r="AV514" i="22"/>
  <c r="AU514" i="22"/>
  <c r="AT514" i="22"/>
  <c r="AS514" i="22"/>
  <c r="AR514" i="22"/>
  <c r="AQ514" i="22"/>
  <c r="AP514" i="22"/>
  <c r="AO514" i="22"/>
  <c r="AN514" i="22"/>
  <c r="Q514" i="22" s="1"/>
  <c r="AM514" i="22"/>
  <c r="AL514" i="22"/>
  <c r="AK514" i="22"/>
  <c r="AJ514" i="22"/>
  <c r="M514" i="22" s="1"/>
  <c r="AI514" i="22"/>
  <c r="AH514" i="22"/>
  <c r="AG514" i="22"/>
  <c r="AF514" i="22"/>
  <c r="AE514" i="22"/>
  <c r="AX513" i="22"/>
  <c r="AW513" i="22"/>
  <c r="AV513" i="22"/>
  <c r="AU513" i="22"/>
  <c r="AT513" i="22"/>
  <c r="AS513" i="22"/>
  <c r="AR513" i="22"/>
  <c r="U513" i="22" s="1"/>
  <c r="AQ513" i="22"/>
  <c r="AP513" i="22"/>
  <c r="AO513" i="22"/>
  <c r="AN513" i="22"/>
  <c r="Q513" i="22" s="1"/>
  <c r="AM513" i="22"/>
  <c r="AL513" i="22"/>
  <c r="AK513" i="22"/>
  <c r="AJ513" i="22"/>
  <c r="M513" i="22" s="1"/>
  <c r="AI513" i="22"/>
  <c r="AH513" i="22"/>
  <c r="K513" i="22" s="1"/>
  <c r="AG513" i="22"/>
  <c r="AF513" i="22"/>
  <c r="AE513" i="22"/>
  <c r="AX512" i="22"/>
  <c r="AW512" i="22"/>
  <c r="AV512" i="22"/>
  <c r="AU512" i="22"/>
  <c r="AT512" i="22"/>
  <c r="W512" i="22" s="1"/>
  <c r="AS512" i="22"/>
  <c r="AR512" i="22"/>
  <c r="U512" i="22" s="1"/>
  <c r="AQ512" i="22"/>
  <c r="AP512" i="22"/>
  <c r="AO512" i="22"/>
  <c r="AN512" i="22"/>
  <c r="Q512" i="22" s="1"/>
  <c r="AM512" i="22"/>
  <c r="AL512" i="22"/>
  <c r="AK512" i="22"/>
  <c r="AJ512" i="22"/>
  <c r="M512" i="22" s="1"/>
  <c r="AI512" i="22"/>
  <c r="AH512" i="22"/>
  <c r="AG512" i="22"/>
  <c r="AF512" i="22"/>
  <c r="AE512" i="22"/>
  <c r="AX511" i="22"/>
  <c r="AW511" i="22"/>
  <c r="AV511" i="22"/>
  <c r="AU511" i="22"/>
  <c r="AT511" i="22"/>
  <c r="AS511" i="22"/>
  <c r="AR511" i="22"/>
  <c r="U511" i="22" s="1"/>
  <c r="AQ511" i="22"/>
  <c r="AP511" i="22"/>
  <c r="AO511" i="22"/>
  <c r="AN511" i="22"/>
  <c r="Q511" i="22" s="1"/>
  <c r="AM511" i="22"/>
  <c r="AL511" i="22"/>
  <c r="AK511" i="22"/>
  <c r="AJ511" i="22"/>
  <c r="M511" i="22" s="1"/>
  <c r="AI511" i="22"/>
  <c r="AH511" i="22"/>
  <c r="AG511" i="22"/>
  <c r="AF511" i="22"/>
  <c r="AE511" i="22"/>
  <c r="AX510" i="22"/>
  <c r="AW510" i="22"/>
  <c r="AV510" i="22"/>
  <c r="AU510" i="22"/>
  <c r="AT510" i="22"/>
  <c r="AS510" i="22"/>
  <c r="AR510" i="22"/>
  <c r="U510" i="22" s="1"/>
  <c r="AQ510" i="22"/>
  <c r="AP510" i="22"/>
  <c r="AO510" i="22"/>
  <c r="AN510" i="22"/>
  <c r="Q510" i="22" s="1"/>
  <c r="AM510" i="22"/>
  <c r="AL510" i="22"/>
  <c r="AK510" i="22"/>
  <c r="AJ510" i="22"/>
  <c r="M510" i="22" s="1"/>
  <c r="AI510" i="22"/>
  <c r="AH510" i="22"/>
  <c r="AG510" i="22"/>
  <c r="AF510" i="22"/>
  <c r="AE510" i="22"/>
  <c r="AX509" i="22"/>
  <c r="AW509" i="22"/>
  <c r="AV509" i="22"/>
  <c r="AU509" i="22"/>
  <c r="AT509" i="22"/>
  <c r="AS509" i="22"/>
  <c r="AR509" i="22"/>
  <c r="U509" i="22" s="1"/>
  <c r="AQ509" i="22"/>
  <c r="AP509" i="22"/>
  <c r="AO509" i="22"/>
  <c r="AN509" i="22"/>
  <c r="Q509" i="22" s="1"/>
  <c r="AM509" i="22"/>
  <c r="AL509" i="22"/>
  <c r="AK509" i="22"/>
  <c r="AJ509" i="22"/>
  <c r="M509" i="22" s="1"/>
  <c r="AI509" i="22"/>
  <c r="AH509" i="22"/>
  <c r="K509" i="22" s="1"/>
  <c r="AG509" i="22"/>
  <c r="AF509" i="22"/>
  <c r="AE509" i="22"/>
  <c r="AX508" i="22"/>
  <c r="AW508" i="22"/>
  <c r="AV508" i="22"/>
  <c r="AU508" i="22"/>
  <c r="AT508" i="22"/>
  <c r="W508" i="22" s="1"/>
  <c r="AS508" i="22"/>
  <c r="AR508" i="22"/>
  <c r="U508" i="22" s="1"/>
  <c r="AQ508" i="22"/>
  <c r="AP508" i="22"/>
  <c r="AO508" i="22"/>
  <c r="AN508" i="22"/>
  <c r="Q508" i="22" s="1"/>
  <c r="AM508" i="22"/>
  <c r="AL508" i="22"/>
  <c r="AK508" i="22"/>
  <c r="AJ508" i="22"/>
  <c r="M508" i="22" s="1"/>
  <c r="AI508" i="22"/>
  <c r="AH508" i="22"/>
  <c r="AG508" i="22"/>
  <c r="AF508" i="22"/>
  <c r="AE508" i="22"/>
  <c r="AX507" i="22"/>
  <c r="AW507" i="22"/>
  <c r="AV507" i="22"/>
  <c r="AU507" i="22"/>
  <c r="AT507" i="22"/>
  <c r="AS507" i="22"/>
  <c r="AR507" i="22"/>
  <c r="U507" i="22" s="1"/>
  <c r="AQ507" i="22"/>
  <c r="AP507" i="22"/>
  <c r="AO507" i="22"/>
  <c r="AN507" i="22"/>
  <c r="Q507" i="22" s="1"/>
  <c r="AM507" i="22"/>
  <c r="AL507" i="22"/>
  <c r="AK507" i="22"/>
  <c r="AJ507" i="22"/>
  <c r="M507" i="22" s="1"/>
  <c r="AI507" i="22"/>
  <c r="AH507" i="22"/>
  <c r="AG507" i="22"/>
  <c r="AF507" i="22"/>
  <c r="AE507" i="22"/>
  <c r="AX506" i="22"/>
  <c r="AW506" i="22"/>
  <c r="AV506" i="22"/>
  <c r="AU506" i="22"/>
  <c r="AT506" i="22"/>
  <c r="AS506" i="22"/>
  <c r="AR506" i="22"/>
  <c r="U506" i="22" s="1"/>
  <c r="AQ506" i="22"/>
  <c r="AP506" i="22"/>
  <c r="AO506" i="22"/>
  <c r="AN506" i="22"/>
  <c r="Q506" i="22" s="1"/>
  <c r="AM506" i="22"/>
  <c r="AL506" i="22"/>
  <c r="AK506" i="22"/>
  <c r="AJ506" i="22"/>
  <c r="M506" i="22" s="1"/>
  <c r="AI506" i="22"/>
  <c r="AH506" i="22"/>
  <c r="AG506" i="22"/>
  <c r="AF506" i="22"/>
  <c r="AE506" i="22"/>
  <c r="AX505" i="22"/>
  <c r="AW505" i="22"/>
  <c r="AV505" i="22"/>
  <c r="AU505" i="22"/>
  <c r="AT505" i="22"/>
  <c r="AS505" i="22"/>
  <c r="AR505" i="22"/>
  <c r="U505" i="22" s="1"/>
  <c r="AQ505" i="22"/>
  <c r="AP505" i="22"/>
  <c r="AO505" i="22"/>
  <c r="AN505" i="22"/>
  <c r="Q505" i="22" s="1"/>
  <c r="AM505" i="22"/>
  <c r="AL505" i="22"/>
  <c r="AK505" i="22"/>
  <c r="AJ505" i="22"/>
  <c r="M505" i="22" s="1"/>
  <c r="AI505" i="22"/>
  <c r="AH505" i="22"/>
  <c r="K505" i="22" s="1"/>
  <c r="AG505" i="22"/>
  <c r="AF505" i="22"/>
  <c r="AE505" i="22"/>
  <c r="AX504" i="22"/>
  <c r="AW504" i="22"/>
  <c r="AV504" i="22"/>
  <c r="AU504" i="22"/>
  <c r="AT504" i="22"/>
  <c r="W504" i="22" s="1"/>
  <c r="AS504" i="22"/>
  <c r="AR504" i="22"/>
  <c r="U504" i="22" s="1"/>
  <c r="AQ504" i="22"/>
  <c r="AP504" i="22"/>
  <c r="AO504" i="22"/>
  <c r="AN504" i="22"/>
  <c r="Q504" i="22" s="1"/>
  <c r="AM504" i="22"/>
  <c r="AL504" i="22"/>
  <c r="AK504" i="22"/>
  <c r="AJ504" i="22"/>
  <c r="M504" i="22" s="1"/>
  <c r="AI504" i="22"/>
  <c r="AH504" i="22"/>
  <c r="AG504" i="22"/>
  <c r="AF504" i="22"/>
  <c r="AE504" i="22"/>
  <c r="AX503" i="22"/>
  <c r="AW503" i="22"/>
  <c r="AV503" i="22"/>
  <c r="AU503" i="22"/>
  <c r="AT503" i="22"/>
  <c r="AS503" i="22"/>
  <c r="AR503" i="22"/>
  <c r="U503" i="22" s="1"/>
  <c r="AQ503" i="22"/>
  <c r="AP503" i="22"/>
  <c r="AO503" i="22"/>
  <c r="AN503" i="22"/>
  <c r="Q503" i="22" s="1"/>
  <c r="AM503" i="22"/>
  <c r="AL503" i="22"/>
  <c r="AK503" i="22"/>
  <c r="AJ503" i="22"/>
  <c r="M503" i="22" s="1"/>
  <c r="AI503" i="22"/>
  <c r="AH503" i="22"/>
  <c r="AG503" i="22"/>
  <c r="AF503" i="22"/>
  <c r="AE503" i="22"/>
  <c r="AX502" i="22"/>
  <c r="AW502" i="22"/>
  <c r="AV502" i="22"/>
  <c r="AU502" i="22"/>
  <c r="AT502" i="22"/>
  <c r="AS502" i="22"/>
  <c r="AR502" i="22"/>
  <c r="AQ502" i="22"/>
  <c r="AP502" i="22"/>
  <c r="AO502" i="22"/>
  <c r="AN502" i="22"/>
  <c r="Q502" i="22" s="1"/>
  <c r="AM502" i="22"/>
  <c r="AL502" i="22"/>
  <c r="AK502" i="22"/>
  <c r="AJ502" i="22"/>
  <c r="M502" i="22" s="1"/>
  <c r="AI502" i="22"/>
  <c r="AH502" i="22"/>
  <c r="AG502" i="22"/>
  <c r="AF502" i="22"/>
  <c r="AE502" i="22"/>
  <c r="AX501" i="22"/>
  <c r="AW501" i="22"/>
  <c r="AV501" i="22"/>
  <c r="AU501" i="22"/>
  <c r="AT501" i="22"/>
  <c r="AS501" i="22"/>
  <c r="AR501" i="22"/>
  <c r="U501" i="22" s="1"/>
  <c r="AQ501" i="22"/>
  <c r="AP501" i="22"/>
  <c r="AO501" i="22"/>
  <c r="AN501" i="22"/>
  <c r="Q501" i="22" s="1"/>
  <c r="AM501" i="22"/>
  <c r="AL501" i="22"/>
  <c r="AK501" i="22"/>
  <c r="AJ501" i="22"/>
  <c r="M501" i="22" s="1"/>
  <c r="AI501" i="22"/>
  <c r="AH501" i="22"/>
  <c r="K501" i="22" s="1"/>
  <c r="AG501" i="22"/>
  <c r="AF501" i="22"/>
  <c r="AE501" i="22"/>
  <c r="AX500" i="22"/>
  <c r="AW500" i="22"/>
  <c r="AV500" i="22"/>
  <c r="AU500" i="22"/>
  <c r="AT500" i="22"/>
  <c r="W500" i="22" s="1"/>
  <c r="AS500" i="22"/>
  <c r="AR500" i="22"/>
  <c r="U500" i="22" s="1"/>
  <c r="AQ500" i="22"/>
  <c r="AP500" i="22"/>
  <c r="AO500" i="22"/>
  <c r="AN500" i="22"/>
  <c r="Q500" i="22" s="1"/>
  <c r="AM500" i="22"/>
  <c r="AL500" i="22"/>
  <c r="AK500" i="22"/>
  <c r="AJ500" i="22"/>
  <c r="M500" i="22" s="1"/>
  <c r="AI500" i="22"/>
  <c r="AH500" i="22"/>
  <c r="AG500" i="22"/>
  <c r="AF500" i="22"/>
  <c r="AE500" i="22"/>
  <c r="AX499" i="22"/>
  <c r="AW499" i="22"/>
  <c r="AV499" i="22"/>
  <c r="AU499" i="22"/>
  <c r="AT499" i="22"/>
  <c r="AS499" i="22"/>
  <c r="AR499" i="22"/>
  <c r="U499" i="22" s="1"/>
  <c r="AQ499" i="22"/>
  <c r="AP499" i="22"/>
  <c r="AO499" i="22"/>
  <c r="AN499" i="22"/>
  <c r="Q499" i="22" s="1"/>
  <c r="AM499" i="22"/>
  <c r="AL499" i="22"/>
  <c r="AK499" i="22"/>
  <c r="AJ499" i="22"/>
  <c r="M499" i="22" s="1"/>
  <c r="AI499" i="22"/>
  <c r="AH499" i="22"/>
  <c r="AG499" i="22"/>
  <c r="AF499" i="22"/>
  <c r="AE499" i="22"/>
  <c r="AX498" i="22"/>
  <c r="AW498" i="22"/>
  <c r="AV498" i="22"/>
  <c r="AU498" i="22"/>
  <c r="AT498" i="22"/>
  <c r="AS498" i="22"/>
  <c r="AR498" i="22"/>
  <c r="U498" i="22" s="1"/>
  <c r="AQ498" i="22"/>
  <c r="AP498" i="22"/>
  <c r="AO498" i="22"/>
  <c r="AN498" i="22"/>
  <c r="Q498" i="22" s="1"/>
  <c r="AM498" i="22"/>
  <c r="AL498" i="22"/>
  <c r="AK498" i="22"/>
  <c r="AJ498" i="22"/>
  <c r="M498" i="22" s="1"/>
  <c r="AI498" i="22"/>
  <c r="AH498" i="22"/>
  <c r="AG498" i="22"/>
  <c r="AF498" i="22"/>
  <c r="AE498" i="22"/>
  <c r="AX497" i="22"/>
  <c r="AW497" i="22"/>
  <c r="AV497" i="22"/>
  <c r="AU497" i="22"/>
  <c r="AT497" i="22"/>
  <c r="AS497" i="22"/>
  <c r="AR497" i="22"/>
  <c r="U497" i="22" s="1"/>
  <c r="AQ497" i="22"/>
  <c r="AP497" i="22"/>
  <c r="AO497" i="22"/>
  <c r="AN497" i="22"/>
  <c r="Q497" i="22" s="1"/>
  <c r="AM497" i="22"/>
  <c r="AL497" i="22"/>
  <c r="AK497" i="22"/>
  <c r="AJ497" i="22"/>
  <c r="M497" i="22" s="1"/>
  <c r="AI497" i="22"/>
  <c r="AH497" i="22"/>
  <c r="K497" i="22" s="1"/>
  <c r="AG497" i="22"/>
  <c r="AF497" i="22"/>
  <c r="AE497" i="22"/>
  <c r="AX496" i="22"/>
  <c r="AW496" i="22"/>
  <c r="AV496" i="22"/>
  <c r="AU496" i="22"/>
  <c r="AT496" i="22"/>
  <c r="W496" i="22" s="1"/>
  <c r="AS496" i="22"/>
  <c r="AR496" i="22"/>
  <c r="U496" i="22" s="1"/>
  <c r="AQ496" i="22"/>
  <c r="AP496" i="22"/>
  <c r="AO496" i="22"/>
  <c r="AN496" i="22"/>
  <c r="Q496" i="22" s="1"/>
  <c r="AM496" i="22"/>
  <c r="AL496" i="22"/>
  <c r="AK496" i="22"/>
  <c r="AJ496" i="22"/>
  <c r="M496" i="22" s="1"/>
  <c r="AI496" i="22"/>
  <c r="AH496" i="22"/>
  <c r="AG496" i="22"/>
  <c r="AF496" i="22"/>
  <c r="AE496" i="22"/>
  <c r="AX495" i="22"/>
  <c r="AW495" i="22"/>
  <c r="AV495" i="22"/>
  <c r="AU495" i="22"/>
  <c r="AT495" i="22"/>
  <c r="AS495" i="22"/>
  <c r="AR495" i="22"/>
  <c r="U495" i="22" s="1"/>
  <c r="AQ495" i="22"/>
  <c r="AP495" i="22"/>
  <c r="AO495" i="22"/>
  <c r="AN495" i="22"/>
  <c r="Q495" i="22" s="1"/>
  <c r="AM495" i="22"/>
  <c r="AL495" i="22"/>
  <c r="AK495" i="22"/>
  <c r="AJ495" i="22"/>
  <c r="M495" i="22" s="1"/>
  <c r="AI495" i="22"/>
  <c r="AH495" i="22"/>
  <c r="AG495" i="22"/>
  <c r="AF495" i="22"/>
  <c r="AE495" i="22"/>
  <c r="AX494" i="22"/>
  <c r="AW494" i="22"/>
  <c r="AV494" i="22"/>
  <c r="AU494" i="22"/>
  <c r="AT494" i="22"/>
  <c r="AS494" i="22"/>
  <c r="AR494" i="22"/>
  <c r="U494" i="22" s="1"/>
  <c r="AQ494" i="22"/>
  <c r="AP494" i="22"/>
  <c r="AO494" i="22"/>
  <c r="AN494" i="22"/>
  <c r="Q494" i="22" s="1"/>
  <c r="AM494" i="22"/>
  <c r="AL494" i="22"/>
  <c r="AK494" i="22"/>
  <c r="AJ494" i="22"/>
  <c r="M494" i="22" s="1"/>
  <c r="AI494" i="22"/>
  <c r="AH494" i="22"/>
  <c r="AG494" i="22"/>
  <c r="AF494" i="22"/>
  <c r="AE494" i="22"/>
  <c r="AX493" i="22"/>
  <c r="AW493" i="22"/>
  <c r="AV493" i="22"/>
  <c r="AU493" i="22"/>
  <c r="AT493" i="22"/>
  <c r="AS493" i="22"/>
  <c r="AR493" i="22"/>
  <c r="U493" i="22" s="1"/>
  <c r="AQ493" i="22"/>
  <c r="AP493" i="22"/>
  <c r="AO493" i="22"/>
  <c r="AN493" i="22"/>
  <c r="Q493" i="22" s="1"/>
  <c r="AM493" i="22"/>
  <c r="AL493" i="22"/>
  <c r="AK493" i="22"/>
  <c r="AJ493" i="22"/>
  <c r="M493" i="22" s="1"/>
  <c r="AI493" i="22"/>
  <c r="AH493" i="22"/>
  <c r="AG493" i="22"/>
  <c r="AF493" i="22"/>
  <c r="AE493" i="22"/>
  <c r="AX492" i="22"/>
  <c r="AW492" i="22"/>
  <c r="AV492" i="22"/>
  <c r="AU492" i="22"/>
  <c r="AT492" i="22"/>
  <c r="AS492" i="22"/>
  <c r="AR492" i="22"/>
  <c r="U492" i="22" s="1"/>
  <c r="AQ492" i="22"/>
  <c r="AP492" i="22"/>
  <c r="AO492" i="22"/>
  <c r="AN492" i="22"/>
  <c r="Q492" i="22" s="1"/>
  <c r="AM492" i="22"/>
  <c r="AL492" i="22"/>
  <c r="AK492" i="22"/>
  <c r="AJ492" i="22"/>
  <c r="M492" i="22" s="1"/>
  <c r="AI492" i="22"/>
  <c r="AH492" i="22"/>
  <c r="AG492" i="22"/>
  <c r="AF492" i="22"/>
  <c r="AE492" i="22"/>
  <c r="AX491" i="22"/>
  <c r="AW491" i="22"/>
  <c r="AV491" i="22"/>
  <c r="AU491" i="22"/>
  <c r="AT491" i="22"/>
  <c r="AS491" i="22"/>
  <c r="AR491" i="22"/>
  <c r="U491" i="22" s="1"/>
  <c r="AQ491" i="22"/>
  <c r="AP491" i="22"/>
  <c r="AO491" i="22"/>
  <c r="AN491" i="22"/>
  <c r="Q491" i="22" s="1"/>
  <c r="AM491" i="22"/>
  <c r="AL491" i="22"/>
  <c r="AK491" i="22"/>
  <c r="AJ491" i="22"/>
  <c r="M491" i="22" s="1"/>
  <c r="AI491" i="22"/>
  <c r="AH491" i="22"/>
  <c r="AG491" i="22"/>
  <c r="AF491" i="22"/>
  <c r="AE491" i="22"/>
  <c r="AX490" i="22"/>
  <c r="AW490" i="22"/>
  <c r="AV490" i="22"/>
  <c r="AU490" i="22"/>
  <c r="AT490" i="22"/>
  <c r="AS490" i="22"/>
  <c r="AR490" i="22"/>
  <c r="U490" i="22" s="1"/>
  <c r="AQ490" i="22"/>
  <c r="AP490" i="22"/>
  <c r="AO490" i="22"/>
  <c r="AN490" i="22"/>
  <c r="Q490" i="22" s="1"/>
  <c r="AM490" i="22"/>
  <c r="AL490" i="22"/>
  <c r="AK490" i="22"/>
  <c r="AJ490" i="22"/>
  <c r="M490" i="22" s="1"/>
  <c r="AI490" i="22"/>
  <c r="AH490" i="22"/>
  <c r="AG490" i="22"/>
  <c r="AF490" i="22"/>
  <c r="AE490" i="22"/>
  <c r="AX489" i="22"/>
  <c r="AW489" i="22"/>
  <c r="AV489" i="22"/>
  <c r="AU489" i="22"/>
  <c r="AT489" i="22"/>
  <c r="AS489" i="22"/>
  <c r="AR489" i="22"/>
  <c r="U489" i="22" s="1"/>
  <c r="AQ489" i="22"/>
  <c r="AP489" i="22"/>
  <c r="AO489" i="22"/>
  <c r="AN489" i="22"/>
  <c r="Q489" i="22" s="1"/>
  <c r="AM489" i="22"/>
  <c r="AL489" i="22"/>
  <c r="AK489" i="22"/>
  <c r="AJ489" i="22"/>
  <c r="M489" i="22" s="1"/>
  <c r="AI489" i="22"/>
  <c r="AH489" i="22"/>
  <c r="AG489" i="22"/>
  <c r="AF489" i="22"/>
  <c r="AE489" i="22"/>
  <c r="AX488" i="22"/>
  <c r="AW488" i="22"/>
  <c r="AV488" i="22"/>
  <c r="AU488" i="22"/>
  <c r="AT488" i="22"/>
  <c r="AS488" i="22"/>
  <c r="AR488" i="22"/>
  <c r="U488" i="22" s="1"/>
  <c r="AQ488" i="22"/>
  <c r="AP488" i="22"/>
  <c r="AO488" i="22"/>
  <c r="AN488" i="22"/>
  <c r="Q488" i="22" s="1"/>
  <c r="AM488" i="22"/>
  <c r="AL488" i="22"/>
  <c r="AK488" i="22"/>
  <c r="AJ488" i="22"/>
  <c r="M488" i="22" s="1"/>
  <c r="AI488" i="22"/>
  <c r="AH488" i="22"/>
  <c r="AG488" i="22"/>
  <c r="AF488" i="22"/>
  <c r="AE488" i="22"/>
  <c r="AX487" i="22"/>
  <c r="AW487" i="22"/>
  <c r="AV487" i="22"/>
  <c r="AU487" i="22"/>
  <c r="AT487" i="22"/>
  <c r="AS487" i="22"/>
  <c r="AR487" i="22"/>
  <c r="AQ487" i="22"/>
  <c r="AP487" i="22"/>
  <c r="AO487" i="22"/>
  <c r="AN487" i="22"/>
  <c r="Q487" i="22" s="1"/>
  <c r="AM487" i="22"/>
  <c r="AL487" i="22"/>
  <c r="AK487" i="22"/>
  <c r="AJ487" i="22"/>
  <c r="M487" i="22" s="1"/>
  <c r="AI487" i="22"/>
  <c r="AH487" i="22"/>
  <c r="AG487" i="22"/>
  <c r="AF487" i="22"/>
  <c r="AE487" i="22"/>
  <c r="AX486" i="22"/>
  <c r="AW486" i="22"/>
  <c r="AV486" i="22"/>
  <c r="AU486" i="22"/>
  <c r="AT486" i="22"/>
  <c r="AS486" i="22"/>
  <c r="AR486" i="22"/>
  <c r="U486" i="22" s="1"/>
  <c r="AQ486" i="22"/>
  <c r="AP486" i="22"/>
  <c r="AO486" i="22"/>
  <c r="AN486" i="22"/>
  <c r="Q486" i="22" s="1"/>
  <c r="AM486" i="22"/>
  <c r="AL486" i="22"/>
  <c r="AK486" i="22"/>
  <c r="AJ486" i="22"/>
  <c r="M486" i="22" s="1"/>
  <c r="AI486" i="22"/>
  <c r="AH486" i="22"/>
  <c r="AG486" i="22"/>
  <c r="AF486" i="22"/>
  <c r="AE486" i="22"/>
  <c r="AX485" i="22"/>
  <c r="AW485" i="22"/>
  <c r="AV485" i="22"/>
  <c r="AU485" i="22"/>
  <c r="AT485" i="22"/>
  <c r="AS485" i="22"/>
  <c r="AR485" i="22"/>
  <c r="U485" i="22" s="1"/>
  <c r="AQ485" i="22"/>
  <c r="AP485" i="22"/>
  <c r="AO485" i="22"/>
  <c r="AN485" i="22"/>
  <c r="Q485" i="22" s="1"/>
  <c r="AM485" i="22"/>
  <c r="AL485" i="22"/>
  <c r="AK485" i="22"/>
  <c r="AJ485" i="22"/>
  <c r="M485" i="22" s="1"/>
  <c r="AI485" i="22"/>
  <c r="AH485" i="22"/>
  <c r="AG485" i="22"/>
  <c r="AF485" i="22"/>
  <c r="AE485" i="22"/>
  <c r="AX484" i="22"/>
  <c r="AW484" i="22"/>
  <c r="AV484" i="22"/>
  <c r="AU484" i="22"/>
  <c r="AT484" i="22"/>
  <c r="AS484" i="22"/>
  <c r="AR484" i="22"/>
  <c r="U484" i="22" s="1"/>
  <c r="AQ484" i="22"/>
  <c r="AP484" i="22"/>
  <c r="AO484" i="22"/>
  <c r="AN484" i="22"/>
  <c r="Q484" i="22" s="1"/>
  <c r="AM484" i="22"/>
  <c r="AL484" i="22"/>
  <c r="AK484" i="22"/>
  <c r="AJ484" i="22"/>
  <c r="M484" i="22" s="1"/>
  <c r="AI484" i="22"/>
  <c r="AH484" i="22"/>
  <c r="AG484" i="22"/>
  <c r="AF484" i="22"/>
  <c r="AE484" i="22"/>
  <c r="AX483" i="22"/>
  <c r="AW483" i="22"/>
  <c r="AV483" i="22"/>
  <c r="AU483" i="22"/>
  <c r="AT483" i="22"/>
  <c r="AS483" i="22"/>
  <c r="AR483" i="22"/>
  <c r="U483" i="22" s="1"/>
  <c r="AQ483" i="22"/>
  <c r="AP483" i="22"/>
  <c r="AO483" i="22"/>
  <c r="AN483" i="22"/>
  <c r="AM483" i="22"/>
  <c r="AL483" i="22"/>
  <c r="AK483" i="22"/>
  <c r="AJ483" i="22"/>
  <c r="M483" i="22" s="1"/>
  <c r="AI483" i="22"/>
  <c r="AH483" i="22"/>
  <c r="AG483" i="22"/>
  <c r="AF483" i="22"/>
  <c r="AE483" i="22"/>
  <c r="AX482" i="22"/>
  <c r="AW482" i="22"/>
  <c r="AV482" i="22"/>
  <c r="AU482" i="22"/>
  <c r="AT482" i="22"/>
  <c r="AS482" i="22"/>
  <c r="AR482" i="22"/>
  <c r="U482" i="22" s="1"/>
  <c r="AQ482" i="22"/>
  <c r="AP482" i="22"/>
  <c r="AO482" i="22"/>
  <c r="AN482" i="22"/>
  <c r="Q482" i="22" s="1"/>
  <c r="AM482" i="22"/>
  <c r="AL482" i="22"/>
  <c r="AK482" i="22"/>
  <c r="AJ482" i="22"/>
  <c r="M482" i="22" s="1"/>
  <c r="AI482" i="22"/>
  <c r="AH482" i="22"/>
  <c r="AG482" i="22"/>
  <c r="AF482" i="22"/>
  <c r="AE482" i="22"/>
  <c r="AX481" i="22"/>
  <c r="AW481" i="22"/>
  <c r="AV481" i="22"/>
  <c r="AU481" i="22"/>
  <c r="AT481" i="22"/>
  <c r="AS481" i="22"/>
  <c r="AR481" i="22"/>
  <c r="U481" i="22" s="1"/>
  <c r="AQ481" i="22"/>
  <c r="AP481" i="22"/>
  <c r="AO481" i="22"/>
  <c r="AN481" i="22"/>
  <c r="Q481" i="22" s="1"/>
  <c r="AM481" i="22"/>
  <c r="AL481" i="22"/>
  <c r="AK481" i="22"/>
  <c r="AJ481" i="22"/>
  <c r="M481" i="22" s="1"/>
  <c r="AI481" i="22"/>
  <c r="AH481" i="22"/>
  <c r="AG481" i="22"/>
  <c r="AF481" i="22"/>
  <c r="AE481" i="22"/>
  <c r="AX480" i="22"/>
  <c r="AW480" i="22"/>
  <c r="AV480" i="22"/>
  <c r="AU480" i="22"/>
  <c r="AT480" i="22"/>
  <c r="AS480" i="22"/>
  <c r="AR480" i="22"/>
  <c r="AQ480" i="22"/>
  <c r="AP480" i="22"/>
  <c r="AO480" i="22"/>
  <c r="AN480" i="22"/>
  <c r="Q480" i="22" s="1"/>
  <c r="AM480" i="22"/>
  <c r="AL480" i="22"/>
  <c r="AK480" i="22"/>
  <c r="AJ480" i="22"/>
  <c r="M480" i="22" s="1"/>
  <c r="AI480" i="22"/>
  <c r="AH480" i="22"/>
  <c r="AG480" i="22"/>
  <c r="AF480" i="22"/>
  <c r="AE480" i="22"/>
  <c r="AX479" i="22"/>
  <c r="AW479" i="22"/>
  <c r="AV479" i="22"/>
  <c r="AU479" i="22"/>
  <c r="AT479" i="22"/>
  <c r="AS479" i="22"/>
  <c r="AR479" i="22"/>
  <c r="AQ479" i="22"/>
  <c r="AP479" i="22"/>
  <c r="AO479" i="22"/>
  <c r="AN479" i="22"/>
  <c r="AM479" i="22"/>
  <c r="AL479" i="22"/>
  <c r="AK479" i="22"/>
  <c r="AJ479" i="22"/>
  <c r="M479" i="22" s="1"/>
  <c r="AI479" i="22"/>
  <c r="AH479" i="22"/>
  <c r="AG479" i="22"/>
  <c r="AF479" i="22"/>
  <c r="AE479" i="22"/>
  <c r="AX478" i="22"/>
  <c r="AW478" i="22"/>
  <c r="AV478" i="22"/>
  <c r="AU478" i="22"/>
  <c r="AT478" i="22"/>
  <c r="AS478" i="22"/>
  <c r="AR478" i="22"/>
  <c r="U478" i="22" s="1"/>
  <c r="AQ478" i="22"/>
  <c r="AP478" i="22"/>
  <c r="AO478" i="22"/>
  <c r="AN478" i="22"/>
  <c r="Q478" i="22" s="1"/>
  <c r="AM478" i="22"/>
  <c r="AL478" i="22"/>
  <c r="AK478" i="22"/>
  <c r="AJ478" i="22"/>
  <c r="M478" i="22" s="1"/>
  <c r="AI478" i="22"/>
  <c r="AH478" i="22"/>
  <c r="AG478" i="22"/>
  <c r="AF478" i="22"/>
  <c r="AE478" i="22"/>
  <c r="AX477" i="22"/>
  <c r="AW477" i="22"/>
  <c r="AV477" i="22"/>
  <c r="AU477" i="22"/>
  <c r="AT477" i="22"/>
  <c r="AS477" i="22"/>
  <c r="AR477" i="22"/>
  <c r="U477" i="22" s="1"/>
  <c r="AQ477" i="22"/>
  <c r="AP477" i="22"/>
  <c r="AO477" i="22"/>
  <c r="AN477" i="22"/>
  <c r="Q477" i="22" s="1"/>
  <c r="AM477" i="22"/>
  <c r="AL477" i="22"/>
  <c r="AK477" i="22"/>
  <c r="AJ477" i="22"/>
  <c r="M477" i="22" s="1"/>
  <c r="AI477" i="22"/>
  <c r="AH477" i="22"/>
  <c r="AG477" i="22"/>
  <c r="AF477" i="22"/>
  <c r="AE477" i="22"/>
  <c r="AX476" i="22"/>
  <c r="AW476" i="22"/>
  <c r="AV476" i="22"/>
  <c r="AU476" i="22"/>
  <c r="AT476" i="22"/>
  <c r="AS476" i="22"/>
  <c r="AR476" i="22"/>
  <c r="AQ476" i="22"/>
  <c r="AP476" i="22"/>
  <c r="AO476" i="22"/>
  <c r="AN476" i="22"/>
  <c r="Q476" i="22" s="1"/>
  <c r="AM476" i="22"/>
  <c r="AL476" i="22"/>
  <c r="AK476" i="22"/>
  <c r="AJ476" i="22"/>
  <c r="M476" i="22" s="1"/>
  <c r="AI476" i="22"/>
  <c r="AH476" i="22"/>
  <c r="AG476" i="22"/>
  <c r="AF476" i="22"/>
  <c r="AE476" i="22"/>
  <c r="AX475" i="22"/>
  <c r="AW475" i="22"/>
  <c r="AV475" i="22"/>
  <c r="AU475" i="22"/>
  <c r="AT475" i="22"/>
  <c r="AS475" i="22"/>
  <c r="AR475" i="22"/>
  <c r="U475" i="22" s="1"/>
  <c r="AQ475" i="22"/>
  <c r="AP475" i="22"/>
  <c r="AO475" i="22"/>
  <c r="AN475" i="22"/>
  <c r="Q475" i="22" s="1"/>
  <c r="AM475" i="22"/>
  <c r="AL475" i="22"/>
  <c r="AK475" i="22"/>
  <c r="AJ475" i="22"/>
  <c r="M475" i="22" s="1"/>
  <c r="AI475" i="22"/>
  <c r="AH475" i="22"/>
  <c r="AG475" i="22"/>
  <c r="AF475" i="22"/>
  <c r="AE475" i="22"/>
  <c r="AX474" i="22"/>
  <c r="AW474" i="22"/>
  <c r="AV474" i="22"/>
  <c r="AU474" i="22"/>
  <c r="AT474" i="22"/>
  <c r="AS474" i="22"/>
  <c r="AR474" i="22"/>
  <c r="U474" i="22" s="1"/>
  <c r="AQ474" i="22"/>
  <c r="AP474" i="22"/>
  <c r="AO474" i="22"/>
  <c r="AN474" i="22"/>
  <c r="Q474" i="22" s="1"/>
  <c r="AM474" i="22"/>
  <c r="AL474" i="22"/>
  <c r="AK474" i="22"/>
  <c r="AJ474" i="22"/>
  <c r="M474" i="22" s="1"/>
  <c r="AI474" i="22"/>
  <c r="AH474" i="22"/>
  <c r="AG474" i="22"/>
  <c r="AF474" i="22"/>
  <c r="AE474" i="22"/>
  <c r="AX473" i="22"/>
  <c r="AW473" i="22"/>
  <c r="AV473" i="22"/>
  <c r="AU473" i="22"/>
  <c r="AT473" i="22"/>
  <c r="AS473" i="22"/>
  <c r="AR473" i="22"/>
  <c r="AQ473" i="22"/>
  <c r="AP473" i="22"/>
  <c r="AO473" i="22"/>
  <c r="AN473" i="22"/>
  <c r="Q473" i="22" s="1"/>
  <c r="AM473" i="22"/>
  <c r="AL473" i="22"/>
  <c r="AK473" i="22"/>
  <c r="AJ473" i="22"/>
  <c r="M473" i="22" s="1"/>
  <c r="AI473" i="22"/>
  <c r="AH473" i="22"/>
  <c r="AG473" i="22"/>
  <c r="AF473" i="22"/>
  <c r="AE473" i="22"/>
  <c r="AX472" i="22"/>
  <c r="AW472" i="22"/>
  <c r="AV472" i="22"/>
  <c r="AU472" i="22"/>
  <c r="AT472" i="22"/>
  <c r="AS472" i="22"/>
  <c r="AR472" i="22"/>
  <c r="U472" i="22" s="1"/>
  <c r="AQ472" i="22"/>
  <c r="AP472" i="22"/>
  <c r="AO472" i="22"/>
  <c r="AN472" i="22"/>
  <c r="Q472" i="22" s="1"/>
  <c r="AM472" i="22"/>
  <c r="AL472" i="22"/>
  <c r="AK472" i="22"/>
  <c r="AJ472" i="22"/>
  <c r="M472" i="22" s="1"/>
  <c r="AI472" i="22"/>
  <c r="AH472" i="22"/>
  <c r="AG472" i="22"/>
  <c r="AF472" i="22"/>
  <c r="AE472" i="22"/>
  <c r="AX471" i="22"/>
  <c r="AW471" i="22"/>
  <c r="AV471" i="22"/>
  <c r="AU471" i="22"/>
  <c r="AT471" i="22"/>
  <c r="AS471" i="22"/>
  <c r="AR471" i="22"/>
  <c r="U471" i="22" s="1"/>
  <c r="AQ471" i="22"/>
  <c r="AP471" i="22"/>
  <c r="AO471" i="22"/>
  <c r="AN471" i="22"/>
  <c r="Q471" i="22" s="1"/>
  <c r="AM471" i="22"/>
  <c r="AL471" i="22"/>
  <c r="AK471" i="22"/>
  <c r="AJ471" i="22"/>
  <c r="M471" i="22" s="1"/>
  <c r="AI471" i="22"/>
  <c r="AH471" i="22"/>
  <c r="AG471" i="22"/>
  <c r="AF471" i="22"/>
  <c r="AE471" i="22"/>
  <c r="AX470" i="22"/>
  <c r="AW470" i="22"/>
  <c r="AV470" i="22"/>
  <c r="AU470" i="22"/>
  <c r="AT470" i="22"/>
  <c r="AS470" i="22"/>
  <c r="AR470" i="22"/>
  <c r="U470" i="22" s="1"/>
  <c r="AQ470" i="22"/>
  <c r="AP470" i="22"/>
  <c r="AO470" i="22"/>
  <c r="AN470" i="22"/>
  <c r="Q470" i="22" s="1"/>
  <c r="AM470" i="22"/>
  <c r="AL470" i="22"/>
  <c r="AK470" i="22"/>
  <c r="AJ470" i="22"/>
  <c r="M470" i="22" s="1"/>
  <c r="AI470" i="22"/>
  <c r="AH470" i="22"/>
  <c r="AG470" i="22"/>
  <c r="AF470" i="22"/>
  <c r="AE470" i="22"/>
  <c r="AX469" i="22"/>
  <c r="AW469" i="22"/>
  <c r="AV469" i="22"/>
  <c r="AU469" i="22"/>
  <c r="AT469" i="22"/>
  <c r="AS469" i="22"/>
  <c r="AR469" i="22"/>
  <c r="U469" i="22" s="1"/>
  <c r="AQ469" i="22"/>
  <c r="AP469" i="22"/>
  <c r="AO469" i="22"/>
  <c r="AN469" i="22"/>
  <c r="Q469" i="22" s="1"/>
  <c r="AM469" i="22"/>
  <c r="AL469" i="22"/>
  <c r="AK469" i="22"/>
  <c r="AJ469" i="22"/>
  <c r="M469" i="22" s="1"/>
  <c r="AI469" i="22"/>
  <c r="AH469" i="22"/>
  <c r="AG469" i="22"/>
  <c r="AF469" i="22"/>
  <c r="AE469" i="22"/>
  <c r="AX468" i="22"/>
  <c r="AW468" i="22"/>
  <c r="AV468" i="22"/>
  <c r="AU468" i="22"/>
  <c r="AT468" i="22"/>
  <c r="AS468" i="22"/>
  <c r="AR468" i="22"/>
  <c r="U468" i="22" s="1"/>
  <c r="AQ468" i="22"/>
  <c r="AP468" i="22"/>
  <c r="AO468" i="22"/>
  <c r="AN468" i="22"/>
  <c r="Q468" i="22" s="1"/>
  <c r="AM468" i="22"/>
  <c r="AL468" i="22"/>
  <c r="AK468" i="22"/>
  <c r="AJ468" i="22"/>
  <c r="M468" i="22" s="1"/>
  <c r="AI468" i="22"/>
  <c r="AH468" i="22"/>
  <c r="AG468" i="22"/>
  <c r="AF468" i="22"/>
  <c r="AE468" i="22"/>
  <c r="AX467" i="22"/>
  <c r="AW467" i="22"/>
  <c r="AV467" i="22"/>
  <c r="AU467" i="22"/>
  <c r="AT467" i="22"/>
  <c r="AS467" i="22"/>
  <c r="AR467" i="22"/>
  <c r="U467" i="22" s="1"/>
  <c r="AQ467" i="22"/>
  <c r="AP467" i="22"/>
  <c r="AO467" i="22"/>
  <c r="AN467" i="22"/>
  <c r="Q467" i="22" s="1"/>
  <c r="AM467" i="22"/>
  <c r="AL467" i="22"/>
  <c r="AK467" i="22"/>
  <c r="AJ467" i="22"/>
  <c r="M467" i="22" s="1"/>
  <c r="AI467" i="22"/>
  <c r="AH467" i="22"/>
  <c r="AG467" i="22"/>
  <c r="AF467" i="22"/>
  <c r="AE467" i="22"/>
  <c r="AX466" i="22"/>
  <c r="AW466" i="22"/>
  <c r="AV466" i="22"/>
  <c r="AU466" i="22"/>
  <c r="AT466" i="22"/>
  <c r="AS466" i="22"/>
  <c r="AR466" i="22"/>
  <c r="U466" i="22" s="1"/>
  <c r="AQ466" i="22"/>
  <c r="AP466" i="22"/>
  <c r="AO466" i="22"/>
  <c r="AN466" i="22"/>
  <c r="Q466" i="22" s="1"/>
  <c r="AM466" i="22"/>
  <c r="AL466" i="22"/>
  <c r="AK466" i="22"/>
  <c r="AJ466" i="22"/>
  <c r="M466" i="22" s="1"/>
  <c r="AI466" i="22"/>
  <c r="AH466" i="22"/>
  <c r="AG466" i="22"/>
  <c r="AF466" i="22"/>
  <c r="AE466" i="22"/>
  <c r="AX465" i="22"/>
  <c r="AW465" i="22"/>
  <c r="AV465" i="22"/>
  <c r="AU465" i="22"/>
  <c r="AT465" i="22"/>
  <c r="AS465" i="22"/>
  <c r="AR465" i="22"/>
  <c r="U465" i="22" s="1"/>
  <c r="AQ465" i="22"/>
  <c r="AP465" i="22"/>
  <c r="AO465" i="22"/>
  <c r="AN465" i="22"/>
  <c r="Q465" i="22" s="1"/>
  <c r="AM465" i="22"/>
  <c r="AL465" i="22"/>
  <c r="AK465" i="22"/>
  <c r="AJ465" i="22"/>
  <c r="M465" i="22" s="1"/>
  <c r="AI465" i="22"/>
  <c r="AH465" i="22"/>
  <c r="AG465" i="22"/>
  <c r="AF465" i="22"/>
  <c r="AE465" i="22"/>
  <c r="AX464" i="22"/>
  <c r="AW464" i="22"/>
  <c r="AV464" i="22"/>
  <c r="AU464" i="22"/>
  <c r="AT464" i="22"/>
  <c r="AS464" i="22"/>
  <c r="AR464" i="22"/>
  <c r="U464" i="22" s="1"/>
  <c r="AQ464" i="22"/>
  <c r="AP464" i="22"/>
  <c r="AO464" i="22"/>
  <c r="AN464" i="22"/>
  <c r="Q464" i="22" s="1"/>
  <c r="AM464" i="22"/>
  <c r="AL464" i="22"/>
  <c r="AK464" i="22"/>
  <c r="AJ464" i="22"/>
  <c r="M464" i="22" s="1"/>
  <c r="AI464" i="22"/>
  <c r="AH464" i="22"/>
  <c r="AG464" i="22"/>
  <c r="AF464" i="22"/>
  <c r="AE464" i="22"/>
  <c r="AX463" i="22"/>
  <c r="AW463" i="22"/>
  <c r="AV463" i="22"/>
  <c r="AU463" i="22"/>
  <c r="AT463" i="22"/>
  <c r="AS463" i="22"/>
  <c r="AR463" i="22"/>
  <c r="U463" i="22" s="1"/>
  <c r="AQ463" i="22"/>
  <c r="AP463" i="22"/>
  <c r="AO463" i="22"/>
  <c r="AN463" i="22"/>
  <c r="Q463" i="22" s="1"/>
  <c r="AM463" i="22"/>
  <c r="AL463" i="22"/>
  <c r="AK463" i="22"/>
  <c r="AJ463" i="22"/>
  <c r="M463" i="22" s="1"/>
  <c r="AI463" i="22"/>
  <c r="AH463" i="22"/>
  <c r="AG463" i="22"/>
  <c r="AF463" i="22"/>
  <c r="AE463" i="22"/>
  <c r="AX462" i="22"/>
  <c r="AW462" i="22"/>
  <c r="AV462" i="22"/>
  <c r="AU462" i="22"/>
  <c r="AT462" i="22"/>
  <c r="AS462" i="22"/>
  <c r="AR462" i="22"/>
  <c r="U462" i="22" s="1"/>
  <c r="AQ462" i="22"/>
  <c r="AP462" i="22"/>
  <c r="AO462" i="22"/>
  <c r="AN462" i="22"/>
  <c r="AM462" i="22"/>
  <c r="AL462" i="22"/>
  <c r="AK462" i="22"/>
  <c r="AJ462" i="22"/>
  <c r="M462" i="22" s="1"/>
  <c r="AI462" i="22"/>
  <c r="AH462" i="22"/>
  <c r="AG462" i="22"/>
  <c r="AF462" i="22"/>
  <c r="AE462" i="22"/>
  <c r="AX461" i="22"/>
  <c r="AW461" i="22"/>
  <c r="AV461" i="22"/>
  <c r="AU461" i="22"/>
  <c r="AT461" i="22"/>
  <c r="AS461" i="22"/>
  <c r="AR461" i="22"/>
  <c r="U461" i="22" s="1"/>
  <c r="AQ461" i="22"/>
  <c r="AP461" i="22"/>
  <c r="AO461" i="22"/>
  <c r="AN461" i="22"/>
  <c r="Q461" i="22" s="1"/>
  <c r="AM461" i="22"/>
  <c r="AL461" i="22"/>
  <c r="AK461" i="22"/>
  <c r="AJ461" i="22"/>
  <c r="M461" i="22" s="1"/>
  <c r="AI461" i="22"/>
  <c r="AH461" i="22"/>
  <c r="AG461" i="22"/>
  <c r="AF461" i="22"/>
  <c r="AE461" i="22"/>
  <c r="AX460" i="22"/>
  <c r="AW460" i="22"/>
  <c r="AV460" i="22"/>
  <c r="AU460" i="22"/>
  <c r="AT460" i="22"/>
  <c r="AS460" i="22"/>
  <c r="AR460" i="22"/>
  <c r="U460" i="22" s="1"/>
  <c r="AQ460" i="22"/>
  <c r="AP460" i="22"/>
  <c r="AO460" i="22"/>
  <c r="AN460" i="22"/>
  <c r="Q460" i="22" s="1"/>
  <c r="AM460" i="22"/>
  <c r="AL460" i="22"/>
  <c r="AK460" i="22"/>
  <c r="AJ460" i="22"/>
  <c r="M460" i="22" s="1"/>
  <c r="AI460" i="22"/>
  <c r="AH460" i="22"/>
  <c r="AG460" i="22"/>
  <c r="AF460" i="22"/>
  <c r="AE460" i="22"/>
  <c r="AX459" i="22"/>
  <c r="AW459" i="22"/>
  <c r="AV459" i="22"/>
  <c r="AU459" i="22"/>
  <c r="AT459" i="22"/>
  <c r="AS459" i="22"/>
  <c r="AR459" i="22"/>
  <c r="U459" i="22" s="1"/>
  <c r="AQ459" i="22"/>
  <c r="AP459" i="22"/>
  <c r="AO459" i="22"/>
  <c r="AN459" i="22"/>
  <c r="Q459" i="22" s="1"/>
  <c r="AM459" i="22"/>
  <c r="AL459" i="22"/>
  <c r="AK459" i="22"/>
  <c r="AJ459" i="22"/>
  <c r="M459" i="22" s="1"/>
  <c r="AI459" i="22"/>
  <c r="AH459" i="22"/>
  <c r="AG459" i="22"/>
  <c r="AF459" i="22"/>
  <c r="AE459" i="22"/>
  <c r="AX458" i="22"/>
  <c r="AW458" i="22"/>
  <c r="AV458" i="22"/>
  <c r="AU458" i="22"/>
  <c r="AT458" i="22"/>
  <c r="AS458" i="22"/>
  <c r="AR458" i="22"/>
  <c r="U458" i="22" s="1"/>
  <c r="AQ458" i="22"/>
  <c r="AP458" i="22"/>
  <c r="AO458" i="22"/>
  <c r="AN458" i="22"/>
  <c r="Q458" i="22" s="1"/>
  <c r="AM458" i="22"/>
  <c r="AL458" i="22"/>
  <c r="AK458" i="22"/>
  <c r="AJ458" i="22"/>
  <c r="M458" i="22" s="1"/>
  <c r="AI458" i="22"/>
  <c r="AH458" i="22"/>
  <c r="AG458" i="22"/>
  <c r="AF458" i="22"/>
  <c r="AE458" i="22"/>
  <c r="AX457" i="22"/>
  <c r="AW457" i="22"/>
  <c r="AV457" i="22"/>
  <c r="AU457" i="22"/>
  <c r="AT457" i="22"/>
  <c r="AS457" i="22"/>
  <c r="AR457" i="22"/>
  <c r="U457" i="22" s="1"/>
  <c r="AQ457" i="22"/>
  <c r="AP457" i="22"/>
  <c r="AO457" i="22"/>
  <c r="AN457" i="22"/>
  <c r="Q457" i="22" s="1"/>
  <c r="AM457" i="22"/>
  <c r="AL457" i="22"/>
  <c r="AK457" i="22"/>
  <c r="AJ457" i="22"/>
  <c r="M457" i="22" s="1"/>
  <c r="AI457" i="22"/>
  <c r="AH457" i="22"/>
  <c r="AG457" i="22"/>
  <c r="AF457" i="22"/>
  <c r="AE457" i="22"/>
  <c r="AX456" i="22"/>
  <c r="AW456" i="22"/>
  <c r="AV456" i="22"/>
  <c r="AU456" i="22"/>
  <c r="AT456" i="22"/>
  <c r="AS456" i="22"/>
  <c r="AR456" i="22"/>
  <c r="U456" i="22" s="1"/>
  <c r="AQ456" i="22"/>
  <c r="AP456" i="22"/>
  <c r="AO456" i="22"/>
  <c r="AN456" i="22"/>
  <c r="Q456" i="22" s="1"/>
  <c r="AM456" i="22"/>
  <c r="AL456" i="22"/>
  <c r="AK456" i="22"/>
  <c r="AJ456" i="22"/>
  <c r="M456" i="22" s="1"/>
  <c r="AI456" i="22"/>
  <c r="AH456" i="22"/>
  <c r="AG456" i="22"/>
  <c r="AF456" i="22"/>
  <c r="AE456" i="22"/>
  <c r="AX455" i="22"/>
  <c r="AW455" i="22"/>
  <c r="AV455" i="22"/>
  <c r="AU455" i="22"/>
  <c r="AT455" i="22"/>
  <c r="AS455" i="22"/>
  <c r="AR455" i="22"/>
  <c r="AQ455" i="22"/>
  <c r="AP455" i="22"/>
  <c r="AO455" i="22"/>
  <c r="AN455" i="22"/>
  <c r="AM455" i="22"/>
  <c r="AL455" i="22"/>
  <c r="AK455" i="22"/>
  <c r="AJ455" i="22"/>
  <c r="M455" i="22" s="1"/>
  <c r="AI455" i="22"/>
  <c r="AH455" i="22"/>
  <c r="AG455" i="22"/>
  <c r="AF455" i="22"/>
  <c r="AE455" i="22"/>
  <c r="AX454" i="22"/>
  <c r="AW454" i="22"/>
  <c r="AV454" i="22"/>
  <c r="AU454" i="22"/>
  <c r="AT454" i="22"/>
  <c r="AS454" i="22"/>
  <c r="AR454" i="22"/>
  <c r="U454" i="22" s="1"/>
  <c r="AQ454" i="22"/>
  <c r="AP454" i="22"/>
  <c r="AO454" i="22"/>
  <c r="AN454" i="22"/>
  <c r="Q454" i="22" s="1"/>
  <c r="AM454" i="22"/>
  <c r="AL454" i="22"/>
  <c r="AK454" i="22"/>
  <c r="AJ454" i="22"/>
  <c r="M454" i="22" s="1"/>
  <c r="AI454" i="22"/>
  <c r="AH454" i="22"/>
  <c r="AG454" i="22"/>
  <c r="AF454" i="22"/>
  <c r="AE454" i="22"/>
  <c r="AX453" i="22"/>
  <c r="AW453" i="22"/>
  <c r="AV453" i="22"/>
  <c r="AU453" i="22"/>
  <c r="AT453" i="22"/>
  <c r="AS453" i="22"/>
  <c r="AR453" i="22"/>
  <c r="U453" i="22" s="1"/>
  <c r="AQ453" i="22"/>
  <c r="AP453" i="22"/>
  <c r="AO453" i="22"/>
  <c r="AN453" i="22"/>
  <c r="Q453" i="22" s="1"/>
  <c r="AM453" i="22"/>
  <c r="AL453" i="22"/>
  <c r="AK453" i="22"/>
  <c r="AJ453" i="22"/>
  <c r="M453" i="22" s="1"/>
  <c r="AI453" i="22"/>
  <c r="AH453" i="22"/>
  <c r="AG453" i="22"/>
  <c r="AF453" i="22"/>
  <c r="AE453" i="22"/>
  <c r="AX452" i="22"/>
  <c r="AW452" i="22"/>
  <c r="AV452" i="22"/>
  <c r="AU452" i="22"/>
  <c r="AT452" i="22"/>
  <c r="AS452" i="22"/>
  <c r="AR452" i="22"/>
  <c r="U452" i="22" s="1"/>
  <c r="AQ452" i="22"/>
  <c r="AP452" i="22"/>
  <c r="AO452" i="22"/>
  <c r="AN452" i="22"/>
  <c r="Q452" i="22" s="1"/>
  <c r="AM452" i="22"/>
  <c r="AL452" i="22"/>
  <c r="AK452" i="22"/>
  <c r="AJ452" i="22"/>
  <c r="M452" i="22" s="1"/>
  <c r="AI452" i="22"/>
  <c r="AH452" i="22"/>
  <c r="AG452" i="22"/>
  <c r="AF452" i="22"/>
  <c r="AE452" i="22"/>
  <c r="AX451" i="22"/>
  <c r="AW451" i="22"/>
  <c r="AV451" i="22"/>
  <c r="AU451" i="22"/>
  <c r="AT451" i="22"/>
  <c r="AS451" i="22"/>
  <c r="AR451" i="22"/>
  <c r="U451" i="22" s="1"/>
  <c r="AQ451" i="22"/>
  <c r="AP451" i="22"/>
  <c r="AO451" i="22"/>
  <c r="AN451" i="22"/>
  <c r="Q451" i="22" s="1"/>
  <c r="AM451" i="22"/>
  <c r="AL451" i="22"/>
  <c r="AK451" i="22"/>
  <c r="AJ451" i="22"/>
  <c r="M451" i="22" s="1"/>
  <c r="AI451" i="22"/>
  <c r="AH451" i="22"/>
  <c r="AG451" i="22"/>
  <c r="AF451" i="22"/>
  <c r="AE451" i="22"/>
  <c r="AX450" i="22"/>
  <c r="AW450" i="22"/>
  <c r="AV450" i="22"/>
  <c r="AU450" i="22"/>
  <c r="AT450" i="22"/>
  <c r="AS450" i="22"/>
  <c r="AR450" i="22"/>
  <c r="U450" i="22" s="1"/>
  <c r="AQ450" i="22"/>
  <c r="AP450" i="22"/>
  <c r="AO450" i="22"/>
  <c r="AN450" i="22"/>
  <c r="Q450" i="22" s="1"/>
  <c r="AM450" i="22"/>
  <c r="AL450" i="22"/>
  <c r="AK450" i="22"/>
  <c r="AJ450" i="22"/>
  <c r="M450" i="22" s="1"/>
  <c r="AI450" i="22"/>
  <c r="AH450" i="22"/>
  <c r="AG450" i="22"/>
  <c r="AF450" i="22"/>
  <c r="AE450" i="22"/>
  <c r="AX449" i="22"/>
  <c r="AW449" i="22"/>
  <c r="AV449" i="22"/>
  <c r="AU449" i="22"/>
  <c r="AT449" i="22"/>
  <c r="AS449" i="22"/>
  <c r="AR449" i="22"/>
  <c r="U449" i="22" s="1"/>
  <c r="AQ449" i="22"/>
  <c r="AP449" i="22"/>
  <c r="AO449" i="22"/>
  <c r="AN449" i="22"/>
  <c r="Q449" i="22" s="1"/>
  <c r="AM449" i="22"/>
  <c r="AL449" i="22"/>
  <c r="AK449" i="22"/>
  <c r="AJ449" i="22"/>
  <c r="M449" i="22" s="1"/>
  <c r="AI449" i="22"/>
  <c r="AH449" i="22"/>
  <c r="AG449" i="22"/>
  <c r="AF449" i="22"/>
  <c r="AE449" i="22"/>
  <c r="AX448" i="22"/>
  <c r="AW448" i="22"/>
  <c r="AV448" i="22"/>
  <c r="AU448" i="22"/>
  <c r="AT448" i="22"/>
  <c r="AS448" i="22"/>
  <c r="AR448" i="22"/>
  <c r="U448" i="22" s="1"/>
  <c r="AQ448" i="22"/>
  <c r="AP448" i="22"/>
  <c r="AO448" i="22"/>
  <c r="AN448" i="22"/>
  <c r="Q448" i="22" s="1"/>
  <c r="AM448" i="22"/>
  <c r="AL448" i="22"/>
  <c r="AK448" i="22"/>
  <c r="AJ448" i="22"/>
  <c r="M448" i="22" s="1"/>
  <c r="AI448" i="22"/>
  <c r="AH448" i="22"/>
  <c r="AG448" i="22"/>
  <c r="AF448" i="22"/>
  <c r="AE448" i="22"/>
  <c r="AX447" i="22"/>
  <c r="AW447" i="22"/>
  <c r="AV447" i="22"/>
  <c r="AU447" i="22"/>
  <c r="AT447" i="22"/>
  <c r="AS447" i="22"/>
  <c r="AR447" i="22"/>
  <c r="AQ447" i="22"/>
  <c r="AP447" i="22"/>
  <c r="AO447" i="22"/>
  <c r="AN447" i="22"/>
  <c r="Q447" i="22" s="1"/>
  <c r="AM447" i="22"/>
  <c r="AL447" i="22"/>
  <c r="AK447" i="22"/>
  <c r="AJ447" i="22"/>
  <c r="M447" i="22" s="1"/>
  <c r="AI447" i="22"/>
  <c r="AH447" i="22"/>
  <c r="AG447" i="22"/>
  <c r="AF447" i="22"/>
  <c r="AE447" i="22"/>
  <c r="AX446" i="22"/>
  <c r="AW446" i="22"/>
  <c r="AV446" i="22"/>
  <c r="AU446" i="22"/>
  <c r="AT446" i="22"/>
  <c r="AS446" i="22"/>
  <c r="AR446" i="22"/>
  <c r="U446" i="22" s="1"/>
  <c r="AQ446" i="22"/>
  <c r="AP446" i="22"/>
  <c r="AO446" i="22"/>
  <c r="AN446" i="22"/>
  <c r="Q446" i="22" s="1"/>
  <c r="AM446" i="22"/>
  <c r="AL446" i="22"/>
  <c r="AK446" i="22"/>
  <c r="AJ446" i="22"/>
  <c r="M446" i="22" s="1"/>
  <c r="AI446" i="22"/>
  <c r="AH446" i="22"/>
  <c r="AG446" i="22"/>
  <c r="AF446" i="22"/>
  <c r="AE446" i="22"/>
  <c r="AX445" i="22"/>
  <c r="AW445" i="22"/>
  <c r="AV445" i="22"/>
  <c r="AU445" i="22"/>
  <c r="AT445" i="22"/>
  <c r="AS445" i="22"/>
  <c r="AR445" i="22"/>
  <c r="U445" i="22" s="1"/>
  <c r="AQ445" i="22"/>
  <c r="AP445" i="22"/>
  <c r="AO445" i="22"/>
  <c r="AN445" i="22"/>
  <c r="Q445" i="22" s="1"/>
  <c r="AM445" i="22"/>
  <c r="AL445" i="22"/>
  <c r="AK445" i="22"/>
  <c r="AJ445" i="22"/>
  <c r="M445" i="22" s="1"/>
  <c r="AI445" i="22"/>
  <c r="AH445" i="22"/>
  <c r="AG445" i="22"/>
  <c r="AF445" i="22"/>
  <c r="AE445" i="22"/>
  <c r="AX444" i="22"/>
  <c r="AW444" i="22"/>
  <c r="AV444" i="22"/>
  <c r="AU444" i="22"/>
  <c r="AT444" i="22"/>
  <c r="AS444" i="22"/>
  <c r="AR444" i="22"/>
  <c r="U444" i="22" s="1"/>
  <c r="AQ444" i="22"/>
  <c r="AP444" i="22"/>
  <c r="AO444" i="22"/>
  <c r="AN444" i="22"/>
  <c r="Q444" i="22" s="1"/>
  <c r="AM444" i="22"/>
  <c r="AL444" i="22"/>
  <c r="AK444" i="22"/>
  <c r="AJ444" i="22"/>
  <c r="M444" i="22" s="1"/>
  <c r="AI444" i="22"/>
  <c r="AH444" i="22"/>
  <c r="AG444" i="22"/>
  <c r="AF444" i="22"/>
  <c r="AE444" i="22"/>
  <c r="AX443" i="22"/>
  <c r="AW443" i="22"/>
  <c r="AV443" i="22"/>
  <c r="AU443" i="22"/>
  <c r="AT443" i="22"/>
  <c r="AS443" i="22"/>
  <c r="AR443" i="22"/>
  <c r="U443" i="22" s="1"/>
  <c r="AQ443" i="22"/>
  <c r="AP443" i="22"/>
  <c r="AO443" i="22"/>
  <c r="AN443" i="22"/>
  <c r="Q443" i="22" s="1"/>
  <c r="AM443" i="22"/>
  <c r="AL443" i="22"/>
  <c r="AK443" i="22"/>
  <c r="AJ443" i="22"/>
  <c r="M443" i="22" s="1"/>
  <c r="AI443" i="22"/>
  <c r="AH443" i="22"/>
  <c r="AG443" i="22"/>
  <c r="AF443" i="22"/>
  <c r="AE443" i="22"/>
  <c r="AX442" i="22"/>
  <c r="AW442" i="22"/>
  <c r="AV442" i="22"/>
  <c r="AU442" i="22"/>
  <c r="AT442" i="22"/>
  <c r="AS442" i="22"/>
  <c r="AR442" i="22"/>
  <c r="U442" i="22" s="1"/>
  <c r="AQ442" i="22"/>
  <c r="AP442" i="22"/>
  <c r="AO442" i="22"/>
  <c r="AN442" i="22"/>
  <c r="Q442" i="22" s="1"/>
  <c r="AM442" i="22"/>
  <c r="AL442" i="22"/>
  <c r="AK442" i="22"/>
  <c r="AJ442" i="22"/>
  <c r="M442" i="22" s="1"/>
  <c r="AI442" i="22"/>
  <c r="AH442" i="22"/>
  <c r="AG442" i="22"/>
  <c r="AF442" i="22"/>
  <c r="AE442" i="22"/>
  <c r="AX441" i="22"/>
  <c r="AW441" i="22"/>
  <c r="AV441" i="22"/>
  <c r="AU441" i="22"/>
  <c r="AT441" i="22"/>
  <c r="AS441" i="22"/>
  <c r="AR441" i="22"/>
  <c r="U441" i="22" s="1"/>
  <c r="AQ441" i="22"/>
  <c r="AP441" i="22"/>
  <c r="AO441" i="22"/>
  <c r="AN441" i="22"/>
  <c r="Q441" i="22" s="1"/>
  <c r="AM441" i="22"/>
  <c r="AL441" i="22"/>
  <c r="AK441" i="22"/>
  <c r="AJ441" i="22"/>
  <c r="M441" i="22" s="1"/>
  <c r="AI441" i="22"/>
  <c r="AH441" i="22"/>
  <c r="AG441" i="22"/>
  <c r="AF441" i="22"/>
  <c r="AE441" i="22"/>
  <c r="AX440" i="22"/>
  <c r="AW440" i="22"/>
  <c r="AV440" i="22"/>
  <c r="AU440" i="22"/>
  <c r="AT440" i="22"/>
  <c r="AS440" i="22"/>
  <c r="AR440" i="22"/>
  <c r="AQ440" i="22"/>
  <c r="AP440" i="22"/>
  <c r="AO440" i="22"/>
  <c r="AN440" i="22"/>
  <c r="Q440" i="22" s="1"/>
  <c r="AM440" i="22"/>
  <c r="AL440" i="22"/>
  <c r="AK440" i="22"/>
  <c r="AJ440" i="22"/>
  <c r="M440" i="22" s="1"/>
  <c r="AI440" i="22"/>
  <c r="AH440" i="22"/>
  <c r="AG440" i="22"/>
  <c r="AF440" i="22"/>
  <c r="AE440" i="22"/>
  <c r="AX439" i="22"/>
  <c r="AW439" i="22"/>
  <c r="AV439" i="22"/>
  <c r="AU439" i="22"/>
  <c r="AT439" i="22"/>
  <c r="AS439" i="22"/>
  <c r="AR439" i="22"/>
  <c r="AQ439" i="22"/>
  <c r="AP439" i="22"/>
  <c r="AO439" i="22"/>
  <c r="AN439" i="22"/>
  <c r="Q439" i="22" s="1"/>
  <c r="AM439" i="22"/>
  <c r="AL439" i="22"/>
  <c r="AK439" i="22"/>
  <c r="AJ439" i="22"/>
  <c r="M439" i="22" s="1"/>
  <c r="AI439" i="22"/>
  <c r="AH439" i="22"/>
  <c r="AG439" i="22"/>
  <c r="AF439" i="22"/>
  <c r="AE439" i="22"/>
  <c r="AX438" i="22"/>
  <c r="AW438" i="22"/>
  <c r="AV438" i="22"/>
  <c r="AU438" i="22"/>
  <c r="AT438" i="22"/>
  <c r="AS438" i="22"/>
  <c r="AR438" i="22"/>
  <c r="U438" i="22" s="1"/>
  <c r="AQ438" i="22"/>
  <c r="AP438" i="22"/>
  <c r="AO438" i="22"/>
  <c r="AN438" i="22"/>
  <c r="AM438" i="22"/>
  <c r="AL438" i="22"/>
  <c r="AK438" i="22"/>
  <c r="AJ438" i="22"/>
  <c r="M438" i="22" s="1"/>
  <c r="AI438" i="22"/>
  <c r="AH438" i="22"/>
  <c r="AG438" i="22"/>
  <c r="AF438" i="22"/>
  <c r="AE438" i="22"/>
  <c r="AX437" i="22"/>
  <c r="AW437" i="22"/>
  <c r="AV437" i="22"/>
  <c r="AU437" i="22"/>
  <c r="AT437" i="22"/>
  <c r="AS437" i="22"/>
  <c r="AR437" i="22"/>
  <c r="U437" i="22" s="1"/>
  <c r="AQ437" i="22"/>
  <c r="AP437" i="22"/>
  <c r="AO437" i="22"/>
  <c r="AN437" i="22"/>
  <c r="Q437" i="22" s="1"/>
  <c r="AM437" i="22"/>
  <c r="AL437" i="22"/>
  <c r="AK437" i="22"/>
  <c r="AJ437" i="22"/>
  <c r="M437" i="22" s="1"/>
  <c r="AI437" i="22"/>
  <c r="AH437" i="22"/>
  <c r="AG437" i="22"/>
  <c r="AF437" i="22"/>
  <c r="AE437" i="22"/>
  <c r="AX436" i="22"/>
  <c r="AW436" i="22"/>
  <c r="AV436" i="22"/>
  <c r="AU436" i="22"/>
  <c r="AT436" i="22"/>
  <c r="AS436" i="22"/>
  <c r="AR436" i="22"/>
  <c r="U436" i="22" s="1"/>
  <c r="AQ436" i="22"/>
  <c r="AP436" i="22"/>
  <c r="AO436" i="22"/>
  <c r="AN436" i="22"/>
  <c r="Q436" i="22" s="1"/>
  <c r="AM436" i="22"/>
  <c r="AL436" i="22"/>
  <c r="AK436" i="22"/>
  <c r="AJ436" i="22"/>
  <c r="M436" i="22" s="1"/>
  <c r="AI436" i="22"/>
  <c r="AH436" i="22"/>
  <c r="AG436" i="22"/>
  <c r="AF436" i="22"/>
  <c r="AE436" i="22"/>
  <c r="AX435" i="22"/>
  <c r="AW435" i="22"/>
  <c r="AV435" i="22"/>
  <c r="AU435" i="22"/>
  <c r="AT435" i="22"/>
  <c r="AS435" i="22"/>
  <c r="AR435" i="22"/>
  <c r="U435" i="22" s="1"/>
  <c r="AQ435" i="22"/>
  <c r="AP435" i="22"/>
  <c r="AO435" i="22"/>
  <c r="AN435" i="22"/>
  <c r="Q435" i="22" s="1"/>
  <c r="AM435" i="22"/>
  <c r="AL435" i="22"/>
  <c r="AK435" i="22"/>
  <c r="AJ435" i="22"/>
  <c r="M435" i="22" s="1"/>
  <c r="AI435" i="22"/>
  <c r="AH435" i="22"/>
  <c r="AG435" i="22"/>
  <c r="AF435" i="22"/>
  <c r="AE435" i="22"/>
  <c r="AX434" i="22"/>
  <c r="AW434" i="22"/>
  <c r="AV434" i="22"/>
  <c r="AU434" i="22"/>
  <c r="AT434" i="22"/>
  <c r="AS434" i="22"/>
  <c r="AR434" i="22"/>
  <c r="U434" i="22" s="1"/>
  <c r="AQ434" i="22"/>
  <c r="AP434" i="22"/>
  <c r="AO434" i="22"/>
  <c r="AN434" i="22"/>
  <c r="Q434" i="22" s="1"/>
  <c r="AM434" i="22"/>
  <c r="AL434" i="22"/>
  <c r="AK434" i="22"/>
  <c r="AJ434" i="22"/>
  <c r="M434" i="22" s="1"/>
  <c r="AI434" i="22"/>
  <c r="AH434" i="22"/>
  <c r="AG434" i="22"/>
  <c r="AF434" i="22"/>
  <c r="AE434" i="22"/>
  <c r="AX433" i="22"/>
  <c r="AW433" i="22"/>
  <c r="AV433" i="22"/>
  <c r="AU433" i="22"/>
  <c r="AT433" i="22"/>
  <c r="AS433" i="22"/>
  <c r="AR433" i="22"/>
  <c r="U433" i="22" s="1"/>
  <c r="AQ433" i="22"/>
  <c r="AP433" i="22"/>
  <c r="AO433" i="22"/>
  <c r="AN433" i="22"/>
  <c r="Q433" i="22" s="1"/>
  <c r="AM433" i="22"/>
  <c r="AL433" i="22"/>
  <c r="AK433" i="22"/>
  <c r="AJ433" i="22"/>
  <c r="M433" i="22" s="1"/>
  <c r="AI433" i="22"/>
  <c r="AH433" i="22"/>
  <c r="AG433" i="22"/>
  <c r="AF433" i="22"/>
  <c r="AE433" i="22"/>
  <c r="AX432" i="22"/>
  <c r="AW432" i="22"/>
  <c r="AV432" i="22"/>
  <c r="AU432" i="22"/>
  <c r="AT432" i="22"/>
  <c r="AS432" i="22"/>
  <c r="AR432" i="22"/>
  <c r="AQ432" i="22"/>
  <c r="AP432" i="22"/>
  <c r="AO432" i="22"/>
  <c r="AN432" i="22"/>
  <c r="Q432" i="22" s="1"/>
  <c r="AM432" i="22"/>
  <c r="AL432" i="22"/>
  <c r="AK432" i="22"/>
  <c r="AJ432" i="22"/>
  <c r="M432" i="22" s="1"/>
  <c r="AI432" i="22"/>
  <c r="AH432" i="22"/>
  <c r="AG432" i="22"/>
  <c r="AF432" i="22"/>
  <c r="AE432" i="22"/>
  <c r="AX431" i="22"/>
  <c r="AW431" i="22"/>
  <c r="AV431" i="22"/>
  <c r="AU431" i="22"/>
  <c r="AT431" i="22"/>
  <c r="AS431" i="22"/>
  <c r="AR431" i="22"/>
  <c r="U431" i="22" s="1"/>
  <c r="AQ431" i="22"/>
  <c r="AP431" i="22"/>
  <c r="AO431" i="22"/>
  <c r="AN431" i="22"/>
  <c r="Q431" i="22" s="1"/>
  <c r="AM431" i="22"/>
  <c r="AL431" i="22"/>
  <c r="AK431" i="22"/>
  <c r="AJ431" i="22"/>
  <c r="M431" i="22" s="1"/>
  <c r="AI431" i="22"/>
  <c r="AH431" i="22"/>
  <c r="AG431" i="22"/>
  <c r="AF431" i="22"/>
  <c r="AE431" i="22"/>
  <c r="AX430" i="22"/>
  <c r="AW430" i="22"/>
  <c r="AV430" i="22"/>
  <c r="AU430" i="22"/>
  <c r="AT430" i="22"/>
  <c r="AS430" i="22"/>
  <c r="AR430" i="22"/>
  <c r="U430" i="22" s="1"/>
  <c r="AQ430" i="22"/>
  <c r="AP430" i="22"/>
  <c r="AO430" i="22"/>
  <c r="AN430" i="22"/>
  <c r="Q430" i="22" s="1"/>
  <c r="AM430" i="22"/>
  <c r="AL430" i="22"/>
  <c r="AK430" i="22"/>
  <c r="AJ430" i="22"/>
  <c r="M430" i="22" s="1"/>
  <c r="AI430" i="22"/>
  <c r="AH430" i="22"/>
  <c r="AG430" i="22"/>
  <c r="AF430" i="22"/>
  <c r="AE430" i="22"/>
  <c r="AX429" i="22"/>
  <c r="AW429" i="22"/>
  <c r="AV429" i="22"/>
  <c r="AU429" i="22"/>
  <c r="AT429" i="22"/>
  <c r="AS429" i="22"/>
  <c r="AR429" i="22"/>
  <c r="U429" i="22" s="1"/>
  <c r="AQ429" i="22"/>
  <c r="AP429" i="22"/>
  <c r="AO429" i="22"/>
  <c r="AN429" i="22"/>
  <c r="Q429" i="22" s="1"/>
  <c r="AM429" i="22"/>
  <c r="AL429" i="22"/>
  <c r="AK429" i="22"/>
  <c r="AJ429" i="22"/>
  <c r="M429" i="22" s="1"/>
  <c r="AI429" i="22"/>
  <c r="AH429" i="22"/>
  <c r="AG429" i="22"/>
  <c r="AF429" i="22"/>
  <c r="AE429" i="22"/>
  <c r="AX428" i="22"/>
  <c r="AW428" i="22"/>
  <c r="AV428" i="22"/>
  <c r="AU428" i="22"/>
  <c r="AT428" i="22"/>
  <c r="AS428" i="22"/>
  <c r="AR428" i="22"/>
  <c r="U428" i="22" s="1"/>
  <c r="AQ428" i="22"/>
  <c r="AP428" i="22"/>
  <c r="AO428" i="22"/>
  <c r="AN428" i="22"/>
  <c r="Q428" i="22" s="1"/>
  <c r="AM428" i="22"/>
  <c r="AL428" i="22"/>
  <c r="AK428" i="22"/>
  <c r="AJ428" i="22"/>
  <c r="M428" i="22" s="1"/>
  <c r="AI428" i="22"/>
  <c r="AH428" i="22"/>
  <c r="AG428" i="22"/>
  <c r="AF428" i="22"/>
  <c r="AE428" i="22"/>
  <c r="AX427" i="22"/>
  <c r="AW427" i="22"/>
  <c r="AV427" i="22"/>
  <c r="AU427" i="22"/>
  <c r="AT427" i="22"/>
  <c r="AS427" i="22"/>
  <c r="AR427" i="22"/>
  <c r="U427" i="22" s="1"/>
  <c r="AQ427" i="22"/>
  <c r="AP427" i="22"/>
  <c r="AO427" i="22"/>
  <c r="AN427" i="22"/>
  <c r="Q427" i="22" s="1"/>
  <c r="AM427" i="22"/>
  <c r="AL427" i="22"/>
  <c r="AK427" i="22"/>
  <c r="AJ427" i="22"/>
  <c r="M427" i="22" s="1"/>
  <c r="AI427" i="22"/>
  <c r="AH427" i="22"/>
  <c r="AG427" i="22"/>
  <c r="AF427" i="22"/>
  <c r="AE427" i="22"/>
  <c r="AX426" i="22"/>
  <c r="AW426" i="22"/>
  <c r="AV426" i="22"/>
  <c r="AU426" i="22"/>
  <c r="AT426" i="22"/>
  <c r="AS426" i="22"/>
  <c r="AR426" i="22"/>
  <c r="U426" i="22" s="1"/>
  <c r="AQ426" i="22"/>
  <c r="AP426" i="22"/>
  <c r="AO426" i="22"/>
  <c r="AN426" i="22"/>
  <c r="Q426" i="22" s="1"/>
  <c r="AM426" i="22"/>
  <c r="AL426" i="22"/>
  <c r="AK426" i="22"/>
  <c r="AJ426" i="22"/>
  <c r="M426" i="22" s="1"/>
  <c r="AI426" i="22"/>
  <c r="AH426" i="22"/>
  <c r="AG426" i="22"/>
  <c r="AF426" i="22"/>
  <c r="AE426" i="22"/>
  <c r="AX425" i="22"/>
  <c r="AW425" i="22"/>
  <c r="AV425" i="22"/>
  <c r="AU425" i="22"/>
  <c r="AT425" i="22"/>
  <c r="AS425" i="22"/>
  <c r="AR425" i="22"/>
  <c r="AQ425" i="22"/>
  <c r="AP425" i="22"/>
  <c r="AO425" i="22"/>
  <c r="AN425" i="22"/>
  <c r="Q425" i="22" s="1"/>
  <c r="AM425" i="22"/>
  <c r="AL425" i="22"/>
  <c r="AK425" i="22"/>
  <c r="AJ425" i="22"/>
  <c r="M425" i="22" s="1"/>
  <c r="AI425" i="22"/>
  <c r="AH425" i="22"/>
  <c r="AG425" i="22"/>
  <c r="AF425" i="22"/>
  <c r="AE425" i="22"/>
  <c r="AX424" i="22"/>
  <c r="AW424" i="22"/>
  <c r="AV424" i="22"/>
  <c r="AU424" i="22"/>
  <c r="AT424" i="22"/>
  <c r="AS424" i="22"/>
  <c r="AR424" i="22"/>
  <c r="U424" i="22" s="1"/>
  <c r="AQ424" i="22"/>
  <c r="AP424" i="22"/>
  <c r="AO424" i="22"/>
  <c r="AN424" i="22"/>
  <c r="Q424" i="22" s="1"/>
  <c r="AM424" i="22"/>
  <c r="AL424" i="22"/>
  <c r="AK424" i="22"/>
  <c r="AJ424" i="22"/>
  <c r="M424" i="22" s="1"/>
  <c r="AI424" i="22"/>
  <c r="AH424" i="22"/>
  <c r="AG424" i="22"/>
  <c r="AF424" i="22"/>
  <c r="AE424" i="22"/>
  <c r="AX423" i="22"/>
  <c r="AW423" i="22"/>
  <c r="AV423" i="22"/>
  <c r="AU423" i="22"/>
  <c r="AT423" i="22"/>
  <c r="AS423" i="22"/>
  <c r="AR423" i="22"/>
  <c r="U423" i="22" s="1"/>
  <c r="AQ423" i="22"/>
  <c r="AP423" i="22"/>
  <c r="AO423" i="22"/>
  <c r="AN423" i="22"/>
  <c r="Q423" i="22" s="1"/>
  <c r="AM423" i="22"/>
  <c r="AL423" i="22"/>
  <c r="AK423" i="22"/>
  <c r="AJ423" i="22"/>
  <c r="M423" i="22" s="1"/>
  <c r="AI423" i="22"/>
  <c r="AH423" i="22"/>
  <c r="AG423" i="22"/>
  <c r="AF423" i="22"/>
  <c r="AE423" i="22"/>
  <c r="AX422" i="22"/>
  <c r="AW422" i="22"/>
  <c r="AV422" i="22"/>
  <c r="AU422" i="22"/>
  <c r="AT422" i="22"/>
  <c r="AS422" i="22"/>
  <c r="AR422" i="22"/>
  <c r="U422" i="22" s="1"/>
  <c r="AQ422" i="22"/>
  <c r="AP422" i="22"/>
  <c r="AO422" i="22"/>
  <c r="AN422" i="22"/>
  <c r="Q422" i="22" s="1"/>
  <c r="AM422" i="22"/>
  <c r="AL422" i="22"/>
  <c r="AK422" i="22"/>
  <c r="AJ422" i="22"/>
  <c r="M422" i="22" s="1"/>
  <c r="AI422" i="22"/>
  <c r="AH422" i="22"/>
  <c r="AG422" i="22"/>
  <c r="AF422" i="22"/>
  <c r="AE422" i="22"/>
  <c r="AX421" i="22"/>
  <c r="AW421" i="22"/>
  <c r="AV421" i="22"/>
  <c r="AU421" i="22"/>
  <c r="AT421" i="22"/>
  <c r="AS421" i="22"/>
  <c r="AR421" i="22"/>
  <c r="U421" i="22" s="1"/>
  <c r="AQ421" i="22"/>
  <c r="AP421" i="22"/>
  <c r="AO421" i="22"/>
  <c r="AN421" i="22"/>
  <c r="Q421" i="22" s="1"/>
  <c r="AM421" i="22"/>
  <c r="AL421" i="22"/>
  <c r="AK421" i="22"/>
  <c r="AJ421" i="22"/>
  <c r="M421" i="22" s="1"/>
  <c r="AI421" i="22"/>
  <c r="AH421" i="22"/>
  <c r="AG421" i="22"/>
  <c r="AF421" i="22"/>
  <c r="AE421" i="22"/>
  <c r="AX420" i="22"/>
  <c r="AW420" i="22"/>
  <c r="AV420" i="22"/>
  <c r="AU420" i="22"/>
  <c r="AT420" i="22"/>
  <c r="AS420" i="22"/>
  <c r="AR420" i="22"/>
  <c r="U420" i="22" s="1"/>
  <c r="AQ420" i="22"/>
  <c r="AP420" i="22"/>
  <c r="AO420" i="22"/>
  <c r="AN420" i="22"/>
  <c r="Q420" i="22" s="1"/>
  <c r="AM420" i="22"/>
  <c r="AL420" i="22"/>
  <c r="AK420" i="22"/>
  <c r="AJ420" i="22"/>
  <c r="M420" i="22" s="1"/>
  <c r="AI420" i="22"/>
  <c r="AH420" i="22"/>
  <c r="AG420" i="22"/>
  <c r="AF420" i="22"/>
  <c r="AE420" i="22"/>
  <c r="AX419" i="22"/>
  <c r="AW419" i="22"/>
  <c r="AV419" i="22"/>
  <c r="AU419" i="22"/>
  <c r="AT419" i="22"/>
  <c r="AS419" i="22"/>
  <c r="AR419" i="22"/>
  <c r="U419" i="22" s="1"/>
  <c r="AQ419" i="22"/>
  <c r="AP419" i="22"/>
  <c r="AO419" i="22"/>
  <c r="AN419" i="22"/>
  <c r="AM419" i="22"/>
  <c r="AL419" i="22"/>
  <c r="AK419" i="22"/>
  <c r="AJ419" i="22"/>
  <c r="M419" i="22" s="1"/>
  <c r="AI419" i="22"/>
  <c r="AH419" i="22"/>
  <c r="AG419" i="22"/>
  <c r="AF419" i="22"/>
  <c r="AE419" i="22"/>
  <c r="AX418" i="22"/>
  <c r="AW418" i="22"/>
  <c r="AV418" i="22"/>
  <c r="AU418" i="22"/>
  <c r="AT418" i="22"/>
  <c r="AS418" i="22"/>
  <c r="AR418" i="22"/>
  <c r="U418" i="22" s="1"/>
  <c r="AQ418" i="22"/>
  <c r="AP418" i="22"/>
  <c r="AO418" i="22"/>
  <c r="AN418" i="22"/>
  <c r="Q418" i="22" s="1"/>
  <c r="AM418" i="22"/>
  <c r="AL418" i="22"/>
  <c r="AK418" i="22"/>
  <c r="AJ418" i="22"/>
  <c r="M418" i="22" s="1"/>
  <c r="AI418" i="22"/>
  <c r="AH418" i="22"/>
  <c r="AG418" i="22"/>
  <c r="AF418" i="22"/>
  <c r="AE418" i="22"/>
  <c r="AX417" i="22"/>
  <c r="AW417" i="22"/>
  <c r="AV417" i="22"/>
  <c r="AU417" i="22"/>
  <c r="AT417" i="22"/>
  <c r="AS417" i="22"/>
  <c r="AR417" i="22"/>
  <c r="AQ417" i="22"/>
  <c r="AP417" i="22"/>
  <c r="AO417" i="22"/>
  <c r="AN417" i="22"/>
  <c r="Q417" i="22" s="1"/>
  <c r="AM417" i="22"/>
  <c r="AL417" i="22"/>
  <c r="AK417" i="22"/>
  <c r="AJ417" i="22"/>
  <c r="M417" i="22" s="1"/>
  <c r="AI417" i="22"/>
  <c r="AH417" i="22"/>
  <c r="AG417" i="22"/>
  <c r="AF417" i="22"/>
  <c r="AE417" i="22"/>
  <c r="AX416" i="22"/>
  <c r="AW416" i="22"/>
  <c r="AV416" i="22"/>
  <c r="AU416" i="22"/>
  <c r="AT416" i="22"/>
  <c r="AS416" i="22"/>
  <c r="AR416" i="22"/>
  <c r="U416" i="22" s="1"/>
  <c r="AQ416" i="22"/>
  <c r="AP416" i="22"/>
  <c r="AO416" i="22"/>
  <c r="AN416" i="22"/>
  <c r="Q416" i="22" s="1"/>
  <c r="AM416" i="22"/>
  <c r="AL416" i="22"/>
  <c r="AK416" i="22"/>
  <c r="AJ416" i="22"/>
  <c r="M416" i="22" s="1"/>
  <c r="AI416" i="22"/>
  <c r="AH416" i="22"/>
  <c r="AG416" i="22"/>
  <c r="AF416" i="22"/>
  <c r="AE416" i="22"/>
  <c r="AX415" i="22"/>
  <c r="AW415" i="22"/>
  <c r="AV415" i="22"/>
  <c r="AU415" i="22"/>
  <c r="AT415" i="22"/>
  <c r="AS415" i="22"/>
  <c r="AR415" i="22"/>
  <c r="AQ415" i="22"/>
  <c r="AP415" i="22"/>
  <c r="AO415" i="22"/>
  <c r="AN415" i="22"/>
  <c r="AM415" i="22"/>
  <c r="AL415" i="22"/>
  <c r="AK415" i="22"/>
  <c r="AJ415" i="22"/>
  <c r="M415" i="22" s="1"/>
  <c r="AI415" i="22"/>
  <c r="AH415" i="22"/>
  <c r="AG415" i="22"/>
  <c r="AF415" i="22"/>
  <c r="AE415" i="22"/>
  <c r="AX414" i="22"/>
  <c r="AW414" i="22"/>
  <c r="AV414" i="22"/>
  <c r="AU414" i="22"/>
  <c r="AT414" i="22"/>
  <c r="AS414" i="22"/>
  <c r="AR414" i="22"/>
  <c r="U414" i="22" s="1"/>
  <c r="AQ414" i="22"/>
  <c r="AP414" i="22"/>
  <c r="AO414" i="22"/>
  <c r="AN414" i="22"/>
  <c r="Q414" i="22" s="1"/>
  <c r="AM414" i="22"/>
  <c r="AL414" i="22"/>
  <c r="AK414" i="22"/>
  <c r="AJ414" i="22"/>
  <c r="M414" i="22" s="1"/>
  <c r="AI414" i="22"/>
  <c r="AH414" i="22"/>
  <c r="AG414" i="22"/>
  <c r="AF414" i="22"/>
  <c r="AE414" i="22"/>
  <c r="AX413" i="22"/>
  <c r="AW413" i="22"/>
  <c r="AV413" i="22"/>
  <c r="AU413" i="22"/>
  <c r="AT413" i="22"/>
  <c r="AS413" i="22"/>
  <c r="AR413" i="22"/>
  <c r="U413" i="22" s="1"/>
  <c r="AQ413" i="22"/>
  <c r="AP413" i="22"/>
  <c r="AO413" i="22"/>
  <c r="AN413" i="22"/>
  <c r="Q413" i="22" s="1"/>
  <c r="AM413" i="22"/>
  <c r="AL413" i="22"/>
  <c r="AK413" i="22"/>
  <c r="AJ413" i="22"/>
  <c r="M413" i="22" s="1"/>
  <c r="AI413" i="22"/>
  <c r="AH413" i="22"/>
  <c r="AG413" i="22"/>
  <c r="AF413" i="22"/>
  <c r="AE413" i="22"/>
  <c r="AX412" i="22"/>
  <c r="AW412" i="22"/>
  <c r="AV412" i="22"/>
  <c r="AU412" i="22"/>
  <c r="AT412" i="22"/>
  <c r="AS412" i="22"/>
  <c r="AR412" i="22"/>
  <c r="AQ412" i="22"/>
  <c r="AP412" i="22"/>
  <c r="AO412" i="22"/>
  <c r="AN412" i="22"/>
  <c r="Q412" i="22" s="1"/>
  <c r="AM412" i="22"/>
  <c r="AL412" i="22"/>
  <c r="AK412" i="22"/>
  <c r="AJ412" i="22"/>
  <c r="M412" i="22" s="1"/>
  <c r="AI412" i="22"/>
  <c r="AH412" i="22"/>
  <c r="AG412" i="22"/>
  <c r="AF412" i="22"/>
  <c r="AE412" i="22"/>
  <c r="AX411" i="22"/>
  <c r="AW411" i="22"/>
  <c r="AV411" i="22"/>
  <c r="AU411" i="22"/>
  <c r="AT411" i="22"/>
  <c r="AS411" i="22"/>
  <c r="AR411" i="22"/>
  <c r="AQ411" i="22"/>
  <c r="AP411" i="22"/>
  <c r="AO411" i="22"/>
  <c r="AN411" i="22"/>
  <c r="Q411" i="22" s="1"/>
  <c r="AM411" i="22"/>
  <c r="AL411" i="22"/>
  <c r="AK411" i="22"/>
  <c r="AJ411" i="22"/>
  <c r="M411" i="22" s="1"/>
  <c r="AI411" i="22"/>
  <c r="AH411" i="22"/>
  <c r="AG411" i="22"/>
  <c r="AF411" i="22"/>
  <c r="AE411" i="22"/>
  <c r="AX410" i="22"/>
  <c r="AW410" i="22"/>
  <c r="AV410" i="22"/>
  <c r="AU410" i="22"/>
  <c r="AT410" i="22"/>
  <c r="AS410" i="22"/>
  <c r="AR410" i="22"/>
  <c r="U410" i="22" s="1"/>
  <c r="AQ410" i="22"/>
  <c r="AP410" i="22"/>
  <c r="AO410" i="22"/>
  <c r="AN410" i="22"/>
  <c r="Q410" i="22" s="1"/>
  <c r="AM410" i="22"/>
  <c r="AL410" i="22"/>
  <c r="AK410" i="22"/>
  <c r="AJ410" i="22"/>
  <c r="M410" i="22" s="1"/>
  <c r="AI410" i="22"/>
  <c r="AH410" i="22"/>
  <c r="AG410" i="22"/>
  <c r="AF410" i="22"/>
  <c r="AE410" i="22"/>
  <c r="AX409" i="22"/>
  <c r="AW409" i="22"/>
  <c r="AV409" i="22"/>
  <c r="AU409" i="22"/>
  <c r="AT409" i="22"/>
  <c r="AS409" i="22"/>
  <c r="AR409" i="22"/>
  <c r="AQ409" i="22"/>
  <c r="AP409" i="22"/>
  <c r="AO409" i="22"/>
  <c r="AN409" i="22"/>
  <c r="Q409" i="22" s="1"/>
  <c r="AM409" i="22"/>
  <c r="AL409" i="22"/>
  <c r="AK409" i="22"/>
  <c r="AJ409" i="22"/>
  <c r="M409" i="22" s="1"/>
  <c r="AI409" i="22"/>
  <c r="AH409" i="22"/>
  <c r="AG409" i="22"/>
  <c r="AF409" i="22"/>
  <c r="AE409" i="22"/>
  <c r="AX408" i="22"/>
  <c r="AW408" i="22"/>
  <c r="AV408" i="22"/>
  <c r="AU408" i="22"/>
  <c r="AT408" i="22"/>
  <c r="AS408" i="22"/>
  <c r="AR408" i="22"/>
  <c r="AQ408" i="22"/>
  <c r="AP408" i="22"/>
  <c r="AO408" i="22"/>
  <c r="AN408" i="22"/>
  <c r="Q408" i="22" s="1"/>
  <c r="AM408" i="22"/>
  <c r="AL408" i="22"/>
  <c r="AK408" i="22"/>
  <c r="AJ408" i="22"/>
  <c r="M408" i="22" s="1"/>
  <c r="AI408" i="22"/>
  <c r="AH408" i="22"/>
  <c r="AG408" i="22"/>
  <c r="AF408" i="22"/>
  <c r="AE408" i="22"/>
  <c r="AX407" i="22"/>
  <c r="AW407" i="22"/>
  <c r="AV407" i="22"/>
  <c r="AU407" i="22"/>
  <c r="AT407" i="22"/>
  <c r="AS407" i="22"/>
  <c r="AR407" i="22"/>
  <c r="U407" i="22" s="1"/>
  <c r="AQ407" i="22"/>
  <c r="AP407" i="22"/>
  <c r="AO407" i="22"/>
  <c r="AN407" i="22"/>
  <c r="Q407" i="22" s="1"/>
  <c r="AM407" i="22"/>
  <c r="AL407" i="22"/>
  <c r="AK407" i="22"/>
  <c r="AJ407" i="22"/>
  <c r="M407" i="22" s="1"/>
  <c r="AI407" i="22"/>
  <c r="AH407" i="22"/>
  <c r="AG407" i="22"/>
  <c r="AF407" i="22"/>
  <c r="AE407" i="22"/>
  <c r="AX406" i="22"/>
  <c r="AW406" i="22"/>
  <c r="AV406" i="22"/>
  <c r="AU406" i="22"/>
  <c r="AT406" i="22"/>
  <c r="AS406" i="22"/>
  <c r="AR406" i="22"/>
  <c r="U406" i="22" s="1"/>
  <c r="AQ406" i="22"/>
  <c r="AP406" i="22"/>
  <c r="AO406" i="22"/>
  <c r="AN406" i="22"/>
  <c r="Q406" i="22" s="1"/>
  <c r="AM406" i="22"/>
  <c r="AL406" i="22"/>
  <c r="AK406" i="22"/>
  <c r="AJ406" i="22"/>
  <c r="M406" i="22" s="1"/>
  <c r="AI406" i="22"/>
  <c r="AH406" i="22"/>
  <c r="AG406" i="22"/>
  <c r="AF406" i="22"/>
  <c r="AE406" i="22"/>
  <c r="AX405" i="22"/>
  <c r="AW405" i="22"/>
  <c r="AV405" i="22"/>
  <c r="AU405" i="22"/>
  <c r="AT405" i="22"/>
  <c r="AS405" i="22"/>
  <c r="AR405" i="22"/>
  <c r="U405" i="22" s="1"/>
  <c r="AQ405" i="22"/>
  <c r="AP405" i="22"/>
  <c r="AO405" i="22"/>
  <c r="AN405" i="22"/>
  <c r="Q405" i="22" s="1"/>
  <c r="AM405" i="22"/>
  <c r="AL405" i="22"/>
  <c r="AK405" i="22"/>
  <c r="AJ405" i="22"/>
  <c r="M405" i="22" s="1"/>
  <c r="AI405" i="22"/>
  <c r="AH405" i="22"/>
  <c r="AG405" i="22"/>
  <c r="AF405" i="22"/>
  <c r="AE405" i="22"/>
  <c r="AX404" i="22"/>
  <c r="AW404" i="22"/>
  <c r="AV404" i="22"/>
  <c r="AU404" i="22"/>
  <c r="AT404" i="22"/>
  <c r="AS404" i="22"/>
  <c r="AR404" i="22"/>
  <c r="U404" i="22" s="1"/>
  <c r="AQ404" i="22"/>
  <c r="AP404" i="22"/>
  <c r="AO404" i="22"/>
  <c r="AN404" i="22"/>
  <c r="Q404" i="22" s="1"/>
  <c r="AM404" i="22"/>
  <c r="AL404" i="22"/>
  <c r="AK404" i="22"/>
  <c r="AJ404" i="22"/>
  <c r="M404" i="22" s="1"/>
  <c r="AI404" i="22"/>
  <c r="AH404" i="22"/>
  <c r="AG404" i="22"/>
  <c r="AF404" i="22"/>
  <c r="AE404" i="22"/>
  <c r="AX403" i="22"/>
  <c r="AW403" i="22"/>
  <c r="AV403" i="22"/>
  <c r="AU403" i="22"/>
  <c r="AT403" i="22"/>
  <c r="AS403" i="22"/>
  <c r="AR403" i="22"/>
  <c r="U403" i="22" s="1"/>
  <c r="AQ403" i="22"/>
  <c r="AP403" i="22"/>
  <c r="AO403" i="22"/>
  <c r="AN403" i="22"/>
  <c r="Q403" i="22" s="1"/>
  <c r="AM403" i="22"/>
  <c r="AL403" i="22"/>
  <c r="AK403" i="22"/>
  <c r="AJ403" i="22"/>
  <c r="M403" i="22" s="1"/>
  <c r="AI403" i="22"/>
  <c r="AH403" i="22"/>
  <c r="AG403" i="22"/>
  <c r="AF403" i="22"/>
  <c r="AE403" i="22"/>
  <c r="AX402" i="22"/>
  <c r="AW402" i="22"/>
  <c r="AV402" i="22"/>
  <c r="AU402" i="22"/>
  <c r="AT402" i="22"/>
  <c r="AS402" i="22"/>
  <c r="AR402" i="22"/>
  <c r="U402" i="22" s="1"/>
  <c r="AQ402" i="22"/>
  <c r="AP402" i="22"/>
  <c r="AO402" i="22"/>
  <c r="AN402" i="22"/>
  <c r="Q402" i="22" s="1"/>
  <c r="AM402" i="22"/>
  <c r="AL402" i="22"/>
  <c r="AK402" i="22"/>
  <c r="AJ402" i="22"/>
  <c r="M402" i="22" s="1"/>
  <c r="AI402" i="22"/>
  <c r="AH402" i="22"/>
  <c r="AG402" i="22"/>
  <c r="AF402" i="22"/>
  <c r="AE402" i="22"/>
  <c r="AX401" i="22"/>
  <c r="AW401" i="22"/>
  <c r="AV401" i="22"/>
  <c r="AU401" i="22"/>
  <c r="AT401" i="22"/>
  <c r="AS401" i="22"/>
  <c r="AR401" i="22"/>
  <c r="AQ401" i="22"/>
  <c r="AP401" i="22"/>
  <c r="AO401" i="22"/>
  <c r="AN401" i="22"/>
  <c r="Q401" i="22" s="1"/>
  <c r="AM401" i="22"/>
  <c r="AL401" i="22"/>
  <c r="AK401" i="22"/>
  <c r="AJ401" i="22"/>
  <c r="M401" i="22" s="1"/>
  <c r="AI401" i="22"/>
  <c r="AH401" i="22"/>
  <c r="AG401" i="22"/>
  <c r="AF401" i="22"/>
  <c r="AE401" i="22"/>
  <c r="AX400" i="22"/>
  <c r="AW400" i="22"/>
  <c r="AV400" i="22"/>
  <c r="AU400" i="22"/>
  <c r="AT400" i="22"/>
  <c r="AS400" i="22"/>
  <c r="AR400" i="22"/>
  <c r="U400" i="22" s="1"/>
  <c r="AQ400" i="22"/>
  <c r="AP400" i="22"/>
  <c r="AO400" i="22"/>
  <c r="AN400" i="22"/>
  <c r="Q400" i="22" s="1"/>
  <c r="AM400" i="22"/>
  <c r="AL400" i="22"/>
  <c r="AK400" i="22"/>
  <c r="AJ400" i="22"/>
  <c r="M400" i="22" s="1"/>
  <c r="AI400" i="22"/>
  <c r="AH400" i="22"/>
  <c r="AG400" i="22"/>
  <c r="AF400" i="22"/>
  <c r="AE400" i="22"/>
  <c r="AX399" i="22"/>
  <c r="AW399" i="22"/>
  <c r="AV399" i="22"/>
  <c r="AU399" i="22"/>
  <c r="AT399" i="22"/>
  <c r="AS399" i="22"/>
  <c r="AR399" i="22"/>
  <c r="U399" i="22" s="1"/>
  <c r="AQ399" i="22"/>
  <c r="AP399" i="22"/>
  <c r="AO399" i="22"/>
  <c r="AN399" i="22"/>
  <c r="Q399" i="22" s="1"/>
  <c r="AM399" i="22"/>
  <c r="AL399" i="22"/>
  <c r="AK399" i="22"/>
  <c r="AJ399" i="22"/>
  <c r="M399" i="22" s="1"/>
  <c r="AI399" i="22"/>
  <c r="AH399" i="22"/>
  <c r="AG399" i="22"/>
  <c r="AF399" i="22"/>
  <c r="AE399" i="22"/>
  <c r="AX398" i="22"/>
  <c r="AW398" i="22"/>
  <c r="AV398" i="22"/>
  <c r="AU398" i="22"/>
  <c r="AT398" i="22"/>
  <c r="AS398" i="22"/>
  <c r="AR398" i="22"/>
  <c r="U398" i="22" s="1"/>
  <c r="AQ398" i="22"/>
  <c r="AP398" i="22"/>
  <c r="AO398" i="22"/>
  <c r="AN398" i="22"/>
  <c r="AM398" i="22"/>
  <c r="AL398" i="22"/>
  <c r="AK398" i="22"/>
  <c r="AJ398" i="22"/>
  <c r="M398" i="22" s="1"/>
  <c r="AI398" i="22"/>
  <c r="AH398" i="22"/>
  <c r="AG398" i="22"/>
  <c r="AF398" i="22"/>
  <c r="AE398" i="22"/>
  <c r="AX397" i="22"/>
  <c r="AW397" i="22"/>
  <c r="AV397" i="22"/>
  <c r="AU397" i="22"/>
  <c r="AT397" i="22"/>
  <c r="AS397" i="22"/>
  <c r="AR397" i="22"/>
  <c r="U397" i="22" s="1"/>
  <c r="AQ397" i="22"/>
  <c r="AP397" i="22"/>
  <c r="AO397" i="22"/>
  <c r="AN397" i="22"/>
  <c r="Q397" i="22" s="1"/>
  <c r="AM397" i="22"/>
  <c r="AL397" i="22"/>
  <c r="AK397" i="22"/>
  <c r="AJ397" i="22"/>
  <c r="M397" i="22" s="1"/>
  <c r="AI397" i="22"/>
  <c r="AH397" i="22"/>
  <c r="AG397" i="22"/>
  <c r="AF397" i="22"/>
  <c r="AE397" i="22"/>
  <c r="AX396" i="22"/>
  <c r="AW396" i="22"/>
  <c r="AV396" i="22"/>
  <c r="AU396" i="22"/>
  <c r="AT396" i="22"/>
  <c r="AS396" i="22"/>
  <c r="AR396" i="22"/>
  <c r="U396" i="22" s="1"/>
  <c r="AQ396" i="22"/>
  <c r="AP396" i="22"/>
  <c r="AO396" i="22"/>
  <c r="AN396" i="22"/>
  <c r="Q396" i="22" s="1"/>
  <c r="AM396" i="22"/>
  <c r="AL396" i="22"/>
  <c r="AK396" i="22"/>
  <c r="AJ396" i="22"/>
  <c r="M396" i="22" s="1"/>
  <c r="AI396" i="22"/>
  <c r="AH396" i="22"/>
  <c r="AG396" i="22"/>
  <c r="AF396" i="22"/>
  <c r="AE396" i="22"/>
  <c r="AX395" i="22"/>
  <c r="AW395" i="22"/>
  <c r="AV395" i="22"/>
  <c r="AU395" i="22"/>
  <c r="AT395" i="22"/>
  <c r="AS395" i="22"/>
  <c r="AR395" i="22"/>
  <c r="U395" i="22" s="1"/>
  <c r="AQ395" i="22"/>
  <c r="AP395" i="22"/>
  <c r="AO395" i="22"/>
  <c r="AN395" i="22"/>
  <c r="Q395" i="22" s="1"/>
  <c r="AM395" i="22"/>
  <c r="AL395" i="22"/>
  <c r="AK395" i="22"/>
  <c r="AJ395" i="22"/>
  <c r="M395" i="22" s="1"/>
  <c r="AI395" i="22"/>
  <c r="AH395" i="22"/>
  <c r="AG395" i="22"/>
  <c r="AF395" i="22"/>
  <c r="AE395" i="22"/>
  <c r="AX394" i="22"/>
  <c r="AW394" i="22"/>
  <c r="AV394" i="22"/>
  <c r="AU394" i="22"/>
  <c r="AT394" i="22"/>
  <c r="AS394" i="22"/>
  <c r="AR394" i="22"/>
  <c r="U394" i="22" s="1"/>
  <c r="AQ394" i="22"/>
  <c r="AP394" i="22"/>
  <c r="AO394" i="22"/>
  <c r="AN394" i="22"/>
  <c r="Q394" i="22" s="1"/>
  <c r="AM394" i="22"/>
  <c r="AL394" i="22"/>
  <c r="AK394" i="22"/>
  <c r="AJ394" i="22"/>
  <c r="M394" i="22" s="1"/>
  <c r="AI394" i="22"/>
  <c r="AH394" i="22"/>
  <c r="AG394" i="22"/>
  <c r="AF394" i="22"/>
  <c r="AE394" i="22"/>
  <c r="AX393" i="22"/>
  <c r="AW393" i="22"/>
  <c r="AV393" i="22"/>
  <c r="AU393" i="22"/>
  <c r="AT393" i="22"/>
  <c r="AS393" i="22"/>
  <c r="AR393" i="22"/>
  <c r="U393" i="22" s="1"/>
  <c r="AQ393" i="22"/>
  <c r="AP393" i="22"/>
  <c r="AO393" i="22"/>
  <c r="AN393" i="22"/>
  <c r="Q393" i="22" s="1"/>
  <c r="AM393" i="22"/>
  <c r="AL393" i="22"/>
  <c r="AK393" i="22"/>
  <c r="AJ393" i="22"/>
  <c r="M393" i="22" s="1"/>
  <c r="AI393" i="22"/>
  <c r="AH393" i="22"/>
  <c r="AG393" i="22"/>
  <c r="AF393" i="22"/>
  <c r="AE393" i="22"/>
  <c r="AX392" i="22"/>
  <c r="AW392" i="22"/>
  <c r="AV392" i="22"/>
  <c r="AU392" i="22"/>
  <c r="AT392" i="22"/>
  <c r="AS392" i="22"/>
  <c r="AR392" i="22"/>
  <c r="U392" i="22" s="1"/>
  <c r="AQ392" i="22"/>
  <c r="AP392" i="22"/>
  <c r="AO392" i="22"/>
  <c r="AN392" i="22"/>
  <c r="Q392" i="22" s="1"/>
  <c r="AM392" i="22"/>
  <c r="AL392" i="22"/>
  <c r="AK392" i="22"/>
  <c r="AJ392" i="22"/>
  <c r="M392" i="22" s="1"/>
  <c r="AI392" i="22"/>
  <c r="AH392" i="22"/>
  <c r="AG392" i="22"/>
  <c r="AF392" i="22"/>
  <c r="AE392" i="22"/>
  <c r="AX391" i="22"/>
  <c r="AW391" i="22"/>
  <c r="AV391" i="22"/>
  <c r="AU391" i="22"/>
  <c r="AT391" i="22"/>
  <c r="AS391" i="22"/>
  <c r="AR391" i="22"/>
  <c r="AQ391" i="22"/>
  <c r="AP391" i="22"/>
  <c r="AO391" i="22"/>
  <c r="AN391" i="22"/>
  <c r="AM391" i="22"/>
  <c r="AL391" i="22"/>
  <c r="AK391" i="22"/>
  <c r="AJ391" i="22"/>
  <c r="M391" i="22" s="1"/>
  <c r="AI391" i="22"/>
  <c r="AH391" i="22"/>
  <c r="AG391" i="22"/>
  <c r="AF391" i="22"/>
  <c r="AE391" i="22"/>
  <c r="AX390" i="22"/>
  <c r="AW390" i="22"/>
  <c r="AV390" i="22"/>
  <c r="AU390" i="22"/>
  <c r="AT390" i="22"/>
  <c r="AS390" i="22"/>
  <c r="AR390" i="22"/>
  <c r="U390" i="22" s="1"/>
  <c r="AQ390" i="22"/>
  <c r="AP390" i="22"/>
  <c r="AO390" i="22"/>
  <c r="AN390" i="22"/>
  <c r="Q390" i="22" s="1"/>
  <c r="AM390" i="22"/>
  <c r="AL390" i="22"/>
  <c r="AK390" i="22"/>
  <c r="AJ390" i="22"/>
  <c r="M390" i="22" s="1"/>
  <c r="AI390" i="22"/>
  <c r="AH390" i="22"/>
  <c r="AG390" i="22"/>
  <c r="AF390" i="22"/>
  <c r="AE390" i="22"/>
  <c r="AX389" i="22"/>
  <c r="AW389" i="22"/>
  <c r="AV389" i="22"/>
  <c r="AU389" i="22"/>
  <c r="AT389" i="22"/>
  <c r="AS389" i="22"/>
  <c r="AR389" i="22"/>
  <c r="U389" i="22" s="1"/>
  <c r="AQ389" i="22"/>
  <c r="AP389" i="22"/>
  <c r="AO389" i="22"/>
  <c r="AN389" i="22"/>
  <c r="Q389" i="22" s="1"/>
  <c r="AM389" i="22"/>
  <c r="AL389" i="22"/>
  <c r="AK389" i="22"/>
  <c r="AJ389" i="22"/>
  <c r="M389" i="22" s="1"/>
  <c r="AI389" i="22"/>
  <c r="AH389" i="22"/>
  <c r="AG389" i="22"/>
  <c r="AF389" i="22"/>
  <c r="AE389" i="22"/>
  <c r="AX388" i="22"/>
  <c r="AW388" i="22"/>
  <c r="AV388" i="22"/>
  <c r="AU388" i="22"/>
  <c r="AT388" i="22"/>
  <c r="AS388" i="22"/>
  <c r="AR388" i="22"/>
  <c r="U388" i="22" s="1"/>
  <c r="AQ388" i="22"/>
  <c r="AP388" i="22"/>
  <c r="AO388" i="22"/>
  <c r="AN388" i="22"/>
  <c r="Q388" i="22" s="1"/>
  <c r="AM388" i="22"/>
  <c r="AL388" i="22"/>
  <c r="AK388" i="22"/>
  <c r="AJ388" i="22"/>
  <c r="M388" i="22" s="1"/>
  <c r="AI388" i="22"/>
  <c r="AH388" i="22"/>
  <c r="AG388" i="22"/>
  <c r="AF388" i="22"/>
  <c r="AE388" i="22"/>
  <c r="AX387" i="22"/>
  <c r="AW387" i="22"/>
  <c r="AV387" i="22"/>
  <c r="AU387" i="22"/>
  <c r="AT387" i="22"/>
  <c r="AS387" i="22"/>
  <c r="AR387" i="22"/>
  <c r="U387" i="22" s="1"/>
  <c r="AQ387" i="22"/>
  <c r="AP387" i="22"/>
  <c r="AO387" i="22"/>
  <c r="AN387" i="22"/>
  <c r="Q387" i="22" s="1"/>
  <c r="AM387" i="22"/>
  <c r="AL387" i="22"/>
  <c r="AK387" i="22"/>
  <c r="AJ387" i="22"/>
  <c r="M387" i="22" s="1"/>
  <c r="AI387" i="22"/>
  <c r="AH387" i="22"/>
  <c r="AG387" i="22"/>
  <c r="AF387" i="22"/>
  <c r="AE387" i="22"/>
  <c r="AX386" i="22"/>
  <c r="AW386" i="22"/>
  <c r="AV386" i="22"/>
  <c r="AU386" i="22"/>
  <c r="AT386" i="22"/>
  <c r="AS386" i="22"/>
  <c r="AR386" i="22"/>
  <c r="U386" i="22" s="1"/>
  <c r="AQ386" i="22"/>
  <c r="AP386" i="22"/>
  <c r="AO386" i="22"/>
  <c r="AN386" i="22"/>
  <c r="Q386" i="22" s="1"/>
  <c r="AM386" i="22"/>
  <c r="AL386" i="22"/>
  <c r="AK386" i="22"/>
  <c r="AJ386" i="22"/>
  <c r="M386" i="22" s="1"/>
  <c r="AI386" i="22"/>
  <c r="AH386" i="22"/>
  <c r="AG386" i="22"/>
  <c r="AF386" i="22"/>
  <c r="AE386" i="22"/>
  <c r="AX385" i="22"/>
  <c r="AW385" i="22"/>
  <c r="AV385" i="22"/>
  <c r="AU385" i="22"/>
  <c r="AT385" i="22"/>
  <c r="AS385" i="22"/>
  <c r="AR385" i="22"/>
  <c r="U385" i="22" s="1"/>
  <c r="AQ385" i="22"/>
  <c r="AP385" i="22"/>
  <c r="AO385" i="22"/>
  <c r="AN385" i="22"/>
  <c r="Q385" i="22" s="1"/>
  <c r="AM385" i="22"/>
  <c r="AL385" i="22"/>
  <c r="AK385" i="22"/>
  <c r="AJ385" i="22"/>
  <c r="M385" i="22" s="1"/>
  <c r="AI385" i="22"/>
  <c r="AH385" i="22"/>
  <c r="AG385" i="22"/>
  <c r="AF385" i="22"/>
  <c r="AE385" i="22"/>
  <c r="AX384" i="22"/>
  <c r="AW384" i="22"/>
  <c r="AV384" i="22"/>
  <c r="AU384" i="22"/>
  <c r="AT384" i="22"/>
  <c r="AS384" i="22"/>
  <c r="AR384" i="22"/>
  <c r="AQ384" i="22"/>
  <c r="AP384" i="22"/>
  <c r="AO384" i="22"/>
  <c r="AN384" i="22"/>
  <c r="Q384" i="22" s="1"/>
  <c r="AM384" i="22"/>
  <c r="AL384" i="22"/>
  <c r="AK384" i="22"/>
  <c r="AJ384" i="22"/>
  <c r="M384" i="22" s="1"/>
  <c r="AI384" i="22"/>
  <c r="AH384" i="22"/>
  <c r="AG384" i="22"/>
  <c r="AF384" i="22"/>
  <c r="AE384" i="22"/>
  <c r="AX383" i="22"/>
  <c r="AW383" i="22"/>
  <c r="AV383" i="22"/>
  <c r="AU383" i="22"/>
  <c r="AT383" i="22"/>
  <c r="AS383" i="22"/>
  <c r="AR383" i="22"/>
  <c r="AQ383" i="22"/>
  <c r="AP383" i="22"/>
  <c r="AO383" i="22"/>
  <c r="AN383" i="22"/>
  <c r="Q383" i="22" s="1"/>
  <c r="AM383" i="22"/>
  <c r="AL383" i="22"/>
  <c r="AK383" i="22"/>
  <c r="AJ383" i="22"/>
  <c r="M383" i="22" s="1"/>
  <c r="AI383" i="22"/>
  <c r="AH383" i="22"/>
  <c r="AG383" i="22"/>
  <c r="AF383" i="22"/>
  <c r="AE383" i="22"/>
  <c r="AX382" i="22"/>
  <c r="AW382" i="22"/>
  <c r="AV382" i="22"/>
  <c r="AU382" i="22"/>
  <c r="AT382" i="22"/>
  <c r="AS382" i="22"/>
  <c r="AR382" i="22"/>
  <c r="U382" i="22" s="1"/>
  <c r="AQ382" i="22"/>
  <c r="AP382" i="22"/>
  <c r="AO382" i="22"/>
  <c r="AN382" i="22"/>
  <c r="Q382" i="22" s="1"/>
  <c r="AM382" i="22"/>
  <c r="AL382" i="22"/>
  <c r="AK382" i="22"/>
  <c r="AJ382" i="22"/>
  <c r="M382" i="22" s="1"/>
  <c r="AI382" i="22"/>
  <c r="AH382" i="22"/>
  <c r="AG382" i="22"/>
  <c r="AF382" i="22"/>
  <c r="AE382" i="22"/>
  <c r="AX381" i="22"/>
  <c r="AW381" i="22"/>
  <c r="AV381" i="22"/>
  <c r="AU381" i="22"/>
  <c r="AT381" i="22"/>
  <c r="AS381" i="22"/>
  <c r="AR381" i="22"/>
  <c r="U381" i="22" s="1"/>
  <c r="AQ381" i="22"/>
  <c r="AP381" i="22"/>
  <c r="AO381" i="22"/>
  <c r="AN381" i="22"/>
  <c r="Q381" i="22" s="1"/>
  <c r="AM381" i="22"/>
  <c r="AL381" i="22"/>
  <c r="AK381" i="22"/>
  <c r="AJ381" i="22"/>
  <c r="M381" i="22" s="1"/>
  <c r="AI381" i="22"/>
  <c r="AH381" i="22"/>
  <c r="AG381" i="22"/>
  <c r="AF381" i="22"/>
  <c r="AE381" i="22"/>
  <c r="AX380" i="22"/>
  <c r="AW380" i="22"/>
  <c r="AV380" i="22"/>
  <c r="AU380" i="22"/>
  <c r="AT380" i="22"/>
  <c r="AS380" i="22"/>
  <c r="AR380" i="22"/>
  <c r="U380" i="22" s="1"/>
  <c r="AQ380" i="22"/>
  <c r="AP380" i="22"/>
  <c r="AO380" i="22"/>
  <c r="AN380" i="22"/>
  <c r="Q380" i="22" s="1"/>
  <c r="AM380" i="22"/>
  <c r="AL380" i="22"/>
  <c r="AK380" i="22"/>
  <c r="AJ380" i="22"/>
  <c r="M380" i="22" s="1"/>
  <c r="AI380" i="22"/>
  <c r="AH380" i="22"/>
  <c r="AG380" i="22"/>
  <c r="AF380" i="22"/>
  <c r="AE380" i="22"/>
  <c r="AX379" i="22"/>
  <c r="AW379" i="22"/>
  <c r="AV379" i="22"/>
  <c r="AU379" i="22"/>
  <c r="AT379" i="22"/>
  <c r="AS379" i="22"/>
  <c r="AR379" i="22"/>
  <c r="U379" i="22" s="1"/>
  <c r="AQ379" i="22"/>
  <c r="AP379" i="22"/>
  <c r="AO379" i="22"/>
  <c r="AN379" i="22"/>
  <c r="Q379" i="22" s="1"/>
  <c r="AM379" i="22"/>
  <c r="AL379" i="22"/>
  <c r="AK379" i="22"/>
  <c r="AJ379" i="22"/>
  <c r="M379" i="22" s="1"/>
  <c r="AI379" i="22"/>
  <c r="AH379" i="22"/>
  <c r="AG379" i="22"/>
  <c r="AF379" i="22"/>
  <c r="AE379" i="22"/>
  <c r="AX378" i="22"/>
  <c r="AW378" i="22"/>
  <c r="AV378" i="22"/>
  <c r="AU378" i="22"/>
  <c r="AT378" i="22"/>
  <c r="AS378" i="22"/>
  <c r="AR378" i="22"/>
  <c r="U378" i="22" s="1"/>
  <c r="AQ378" i="22"/>
  <c r="AP378" i="22"/>
  <c r="AO378" i="22"/>
  <c r="AN378" i="22"/>
  <c r="Q378" i="22" s="1"/>
  <c r="AM378" i="22"/>
  <c r="AL378" i="22"/>
  <c r="AK378" i="22"/>
  <c r="AJ378" i="22"/>
  <c r="M378" i="22" s="1"/>
  <c r="AI378" i="22"/>
  <c r="AH378" i="22"/>
  <c r="AG378" i="22"/>
  <c r="AF378" i="22"/>
  <c r="AE378" i="22"/>
  <c r="AX377" i="22"/>
  <c r="AW377" i="22"/>
  <c r="AV377" i="22"/>
  <c r="AU377" i="22"/>
  <c r="AT377" i="22"/>
  <c r="AS377" i="22"/>
  <c r="AR377" i="22"/>
  <c r="U377" i="22" s="1"/>
  <c r="AQ377" i="22"/>
  <c r="AP377" i="22"/>
  <c r="AO377" i="22"/>
  <c r="AN377" i="22"/>
  <c r="Q377" i="22" s="1"/>
  <c r="AM377" i="22"/>
  <c r="AL377" i="22"/>
  <c r="AK377" i="22"/>
  <c r="AJ377" i="22"/>
  <c r="M377" i="22" s="1"/>
  <c r="AI377" i="22"/>
  <c r="AH377" i="22"/>
  <c r="AG377" i="22"/>
  <c r="AF377" i="22"/>
  <c r="AE377" i="22"/>
  <c r="AX376" i="22"/>
  <c r="AW376" i="22"/>
  <c r="AV376" i="22"/>
  <c r="AU376" i="22"/>
  <c r="AT376" i="22"/>
  <c r="AS376" i="22"/>
  <c r="AR376" i="22"/>
  <c r="U376" i="22" s="1"/>
  <c r="AQ376" i="22"/>
  <c r="AP376" i="22"/>
  <c r="AO376" i="22"/>
  <c r="AN376" i="22"/>
  <c r="Q376" i="22" s="1"/>
  <c r="AM376" i="22"/>
  <c r="AL376" i="22"/>
  <c r="AK376" i="22"/>
  <c r="AJ376" i="22"/>
  <c r="M376" i="22" s="1"/>
  <c r="AI376" i="22"/>
  <c r="AH376" i="22"/>
  <c r="AG376" i="22"/>
  <c r="AF376" i="22"/>
  <c r="AE376" i="22"/>
  <c r="AX375" i="22"/>
  <c r="AW375" i="22"/>
  <c r="AV375" i="22"/>
  <c r="AU375" i="22"/>
  <c r="AT375" i="22"/>
  <c r="AS375" i="22"/>
  <c r="AR375" i="22"/>
  <c r="U375" i="22" s="1"/>
  <c r="AQ375" i="22"/>
  <c r="AP375" i="22"/>
  <c r="AO375" i="22"/>
  <c r="AN375" i="22"/>
  <c r="Q375" i="22" s="1"/>
  <c r="AM375" i="22"/>
  <c r="AL375" i="22"/>
  <c r="AK375" i="22"/>
  <c r="AJ375" i="22"/>
  <c r="M375" i="22" s="1"/>
  <c r="AI375" i="22"/>
  <c r="AH375" i="22"/>
  <c r="AG375" i="22"/>
  <c r="AF375" i="22"/>
  <c r="AE375" i="22"/>
  <c r="AX374" i="22"/>
  <c r="AW374" i="22"/>
  <c r="AV374" i="22"/>
  <c r="AU374" i="22"/>
  <c r="AT374" i="22"/>
  <c r="AS374" i="22"/>
  <c r="AR374" i="22"/>
  <c r="U374" i="22" s="1"/>
  <c r="AQ374" i="22"/>
  <c r="AP374" i="22"/>
  <c r="AO374" i="22"/>
  <c r="AN374" i="22"/>
  <c r="AM374" i="22"/>
  <c r="AL374" i="22"/>
  <c r="AK374" i="22"/>
  <c r="AJ374" i="22"/>
  <c r="M374" i="22" s="1"/>
  <c r="AI374" i="22"/>
  <c r="AH374" i="22"/>
  <c r="AG374" i="22"/>
  <c r="AF374" i="22"/>
  <c r="AE374" i="22"/>
  <c r="AX373" i="22"/>
  <c r="AW373" i="22"/>
  <c r="AV373" i="22"/>
  <c r="AU373" i="22"/>
  <c r="AT373" i="22"/>
  <c r="AS373" i="22"/>
  <c r="AR373" i="22"/>
  <c r="U373" i="22" s="1"/>
  <c r="AQ373" i="22"/>
  <c r="AP373" i="22"/>
  <c r="AO373" i="22"/>
  <c r="AN373" i="22"/>
  <c r="Q373" i="22" s="1"/>
  <c r="AM373" i="22"/>
  <c r="AL373" i="22"/>
  <c r="AK373" i="22"/>
  <c r="AJ373" i="22"/>
  <c r="M373" i="22" s="1"/>
  <c r="AI373" i="22"/>
  <c r="AH373" i="22"/>
  <c r="AG373" i="22"/>
  <c r="AF373" i="22"/>
  <c r="AE373" i="22"/>
  <c r="AX372" i="22"/>
  <c r="AW372" i="22"/>
  <c r="AV372" i="22"/>
  <c r="AU372" i="22"/>
  <c r="AT372" i="22"/>
  <c r="AS372" i="22"/>
  <c r="AR372" i="22"/>
  <c r="U372" i="22" s="1"/>
  <c r="AQ372" i="22"/>
  <c r="AP372" i="22"/>
  <c r="AO372" i="22"/>
  <c r="AN372" i="22"/>
  <c r="Q372" i="22" s="1"/>
  <c r="AM372" i="22"/>
  <c r="AL372" i="22"/>
  <c r="AK372" i="22"/>
  <c r="AJ372" i="22"/>
  <c r="M372" i="22" s="1"/>
  <c r="AI372" i="22"/>
  <c r="AH372" i="22"/>
  <c r="AG372" i="22"/>
  <c r="AF372" i="22"/>
  <c r="AE372" i="22"/>
  <c r="AX371" i="22"/>
  <c r="AW371" i="22"/>
  <c r="AV371" i="22"/>
  <c r="AU371" i="22"/>
  <c r="AT371" i="22"/>
  <c r="AS371" i="22"/>
  <c r="AR371" i="22"/>
  <c r="U371" i="22" s="1"/>
  <c r="AQ371" i="22"/>
  <c r="AP371" i="22"/>
  <c r="AO371" i="22"/>
  <c r="AN371" i="22"/>
  <c r="Q371" i="22" s="1"/>
  <c r="AM371" i="22"/>
  <c r="AL371" i="22"/>
  <c r="AK371" i="22"/>
  <c r="AJ371" i="22"/>
  <c r="M371" i="22" s="1"/>
  <c r="AI371" i="22"/>
  <c r="AH371" i="22"/>
  <c r="AG371" i="22"/>
  <c r="AF371" i="22"/>
  <c r="AE371" i="22"/>
  <c r="AX370" i="22"/>
  <c r="AW370" i="22"/>
  <c r="AV370" i="22"/>
  <c r="AU370" i="22"/>
  <c r="AT370" i="22"/>
  <c r="AS370" i="22"/>
  <c r="AR370" i="22"/>
  <c r="U370" i="22" s="1"/>
  <c r="AQ370" i="22"/>
  <c r="AP370" i="22"/>
  <c r="AO370" i="22"/>
  <c r="AN370" i="22"/>
  <c r="Q370" i="22" s="1"/>
  <c r="AM370" i="22"/>
  <c r="AL370" i="22"/>
  <c r="AK370" i="22"/>
  <c r="AJ370" i="22"/>
  <c r="M370" i="22" s="1"/>
  <c r="AI370" i="22"/>
  <c r="AH370" i="22"/>
  <c r="AG370" i="22"/>
  <c r="AF370" i="22"/>
  <c r="AE370" i="22"/>
  <c r="AX369" i="22"/>
  <c r="AW369" i="22"/>
  <c r="AV369" i="22"/>
  <c r="AU369" i="22"/>
  <c r="AT369" i="22"/>
  <c r="AS369" i="22"/>
  <c r="AR369" i="22"/>
  <c r="AQ369" i="22"/>
  <c r="AP369" i="22"/>
  <c r="AO369" i="22"/>
  <c r="AN369" i="22"/>
  <c r="Q369" i="22" s="1"/>
  <c r="AM369" i="22"/>
  <c r="AL369" i="22"/>
  <c r="AK369" i="22"/>
  <c r="AJ369" i="22"/>
  <c r="M369" i="22" s="1"/>
  <c r="AI369" i="22"/>
  <c r="AH369" i="22"/>
  <c r="AG369" i="22"/>
  <c r="AF369" i="22"/>
  <c r="AE369" i="22"/>
  <c r="AX368" i="22"/>
  <c r="AW368" i="22"/>
  <c r="AV368" i="22"/>
  <c r="AU368" i="22"/>
  <c r="AT368" i="22"/>
  <c r="AS368" i="22"/>
  <c r="AR368" i="22"/>
  <c r="U368" i="22" s="1"/>
  <c r="AQ368" i="22"/>
  <c r="AP368" i="22"/>
  <c r="AO368" i="22"/>
  <c r="AN368" i="22"/>
  <c r="Q368" i="22" s="1"/>
  <c r="AM368" i="22"/>
  <c r="AL368" i="22"/>
  <c r="AK368" i="22"/>
  <c r="AJ368" i="22"/>
  <c r="M368" i="22" s="1"/>
  <c r="AI368" i="22"/>
  <c r="AH368" i="22"/>
  <c r="AG368" i="22"/>
  <c r="AF368" i="22"/>
  <c r="AE368" i="22"/>
  <c r="AX367" i="22"/>
  <c r="AW367" i="22"/>
  <c r="AV367" i="22"/>
  <c r="AU367" i="22"/>
  <c r="AT367" i="22"/>
  <c r="AS367" i="22"/>
  <c r="AR367" i="22"/>
  <c r="U367" i="22" s="1"/>
  <c r="AQ367" i="22"/>
  <c r="AP367" i="22"/>
  <c r="AO367" i="22"/>
  <c r="AN367" i="22"/>
  <c r="Q367" i="22" s="1"/>
  <c r="AM367" i="22"/>
  <c r="AL367" i="22"/>
  <c r="AK367" i="22"/>
  <c r="AJ367" i="22"/>
  <c r="M367" i="22" s="1"/>
  <c r="AI367" i="22"/>
  <c r="AH367" i="22"/>
  <c r="AG367" i="22"/>
  <c r="AF367" i="22"/>
  <c r="AE367" i="22"/>
  <c r="AX366" i="22"/>
  <c r="AW366" i="22"/>
  <c r="AV366" i="22"/>
  <c r="AU366" i="22"/>
  <c r="AT366" i="22"/>
  <c r="AS366" i="22"/>
  <c r="AR366" i="22"/>
  <c r="U366" i="22" s="1"/>
  <c r="AQ366" i="22"/>
  <c r="AP366" i="22"/>
  <c r="AO366" i="22"/>
  <c r="AN366" i="22"/>
  <c r="Q366" i="22" s="1"/>
  <c r="AM366" i="22"/>
  <c r="AL366" i="22"/>
  <c r="AK366" i="22"/>
  <c r="AJ366" i="22"/>
  <c r="M366" i="22" s="1"/>
  <c r="AI366" i="22"/>
  <c r="AH366" i="22"/>
  <c r="AG366" i="22"/>
  <c r="AF366" i="22"/>
  <c r="AE366" i="22"/>
  <c r="AX365" i="22"/>
  <c r="AW365" i="22"/>
  <c r="AV365" i="22"/>
  <c r="AU365" i="22"/>
  <c r="AT365" i="22"/>
  <c r="AS365" i="22"/>
  <c r="AR365" i="22"/>
  <c r="U365" i="22" s="1"/>
  <c r="AQ365" i="22"/>
  <c r="AP365" i="22"/>
  <c r="AO365" i="22"/>
  <c r="AN365" i="22"/>
  <c r="Q365" i="22" s="1"/>
  <c r="AM365" i="22"/>
  <c r="AL365" i="22"/>
  <c r="AK365" i="22"/>
  <c r="AJ365" i="22"/>
  <c r="M365" i="22" s="1"/>
  <c r="AI365" i="22"/>
  <c r="AH365" i="22"/>
  <c r="AG365" i="22"/>
  <c r="AF365" i="22"/>
  <c r="AE365" i="22"/>
  <c r="AX364" i="22"/>
  <c r="AW364" i="22"/>
  <c r="AV364" i="22"/>
  <c r="AU364" i="22"/>
  <c r="AT364" i="22"/>
  <c r="AS364" i="22"/>
  <c r="AR364" i="22"/>
  <c r="AQ364" i="22"/>
  <c r="AP364" i="22"/>
  <c r="AO364" i="22"/>
  <c r="AN364" i="22"/>
  <c r="Q364" i="22" s="1"/>
  <c r="AM364" i="22"/>
  <c r="AL364" i="22"/>
  <c r="AK364" i="22"/>
  <c r="AJ364" i="22"/>
  <c r="M364" i="22" s="1"/>
  <c r="AI364" i="22"/>
  <c r="AH364" i="22"/>
  <c r="AG364" i="22"/>
  <c r="AF364" i="22"/>
  <c r="AE364" i="22"/>
  <c r="AX363" i="22"/>
  <c r="AW363" i="22"/>
  <c r="AV363" i="22"/>
  <c r="AU363" i="22"/>
  <c r="AT363" i="22"/>
  <c r="AS363" i="22"/>
  <c r="AR363" i="22"/>
  <c r="AQ363" i="22"/>
  <c r="AP363" i="22"/>
  <c r="AO363" i="22"/>
  <c r="AN363" i="22"/>
  <c r="Q363" i="22" s="1"/>
  <c r="AM363" i="22"/>
  <c r="AL363" i="22"/>
  <c r="AK363" i="22"/>
  <c r="AJ363" i="22"/>
  <c r="M363" i="22" s="1"/>
  <c r="AI363" i="22"/>
  <c r="AH363" i="22"/>
  <c r="AG363" i="22"/>
  <c r="AF363" i="22"/>
  <c r="AE363" i="22"/>
  <c r="AX362" i="22"/>
  <c r="AW362" i="22"/>
  <c r="AV362" i="22"/>
  <c r="AU362" i="22"/>
  <c r="AT362" i="22"/>
  <c r="AS362" i="22"/>
  <c r="AR362" i="22"/>
  <c r="U362" i="22" s="1"/>
  <c r="AQ362" i="22"/>
  <c r="AP362" i="22"/>
  <c r="AO362" i="22"/>
  <c r="AN362" i="22"/>
  <c r="Q362" i="22" s="1"/>
  <c r="AM362" i="22"/>
  <c r="AL362" i="22"/>
  <c r="AK362" i="22"/>
  <c r="AJ362" i="22"/>
  <c r="AI362" i="22"/>
  <c r="AH362" i="22"/>
  <c r="AG362" i="22"/>
  <c r="AF362" i="22"/>
  <c r="AE362" i="22"/>
  <c r="AX361" i="22"/>
  <c r="AW361" i="22"/>
  <c r="AV361" i="22"/>
  <c r="AU361" i="22"/>
  <c r="AT361" i="22"/>
  <c r="AS361" i="22"/>
  <c r="AR361" i="22"/>
  <c r="U361" i="22" s="1"/>
  <c r="AQ361" i="22"/>
  <c r="AP361" i="22"/>
  <c r="AO361" i="22"/>
  <c r="AN361" i="22"/>
  <c r="Q361" i="22" s="1"/>
  <c r="AM361" i="22"/>
  <c r="AL361" i="22"/>
  <c r="AK361" i="22"/>
  <c r="AJ361" i="22"/>
  <c r="AI361" i="22"/>
  <c r="AH361" i="22"/>
  <c r="AG361" i="22"/>
  <c r="AF361" i="22"/>
  <c r="AE361" i="22"/>
  <c r="AX360" i="22"/>
  <c r="AW360" i="22"/>
  <c r="AV360" i="22"/>
  <c r="AU360" i="22"/>
  <c r="AT360" i="22"/>
  <c r="AS360" i="22"/>
  <c r="AR360" i="22"/>
  <c r="U360" i="22" s="1"/>
  <c r="AQ360" i="22"/>
  <c r="AP360" i="22"/>
  <c r="AO360" i="22"/>
  <c r="AN360" i="22"/>
  <c r="Q360" i="22" s="1"/>
  <c r="AM360" i="22"/>
  <c r="AL360" i="22"/>
  <c r="AK360" i="22"/>
  <c r="AJ360" i="22"/>
  <c r="AI360" i="22"/>
  <c r="AH360" i="22"/>
  <c r="AG360" i="22"/>
  <c r="AF360" i="22"/>
  <c r="AE360" i="22"/>
  <c r="AX359" i="22"/>
  <c r="AW359" i="22"/>
  <c r="AV359" i="22"/>
  <c r="AU359" i="22"/>
  <c r="AT359" i="22"/>
  <c r="AS359" i="22"/>
  <c r="AR359" i="22"/>
  <c r="AQ359" i="22"/>
  <c r="AP359" i="22"/>
  <c r="AO359" i="22"/>
  <c r="AN359" i="22"/>
  <c r="Q359" i="22" s="1"/>
  <c r="AM359" i="22"/>
  <c r="AL359" i="22"/>
  <c r="AK359" i="22"/>
  <c r="AJ359" i="22"/>
  <c r="AI359" i="22"/>
  <c r="AH359" i="22"/>
  <c r="AG359" i="22"/>
  <c r="AF359" i="22"/>
  <c r="AE359" i="22"/>
  <c r="AX358" i="22"/>
  <c r="AW358" i="22"/>
  <c r="AV358" i="22"/>
  <c r="AU358" i="22"/>
  <c r="AT358" i="22"/>
  <c r="AS358" i="22"/>
  <c r="AR358" i="22"/>
  <c r="AQ358" i="22"/>
  <c r="AP358" i="22"/>
  <c r="AO358" i="22"/>
  <c r="AN358" i="22"/>
  <c r="Q358" i="22" s="1"/>
  <c r="AM358" i="22"/>
  <c r="AL358" i="22"/>
  <c r="AK358" i="22"/>
  <c r="AJ358" i="22"/>
  <c r="M358" i="22" s="1"/>
  <c r="AI358" i="22"/>
  <c r="AH358" i="22"/>
  <c r="AG358" i="22"/>
  <c r="AF358" i="22"/>
  <c r="AE358" i="22"/>
  <c r="AX357" i="22"/>
  <c r="AW357" i="22"/>
  <c r="AV357" i="22"/>
  <c r="AU357" i="22"/>
  <c r="AT357" i="22"/>
  <c r="AS357" i="22"/>
  <c r="AR357" i="22"/>
  <c r="U357" i="22" s="1"/>
  <c r="AQ357" i="22"/>
  <c r="AP357" i="22"/>
  <c r="AO357" i="22"/>
  <c r="AN357" i="22"/>
  <c r="Q357" i="22" s="1"/>
  <c r="AM357" i="22"/>
  <c r="AL357" i="22"/>
  <c r="AK357" i="22"/>
  <c r="AJ357" i="22"/>
  <c r="M357" i="22" s="1"/>
  <c r="AI357" i="22"/>
  <c r="AH357" i="22"/>
  <c r="AG357" i="22"/>
  <c r="AF357" i="22"/>
  <c r="AE357" i="22"/>
  <c r="AX356" i="22"/>
  <c r="AW356" i="22"/>
  <c r="AV356" i="22"/>
  <c r="AU356" i="22"/>
  <c r="AT356" i="22"/>
  <c r="AS356" i="22"/>
  <c r="AR356" i="22"/>
  <c r="AQ356" i="22"/>
  <c r="AP356" i="22"/>
  <c r="AO356" i="22"/>
  <c r="AN356" i="22"/>
  <c r="Q356" i="22" s="1"/>
  <c r="AM356" i="22"/>
  <c r="AL356" i="22"/>
  <c r="AK356" i="22"/>
  <c r="AJ356" i="22"/>
  <c r="M356" i="22" s="1"/>
  <c r="AI356" i="22"/>
  <c r="AH356" i="22"/>
  <c r="AG356" i="22"/>
  <c r="AF356" i="22"/>
  <c r="AE356" i="22"/>
  <c r="AX355" i="22"/>
  <c r="AW355" i="22"/>
  <c r="AV355" i="22"/>
  <c r="AU355" i="22"/>
  <c r="AT355" i="22"/>
  <c r="AS355" i="22"/>
  <c r="AR355" i="22"/>
  <c r="AQ355" i="22"/>
  <c r="AP355" i="22"/>
  <c r="AO355" i="22"/>
  <c r="AN355" i="22"/>
  <c r="Q355" i="22" s="1"/>
  <c r="AM355" i="22"/>
  <c r="AL355" i="22"/>
  <c r="AK355" i="22"/>
  <c r="AJ355" i="22"/>
  <c r="M355" i="22" s="1"/>
  <c r="AI355" i="22"/>
  <c r="AH355" i="22"/>
  <c r="AG355" i="22"/>
  <c r="AF355" i="22"/>
  <c r="AE355" i="22"/>
  <c r="AX354" i="22"/>
  <c r="AW354" i="22"/>
  <c r="AV354" i="22"/>
  <c r="AU354" i="22"/>
  <c r="AT354" i="22"/>
  <c r="AS354" i="22"/>
  <c r="AR354" i="22"/>
  <c r="U354" i="22" s="1"/>
  <c r="AQ354" i="22"/>
  <c r="AP354" i="22"/>
  <c r="AO354" i="22"/>
  <c r="AN354" i="22"/>
  <c r="Q354" i="22" s="1"/>
  <c r="AM354" i="22"/>
  <c r="AL354" i="22"/>
  <c r="AK354" i="22"/>
  <c r="AJ354" i="22"/>
  <c r="M354" i="22" s="1"/>
  <c r="AI354" i="22"/>
  <c r="AH354" i="22"/>
  <c r="AG354" i="22"/>
  <c r="AF354" i="22"/>
  <c r="AE354" i="22"/>
  <c r="AX353" i="22"/>
  <c r="AW353" i="22"/>
  <c r="AV353" i="22"/>
  <c r="AU353" i="22"/>
  <c r="AT353" i="22"/>
  <c r="AS353" i="22"/>
  <c r="AR353" i="22"/>
  <c r="U353" i="22" s="1"/>
  <c r="AQ353" i="22"/>
  <c r="AP353" i="22"/>
  <c r="AO353" i="22"/>
  <c r="AN353" i="22"/>
  <c r="Q353" i="22" s="1"/>
  <c r="AM353" i="22"/>
  <c r="AL353" i="22"/>
  <c r="AK353" i="22"/>
  <c r="AJ353" i="22"/>
  <c r="M353" i="22" s="1"/>
  <c r="AI353" i="22"/>
  <c r="AH353" i="22"/>
  <c r="AG353" i="22"/>
  <c r="AF353" i="22"/>
  <c r="AE353" i="22"/>
  <c r="AX352" i="22"/>
  <c r="AW352" i="22"/>
  <c r="AV352" i="22"/>
  <c r="AU352" i="22"/>
  <c r="AT352" i="22"/>
  <c r="AS352" i="22"/>
  <c r="AR352" i="22"/>
  <c r="U352" i="22" s="1"/>
  <c r="AQ352" i="22"/>
  <c r="AP352" i="22"/>
  <c r="AO352" i="22"/>
  <c r="AN352" i="22"/>
  <c r="Q352" i="22" s="1"/>
  <c r="AM352" i="22"/>
  <c r="AL352" i="22"/>
  <c r="AK352" i="22"/>
  <c r="AJ352" i="22"/>
  <c r="M352" i="22" s="1"/>
  <c r="AI352" i="22"/>
  <c r="AH352" i="22"/>
  <c r="AG352" i="22"/>
  <c r="AF352" i="22"/>
  <c r="AE352" i="22"/>
  <c r="AX351" i="22"/>
  <c r="AW351" i="22"/>
  <c r="AV351" i="22"/>
  <c r="AU351" i="22"/>
  <c r="AT351" i="22"/>
  <c r="AS351" i="22"/>
  <c r="AR351" i="22"/>
  <c r="U351" i="22" s="1"/>
  <c r="AQ351" i="22"/>
  <c r="AP351" i="22"/>
  <c r="AO351" i="22"/>
  <c r="AN351" i="22"/>
  <c r="Q351" i="22" s="1"/>
  <c r="AM351" i="22"/>
  <c r="AL351" i="22"/>
  <c r="AK351" i="22"/>
  <c r="AJ351" i="22"/>
  <c r="M351" i="22" s="1"/>
  <c r="AI351" i="22"/>
  <c r="AH351" i="22"/>
  <c r="AG351" i="22"/>
  <c r="AF351" i="22"/>
  <c r="AE351" i="22"/>
  <c r="AX350" i="22"/>
  <c r="AW350" i="22"/>
  <c r="AV350" i="22"/>
  <c r="AU350" i="22"/>
  <c r="AT350" i="22"/>
  <c r="AS350" i="22"/>
  <c r="AR350" i="22"/>
  <c r="AQ350" i="22"/>
  <c r="AP350" i="22"/>
  <c r="AO350" i="22"/>
  <c r="AN350" i="22"/>
  <c r="AM350" i="22"/>
  <c r="AL350" i="22"/>
  <c r="AK350" i="22"/>
  <c r="AJ350" i="22"/>
  <c r="M350" i="22" s="1"/>
  <c r="AI350" i="22"/>
  <c r="AH350" i="22"/>
  <c r="AG350" i="22"/>
  <c r="AF350" i="22"/>
  <c r="AE350" i="22"/>
  <c r="AX349" i="22"/>
  <c r="AW349" i="22"/>
  <c r="AV349" i="22"/>
  <c r="AU349" i="22"/>
  <c r="AT349" i="22"/>
  <c r="AS349" i="22"/>
  <c r="AR349" i="22"/>
  <c r="U349" i="22" s="1"/>
  <c r="AQ349" i="22"/>
  <c r="AP349" i="22"/>
  <c r="AO349" i="22"/>
  <c r="AN349" i="22"/>
  <c r="Q349" i="22" s="1"/>
  <c r="AM349" i="22"/>
  <c r="AL349" i="22"/>
  <c r="AK349" i="22"/>
  <c r="AJ349" i="22"/>
  <c r="M349" i="22" s="1"/>
  <c r="AI349" i="22"/>
  <c r="AH349" i="22"/>
  <c r="AG349" i="22"/>
  <c r="AF349" i="22"/>
  <c r="AE349" i="22"/>
  <c r="AX348" i="22"/>
  <c r="AW348" i="22"/>
  <c r="AV348" i="22"/>
  <c r="AU348" i="22"/>
  <c r="AT348" i="22"/>
  <c r="AS348" i="22"/>
  <c r="AR348" i="22"/>
  <c r="U348" i="22" s="1"/>
  <c r="AQ348" i="22"/>
  <c r="AP348" i="22"/>
  <c r="AO348" i="22"/>
  <c r="AN348" i="22"/>
  <c r="Q348" i="22" s="1"/>
  <c r="AM348" i="22"/>
  <c r="AL348" i="22"/>
  <c r="AK348" i="22"/>
  <c r="AJ348" i="22"/>
  <c r="M348" i="22" s="1"/>
  <c r="AI348" i="22"/>
  <c r="AH348" i="22"/>
  <c r="AG348" i="22"/>
  <c r="AF348" i="22"/>
  <c r="AE348" i="22"/>
  <c r="AX347" i="22"/>
  <c r="AW347" i="22"/>
  <c r="AV347" i="22"/>
  <c r="AU347" i="22"/>
  <c r="AT347" i="22"/>
  <c r="AS347" i="22"/>
  <c r="AR347" i="22"/>
  <c r="U347" i="22" s="1"/>
  <c r="AQ347" i="22"/>
  <c r="AP347" i="22"/>
  <c r="AO347" i="22"/>
  <c r="AN347" i="22"/>
  <c r="Q347" i="22" s="1"/>
  <c r="AM347" i="22"/>
  <c r="AL347" i="22"/>
  <c r="AK347" i="22"/>
  <c r="AJ347" i="22"/>
  <c r="M347" i="22" s="1"/>
  <c r="AI347" i="22"/>
  <c r="AH347" i="22"/>
  <c r="AG347" i="22"/>
  <c r="AF347" i="22"/>
  <c r="AE347" i="22"/>
  <c r="AX346" i="22"/>
  <c r="AW346" i="22"/>
  <c r="AV346" i="22"/>
  <c r="AU346" i="22"/>
  <c r="AT346" i="22"/>
  <c r="AS346" i="22"/>
  <c r="AR346" i="22"/>
  <c r="U346" i="22" s="1"/>
  <c r="AQ346" i="22"/>
  <c r="AP346" i="22"/>
  <c r="AO346" i="22"/>
  <c r="AN346" i="22"/>
  <c r="AM346" i="22"/>
  <c r="AL346" i="22"/>
  <c r="AK346" i="22"/>
  <c r="AJ346" i="22"/>
  <c r="AI346" i="22"/>
  <c r="AH346" i="22"/>
  <c r="AG346" i="22"/>
  <c r="AF346" i="22"/>
  <c r="AE346" i="22"/>
  <c r="AX345" i="22"/>
  <c r="AW345" i="22"/>
  <c r="AV345" i="22"/>
  <c r="AU345" i="22"/>
  <c r="AT345" i="22"/>
  <c r="AS345" i="22"/>
  <c r="AR345" i="22"/>
  <c r="U345" i="22" s="1"/>
  <c r="AQ345" i="22"/>
  <c r="AP345" i="22"/>
  <c r="AO345" i="22"/>
  <c r="AN345" i="22"/>
  <c r="AM345" i="22"/>
  <c r="AL345" i="22"/>
  <c r="AK345" i="22"/>
  <c r="AJ345" i="22"/>
  <c r="AI345" i="22"/>
  <c r="AH345" i="22"/>
  <c r="AG345" i="22"/>
  <c r="AF345" i="22"/>
  <c r="AE345" i="22"/>
  <c r="AX344" i="22"/>
  <c r="AW344" i="22"/>
  <c r="AV344" i="22"/>
  <c r="AU344" i="22"/>
  <c r="AT344" i="22"/>
  <c r="AS344" i="22"/>
  <c r="AR344" i="22"/>
  <c r="U344" i="22" s="1"/>
  <c r="AQ344" i="22"/>
  <c r="AP344" i="22"/>
  <c r="AO344" i="22"/>
  <c r="AN344" i="22"/>
  <c r="AM344" i="22"/>
  <c r="AL344" i="22"/>
  <c r="AK344" i="22"/>
  <c r="AJ344" i="22"/>
  <c r="AI344" i="22"/>
  <c r="AH344" i="22"/>
  <c r="AG344" i="22"/>
  <c r="AF344" i="22"/>
  <c r="AE344" i="22"/>
  <c r="AX343" i="22"/>
  <c r="AW343" i="22"/>
  <c r="AV343" i="22"/>
  <c r="AU343" i="22"/>
  <c r="AT343" i="22"/>
  <c r="AS343" i="22"/>
  <c r="AR343" i="22"/>
  <c r="U343" i="22" s="1"/>
  <c r="AQ343" i="22"/>
  <c r="AP343" i="22"/>
  <c r="AO343" i="22"/>
  <c r="AN343" i="22"/>
  <c r="Q343" i="22" s="1"/>
  <c r="AM343" i="22"/>
  <c r="AL343" i="22"/>
  <c r="AK343" i="22"/>
  <c r="AJ343" i="22"/>
  <c r="AI343" i="22"/>
  <c r="AH343" i="22"/>
  <c r="AG343" i="22"/>
  <c r="AF343" i="22"/>
  <c r="AE343" i="22"/>
  <c r="AX342" i="22"/>
  <c r="AW342" i="22"/>
  <c r="AV342" i="22"/>
  <c r="AU342" i="22"/>
  <c r="AT342" i="22"/>
  <c r="AS342" i="22"/>
  <c r="AR342" i="22"/>
  <c r="U342" i="22" s="1"/>
  <c r="AQ342" i="22"/>
  <c r="AP342" i="22"/>
  <c r="AO342" i="22"/>
  <c r="AN342" i="22"/>
  <c r="Q342" i="22" s="1"/>
  <c r="AM342" i="22"/>
  <c r="AL342" i="22"/>
  <c r="AK342" i="22"/>
  <c r="AJ342" i="22"/>
  <c r="M342" i="22" s="1"/>
  <c r="AI342" i="22"/>
  <c r="AH342" i="22"/>
  <c r="AG342" i="22"/>
  <c r="AF342" i="22"/>
  <c r="AE342" i="22"/>
  <c r="AX341" i="22"/>
  <c r="AW341" i="22"/>
  <c r="AV341" i="22"/>
  <c r="AU341" i="22"/>
  <c r="AT341" i="22"/>
  <c r="AS341" i="22"/>
  <c r="AR341" i="22"/>
  <c r="U341" i="22" s="1"/>
  <c r="AQ341" i="22"/>
  <c r="AP341" i="22"/>
  <c r="AO341" i="22"/>
  <c r="AN341" i="22"/>
  <c r="AM341" i="22"/>
  <c r="AL341" i="22"/>
  <c r="AK341" i="22"/>
  <c r="AJ341" i="22"/>
  <c r="M341" i="22" s="1"/>
  <c r="AI341" i="22"/>
  <c r="AH341" i="22"/>
  <c r="AG341" i="22"/>
  <c r="AF341" i="22"/>
  <c r="AE341" i="22"/>
  <c r="AX340" i="22"/>
  <c r="AW340" i="22"/>
  <c r="AV340" i="22"/>
  <c r="AU340" i="22"/>
  <c r="AT340" i="22"/>
  <c r="AS340" i="22"/>
  <c r="AR340" i="22"/>
  <c r="AQ340" i="22"/>
  <c r="AP340" i="22"/>
  <c r="AO340" i="22"/>
  <c r="AN340" i="22"/>
  <c r="Q340" i="22" s="1"/>
  <c r="AM340" i="22"/>
  <c r="AL340" i="22"/>
  <c r="AK340" i="22"/>
  <c r="AJ340" i="22"/>
  <c r="M340" i="22" s="1"/>
  <c r="AI340" i="22"/>
  <c r="AH340" i="22"/>
  <c r="AG340" i="22"/>
  <c r="AF340" i="22"/>
  <c r="AE340" i="22"/>
  <c r="AX339" i="22"/>
  <c r="AW339" i="22"/>
  <c r="AV339" i="22"/>
  <c r="AU339" i="22"/>
  <c r="AT339" i="22"/>
  <c r="AS339" i="22"/>
  <c r="AR339" i="22"/>
  <c r="U339" i="22" s="1"/>
  <c r="AQ339" i="22"/>
  <c r="AP339" i="22"/>
  <c r="AO339" i="22"/>
  <c r="AN339" i="22"/>
  <c r="Q339" i="22" s="1"/>
  <c r="AM339" i="22"/>
  <c r="AL339" i="22"/>
  <c r="AK339" i="22"/>
  <c r="AJ339" i="22"/>
  <c r="M339" i="22" s="1"/>
  <c r="AI339" i="22"/>
  <c r="AH339" i="22"/>
  <c r="AG339" i="22"/>
  <c r="AF339" i="22"/>
  <c r="AE339" i="22"/>
  <c r="AX338" i="22"/>
  <c r="AW338" i="22"/>
  <c r="AV338" i="22"/>
  <c r="AU338" i="22"/>
  <c r="AT338" i="22"/>
  <c r="AS338" i="22"/>
  <c r="AR338" i="22"/>
  <c r="U338" i="22" s="1"/>
  <c r="AQ338" i="22"/>
  <c r="AP338" i="22"/>
  <c r="AO338" i="22"/>
  <c r="AN338" i="22"/>
  <c r="Q338" i="22" s="1"/>
  <c r="AM338" i="22"/>
  <c r="AL338" i="22"/>
  <c r="AK338" i="22"/>
  <c r="AJ338" i="22"/>
  <c r="M338" i="22" s="1"/>
  <c r="AI338" i="22"/>
  <c r="AH338" i="22"/>
  <c r="AG338" i="22"/>
  <c r="AF338" i="22"/>
  <c r="AE338" i="22"/>
  <c r="AX337" i="22"/>
  <c r="AW337" i="22"/>
  <c r="AV337" i="22"/>
  <c r="AU337" i="22"/>
  <c r="AT337" i="22"/>
  <c r="AS337" i="22"/>
  <c r="AR337" i="22"/>
  <c r="U337" i="22" s="1"/>
  <c r="AQ337" i="22"/>
  <c r="AP337" i="22"/>
  <c r="AO337" i="22"/>
  <c r="AN337" i="22"/>
  <c r="AM337" i="22"/>
  <c r="AL337" i="22"/>
  <c r="AK337" i="22"/>
  <c r="AJ337" i="22"/>
  <c r="M337" i="22" s="1"/>
  <c r="AI337" i="22"/>
  <c r="AH337" i="22"/>
  <c r="AG337" i="22"/>
  <c r="AF337" i="22"/>
  <c r="AE337" i="22"/>
  <c r="AX336" i="22"/>
  <c r="AW336" i="22"/>
  <c r="AV336" i="22"/>
  <c r="AU336" i="22"/>
  <c r="AT336" i="22"/>
  <c r="AS336" i="22"/>
  <c r="AR336" i="22"/>
  <c r="U336" i="22" s="1"/>
  <c r="AQ336" i="22"/>
  <c r="AP336" i="22"/>
  <c r="AO336" i="22"/>
  <c r="AN336" i="22"/>
  <c r="Q336" i="22" s="1"/>
  <c r="AM336" i="22"/>
  <c r="AL336" i="22"/>
  <c r="AK336" i="22"/>
  <c r="AJ336" i="22"/>
  <c r="M336" i="22" s="1"/>
  <c r="AI336" i="22"/>
  <c r="AH336" i="22"/>
  <c r="AG336" i="22"/>
  <c r="AF336" i="22"/>
  <c r="AE336" i="22"/>
  <c r="AX335" i="22"/>
  <c r="AW335" i="22"/>
  <c r="AV335" i="22"/>
  <c r="AU335" i="22"/>
  <c r="AT335" i="22"/>
  <c r="AS335" i="22"/>
  <c r="AR335" i="22"/>
  <c r="U335" i="22" s="1"/>
  <c r="AQ335" i="22"/>
  <c r="AP335" i="22"/>
  <c r="AO335" i="22"/>
  <c r="AN335" i="22"/>
  <c r="Q335" i="22" s="1"/>
  <c r="AM335" i="22"/>
  <c r="AL335" i="22"/>
  <c r="AK335" i="22"/>
  <c r="AJ335" i="22"/>
  <c r="M335" i="22" s="1"/>
  <c r="AI335" i="22"/>
  <c r="AH335" i="22"/>
  <c r="AG335" i="22"/>
  <c r="AF335" i="22"/>
  <c r="AE335" i="22"/>
  <c r="AX334" i="22"/>
  <c r="AW334" i="22"/>
  <c r="AV334" i="22"/>
  <c r="AU334" i="22"/>
  <c r="AT334" i="22"/>
  <c r="AS334" i="22"/>
  <c r="AR334" i="22"/>
  <c r="U334" i="22" s="1"/>
  <c r="AQ334" i="22"/>
  <c r="AP334" i="22"/>
  <c r="AO334" i="22"/>
  <c r="AN334" i="22"/>
  <c r="Q334" i="22" s="1"/>
  <c r="AM334" i="22"/>
  <c r="AL334" i="22"/>
  <c r="AK334" i="22"/>
  <c r="AJ334" i="22"/>
  <c r="M334" i="22" s="1"/>
  <c r="AI334" i="22"/>
  <c r="AH334" i="22"/>
  <c r="AG334" i="22"/>
  <c r="AF334" i="22"/>
  <c r="AE334" i="22"/>
  <c r="AX333" i="22"/>
  <c r="AW333" i="22"/>
  <c r="AV333" i="22"/>
  <c r="AU333" i="22"/>
  <c r="AT333" i="22"/>
  <c r="AS333" i="22"/>
  <c r="AR333" i="22"/>
  <c r="U333" i="22" s="1"/>
  <c r="AQ333" i="22"/>
  <c r="AP333" i="22"/>
  <c r="AO333" i="22"/>
  <c r="AN333" i="22"/>
  <c r="Q333" i="22" s="1"/>
  <c r="AM333" i="22"/>
  <c r="AL333" i="22"/>
  <c r="AK333" i="22"/>
  <c r="AJ333" i="22"/>
  <c r="M333" i="22" s="1"/>
  <c r="AI333" i="22"/>
  <c r="AH333" i="22"/>
  <c r="AG333" i="22"/>
  <c r="AF333" i="22"/>
  <c r="AE333" i="22"/>
  <c r="AX332" i="22"/>
  <c r="AW332" i="22"/>
  <c r="AV332" i="22"/>
  <c r="AU332" i="22"/>
  <c r="AT332" i="22"/>
  <c r="AS332" i="22"/>
  <c r="AR332" i="22"/>
  <c r="U332" i="22" s="1"/>
  <c r="AQ332" i="22"/>
  <c r="AP332" i="22"/>
  <c r="AO332" i="22"/>
  <c r="AN332" i="22"/>
  <c r="Q332" i="22" s="1"/>
  <c r="AM332" i="22"/>
  <c r="AL332" i="22"/>
  <c r="AK332" i="22"/>
  <c r="AJ332" i="22"/>
  <c r="M332" i="22" s="1"/>
  <c r="AI332" i="22"/>
  <c r="AH332" i="22"/>
  <c r="AG332" i="22"/>
  <c r="AF332" i="22"/>
  <c r="AE332" i="22"/>
  <c r="AX331" i="22"/>
  <c r="AW331" i="22"/>
  <c r="AV331" i="22"/>
  <c r="AU331" i="22"/>
  <c r="AT331" i="22"/>
  <c r="AS331" i="22"/>
  <c r="AR331" i="22"/>
  <c r="U331" i="22" s="1"/>
  <c r="AQ331" i="22"/>
  <c r="AP331" i="22"/>
  <c r="AO331" i="22"/>
  <c r="AN331" i="22"/>
  <c r="Q331" i="22" s="1"/>
  <c r="AM331" i="22"/>
  <c r="AL331" i="22"/>
  <c r="AK331" i="22"/>
  <c r="AJ331" i="22"/>
  <c r="M331" i="22" s="1"/>
  <c r="AI331" i="22"/>
  <c r="AH331" i="22"/>
  <c r="AG331" i="22"/>
  <c r="AF331" i="22"/>
  <c r="AE331" i="22"/>
  <c r="AX330" i="22"/>
  <c r="AW330" i="22"/>
  <c r="AV330" i="22"/>
  <c r="AU330" i="22"/>
  <c r="AT330" i="22"/>
  <c r="AS330" i="22"/>
  <c r="AR330" i="22"/>
  <c r="AQ330" i="22"/>
  <c r="AP330" i="22"/>
  <c r="AO330" i="22"/>
  <c r="AN330" i="22"/>
  <c r="Q330" i="22" s="1"/>
  <c r="AM330" i="22"/>
  <c r="AL330" i="22"/>
  <c r="AK330" i="22"/>
  <c r="AJ330" i="22"/>
  <c r="AI330" i="22"/>
  <c r="AH330" i="22"/>
  <c r="AG330" i="22"/>
  <c r="AF330" i="22"/>
  <c r="AE330" i="22"/>
  <c r="AX329" i="22"/>
  <c r="AW329" i="22"/>
  <c r="AV329" i="22"/>
  <c r="AU329" i="22"/>
  <c r="AT329" i="22"/>
  <c r="AS329" i="22"/>
  <c r="AR329" i="22"/>
  <c r="U329" i="22" s="1"/>
  <c r="AQ329" i="22"/>
  <c r="AP329" i="22"/>
  <c r="AO329" i="22"/>
  <c r="AN329" i="22"/>
  <c r="Q329" i="22" s="1"/>
  <c r="AM329" i="22"/>
  <c r="AL329" i="22"/>
  <c r="AK329" i="22"/>
  <c r="AJ329" i="22"/>
  <c r="AI329" i="22"/>
  <c r="AH329" i="22"/>
  <c r="AG329" i="22"/>
  <c r="AF329" i="22"/>
  <c r="AE329" i="22"/>
  <c r="AX328" i="22"/>
  <c r="AW328" i="22"/>
  <c r="AV328" i="22"/>
  <c r="AU328" i="22"/>
  <c r="AT328" i="22"/>
  <c r="AS328" i="22"/>
  <c r="AR328" i="22"/>
  <c r="U328" i="22" s="1"/>
  <c r="AQ328" i="22"/>
  <c r="AP328" i="22"/>
  <c r="AO328" i="22"/>
  <c r="AN328" i="22"/>
  <c r="Q328" i="22" s="1"/>
  <c r="AM328" i="22"/>
  <c r="AL328" i="22"/>
  <c r="AK328" i="22"/>
  <c r="AJ328" i="22"/>
  <c r="AI328" i="22"/>
  <c r="AH328" i="22"/>
  <c r="AG328" i="22"/>
  <c r="AF328" i="22"/>
  <c r="AE328" i="22"/>
  <c r="AX327" i="22"/>
  <c r="AW327" i="22"/>
  <c r="AV327" i="22"/>
  <c r="AU327" i="22"/>
  <c r="AT327" i="22"/>
  <c r="AS327" i="22"/>
  <c r="AR327" i="22"/>
  <c r="U327" i="22" s="1"/>
  <c r="AQ327" i="22"/>
  <c r="AP327" i="22"/>
  <c r="AO327" i="22"/>
  <c r="AN327" i="22"/>
  <c r="Q327" i="22" s="1"/>
  <c r="AM327" i="22"/>
  <c r="AL327" i="22"/>
  <c r="AK327" i="22"/>
  <c r="AJ327" i="22"/>
  <c r="AI327" i="22"/>
  <c r="AH327" i="22"/>
  <c r="AG327" i="22"/>
  <c r="AF327" i="22"/>
  <c r="AE327" i="22"/>
  <c r="AX326" i="22"/>
  <c r="AW326" i="22"/>
  <c r="AV326" i="22"/>
  <c r="AU326" i="22"/>
  <c r="AT326" i="22"/>
  <c r="AS326" i="22"/>
  <c r="AR326" i="22"/>
  <c r="U326" i="22" s="1"/>
  <c r="AQ326" i="22"/>
  <c r="AP326" i="22"/>
  <c r="AO326" i="22"/>
  <c r="AN326" i="22"/>
  <c r="Q326" i="22" s="1"/>
  <c r="AM326" i="22"/>
  <c r="AL326" i="22"/>
  <c r="AK326" i="22"/>
  <c r="AJ326" i="22"/>
  <c r="M326" i="22" s="1"/>
  <c r="AI326" i="22"/>
  <c r="AH326" i="22"/>
  <c r="AG326" i="22"/>
  <c r="AF326" i="22"/>
  <c r="AE326" i="22"/>
  <c r="AX325" i="22"/>
  <c r="AW325" i="22"/>
  <c r="AV325" i="22"/>
  <c r="AU325" i="22"/>
  <c r="AT325" i="22"/>
  <c r="AS325" i="22"/>
  <c r="AR325" i="22"/>
  <c r="U325" i="22" s="1"/>
  <c r="AQ325" i="22"/>
  <c r="AP325" i="22"/>
  <c r="AO325" i="22"/>
  <c r="AN325" i="22"/>
  <c r="Q325" i="22" s="1"/>
  <c r="AM325" i="22"/>
  <c r="AL325" i="22"/>
  <c r="AK325" i="22"/>
  <c r="AJ325" i="22"/>
  <c r="M325" i="22" s="1"/>
  <c r="AI325" i="22"/>
  <c r="AH325" i="22"/>
  <c r="AG325" i="22"/>
  <c r="AF325" i="22"/>
  <c r="AE325" i="22"/>
  <c r="AX324" i="22"/>
  <c r="AW324" i="22"/>
  <c r="AV324" i="22"/>
  <c r="AU324" i="22"/>
  <c r="AT324" i="22"/>
  <c r="AS324" i="22"/>
  <c r="AR324" i="22"/>
  <c r="U324" i="22" s="1"/>
  <c r="AQ324" i="22"/>
  <c r="AP324" i="22"/>
  <c r="AO324" i="22"/>
  <c r="AN324" i="22"/>
  <c r="Q324" i="22" s="1"/>
  <c r="AM324" i="22"/>
  <c r="AL324" i="22"/>
  <c r="AK324" i="22"/>
  <c r="AJ324" i="22"/>
  <c r="M324" i="22" s="1"/>
  <c r="AI324" i="22"/>
  <c r="AH324" i="22"/>
  <c r="AG324" i="22"/>
  <c r="AF324" i="22"/>
  <c r="AE324" i="22"/>
  <c r="AX323" i="22"/>
  <c r="AW323" i="22"/>
  <c r="AV323" i="22"/>
  <c r="AU323" i="22"/>
  <c r="AT323" i="22"/>
  <c r="AS323" i="22"/>
  <c r="AR323" i="22"/>
  <c r="U323" i="22" s="1"/>
  <c r="AQ323" i="22"/>
  <c r="AP323" i="22"/>
  <c r="AO323" i="22"/>
  <c r="AN323" i="22"/>
  <c r="Q323" i="22" s="1"/>
  <c r="AM323" i="22"/>
  <c r="AL323" i="22"/>
  <c r="AK323" i="22"/>
  <c r="AJ323" i="22"/>
  <c r="M323" i="22" s="1"/>
  <c r="AI323" i="22"/>
  <c r="AH323" i="22"/>
  <c r="AG323" i="22"/>
  <c r="AF323" i="22"/>
  <c r="AE323" i="22"/>
  <c r="AX322" i="22"/>
  <c r="AW322" i="22"/>
  <c r="AV322" i="22"/>
  <c r="AU322" i="22"/>
  <c r="AT322" i="22"/>
  <c r="AS322" i="22"/>
  <c r="AR322" i="22"/>
  <c r="U322" i="22" s="1"/>
  <c r="AQ322" i="22"/>
  <c r="AP322" i="22"/>
  <c r="AO322" i="22"/>
  <c r="AN322" i="22"/>
  <c r="Q322" i="22" s="1"/>
  <c r="AM322" i="22"/>
  <c r="AL322" i="22"/>
  <c r="AK322" i="22"/>
  <c r="AJ322" i="22"/>
  <c r="M322" i="22" s="1"/>
  <c r="AI322" i="22"/>
  <c r="AH322" i="22"/>
  <c r="AG322" i="22"/>
  <c r="AF322" i="22"/>
  <c r="AE322" i="22"/>
  <c r="AX321" i="22"/>
  <c r="AW321" i="22"/>
  <c r="AV321" i="22"/>
  <c r="AU321" i="22"/>
  <c r="AT321" i="22"/>
  <c r="AS321" i="22"/>
  <c r="AR321" i="22"/>
  <c r="U321" i="22" s="1"/>
  <c r="AQ321" i="22"/>
  <c r="AP321" i="22"/>
  <c r="AO321" i="22"/>
  <c r="AN321" i="22"/>
  <c r="Q321" i="22" s="1"/>
  <c r="AM321" i="22"/>
  <c r="AL321" i="22"/>
  <c r="AK321" i="22"/>
  <c r="AJ321" i="22"/>
  <c r="M321" i="22" s="1"/>
  <c r="AI321" i="22"/>
  <c r="AH321" i="22"/>
  <c r="AG321" i="22"/>
  <c r="AF321" i="22"/>
  <c r="AE321" i="22"/>
  <c r="AX320" i="22"/>
  <c r="AW320" i="22"/>
  <c r="AV320" i="22"/>
  <c r="AU320" i="22"/>
  <c r="AT320" i="22"/>
  <c r="AS320" i="22"/>
  <c r="AR320" i="22"/>
  <c r="U320" i="22" s="1"/>
  <c r="AQ320" i="22"/>
  <c r="AP320" i="22"/>
  <c r="AO320" i="22"/>
  <c r="AN320" i="22"/>
  <c r="Q320" i="22" s="1"/>
  <c r="AM320" i="22"/>
  <c r="AL320" i="22"/>
  <c r="AK320" i="22"/>
  <c r="AJ320" i="22"/>
  <c r="M320" i="22" s="1"/>
  <c r="AI320" i="22"/>
  <c r="AH320" i="22"/>
  <c r="AG320" i="22"/>
  <c r="AF320" i="22"/>
  <c r="AE320" i="22"/>
  <c r="AX319" i="22"/>
  <c r="AW319" i="22"/>
  <c r="AV319" i="22"/>
  <c r="AU319" i="22"/>
  <c r="AT319" i="22"/>
  <c r="AS319" i="22"/>
  <c r="AR319" i="22"/>
  <c r="U319" i="22" s="1"/>
  <c r="AQ319" i="22"/>
  <c r="AP319" i="22"/>
  <c r="AO319" i="22"/>
  <c r="AN319" i="22"/>
  <c r="Q319" i="22" s="1"/>
  <c r="AM319" i="22"/>
  <c r="AL319" i="22"/>
  <c r="AK319" i="22"/>
  <c r="AJ319" i="22"/>
  <c r="M319" i="22" s="1"/>
  <c r="AI319" i="22"/>
  <c r="AH319" i="22"/>
  <c r="AG319" i="22"/>
  <c r="AF319" i="22"/>
  <c r="AE319" i="22"/>
  <c r="AX318" i="22"/>
  <c r="AW318" i="22"/>
  <c r="AV318" i="22"/>
  <c r="AU318" i="22"/>
  <c r="AT318" i="22"/>
  <c r="AS318" i="22"/>
  <c r="AR318" i="22"/>
  <c r="AQ318" i="22"/>
  <c r="AP318" i="22"/>
  <c r="AO318" i="22"/>
  <c r="AN318" i="22"/>
  <c r="AM318" i="22"/>
  <c r="AL318" i="22"/>
  <c r="AK318" i="22"/>
  <c r="AJ318" i="22"/>
  <c r="M318" i="22" s="1"/>
  <c r="AI318" i="22"/>
  <c r="AH318" i="22"/>
  <c r="AG318" i="22"/>
  <c r="AF318" i="22"/>
  <c r="AE318" i="22"/>
  <c r="AX317" i="22"/>
  <c r="AW317" i="22"/>
  <c r="AV317" i="22"/>
  <c r="AU317" i="22"/>
  <c r="AT317" i="22"/>
  <c r="AS317" i="22"/>
  <c r="AR317" i="22"/>
  <c r="U317" i="22" s="1"/>
  <c r="AQ317" i="22"/>
  <c r="AP317" i="22"/>
  <c r="AO317" i="22"/>
  <c r="AN317" i="22"/>
  <c r="Q317" i="22" s="1"/>
  <c r="AM317" i="22"/>
  <c r="AL317" i="22"/>
  <c r="AK317" i="22"/>
  <c r="AJ317" i="22"/>
  <c r="M317" i="22" s="1"/>
  <c r="AI317" i="22"/>
  <c r="AH317" i="22"/>
  <c r="AG317" i="22"/>
  <c r="AF317" i="22"/>
  <c r="AE317" i="22"/>
  <c r="AX316" i="22"/>
  <c r="AW316" i="22"/>
  <c r="AV316" i="22"/>
  <c r="AU316" i="22"/>
  <c r="AT316" i="22"/>
  <c r="AS316" i="22"/>
  <c r="AR316" i="22"/>
  <c r="U316" i="22" s="1"/>
  <c r="AQ316" i="22"/>
  <c r="AP316" i="22"/>
  <c r="AO316" i="22"/>
  <c r="AN316" i="22"/>
  <c r="Q316" i="22" s="1"/>
  <c r="AM316" i="22"/>
  <c r="AL316" i="22"/>
  <c r="AK316" i="22"/>
  <c r="AJ316" i="22"/>
  <c r="M316" i="22" s="1"/>
  <c r="AI316" i="22"/>
  <c r="AH316" i="22"/>
  <c r="AG316" i="22"/>
  <c r="AF316" i="22"/>
  <c r="AE316" i="22"/>
  <c r="AX315" i="22"/>
  <c r="AW315" i="22"/>
  <c r="AV315" i="22"/>
  <c r="AU315" i="22"/>
  <c r="AT315" i="22"/>
  <c r="AS315" i="22"/>
  <c r="AR315" i="22"/>
  <c r="U315" i="22" s="1"/>
  <c r="AQ315" i="22"/>
  <c r="AP315" i="22"/>
  <c r="AO315" i="22"/>
  <c r="AN315" i="22"/>
  <c r="Q315" i="22" s="1"/>
  <c r="AM315" i="22"/>
  <c r="AL315" i="22"/>
  <c r="AK315" i="22"/>
  <c r="AJ315" i="22"/>
  <c r="M315" i="22" s="1"/>
  <c r="AI315" i="22"/>
  <c r="AH315" i="22"/>
  <c r="AG315" i="22"/>
  <c r="AF315" i="22"/>
  <c r="AE315" i="22"/>
  <c r="AX314" i="22"/>
  <c r="AW314" i="22"/>
  <c r="AV314" i="22"/>
  <c r="AU314" i="22"/>
  <c r="AT314" i="22"/>
  <c r="AS314" i="22"/>
  <c r="AR314" i="22"/>
  <c r="AQ314" i="22"/>
  <c r="AP314" i="22"/>
  <c r="AO314" i="22"/>
  <c r="AN314" i="22"/>
  <c r="AM314" i="22"/>
  <c r="AL314" i="22"/>
  <c r="AK314" i="22"/>
  <c r="AJ314" i="22"/>
  <c r="AI314" i="22"/>
  <c r="AH314" i="22"/>
  <c r="AG314" i="22"/>
  <c r="AF314" i="22"/>
  <c r="AE314" i="22"/>
  <c r="AX313" i="22"/>
  <c r="AW313" i="22"/>
  <c r="AV313" i="22"/>
  <c r="AU313" i="22"/>
  <c r="AT313" i="22"/>
  <c r="AS313" i="22"/>
  <c r="AR313" i="22"/>
  <c r="U313" i="22" s="1"/>
  <c r="AQ313" i="22"/>
  <c r="AP313" i="22"/>
  <c r="AO313" i="22"/>
  <c r="AN313" i="22"/>
  <c r="AM313" i="22"/>
  <c r="AL313" i="22"/>
  <c r="AK313" i="22"/>
  <c r="AJ313" i="22"/>
  <c r="AI313" i="22"/>
  <c r="AH313" i="22"/>
  <c r="K313" i="22" s="1"/>
  <c r="AG313" i="22"/>
  <c r="AF313" i="22"/>
  <c r="AE313" i="22"/>
  <c r="AX312" i="22"/>
  <c r="AW312" i="22"/>
  <c r="AV312" i="22"/>
  <c r="AU312" i="22"/>
  <c r="AT312" i="22"/>
  <c r="W312" i="22" s="1"/>
  <c r="AS312" i="22"/>
  <c r="AR312" i="22"/>
  <c r="U312" i="22" s="1"/>
  <c r="AQ312" i="22"/>
  <c r="AP312" i="22"/>
  <c r="AO312" i="22"/>
  <c r="AN312" i="22"/>
  <c r="Q312" i="22" s="1"/>
  <c r="AM312" i="22"/>
  <c r="AL312" i="22"/>
  <c r="AK312" i="22"/>
  <c r="AJ312" i="22"/>
  <c r="M312" i="22" s="1"/>
  <c r="AI312" i="22"/>
  <c r="AH312" i="22"/>
  <c r="AG312" i="22"/>
  <c r="AF312" i="22"/>
  <c r="AE312" i="22"/>
  <c r="AX311" i="22"/>
  <c r="AW311" i="22"/>
  <c r="AV311" i="22"/>
  <c r="AU311" i="22"/>
  <c r="AT311" i="22"/>
  <c r="AS311" i="22"/>
  <c r="AR311" i="22"/>
  <c r="U311" i="22" s="1"/>
  <c r="AQ311" i="22"/>
  <c r="AP311" i="22"/>
  <c r="AO311" i="22"/>
  <c r="AN311" i="22"/>
  <c r="Q311" i="22" s="1"/>
  <c r="AM311" i="22"/>
  <c r="AL311" i="22"/>
  <c r="AK311" i="22"/>
  <c r="AJ311" i="22"/>
  <c r="M311" i="22" s="1"/>
  <c r="AI311" i="22"/>
  <c r="AH311" i="22"/>
  <c r="AG311" i="22"/>
  <c r="AF311" i="22"/>
  <c r="AE311" i="22"/>
  <c r="AX310" i="22"/>
  <c r="AW310" i="22"/>
  <c r="AV310" i="22"/>
  <c r="AU310" i="22"/>
  <c r="AT310" i="22"/>
  <c r="AS310" i="22"/>
  <c r="AR310" i="22"/>
  <c r="AQ310" i="22"/>
  <c r="AP310" i="22"/>
  <c r="AO310" i="22"/>
  <c r="AN310" i="22"/>
  <c r="Q310" i="22" s="1"/>
  <c r="AM310" i="22"/>
  <c r="AL310" i="22"/>
  <c r="AK310" i="22"/>
  <c r="AJ310" i="22"/>
  <c r="M310" i="22" s="1"/>
  <c r="AI310" i="22"/>
  <c r="AH310" i="22"/>
  <c r="AG310" i="22"/>
  <c r="AF310" i="22"/>
  <c r="AE310" i="22"/>
  <c r="AX309" i="22"/>
  <c r="AW309" i="22"/>
  <c r="AV309" i="22"/>
  <c r="AU309" i="22"/>
  <c r="AT309" i="22"/>
  <c r="AS309" i="22"/>
  <c r="AR309" i="22"/>
  <c r="U309" i="22" s="1"/>
  <c r="AQ309" i="22"/>
  <c r="AP309" i="22"/>
  <c r="AO309" i="22"/>
  <c r="AN309" i="22"/>
  <c r="AM309" i="22"/>
  <c r="AL309" i="22"/>
  <c r="AK309" i="22"/>
  <c r="AJ309" i="22"/>
  <c r="M309" i="22" s="1"/>
  <c r="AI309" i="22"/>
  <c r="AH309" i="22"/>
  <c r="K309" i="22" s="1"/>
  <c r="AG309" i="22"/>
  <c r="AF309" i="22"/>
  <c r="AE309" i="22"/>
  <c r="AX308" i="22"/>
  <c r="AW308" i="22"/>
  <c r="AV308" i="22"/>
  <c r="AU308" i="22"/>
  <c r="AT308" i="22"/>
  <c r="W308" i="22" s="1"/>
  <c r="AS308" i="22"/>
  <c r="AR308" i="22"/>
  <c r="AQ308" i="22"/>
  <c r="AP308" i="22"/>
  <c r="AO308" i="22"/>
  <c r="AN308" i="22"/>
  <c r="Q308" i="22" s="1"/>
  <c r="AM308" i="22"/>
  <c r="AL308" i="22"/>
  <c r="AK308" i="22"/>
  <c r="AJ308" i="22"/>
  <c r="M308" i="22" s="1"/>
  <c r="AI308" i="22"/>
  <c r="AH308" i="22"/>
  <c r="AG308" i="22"/>
  <c r="AF308" i="22"/>
  <c r="AE308" i="22"/>
  <c r="AX307" i="22"/>
  <c r="AW307" i="22"/>
  <c r="AV307" i="22"/>
  <c r="AU307" i="22"/>
  <c r="AT307" i="22"/>
  <c r="AS307" i="22"/>
  <c r="AR307" i="22"/>
  <c r="AQ307" i="22"/>
  <c r="AP307" i="22"/>
  <c r="AO307" i="22"/>
  <c r="AN307" i="22"/>
  <c r="Q307" i="22" s="1"/>
  <c r="AM307" i="22"/>
  <c r="AL307" i="22"/>
  <c r="AK307" i="22"/>
  <c r="AJ307" i="22"/>
  <c r="M307" i="22" s="1"/>
  <c r="AI307" i="22"/>
  <c r="AH307" i="22"/>
  <c r="AG307" i="22"/>
  <c r="AF307" i="22"/>
  <c r="AE307" i="22"/>
  <c r="AX306" i="22"/>
  <c r="AW306" i="22"/>
  <c r="AV306" i="22"/>
  <c r="AU306" i="22"/>
  <c r="AT306" i="22"/>
  <c r="AS306" i="22"/>
  <c r="AR306" i="22"/>
  <c r="U306" i="22" s="1"/>
  <c r="AQ306" i="22"/>
  <c r="AP306" i="22"/>
  <c r="AO306" i="22"/>
  <c r="AN306" i="22"/>
  <c r="AM306" i="22"/>
  <c r="AL306" i="22"/>
  <c r="AK306" i="22"/>
  <c r="AJ306" i="22"/>
  <c r="M306" i="22" s="1"/>
  <c r="AI306" i="22"/>
  <c r="AH306" i="22"/>
  <c r="AG306" i="22"/>
  <c r="AF306" i="22"/>
  <c r="AE306" i="22"/>
  <c r="AX305" i="22"/>
  <c r="AW305" i="22"/>
  <c r="AV305" i="22"/>
  <c r="AU305" i="22"/>
  <c r="AT305" i="22"/>
  <c r="AS305" i="22"/>
  <c r="AR305" i="22"/>
  <c r="U305" i="22" s="1"/>
  <c r="AQ305" i="22"/>
  <c r="AP305" i="22"/>
  <c r="AO305" i="22"/>
  <c r="AN305" i="22"/>
  <c r="Q305" i="22" s="1"/>
  <c r="AM305" i="22"/>
  <c r="AL305" i="22"/>
  <c r="AK305" i="22"/>
  <c r="AJ305" i="22"/>
  <c r="M305" i="22" s="1"/>
  <c r="AI305" i="22"/>
  <c r="AH305" i="22"/>
  <c r="K305" i="22" s="1"/>
  <c r="AG305" i="22"/>
  <c r="AF305" i="22"/>
  <c r="AE305" i="22"/>
  <c r="AX304" i="22"/>
  <c r="AW304" i="22"/>
  <c r="AV304" i="22"/>
  <c r="AU304" i="22"/>
  <c r="AT304" i="22"/>
  <c r="W304" i="22" s="1"/>
  <c r="AS304" i="22"/>
  <c r="AR304" i="22"/>
  <c r="U304" i="22" s="1"/>
  <c r="AQ304" i="22"/>
  <c r="AP304" i="22"/>
  <c r="AO304" i="22"/>
  <c r="AN304" i="22"/>
  <c r="Q304" i="22" s="1"/>
  <c r="AM304" i="22"/>
  <c r="AL304" i="22"/>
  <c r="AK304" i="22"/>
  <c r="AJ304" i="22"/>
  <c r="AI304" i="22"/>
  <c r="AH304" i="22"/>
  <c r="AG304" i="22"/>
  <c r="AF304" i="22"/>
  <c r="AE304" i="22"/>
  <c r="AX303" i="22"/>
  <c r="AW303" i="22"/>
  <c r="AV303" i="22"/>
  <c r="AU303" i="22"/>
  <c r="AT303" i="22"/>
  <c r="AS303" i="22"/>
  <c r="AR303" i="22"/>
  <c r="U303" i="22" s="1"/>
  <c r="AQ303" i="22"/>
  <c r="AP303" i="22"/>
  <c r="AO303" i="22"/>
  <c r="AN303" i="22"/>
  <c r="Q303" i="22" s="1"/>
  <c r="AM303" i="22"/>
  <c r="AL303" i="22"/>
  <c r="AK303" i="22"/>
  <c r="AJ303" i="22"/>
  <c r="AI303" i="22"/>
  <c r="AH303" i="22"/>
  <c r="AG303" i="22"/>
  <c r="AF303" i="22"/>
  <c r="AE303" i="22"/>
  <c r="AX302" i="22"/>
  <c r="AW302" i="22"/>
  <c r="AV302" i="22"/>
  <c r="AU302" i="22"/>
  <c r="AT302" i="22"/>
  <c r="AS302" i="22"/>
  <c r="AR302" i="22"/>
  <c r="U302" i="22" s="1"/>
  <c r="AQ302" i="22"/>
  <c r="AP302" i="22"/>
  <c r="AO302" i="22"/>
  <c r="AN302" i="22"/>
  <c r="Q302" i="22" s="1"/>
  <c r="AM302" i="22"/>
  <c r="AL302" i="22"/>
  <c r="AK302" i="22"/>
  <c r="AJ302" i="22"/>
  <c r="M302" i="22" s="1"/>
  <c r="AI302" i="22"/>
  <c r="AH302" i="22"/>
  <c r="AG302" i="22"/>
  <c r="AF302" i="22"/>
  <c r="AE302" i="22"/>
  <c r="AX301" i="22"/>
  <c r="AW301" i="22"/>
  <c r="AV301" i="22"/>
  <c r="AU301" i="22"/>
  <c r="AT301" i="22"/>
  <c r="AS301" i="22"/>
  <c r="AR301" i="22"/>
  <c r="U301" i="22" s="1"/>
  <c r="AQ301" i="22"/>
  <c r="AP301" i="22"/>
  <c r="AO301" i="22"/>
  <c r="AN301" i="22"/>
  <c r="AM301" i="22"/>
  <c r="AL301" i="22"/>
  <c r="AK301" i="22"/>
  <c r="AJ301" i="22"/>
  <c r="M301" i="22" s="1"/>
  <c r="AI301" i="22"/>
  <c r="AH301" i="22"/>
  <c r="K301" i="22" s="1"/>
  <c r="AG301" i="22"/>
  <c r="AF301" i="22"/>
  <c r="AE301" i="22"/>
  <c r="AX300" i="22"/>
  <c r="AW300" i="22"/>
  <c r="AV300" i="22"/>
  <c r="AU300" i="22"/>
  <c r="AT300" i="22"/>
  <c r="W300" i="22" s="1"/>
  <c r="AS300" i="22"/>
  <c r="AR300" i="22"/>
  <c r="U300" i="22" s="1"/>
  <c r="AQ300" i="22"/>
  <c r="AP300" i="22"/>
  <c r="AO300" i="22"/>
  <c r="AN300" i="22"/>
  <c r="Q300" i="22" s="1"/>
  <c r="AM300" i="22"/>
  <c r="AL300" i="22"/>
  <c r="AK300" i="22"/>
  <c r="AJ300" i="22"/>
  <c r="M300" i="22" s="1"/>
  <c r="AI300" i="22"/>
  <c r="AH300" i="22"/>
  <c r="AG300" i="22"/>
  <c r="AF300" i="22"/>
  <c r="AE300" i="22"/>
  <c r="AX299" i="22"/>
  <c r="AW299" i="22"/>
  <c r="AV299" i="22"/>
  <c r="AU299" i="22"/>
  <c r="AT299" i="22"/>
  <c r="AS299" i="22"/>
  <c r="AR299" i="22"/>
  <c r="AQ299" i="22"/>
  <c r="AP299" i="22"/>
  <c r="AO299" i="22"/>
  <c r="AN299" i="22"/>
  <c r="Q299" i="22" s="1"/>
  <c r="AM299" i="22"/>
  <c r="AL299" i="22"/>
  <c r="AK299" i="22"/>
  <c r="AJ299" i="22"/>
  <c r="M299" i="22" s="1"/>
  <c r="AI299" i="22"/>
  <c r="AH299" i="22"/>
  <c r="AG299" i="22"/>
  <c r="AF299" i="22"/>
  <c r="AE299" i="22"/>
  <c r="AX298" i="22"/>
  <c r="AW298" i="22"/>
  <c r="AV298" i="22"/>
  <c r="AU298" i="22"/>
  <c r="AT298" i="22"/>
  <c r="AS298" i="22"/>
  <c r="AR298" i="22"/>
  <c r="AQ298" i="22"/>
  <c r="AP298" i="22"/>
  <c r="AO298" i="22"/>
  <c r="AN298" i="22"/>
  <c r="AM298" i="22"/>
  <c r="AL298" i="22"/>
  <c r="AK298" i="22"/>
  <c r="AJ298" i="22"/>
  <c r="AI298" i="22"/>
  <c r="AH298" i="22"/>
  <c r="AG298" i="22"/>
  <c r="AF298" i="22"/>
  <c r="AE298" i="22"/>
  <c r="AX297" i="22"/>
  <c r="AW297" i="22"/>
  <c r="AV297" i="22"/>
  <c r="AU297" i="22"/>
  <c r="AT297" i="22"/>
  <c r="AS297" i="22"/>
  <c r="AR297" i="22"/>
  <c r="U297" i="22" s="1"/>
  <c r="AQ297" i="22"/>
  <c r="AP297" i="22"/>
  <c r="AO297" i="22"/>
  <c r="AN297" i="22"/>
  <c r="AM297" i="22"/>
  <c r="AL297" i="22"/>
  <c r="AK297" i="22"/>
  <c r="AJ297" i="22"/>
  <c r="AI297" i="22"/>
  <c r="AH297" i="22"/>
  <c r="K297" i="22" s="1"/>
  <c r="AG297" i="22"/>
  <c r="AF297" i="22"/>
  <c r="AE297" i="22"/>
  <c r="AX296" i="22"/>
  <c r="AW296" i="22"/>
  <c r="AV296" i="22"/>
  <c r="AU296" i="22"/>
  <c r="AT296" i="22"/>
  <c r="W296" i="22" s="1"/>
  <c r="AS296" i="22"/>
  <c r="AR296" i="22"/>
  <c r="U296" i="22" s="1"/>
  <c r="AQ296" i="22"/>
  <c r="AP296" i="22"/>
  <c r="AO296" i="22"/>
  <c r="AN296" i="22"/>
  <c r="Q296" i="22" s="1"/>
  <c r="AM296" i="22"/>
  <c r="AL296" i="22"/>
  <c r="AK296" i="22"/>
  <c r="AJ296" i="22"/>
  <c r="M296" i="22" s="1"/>
  <c r="AI296" i="22"/>
  <c r="AH296" i="22"/>
  <c r="AG296" i="22"/>
  <c r="AF296" i="22"/>
  <c r="AE296" i="22"/>
  <c r="AX295" i="22"/>
  <c r="AW295" i="22"/>
  <c r="AV295" i="22"/>
  <c r="AU295" i="22"/>
  <c r="AT295" i="22"/>
  <c r="AS295" i="22"/>
  <c r="AR295" i="22"/>
  <c r="U295" i="22" s="1"/>
  <c r="AQ295" i="22"/>
  <c r="AP295" i="22"/>
  <c r="AO295" i="22"/>
  <c r="AN295" i="22"/>
  <c r="Q295" i="22" s="1"/>
  <c r="AM295" i="22"/>
  <c r="AL295" i="22"/>
  <c r="AK295" i="22"/>
  <c r="AJ295" i="22"/>
  <c r="M295" i="22" s="1"/>
  <c r="AI295" i="22"/>
  <c r="AH295" i="22"/>
  <c r="AG295" i="22"/>
  <c r="AF295" i="22"/>
  <c r="AE295" i="22"/>
  <c r="AX294" i="22"/>
  <c r="AW294" i="22"/>
  <c r="AV294" i="22"/>
  <c r="AU294" i="22"/>
  <c r="AT294" i="22"/>
  <c r="AS294" i="22"/>
  <c r="AR294" i="22"/>
  <c r="AQ294" i="22"/>
  <c r="AP294" i="22"/>
  <c r="AO294" i="22"/>
  <c r="AN294" i="22"/>
  <c r="Q294" i="22" s="1"/>
  <c r="AM294" i="22"/>
  <c r="AL294" i="22"/>
  <c r="AK294" i="22"/>
  <c r="AJ294" i="22"/>
  <c r="M294" i="22" s="1"/>
  <c r="AI294" i="22"/>
  <c r="AH294" i="22"/>
  <c r="AG294" i="22"/>
  <c r="AF294" i="22"/>
  <c r="AE294" i="22"/>
  <c r="AX293" i="22"/>
  <c r="AW293" i="22"/>
  <c r="AV293" i="22"/>
  <c r="AU293" i="22"/>
  <c r="AT293" i="22"/>
  <c r="AS293" i="22"/>
  <c r="AR293" i="22"/>
  <c r="U293" i="22" s="1"/>
  <c r="AQ293" i="22"/>
  <c r="AP293" i="22"/>
  <c r="AO293" i="22"/>
  <c r="AN293" i="22"/>
  <c r="AM293" i="22"/>
  <c r="AL293" i="22"/>
  <c r="AK293" i="22"/>
  <c r="AJ293" i="22"/>
  <c r="M293" i="22" s="1"/>
  <c r="AI293" i="22"/>
  <c r="AH293" i="22"/>
  <c r="K293" i="22" s="1"/>
  <c r="AG293" i="22"/>
  <c r="AF293" i="22"/>
  <c r="AE293" i="22"/>
  <c r="AX292" i="22"/>
  <c r="AW292" i="22"/>
  <c r="AV292" i="22"/>
  <c r="AU292" i="22"/>
  <c r="AT292" i="22"/>
  <c r="W292" i="22" s="1"/>
  <c r="AS292" i="22"/>
  <c r="AR292" i="22"/>
  <c r="AQ292" i="22"/>
  <c r="AP292" i="22"/>
  <c r="AO292" i="22"/>
  <c r="AN292" i="22"/>
  <c r="Q292" i="22" s="1"/>
  <c r="AM292" i="22"/>
  <c r="AL292" i="22"/>
  <c r="AK292" i="22"/>
  <c r="AJ292" i="22"/>
  <c r="M292" i="22" s="1"/>
  <c r="AI292" i="22"/>
  <c r="AH292" i="22"/>
  <c r="AG292" i="22"/>
  <c r="AF292" i="22"/>
  <c r="AE292" i="22"/>
  <c r="AX291" i="22"/>
  <c r="AW291" i="22"/>
  <c r="AV291" i="22"/>
  <c r="AU291" i="22"/>
  <c r="AT291" i="22"/>
  <c r="AS291" i="22"/>
  <c r="AR291" i="22"/>
  <c r="U291" i="22" s="1"/>
  <c r="AQ291" i="22"/>
  <c r="AP291" i="22"/>
  <c r="AO291" i="22"/>
  <c r="AN291" i="22"/>
  <c r="Q291" i="22" s="1"/>
  <c r="AM291" i="22"/>
  <c r="AL291" i="22"/>
  <c r="AK291" i="22"/>
  <c r="AJ291" i="22"/>
  <c r="M291" i="22" s="1"/>
  <c r="AI291" i="22"/>
  <c r="AH291" i="22"/>
  <c r="AG291" i="22"/>
  <c r="AF291" i="22"/>
  <c r="AE291" i="22"/>
  <c r="AX290" i="22"/>
  <c r="AW290" i="22"/>
  <c r="AV290" i="22"/>
  <c r="AU290" i="22"/>
  <c r="AT290" i="22"/>
  <c r="AS290" i="22"/>
  <c r="AR290" i="22"/>
  <c r="U290" i="22" s="1"/>
  <c r="AQ290" i="22"/>
  <c r="AP290" i="22"/>
  <c r="AO290" i="22"/>
  <c r="AN290" i="22"/>
  <c r="AM290" i="22"/>
  <c r="AL290" i="22"/>
  <c r="AK290" i="22"/>
  <c r="AJ290" i="22"/>
  <c r="M290" i="22" s="1"/>
  <c r="AI290" i="22"/>
  <c r="AH290" i="22"/>
  <c r="AG290" i="22"/>
  <c r="AF290" i="22"/>
  <c r="AE290" i="22"/>
  <c r="AX289" i="22"/>
  <c r="AW289" i="22"/>
  <c r="AV289" i="22"/>
  <c r="AU289" i="22"/>
  <c r="AT289" i="22"/>
  <c r="AS289" i="22"/>
  <c r="AR289" i="22"/>
  <c r="U289" i="22" s="1"/>
  <c r="AQ289" i="22"/>
  <c r="AP289" i="22"/>
  <c r="AO289" i="22"/>
  <c r="AN289" i="22"/>
  <c r="Q289" i="22" s="1"/>
  <c r="AM289" i="22"/>
  <c r="AL289" i="22"/>
  <c r="AK289" i="22"/>
  <c r="AJ289" i="22"/>
  <c r="M289" i="22" s="1"/>
  <c r="AI289" i="22"/>
  <c r="AH289" i="22"/>
  <c r="K289" i="22" s="1"/>
  <c r="AG289" i="22"/>
  <c r="AF289" i="22"/>
  <c r="AE289" i="22"/>
  <c r="AX288" i="22"/>
  <c r="AW288" i="22"/>
  <c r="AV288" i="22"/>
  <c r="AU288" i="22"/>
  <c r="AT288" i="22"/>
  <c r="W288" i="22" s="1"/>
  <c r="AS288" i="22"/>
  <c r="AR288" i="22"/>
  <c r="U288" i="22" s="1"/>
  <c r="AQ288" i="22"/>
  <c r="AP288" i="22"/>
  <c r="AO288" i="22"/>
  <c r="AN288" i="22"/>
  <c r="Q288" i="22" s="1"/>
  <c r="AM288" i="22"/>
  <c r="AL288" i="22"/>
  <c r="AK288" i="22"/>
  <c r="AJ288" i="22"/>
  <c r="AI288" i="22"/>
  <c r="AH288" i="22"/>
  <c r="AG288" i="22"/>
  <c r="AF288" i="22"/>
  <c r="AE288" i="22"/>
  <c r="AX287" i="22"/>
  <c r="AW287" i="22"/>
  <c r="AV287" i="22"/>
  <c r="AU287" i="22"/>
  <c r="AT287" i="22"/>
  <c r="AS287" i="22"/>
  <c r="AR287" i="22"/>
  <c r="U287" i="22" s="1"/>
  <c r="AQ287" i="22"/>
  <c r="AP287" i="22"/>
  <c r="AO287" i="22"/>
  <c r="AN287" i="22"/>
  <c r="Q287" i="22" s="1"/>
  <c r="AM287" i="22"/>
  <c r="AL287" i="22"/>
  <c r="AK287" i="22"/>
  <c r="AJ287" i="22"/>
  <c r="AI287" i="22"/>
  <c r="AH287" i="22"/>
  <c r="AG287" i="22"/>
  <c r="AF287" i="22"/>
  <c r="AE287" i="22"/>
  <c r="AX286" i="22"/>
  <c r="AW286" i="22"/>
  <c r="AV286" i="22"/>
  <c r="AU286" i="22"/>
  <c r="AT286" i="22"/>
  <c r="AS286" i="22"/>
  <c r="AR286" i="22"/>
  <c r="U286" i="22" s="1"/>
  <c r="AQ286" i="22"/>
  <c r="AP286" i="22"/>
  <c r="AO286" i="22"/>
  <c r="AN286" i="22"/>
  <c r="Q286" i="22" s="1"/>
  <c r="AM286" i="22"/>
  <c r="AL286" i="22"/>
  <c r="AK286" i="22"/>
  <c r="AJ286" i="22"/>
  <c r="M286" i="22" s="1"/>
  <c r="AI286" i="22"/>
  <c r="AH286" i="22"/>
  <c r="AG286" i="22"/>
  <c r="AF286" i="22"/>
  <c r="AE286" i="22"/>
  <c r="AX285" i="22"/>
  <c r="AW285" i="22"/>
  <c r="AV285" i="22"/>
  <c r="AU285" i="22"/>
  <c r="AT285" i="22"/>
  <c r="AS285" i="22"/>
  <c r="AR285" i="22"/>
  <c r="U285" i="22" s="1"/>
  <c r="AQ285" i="22"/>
  <c r="AP285" i="22"/>
  <c r="AO285" i="22"/>
  <c r="AN285" i="22"/>
  <c r="AM285" i="22"/>
  <c r="AL285" i="22"/>
  <c r="AK285" i="22"/>
  <c r="AJ285" i="22"/>
  <c r="M285" i="22" s="1"/>
  <c r="AI285" i="22"/>
  <c r="AH285" i="22"/>
  <c r="K285" i="22" s="1"/>
  <c r="AG285" i="22"/>
  <c r="AF285" i="22"/>
  <c r="AE285" i="22"/>
  <c r="AX284" i="22"/>
  <c r="AW284" i="22"/>
  <c r="AV284" i="22"/>
  <c r="AU284" i="22"/>
  <c r="AT284" i="22"/>
  <c r="W284" i="22" s="1"/>
  <c r="AS284" i="22"/>
  <c r="AR284" i="22"/>
  <c r="U284" i="22" s="1"/>
  <c r="AQ284" i="22"/>
  <c r="AP284" i="22"/>
  <c r="AO284" i="22"/>
  <c r="AN284" i="22"/>
  <c r="Q284" i="22" s="1"/>
  <c r="AM284" i="22"/>
  <c r="AL284" i="22"/>
  <c r="AK284" i="22"/>
  <c r="AJ284" i="22"/>
  <c r="M284" i="22" s="1"/>
  <c r="AI284" i="22"/>
  <c r="AH284" i="22"/>
  <c r="AG284" i="22"/>
  <c r="AF284" i="22"/>
  <c r="AE284" i="22"/>
  <c r="AX283" i="22"/>
  <c r="AW283" i="22"/>
  <c r="AV283" i="22"/>
  <c r="AU283" i="22"/>
  <c r="AT283" i="22"/>
  <c r="AS283" i="22"/>
  <c r="AR283" i="22"/>
  <c r="U283" i="22" s="1"/>
  <c r="AQ283" i="22"/>
  <c r="AP283" i="22"/>
  <c r="AO283" i="22"/>
  <c r="AN283" i="22"/>
  <c r="Q283" i="22" s="1"/>
  <c r="AM283" i="22"/>
  <c r="AL283" i="22"/>
  <c r="AK283" i="22"/>
  <c r="AJ283" i="22"/>
  <c r="M283" i="22" s="1"/>
  <c r="AI283" i="22"/>
  <c r="AH283" i="22"/>
  <c r="AG283" i="22"/>
  <c r="AF283" i="22"/>
  <c r="AE283" i="22"/>
  <c r="AX282" i="22"/>
  <c r="AW282" i="22"/>
  <c r="AV282" i="22"/>
  <c r="AU282" i="22"/>
  <c r="AT282" i="22"/>
  <c r="AS282" i="22"/>
  <c r="AR282" i="22"/>
  <c r="U282" i="22" s="1"/>
  <c r="AQ282" i="22"/>
  <c r="AP282" i="22"/>
  <c r="AO282" i="22"/>
  <c r="AN282" i="22"/>
  <c r="AM282" i="22"/>
  <c r="AL282" i="22"/>
  <c r="AK282" i="22"/>
  <c r="AJ282" i="22"/>
  <c r="AI282" i="22"/>
  <c r="AH282" i="22"/>
  <c r="AG282" i="22"/>
  <c r="AF282" i="22"/>
  <c r="AE282" i="22"/>
  <c r="AX281" i="22"/>
  <c r="AW281" i="22"/>
  <c r="AV281" i="22"/>
  <c r="AU281" i="22"/>
  <c r="AT281" i="22"/>
  <c r="AS281" i="22"/>
  <c r="AR281" i="22"/>
  <c r="U281" i="22" s="1"/>
  <c r="AQ281" i="22"/>
  <c r="AP281" i="22"/>
  <c r="AO281" i="22"/>
  <c r="AN281" i="22"/>
  <c r="AM281" i="22"/>
  <c r="AL281" i="22"/>
  <c r="AK281" i="22"/>
  <c r="AJ281" i="22"/>
  <c r="AI281" i="22"/>
  <c r="AH281" i="22"/>
  <c r="K281" i="22" s="1"/>
  <c r="AG281" i="22"/>
  <c r="AF281" i="22"/>
  <c r="AE281" i="22"/>
  <c r="AX280" i="22"/>
  <c r="AW280" i="22"/>
  <c r="AV280" i="22"/>
  <c r="AU280" i="22"/>
  <c r="AT280" i="22"/>
  <c r="W280" i="22" s="1"/>
  <c r="AS280" i="22"/>
  <c r="AR280" i="22"/>
  <c r="U280" i="22" s="1"/>
  <c r="AQ280" i="22"/>
  <c r="AP280" i="22"/>
  <c r="AO280" i="22"/>
  <c r="AN280" i="22"/>
  <c r="Q280" i="22" s="1"/>
  <c r="AM280" i="22"/>
  <c r="AL280" i="22"/>
  <c r="AK280" i="22"/>
  <c r="AJ280" i="22"/>
  <c r="M280" i="22" s="1"/>
  <c r="AI280" i="22"/>
  <c r="AH280" i="22"/>
  <c r="AG280" i="22"/>
  <c r="AF280" i="22"/>
  <c r="AE280" i="22"/>
  <c r="AX279" i="22"/>
  <c r="AW279" i="22"/>
  <c r="AV279" i="22"/>
  <c r="AU279" i="22"/>
  <c r="AT279" i="22"/>
  <c r="AS279" i="22"/>
  <c r="AR279" i="22"/>
  <c r="AQ279" i="22"/>
  <c r="AP279" i="22"/>
  <c r="AO279" i="22"/>
  <c r="AN279" i="22"/>
  <c r="Q279" i="22" s="1"/>
  <c r="AM279" i="22"/>
  <c r="AL279" i="22"/>
  <c r="AK279" i="22"/>
  <c r="AJ279" i="22"/>
  <c r="M279" i="22" s="1"/>
  <c r="AI279" i="22"/>
  <c r="AH279" i="22"/>
  <c r="AG279" i="22"/>
  <c r="AF279" i="22"/>
  <c r="AE279" i="22"/>
  <c r="AX278" i="22"/>
  <c r="AW278" i="22"/>
  <c r="AV278" i="22"/>
  <c r="AU278" i="22"/>
  <c r="AT278" i="22"/>
  <c r="AS278" i="22"/>
  <c r="AR278" i="22"/>
  <c r="U278" i="22" s="1"/>
  <c r="AQ278" i="22"/>
  <c r="AP278" i="22"/>
  <c r="AO278" i="22"/>
  <c r="AN278" i="22"/>
  <c r="Q278" i="22" s="1"/>
  <c r="AM278" i="22"/>
  <c r="AL278" i="22"/>
  <c r="AK278" i="22"/>
  <c r="AJ278" i="22"/>
  <c r="M278" i="22" s="1"/>
  <c r="AI278" i="22"/>
  <c r="AH278" i="22"/>
  <c r="AG278" i="22"/>
  <c r="AF278" i="22"/>
  <c r="AE278" i="22"/>
  <c r="AX277" i="22"/>
  <c r="AW277" i="22"/>
  <c r="AV277" i="22"/>
  <c r="AU277" i="22"/>
  <c r="AT277" i="22"/>
  <c r="AS277" i="22"/>
  <c r="AR277" i="22"/>
  <c r="U277" i="22" s="1"/>
  <c r="AQ277" i="22"/>
  <c r="AP277" i="22"/>
  <c r="AO277" i="22"/>
  <c r="AN277" i="22"/>
  <c r="AM277" i="22"/>
  <c r="AL277" i="22"/>
  <c r="AK277" i="22"/>
  <c r="AJ277" i="22"/>
  <c r="M277" i="22" s="1"/>
  <c r="AI277" i="22"/>
  <c r="AH277" i="22"/>
  <c r="K277" i="22" s="1"/>
  <c r="AG277" i="22"/>
  <c r="AF277" i="22"/>
  <c r="AE277" i="22"/>
  <c r="AX276" i="22"/>
  <c r="AW276" i="22"/>
  <c r="AV276" i="22"/>
  <c r="AU276" i="22"/>
  <c r="AT276" i="22"/>
  <c r="W276" i="22" s="1"/>
  <c r="AS276" i="22"/>
  <c r="AR276" i="22"/>
  <c r="U276" i="22" s="1"/>
  <c r="AQ276" i="22"/>
  <c r="AP276" i="22"/>
  <c r="AO276" i="22"/>
  <c r="AN276" i="22"/>
  <c r="Q276" i="22" s="1"/>
  <c r="AM276" i="22"/>
  <c r="AL276" i="22"/>
  <c r="AK276" i="22"/>
  <c r="AJ276" i="22"/>
  <c r="M276" i="22" s="1"/>
  <c r="AI276" i="22"/>
  <c r="AH276" i="22"/>
  <c r="AG276" i="22"/>
  <c r="AF276" i="22"/>
  <c r="AE276" i="22"/>
  <c r="AX275" i="22"/>
  <c r="AW275" i="22"/>
  <c r="AV275" i="22"/>
  <c r="AU275" i="22"/>
  <c r="AT275" i="22"/>
  <c r="AS275" i="22"/>
  <c r="AR275" i="22"/>
  <c r="AQ275" i="22"/>
  <c r="AP275" i="22"/>
  <c r="AO275" i="22"/>
  <c r="AN275" i="22"/>
  <c r="Q275" i="22" s="1"/>
  <c r="AM275" i="22"/>
  <c r="AL275" i="22"/>
  <c r="AK275" i="22"/>
  <c r="AJ275" i="22"/>
  <c r="M275" i="22" s="1"/>
  <c r="AI275" i="22"/>
  <c r="AH275" i="22"/>
  <c r="AG275" i="22"/>
  <c r="AF275" i="22"/>
  <c r="AE275" i="22"/>
  <c r="AX274" i="22"/>
  <c r="AW274" i="22"/>
  <c r="AV274" i="22"/>
  <c r="AU274" i="22"/>
  <c r="AT274" i="22"/>
  <c r="AS274" i="22"/>
  <c r="AR274" i="22"/>
  <c r="AQ274" i="22"/>
  <c r="AP274" i="22"/>
  <c r="AO274" i="22"/>
  <c r="AN274" i="22"/>
  <c r="AM274" i="22"/>
  <c r="AL274" i="22"/>
  <c r="AK274" i="22"/>
  <c r="AJ274" i="22"/>
  <c r="M274" i="22" s="1"/>
  <c r="AI274" i="22"/>
  <c r="AH274" i="22"/>
  <c r="AG274" i="22"/>
  <c r="AF274" i="22"/>
  <c r="AE274" i="22"/>
  <c r="AX273" i="22"/>
  <c r="AW273" i="22"/>
  <c r="AV273" i="22"/>
  <c r="AU273" i="22"/>
  <c r="AT273" i="22"/>
  <c r="AS273" i="22"/>
  <c r="AR273" i="22"/>
  <c r="U273" i="22" s="1"/>
  <c r="AQ273" i="22"/>
  <c r="AP273" i="22"/>
  <c r="AO273" i="22"/>
  <c r="AN273" i="22"/>
  <c r="Q273" i="22" s="1"/>
  <c r="AM273" i="22"/>
  <c r="AL273" i="22"/>
  <c r="AK273" i="22"/>
  <c r="AJ273" i="22"/>
  <c r="M273" i="22" s="1"/>
  <c r="AI273" i="22"/>
  <c r="AH273" i="22"/>
  <c r="K273" i="22" s="1"/>
  <c r="AG273" i="22"/>
  <c r="AF273" i="22"/>
  <c r="AE273" i="22"/>
  <c r="AX272" i="22"/>
  <c r="AW272" i="22"/>
  <c r="AV272" i="22"/>
  <c r="AU272" i="22"/>
  <c r="AT272" i="22"/>
  <c r="W272" i="22" s="1"/>
  <c r="AS272" i="22"/>
  <c r="AR272" i="22"/>
  <c r="AQ272" i="22"/>
  <c r="AP272" i="22"/>
  <c r="AO272" i="22"/>
  <c r="AN272" i="22"/>
  <c r="Q272" i="22" s="1"/>
  <c r="AM272" i="22"/>
  <c r="AL272" i="22"/>
  <c r="AK272" i="22"/>
  <c r="AJ272" i="22"/>
  <c r="AI272" i="22"/>
  <c r="AH272" i="22"/>
  <c r="AG272" i="22"/>
  <c r="AF272" i="22"/>
  <c r="AE272" i="22"/>
  <c r="AX271" i="22"/>
  <c r="AW271" i="22"/>
  <c r="AV271" i="22"/>
  <c r="AU271" i="22"/>
  <c r="AT271" i="22"/>
  <c r="AS271" i="22"/>
  <c r="AR271" i="22"/>
  <c r="AQ271" i="22"/>
  <c r="AP271" i="22"/>
  <c r="AO271" i="22"/>
  <c r="AN271" i="22"/>
  <c r="Q271" i="22" s="1"/>
  <c r="AM271" i="22"/>
  <c r="AL271" i="22"/>
  <c r="AK271" i="22"/>
  <c r="AJ271" i="22"/>
  <c r="AI271" i="22"/>
  <c r="AH271" i="22"/>
  <c r="AG271" i="22"/>
  <c r="AF271" i="22"/>
  <c r="AE271" i="22"/>
  <c r="AX270" i="22"/>
  <c r="AW270" i="22"/>
  <c r="AV270" i="22"/>
  <c r="AU270" i="22"/>
  <c r="AT270" i="22"/>
  <c r="AS270" i="22"/>
  <c r="AR270" i="22"/>
  <c r="AQ270" i="22"/>
  <c r="AP270" i="22"/>
  <c r="AO270" i="22"/>
  <c r="AN270" i="22"/>
  <c r="Q270" i="22" s="1"/>
  <c r="AM270" i="22"/>
  <c r="AL270" i="22"/>
  <c r="AK270" i="22"/>
  <c r="AJ270" i="22"/>
  <c r="M270" i="22" s="1"/>
  <c r="AI270" i="22"/>
  <c r="AH270" i="22"/>
  <c r="AG270" i="22"/>
  <c r="AF270" i="22"/>
  <c r="AE270" i="22"/>
  <c r="AX269" i="22"/>
  <c r="AW269" i="22"/>
  <c r="AV269" i="22"/>
  <c r="AU269" i="22"/>
  <c r="AT269" i="22"/>
  <c r="AS269" i="22"/>
  <c r="AR269" i="22"/>
  <c r="U269" i="22" s="1"/>
  <c r="AQ269" i="22"/>
  <c r="AP269" i="22"/>
  <c r="AO269" i="22"/>
  <c r="AN269" i="22"/>
  <c r="AM269" i="22"/>
  <c r="AL269" i="22"/>
  <c r="AK269" i="22"/>
  <c r="AJ269" i="22"/>
  <c r="M269" i="22" s="1"/>
  <c r="AI269" i="22"/>
  <c r="AH269" i="22"/>
  <c r="K269" i="22" s="1"/>
  <c r="AG269" i="22"/>
  <c r="AF269" i="22"/>
  <c r="AE269" i="22"/>
  <c r="AX268" i="22"/>
  <c r="AW268" i="22"/>
  <c r="AV268" i="22"/>
  <c r="AU268" i="22"/>
  <c r="AT268" i="22"/>
  <c r="W268" i="22" s="1"/>
  <c r="AS268" i="22"/>
  <c r="AR268" i="22"/>
  <c r="AQ268" i="22"/>
  <c r="AP268" i="22"/>
  <c r="AO268" i="22"/>
  <c r="AN268" i="22"/>
  <c r="Q268" i="22" s="1"/>
  <c r="AM268" i="22"/>
  <c r="AL268" i="22"/>
  <c r="AK268" i="22"/>
  <c r="AJ268" i="22"/>
  <c r="M268" i="22" s="1"/>
  <c r="AI268" i="22"/>
  <c r="AH268" i="22"/>
  <c r="AG268" i="22"/>
  <c r="AF268" i="22"/>
  <c r="AE268" i="22"/>
  <c r="AX267" i="22"/>
  <c r="AW267" i="22"/>
  <c r="AV267" i="22"/>
  <c r="AU267" i="22"/>
  <c r="AT267" i="22"/>
  <c r="AS267" i="22"/>
  <c r="AR267" i="22"/>
  <c r="U267" i="22" s="1"/>
  <c r="AQ267" i="22"/>
  <c r="AP267" i="22"/>
  <c r="AO267" i="22"/>
  <c r="AN267" i="22"/>
  <c r="Q267" i="22" s="1"/>
  <c r="AM267" i="22"/>
  <c r="AL267" i="22"/>
  <c r="AK267" i="22"/>
  <c r="AJ267" i="22"/>
  <c r="M267" i="22" s="1"/>
  <c r="AI267" i="22"/>
  <c r="AH267" i="22"/>
  <c r="AG267" i="22"/>
  <c r="AF267" i="22"/>
  <c r="AE267" i="22"/>
  <c r="AX266" i="22"/>
  <c r="AW266" i="22"/>
  <c r="AV266" i="22"/>
  <c r="AU266" i="22"/>
  <c r="AT266" i="22"/>
  <c r="AS266" i="22"/>
  <c r="AR266" i="22"/>
  <c r="U266" i="22" s="1"/>
  <c r="AQ266" i="22"/>
  <c r="AP266" i="22"/>
  <c r="AO266" i="22"/>
  <c r="AN266" i="22"/>
  <c r="AM266" i="22"/>
  <c r="AL266" i="22"/>
  <c r="AK266" i="22"/>
  <c r="AJ266" i="22"/>
  <c r="AI266" i="22"/>
  <c r="AH266" i="22"/>
  <c r="AG266" i="22"/>
  <c r="AF266" i="22"/>
  <c r="AE266" i="22"/>
  <c r="AX265" i="22"/>
  <c r="AW265" i="22"/>
  <c r="AV265" i="22"/>
  <c r="AU265" i="22"/>
  <c r="AT265" i="22"/>
  <c r="AS265" i="22"/>
  <c r="AR265" i="22"/>
  <c r="U265" i="22" s="1"/>
  <c r="AQ265" i="22"/>
  <c r="AP265" i="22"/>
  <c r="AO265" i="22"/>
  <c r="AN265" i="22"/>
  <c r="AM265" i="22"/>
  <c r="AL265" i="22"/>
  <c r="AK265" i="22"/>
  <c r="AJ265" i="22"/>
  <c r="AI265" i="22"/>
  <c r="AH265" i="22"/>
  <c r="K265" i="22" s="1"/>
  <c r="AG265" i="22"/>
  <c r="AF265" i="22"/>
  <c r="AE265" i="22"/>
  <c r="AX264" i="22"/>
  <c r="AW264" i="22"/>
  <c r="AV264" i="22"/>
  <c r="AU264" i="22"/>
  <c r="AT264" i="22"/>
  <c r="W264" i="22" s="1"/>
  <c r="AS264" i="22"/>
  <c r="AR264" i="22"/>
  <c r="AQ264" i="22"/>
  <c r="AP264" i="22"/>
  <c r="AO264" i="22"/>
  <c r="AN264" i="22"/>
  <c r="Q264" i="22" s="1"/>
  <c r="AM264" i="22"/>
  <c r="AL264" i="22"/>
  <c r="AK264" i="22"/>
  <c r="AJ264" i="22"/>
  <c r="M264" i="22" s="1"/>
  <c r="AI264" i="22"/>
  <c r="AH264" i="22"/>
  <c r="AG264" i="22"/>
  <c r="AF264" i="22"/>
  <c r="AE264" i="22"/>
  <c r="AX263" i="22"/>
  <c r="AW263" i="22"/>
  <c r="AV263" i="22"/>
  <c r="AU263" i="22"/>
  <c r="AT263" i="22"/>
  <c r="AS263" i="22"/>
  <c r="AR263" i="22"/>
  <c r="U263" i="22" s="1"/>
  <c r="AQ263" i="22"/>
  <c r="AP263" i="22"/>
  <c r="AO263" i="22"/>
  <c r="AN263" i="22"/>
  <c r="Q263" i="22" s="1"/>
  <c r="AM263" i="22"/>
  <c r="AL263" i="22"/>
  <c r="AK263" i="22"/>
  <c r="AJ263" i="22"/>
  <c r="M263" i="22" s="1"/>
  <c r="AI263" i="22"/>
  <c r="AH263" i="22"/>
  <c r="AG263" i="22"/>
  <c r="AF263" i="22"/>
  <c r="AE263" i="22"/>
  <c r="AX262" i="22"/>
  <c r="AW262" i="22"/>
  <c r="AV262" i="22"/>
  <c r="AU262" i="22"/>
  <c r="AT262" i="22"/>
  <c r="AS262" i="22"/>
  <c r="AR262" i="22"/>
  <c r="U262" i="22" s="1"/>
  <c r="AQ262" i="22"/>
  <c r="AP262" i="22"/>
  <c r="AO262" i="22"/>
  <c r="AN262" i="22"/>
  <c r="Q262" i="22" s="1"/>
  <c r="AM262" i="22"/>
  <c r="AL262" i="22"/>
  <c r="AK262" i="22"/>
  <c r="AJ262" i="22"/>
  <c r="M262" i="22" s="1"/>
  <c r="AI262" i="22"/>
  <c r="AH262" i="22"/>
  <c r="AG262" i="22"/>
  <c r="AF262" i="22"/>
  <c r="AE262" i="22"/>
  <c r="AX261" i="22"/>
  <c r="AW261" i="22"/>
  <c r="AV261" i="22"/>
  <c r="AU261" i="22"/>
  <c r="AT261" i="22"/>
  <c r="AS261" i="22"/>
  <c r="AR261" i="22"/>
  <c r="U261" i="22" s="1"/>
  <c r="AQ261" i="22"/>
  <c r="AP261" i="22"/>
  <c r="AO261" i="22"/>
  <c r="AN261" i="22"/>
  <c r="AM261" i="22"/>
  <c r="AL261" i="22"/>
  <c r="AK261" i="22"/>
  <c r="AJ261" i="22"/>
  <c r="M261" i="22" s="1"/>
  <c r="AI261" i="22"/>
  <c r="AH261" i="22"/>
  <c r="K261" i="22" s="1"/>
  <c r="AG261" i="22"/>
  <c r="AF261" i="22"/>
  <c r="AE261" i="22"/>
  <c r="AX260" i="22"/>
  <c r="AW260" i="22"/>
  <c r="AV260" i="22"/>
  <c r="AU260" i="22"/>
  <c r="AT260" i="22"/>
  <c r="W260" i="22" s="1"/>
  <c r="AS260" i="22"/>
  <c r="AR260" i="22"/>
  <c r="U260" i="22" s="1"/>
  <c r="AQ260" i="22"/>
  <c r="AP260" i="22"/>
  <c r="AO260" i="22"/>
  <c r="AN260" i="22"/>
  <c r="Q260" i="22" s="1"/>
  <c r="AM260" i="22"/>
  <c r="AL260" i="22"/>
  <c r="AK260" i="22"/>
  <c r="AJ260" i="22"/>
  <c r="M260" i="22" s="1"/>
  <c r="AI260" i="22"/>
  <c r="AH260" i="22"/>
  <c r="AG260" i="22"/>
  <c r="AF260" i="22"/>
  <c r="AE260" i="22"/>
  <c r="AX259" i="22"/>
  <c r="AW259" i="22"/>
  <c r="AV259" i="22"/>
  <c r="AU259" i="22"/>
  <c r="AT259" i="22"/>
  <c r="AS259" i="22"/>
  <c r="AR259" i="22"/>
  <c r="U259" i="22" s="1"/>
  <c r="AQ259" i="22"/>
  <c r="AP259" i="22"/>
  <c r="AO259" i="22"/>
  <c r="AN259" i="22"/>
  <c r="Q259" i="22" s="1"/>
  <c r="AM259" i="22"/>
  <c r="AL259" i="22"/>
  <c r="AK259" i="22"/>
  <c r="AJ259" i="22"/>
  <c r="M259" i="22" s="1"/>
  <c r="AI259" i="22"/>
  <c r="AH259" i="22"/>
  <c r="AG259" i="22"/>
  <c r="AF259" i="22"/>
  <c r="AE259" i="22"/>
  <c r="AX258" i="22"/>
  <c r="AW258" i="22"/>
  <c r="AV258" i="22"/>
  <c r="AU258" i="22"/>
  <c r="AT258" i="22"/>
  <c r="AS258" i="22"/>
  <c r="AR258" i="22"/>
  <c r="U258" i="22" s="1"/>
  <c r="AQ258" i="22"/>
  <c r="AP258" i="22"/>
  <c r="AO258" i="22"/>
  <c r="AN258" i="22"/>
  <c r="AM258" i="22"/>
  <c r="AL258" i="22"/>
  <c r="AK258" i="22"/>
  <c r="AJ258" i="22"/>
  <c r="M258" i="22" s="1"/>
  <c r="AI258" i="22"/>
  <c r="AH258" i="22"/>
  <c r="AG258" i="22"/>
  <c r="AF258" i="22"/>
  <c r="AE258" i="22"/>
  <c r="AX257" i="22"/>
  <c r="AW257" i="22"/>
  <c r="AV257" i="22"/>
  <c r="AU257" i="22"/>
  <c r="AT257" i="22"/>
  <c r="AS257" i="22"/>
  <c r="AR257" i="22"/>
  <c r="U257" i="22" s="1"/>
  <c r="AQ257" i="22"/>
  <c r="AP257" i="22"/>
  <c r="AO257" i="22"/>
  <c r="AN257" i="22"/>
  <c r="Q257" i="22" s="1"/>
  <c r="AM257" i="22"/>
  <c r="AL257" i="22"/>
  <c r="AK257" i="22"/>
  <c r="AJ257" i="22"/>
  <c r="M257" i="22" s="1"/>
  <c r="AI257" i="22"/>
  <c r="AH257" i="22"/>
  <c r="K257" i="22" s="1"/>
  <c r="AG257" i="22"/>
  <c r="AF257" i="22"/>
  <c r="AE257" i="22"/>
  <c r="AX256" i="22"/>
  <c r="AW256" i="22"/>
  <c r="AV256" i="22"/>
  <c r="AU256" i="22"/>
  <c r="AT256" i="22"/>
  <c r="W256" i="22" s="1"/>
  <c r="AS256" i="22"/>
  <c r="AR256" i="22"/>
  <c r="U256" i="22" s="1"/>
  <c r="AQ256" i="22"/>
  <c r="AP256" i="22"/>
  <c r="AO256" i="22"/>
  <c r="AN256" i="22"/>
  <c r="Q256" i="22" s="1"/>
  <c r="AM256" i="22"/>
  <c r="AL256" i="22"/>
  <c r="AK256" i="22"/>
  <c r="AJ256" i="22"/>
  <c r="AI256" i="22"/>
  <c r="AH256" i="22"/>
  <c r="AG256" i="22"/>
  <c r="AF256" i="22"/>
  <c r="AE256" i="22"/>
  <c r="AX255" i="22"/>
  <c r="AW255" i="22"/>
  <c r="AV255" i="22"/>
  <c r="AU255" i="22"/>
  <c r="AT255" i="22"/>
  <c r="AS255" i="22"/>
  <c r="AR255" i="22"/>
  <c r="U255" i="22" s="1"/>
  <c r="AQ255" i="22"/>
  <c r="AP255" i="22"/>
  <c r="AO255" i="22"/>
  <c r="AN255" i="22"/>
  <c r="Q255" i="22" s="1"/>
  <c r="AM255" i="22"/>
  <c r="AL255" i="22"/>
  <c r="AK255" i="22"/>
  <c r="AJ255" i="22"/>
  <c r="AI255" i="22"/>
  <c r="AH255" i="22"/>
  <c r="AG255" i="22"/>
  <c r="AF255" i="22"/>
  <c r="AE255" i="22"/>
  <c r="AX254" i="22"/>
  <c r="AW254" i="22"/>
  <c r="AV254" i="22"/>
  <c r="AU254" i="22"/>
  <c r="AT254" i="22"/>
  <c r="AS254" i="22"/>
  <c r="AR254" i="22"/>
  <c r="U254" i="22" s="1"/>
  <c r="AQ254" i="22"/>
  <c r="AP254" i="22"/>
  <c r="AO254" i="22"/>
  <c r="AN254" i="22"/>
  <c r="Q254" i="22" s="1"/>
  <c r="AM254" i="22"/>
  <c r="AL254" i="22"/>
  <c r="AK254" i="22"/>
  <c r="AJ254" i="22"/>
  <c r="M254" i="22" s="1"/>
  <c r="AI254" i="22"/>
  <c r="AH254" i="22"/>
  <c r="AG254" i="22"/>
  <c r="AF254" i="22"/>
  <c r="AE254" i="22"/>
  <c r="AX253" i="22"/>
  <c r="AW253" i="22"/>
  <c r="AV253" i="22"/>
  <c r="AU253" i="22"/>
  <c r="AT253" i="22"/>
  <c r="AS253" i="22"/>
  <c r="AR253" i="22"/>
  <c r="U253" i="22" s="1"/>
  <c r="AQ253" i="22"/>
  <c r="AP253" i="22"/>
  <c r="AO253" i="22"/>
  <c r="AN253" i="22"/>
  <c r="AM253" i="22"/>
  <c r="AL253" i="22"/>
  <c r="AK253" i="22"/>
  <c r="AJ253" i="22"/>
  <c r="M253" i="22" s="1"/>
  <c r="AI253" i="22"/>
  <c r="AH253" i="22"/>
  <c r="K253" i="22" s="1"/>
  <c r="AG253" i="22"/>
  <c r="AF253" i="22"/>
  <c r="AE253" i="22"/>
  <c r="AX252" i="22"/>
  <c r="AW252" i="22"/>
  <c r="AV252" i="22"/>
  <c r="AU252" i="22"/>
  <c r="AT252" i="22"/>
  <c r="W252" i="22" s="1"/>
  <c r="AS252" i="22"/>
  <c r="AR252" i="22"/>
  <c r="U252" i="22" s="1"/>
  <c r="AQ252" i="22"/>
  <c r="AP252" i="22"/>
  <c r="AO252" i="22"/>
  <c r="AN252" i="22"/>
  <c r="Q252" i="22" s="1"/>
  <c r="AM252" i="22"/>
  <c r="AL252" i="22"/>
  <c r="AK252" i="22"/>
  <c r="AJ252" i="22"/>
  <c r="M252" i="22" s="1"/>
  <c r="AI252" i="22"/>
  <c r="AH252" i="22"/>
  <c r="AG252" i="22"/>
  <c r="AF252" i="22"/>
  <c r="AE252" i="22"/>
  <c r="AX251" i="22"/>
  <c r="AW251" i="22"/>
  <c r="AV251" i="22"/>
  <c r="AU251" i="22"/>
  <c r="AT251" i="22"/>
  <c r="AS251" i="22"/>
  <c r="AR251" i="22"/>
  <c r="U251" i="22" s="1"/>
  <c r="AQ251" i="22"/>
  <c r="AP251" i="22"/>
  <c r="AO251" i="22"/>
  <c r="AN251" i="22"/>
  <c r="Q251" i="22" s="1"/>
  <c r="AM251" i="22"/>
  <c r="AL251" i="22"/>
  <c r="AK251" i="22"/>
  <c r="AJ251" i="22"/>
  <c r="M251" i="22" s="1"/>
  <c r="AI251" i="22"/>
  <c r="AH251" i="22"/>
  <c r="AG251" i="22"/>
  <c r="AF251" i="22"/>
  <c r="AE251" i="22"/>
  <c r="AX250" i="22"/>
  <c r="AW250" i="22"/>
  <c r="AV250" i="22"/>
  <c r="AU250" i="22"/>
  <c r="AT250" i="22"/>
  <c r="AS250" i="22"/>
  <c r="AR250" i="22"/>
  <c r="AQ250" i="22"/>
  <c r="AP250" i="22"/>
  <c r="AO250" i="22"/>
  <c r="AN250" i="22"/>
  <c r="AM250" i="22"/>
  <c r="AL250" i="22"/>
  <c r="AK250" i="22"/>
  <c r="AJ250" i="22"/>
  <c r="AI250" i="22"/>
  <c r="AH250" i="22"/>
  <c r="AG250" i="22"/>
  <c r="AF250" i="22"/>
  <c r="AE250" i="22"/>
  <c r="AX249" i="22"/>
  <c r="AW249" i="22"/>
  <c r="AV249" i="22"/>
  <c r="AU249" i="22"/>
  <c r="AT249" i="22"/>
  <c r="AS249" i="22"/>
  <c r="AR249" i="22"/>
  <c r="U249" i="22" s="1"/>
  <c r="AQ249" i="22"/>
  <c r="AP249" i="22"/>
  <c r="AO249" i="22"/>
  <c r="AN249" i="22"/>
  <c r="AM249" i="22"/>
  <c r="AL249" i="22"/>
  <c r="AK249" i="22"/>
  <c r="AJ249" i="22"/>
  <c r="AI249" i="22"/>
  <c r="AH249" i="22"/>
  <c r="K249" i="22" s="1"/>
  <c r="AG249" i="22"/>
  <c r="AF249" i="22"/>
  <c r="AE249" i="22"/>
  <c r="AX248" i="22"/>
  <c r="AW248" i="22"/>
  <c r="AV248" i="22"/>
  <c r="AU248" i="22"/>
  <c r="AT248" i="22"/>
  <c r="W248" i="22" s="1"/>
  <c r="AS248" i="22"/>
  <c r="AR248" i="22"/>
  <c r="U248" i="22" s="1"/>
  <c r="AQ248" i="22"/>
  <c r="AP248" i="22"/>
  <c r="AO248" i="22"/>
  <c r="AN248" i="22"/>
  <c r="Q248" i="22" s="1"/>
  <c r="AM248" i="22"/>
  <c r="AL248" i="22"/>
  <c r="AK248" i="22"/>
  <c r="AJ248" i="22"/>
  <c r="M248" i="22" s="1"/>
  <c r="AI248" i="22"/>
  <c r="AH248" i="22"/>
  <c r="AG248" i="22"/>
  <c r="AF248" i="22"/>
  <c r="AE248" i="22"/>
  <c r="AX247" i="22"/>
  <c r="AW247" i="22"/>
  <c r="AV247" i="22"/>
  <c r="AU247" i="22"/>
  <c r="AT247" i="22"/>
  <c r="AS247" i="22"/>
  <c r="AR247" i="22"/>
  <c r="U247" i="22" s="1"/>
  <c r="AQ247" i="22"/>
  <c r="AP247" i="22"/>
  <c r="AO247" i="22"/>
  <c r="AN247" i="22"/>
  <c r="Q247" i="22" s="1"/>
  <c r="AM247" i="22"/>
  <c r="AL247" i="22"/>
  <c r="AK247" i="22"/>
  <c r="AJ247" i="22"/>
  <c r="M247" i="22" s="1"/>
  <c r="AI247" i="22"/>
  <c r="AH247" i="22"/>
  <c r="AG247" i="22"/>
  <c r="AF247" i="22"/>
  <c r="AE247" i="22"/>
  <c r="AX246" i="22"/>
  <c r="AW246" i="22"/>
  <c r="AV246" i="22"/>
  <c r="AU246" i="22"/>
  <c r="AT246" i="22"/>
  <c r="AS246" i="22"/>
  <c r="AR246" i="22"/>
  <c r="AQ246" i="22"/>
  <c r="AP246" i="22"/>
  <c r="AO246" i="22"/>
  <c r="AN246" i="22"/>
  <c r="Q246" i="22" s="1"/>
  <c r="AM246" i="22"/>
  <c r="AL246" i="22"/>
  <c r="AK246" i="22"/>
  <c r="AJ246" i="22"/>
  <c r="M246" i="22" s="1"/>
  <c r="AI246" i="22"/>
  <c r="AH246" i="22"/>
  <c r="AG246" i="22"/>
  <c r="AF246" i="22"/>
  <c r="AE246" i="22"/>
  <c r="AX245" i="22"/>
  <c r="AW245" i="22"/>
  <c r="AV245" i="22"/>
  <c r="AU245" i="22"/>
  <c r="AT245" i="22"/>
  <c r="AS245" i="22"/>
  <c r="AR245" i="22"/>
  <c r="U245" i="22" s="1"/>
  <c r="AQ245" i="22"/>
  <c r="AP245" i="22"/>
  <c r="AO245" i="22"/>
  <c r="AN245" i="22"/>
  <c r="AM245" i="22"/>
  <c r="AL245" i="22"/>
  <c r="AK245" i="22"/>
  <c r="AJ245" i="22"/>
  <c r="M245" i="22" s="1"/>
  <c r="AI245" i="22"/>
  <c r="AH245" i="22"/>
  <c r="K245" i="22" s="1"/>
  <c r="AG245" i="22"/>
  <c r="AF245" i="22"/>
  <c r="AE245" i="22"/>
  <c r="AX244" i="22"/>
  <c r="AW244" i="22"/>
  <c r="AV244" i="22"/>
  <c r="AU244" i="22"/>
  <c r="AT244" i="22"/>
  <c r="W244" i="22" s="1"/>
  <c r="AS244" i="22"/>
  <c r="AR244" i="22"/>
  <c r="AQ244" i="22"/>
  <c r="AP244" i="22"/>
  <c r="AO244" i="22"/>
  <c r="AN244" i="22"/>
  <c r="Q244" i="22" s="1"/>
  <c r="AM244" i="22"/>
  <c r="AL244" i="22"/>
  <c r="AK244" i="22"/>
  <c r="AJ244" i="22"/>
  <c r="M244" i="22" s="1"/>
  <c r="AI244" i="22"/>
  <c r="AH244" i="22"/>
  <c r="AG244" i="22"/>
  <c r="AF244" i="22"/>
  <c r="AE244" i="22"/>
  <c r="AX243" i="22"/>
  <c r="AW243" i="22"/>
  <c r="AV243" i="22"/>
  <c r="AU243" i="22"/>
  <c r="AT243" i="22"/>
  <c r="AS243" i="22"/>
  <c r="AR243" i="22"/>
  <c r="AQ243" i="22"/>
  <c r="AP243" i="22"/>
  <c r="AO243" i="22"/>
  <c r="AN243" i="22"/>
  <c r="Q243" i="22" s="1"/>
  <c r="AM243" i="22"/>
  <c r="AL243" i="22"/>
  <c r="AK243" i="22"/>
  <c r="AJ243" i="22"/>
  <c r="M243" i="22" s="1"/>
  <c r="AI243" i="22"/>
  <c r="AH243" i="22"/>
  <c r="AG243" i="22"/>
  <c r="AF243" i="22"/>
  <c r="AE243" i="22"/>
  <c r="AX242" i="22"/>
  <c r="AW242" i="22"/>
  <c r="AV242" i="22"/>
  <c r="AU242" i="22"/>
  <c r="AT242" i="22"/>
  <c r="AS242" i="22"/>
  <c r="AR242" i="22"/>
  <c r="U242" i="22" s="1"/>
  <c r="AQ242" i="22"/>
  <c r="AP242" i="22"/>
  <c r="AO242" i="22"/>
  <c r="AN242" i="22"/>
  <c r="AM242" i="22"/>
  <c r="AL242" i="22"/>
  <c r="AK242" i="22"/>
  <c r="AJ242" i="22"/>
  <c r="M242" i="22" s="1"/>
  <c r="AI242" i="22"/>
  <c r="AH242" i="22"/>
  <c r="AG242" i="22"/>
  <c r="AF242" i="22"/>
  <c r="AE242" i="22"/>
  <c r="AX241" i="22"/>
  <c r="AW241" i="22"/>
  <c r="AV241" i="22"/>
  <c r="AU241" i="22"/>
  <c r="AT241" i="22"/>
  <c r="AS241" i="22"/>
  <c r="AR241" i="22"/>
  <c r="U241" i="22" s="1"/>
  <c r="AQ241" i="22"/>
  <c r="AP241" i="22"/>
  <c r="AO241" i="22"/>
  <c r="AN241" i="22"/>
  <c r="Q241" i="22" s="1"/>
  <c r="AM241" i="22"/>
  <c r="AL241" i="22"/>
  <c r="AK241" i="22"/>
  <c r="AJ241" i="22"/>
  <c r="M241" i="22" s="1"/>
  <c r="AI241" i="22"/>
  <c r="AH241" i="22"/>
  <c r="K241" i="22" s="1"/>
  <c r="AG241" i="22"/>
  <c r="AF241" i="22"/>
  <c r="AE241" i="22"/>
  <c r="AX240" i="22"/>
  <c r="AW240" i="22"/>
  <c r="AV240" i="22"/>
  <c r="AU240" i="22"/>
  <c r="AT240" i="22"/>
  <c r="W240" i="22" s="1"/>
  <c r="AS240" i="22"/>
  <c r="AR240" i="22"/>
  <c r="U240" i="22" s="1"/>
  <c r="AQ240" i="22"/>
  <c r="AP240" i="22"/>
  <c r="AO240" i="22"/>
  <c r="AN240" i="22"/>
  <c r="Q240" i="22" s="1"/>
  <c r="AM240" i="22"/>
  <c r="AL240" i="22"/>
  <c r="AK240" i="22"/>
  <c r="AJ240" i="22"/>
  <c r="AI240" i="22"/>
  <c r="AH240" i="22"/>
  <c r="AG240" i="22"/>
  <c r="AF240" i="22"/>
  <c r="AE240" i="22"/>
  <c r="AX239" i="22"/>
  <c r="AW239" i="22"/>
  <c r="AV239" i="22"/>
  <c r="AU239" i="22"/>
  <c r="AT239" i="22"/>
  <c r="AS239" i="22"/>
  <c r="AR239" i="22"/>
  <c r="U239" i="22" s="1"/>
  <c r="AQ239" i="22"/>
  <c r="AP239" i="22"/>
  <c r="AO239" i="22"/>
  <c r="AN239" i="22"/>
  <c r="Q239" i="22" s="1"/>
  <c r="AM239" i="22"/>
  <c r="AL239" i="22"/>
  <c r="AK239" i="22"/>
  <c r="AJ239" i="22"/>
  <c r="AI239" i="22"/>
  <c r="AH239" i="22"/>
  <c r="AG239" i="22"/>
  <c r="AF239" i="22"/>
  <c r="AE239" i="22"/>
  <c r="AX238" i="22"/>
  <c r="AW238" i="22"/>
  <c r="AV238" i="22"/>
  <c r="AU238" i="22"/>
  <c r="AT238" i="22"/>
  <c r="AS238" i="22"/>
  <c r="AR238" i="22"/>
  <c r="U238" i="22" s="1"/>
  <c r="AQ238" i="22"/>
  <c r="AP238" i="22"/>
  <c r="AO238" i="22"/>
  <c r="AN238" i="22"/>
  <c r="Q238" i="22" s="1"/>
  <c r="AM238" i="22"/>
  <c r="AL238" i="22"/>
  <c r="AK238" i="22"/>
  <c r="AJ238" i="22"/>
  <c r="M238" i="22" s="1"/>
  <c r="AI238" i="22"/>
  <c r="AH238" i="22"/>
  <c r="AG238" i="22"/>
  <c r="AF238" i="22"/>
  <c r="AE238" i="22"/>
  <c r="AX237" i="22"/>
  <c r="AW237" i="22"/>
  <c r="AV237" i="22"/>
  <c r="AU237" i="22"/>
  <c r="AT237" i="22"/>
  <c r="AS237" i="22"/>
  <c r="AR237" i="22"/>
  <c r="U237" i="22" s="1"/>
  <c r="AQ237" i="22"/>
  <c r="AP237" i="22"/>
  <c r="AO237" i="22"/>
  <c r="AN237" i="22"/>
  <c r="AM237" i="22"/>
  <c r="AL237" i="22"/>
  <c r="AK237" i="22"/>
  <c r="AJ237" i="22"/>
  <c r="M237" i="22" s="1"/>
  <c r="AI237" i="22"/>
  <c r="AH237" i="22"/>
  <c r="K237" i="22" s="1"/>
  <c r="AG237" i="22"/>
  <c r="AF237" i="22"/>
  <c r="AE237" i="22"/>
  <c r="AX236" i="22"/>
  <c r="AW236" i="22"/>
  <c r="AV236" i="22"/>
  <c r="AU236" i="22"/>
  <c r="AT236" i="22"/>
  <c r="W236" i="22" s="1"/>
  <c r="AS236" i="22"/>
  <c r="AR236" i="22"/>
  <c r="U236" i="22" s="1"/>
  <c r="AQ236" i="22"/>
  <c r="AP236" i="22"/>
  <c r="AO236" i="22"/>
  <c r="AN236" i="22"/>
  <c r="Q236" i="22" s="1"/>
  <c r="AM236" i="22"/>
  <c r="AL236" i="22"/>
  <c r="AK236" i="22"/>
  <c r="AJ236" i="22"/>
  <c r="M236" i="22" s="1"/>
  <c r="AI236" i="22"/>
  <c r="AH236" i="22"/>
  <c r="AG236" i="22"/>
  <c r="AF236" i="22"/>
  <c r="AE236" i="22"/>
  <c r="AX235" i="22"/>
  <c r="AW235" i="22"/>
  <c r="AV235" i="22"/>
  <c r="AU235" i="22"/>
  <c r="AT235" i="22"/>
  <c r="AS235" i="22"/>
  <c r="AR235" i="22"/>
  <c r="AQ235" i="22"/>
  <c r="AP235" i="22"/>
  <c r="AO235" i="22"/>
  <c r="AN235" i="22"/>
  <c r="Q235" i="22" s="1"/>
  <c r="AM235" i="22"/>
  <c r="AL235" i="22"/>
  <c r="AK235" i="22"/>
  <c r="AJ235" i="22"/>
  <c r="M235" i="22" s="1"/>
  <c r="AI235" i="22"/>
  <c r="AH235" i="22"/>
  <c r="AG235" i="22"/>
  <c r="AF235" i="22"/>
  <c r="AE235" i="22"/>
  <c r="AX234" i="22"/>
  <c r="AW234" i="22"/>
  <c r="AV234" i="22"/>
  <c r="AU234" i="22"/>
  <c r="AT234" i="22"/>
  <c r="AS234" i="22"/>
  <c r="AR234" i="22"/>
  <c r="AQ234" i="22"/>
  <c r="AP234" i="22"/>
  <c r="AO234" i="22"/>
  <c r="AN234" i="22"/>
  <c r="AM234" i="22"/>
  <c r="AL234" i="22"/>
  <c r="AK234" i="22"/>
  <c r="AJ234" i="22"/>
  <c r="AI234" i="22"/>
  <c r="AH234" i="22"/>
  <c r="AG234" i="22"/>
  <c r="AF234" i="22"/>
  <c r="AE234" i="22"/>
  <c r="AX233" i="22"/>
  <c r="AW233" i="22"/>
  <c r="AV233" i="22"/>
  <c r="AU233" i="22"/>
  <c r="AT233" i="22"/>
  <c r="AS233" i="22"/>
  <c r="AR233" i="22"/>
  <c r="U233" i="22" s="1"/>
  <c r="AQ233" i="22"/>
  <c r="AP233" i="22"/>
  <c r="AO233" i="22"/>
  <c r="AN233" i="22"/>
  <c r="AM233" i="22"/>
  <c r="AL233" i="22"/>
  <c r="AK233" i="22"/>
  <c r="AJ233" i="22"/>
  <c r="AI233" i="22"/>
  <c r="AH233" i="22"/>
  <c r="K233" i="22" s="1"/>
  <c r="AG233" i="22"/>
  <c r="AF233" i="22"/>
  <c r="AE233" i="22"/>
  <c r="AX232" i="22"/>
  <c r="AW232" i="22"/>
  <c r="AV232" i="22"/>
  <c r="AU232" i="22"/>
  <c r="AT232" i="22"/>
  <c r="W232" i="22" s="1"/>
  <c r="AS232" i="22"/>
  <c r="AR232" i="22"/>
  <c r="U232" i="22" s="1"/>
  <c r="AQ232" i="22"/>
  <c r="AP232" i="22"/>
  <c r="AO232" i="22"/>
  <c r="AN232" i="22"/>
  <c r="Q232" i="22" s="1"/>
  <c r="AM232" i="22"/>
  <c r="AL232" i="22"/>
  <c r="AK232" i="22"/>
  <c r="AJ232" i="22"/>
  <c r="M232" i="22" s="1"/>
  <c r="AI232" i="22"/>
  <c r="AH232" i="22"/>
  <c r="AG232" i="22"/>
  <c r="AF232" i="22"/>
  <c r="AE232" i="22"/>
  <c r="AX231" i="22"/>
  <c r="AW231" i="22"/>
  <c r="AV231" i="22"/>
  <c r="AU231" i="22"/>
  <c r="AT231" i="22"/>
  <c r="AS231" i="22"/>
  <c r="AR231" i="22"/>
  <c r="U231" i="22" s="1"/>
  <c r="AQ231" i="22"/>
  <c r="AP231" i="22"/>
  <c r="AO231" i="22"/>
  <c r="AN231" i="22"/>
  <c r="Q231" i="22" s="1"/>
  <c r="AM231" i="22"/>
  <c r="AL231" i="22"/>
  <c r="AK231" i="22"/>
  <c r="AJ231" i="22"/>
  <c r="M231" i="22" s="1"/>
  <c r="AI231" i="22"/>
  <c r="AH231" i="22"/>
  <c r="AG231" i="22"/>
  <c r="AF231" i="22"/>
  <c r="AE231" i="22"/>
  <c r="AX230" i="22"/>
  <c r="AW230" i="22"/>
  <c r="AV230" i="22"/>
  <c r="AU230" i="22"/>
  <c r="AT230" i="22"/>
  <c r="AS230" i="22"/>
  <c r="AR230" i="22"/>
  <c r="AQ230" i="22"/>
  <c r="AP230" i="22"/>
  <c r="AO230" i="22"/>
  <c r="AN230" i="22"/>
  <c r="Q230" i="22" s="1"/>
  <c r="AM230" i="22"/>
  <c r="AL230" i="22"/>
  <c r="AK230" i="22"/>
  <c r="AJ230" i="22"/>
  <c r="M230" i="22" s="1"/>
  <c r="AI230" i="22"/>
  <c r="AH230" i="22"/>
  <c r="AG230" i="22"/>
  <c r="AF230" i="22"/>
  <c r="AE230" i="22"/>
  <c r="AX229" i="22"/>
  <c r="AW229" i="22"/>
  <c r="AV229" i="22"/>
  <c r="AU229" i="22"/>
  <c r="AT229" i="22"/>
  <c r="AS229" i="22"/>
  <c r="AR229" i="22"/>
  <c r="U229" i="22" s="1"/>
  <c r="AQ229" i="22"/>
  <c r="AP229" i="22"/>
  <c r="AO229" i="22"/>
  <c r="AN229" i="22"/>
  <c r="AM229" i="22"/>
  <c r="AL229" i="22"/>
  <c r="AK229" i="22"/>
  <c r="AJ229" i="22"/>
  <c r="M229" i="22" s="1"/>
  <c r="AI229" i="22"/>
  <c r="AH229" i="22"/>
  <c r="K229" i="22" s="1"/>
  <c r="AG229" i="22"/>
  <c r="AF229" i="22"/>
  <c r="AE229" i="22"/>
  <c r="AX228" i="22"/>
  <c r="AW228" i="22"/>
  <c r="AV228" i="22"/>
  <c r="AU228" i="22"/>
  <c r="AT228" i="22"/>
  <c r="AS228" i="22"/>
  <c r="AR228" i="22"/>
  <c r="U228" i="22" s="1"/>
  <c r="AQ228" i="22"/>
  <c r="AP228" i="22"/>
  <c r="AO228" i="22"/>
  <c r="AN228" i="22"/>
  <c r="Q228" i="22" s="1"/>
  <c r="AM228" i="22"/>
  <c r="AL228" i="22"/>
  <c r="AK228" i="22"/>
  <c r="AJ228" i="22"/>
  <c r="M228" i="22" s="1"/>
  <c r="AI228" i="22"/>
  <c r="AH228" i="22"/>
  <c r="AG228" i="22"/>
  <c r="AF228" i="22"/>
  <c r="AE228" i="22"/>
  <c r="AX227" i="22"/>
  <c r="AW227" i="22"/>
  <c r="AV227" i="22"/>
  <c r="AU227" i="22"/>
  <c r="AT227" i="22"/>
  <c r="AS227" i="22"/>
  <c r="AR227" i="22"/>
  <c r="U227" i="22" s="1"/>
  <c r="AQ227" i="22"/>
  <c r="AP227" i="22"/>
  <c r="AO227" i="22"/>
  <c r="AN227" i="22"/>
  <c r="Q227" i="22" s="1"/>
  <c r="AM227" i="22"/>
  <c r="AL227" i="22"/>
  <c r="AK227" i="22"/>
  <c r="AJ227" i="22"/>
  <c r="M227" i="22" s="1"/>
  <c r="AI227" i="22"/>
  <c r="AH227" i="22"/>
  <c r="K227" i="22" s="1"/>
  <c r="AG227" i="22"/>
  <c r="AF227" i="22"/>
  <c r="AE227" i="22"/>
  <c r="AX226" i="22"/>
  <c r="AW226" i="22"/>
  <c r="AV226" i="22"/>
  <c r="AU226" i="22"/>
  <c r="AT226" i="22"/>
  <c r="W226" i="22" s="1"/>
  <c r="AS226" i="22"/>
  <c r="AR226" i="22"/>
  <c r="U226" i="22" s="1"/>
  <c r="AQ226" i="22"/>
  <c r="AP226" i="22"/>
  <c r="AO226" i="22"/>
  <c r="AN226" i="22"/>
  <c r="Q226" i="22" s="1"/>
  <c r="AM226" i="22"/>
  <c r="AL226" i="22"/>
  <c r="AK226" i="22"/>
  <c r="AJ226" i="22"/>
  <c r="M226" i="22" s="1"/>
  <c r="AI226" i="22"/>
  <c r="AH226" i="22"/>
  <c r="AG226" i="22"/>
  <c r="AF226" i="22"/>
  <c r="AE226" i="22"/>
  <c r="AX225" i="22"/>
  <c r="AW225" i="22"/>
  <c r="AV225" i="22"/>
  <c r="AU225" i="22"/>
  <c r="AT225" i="22"/>
  <c r="AS225" i="22"/>
  <c r="AR225" i="22"/>
  <c r="U225" i="22" s="1"/>
  <c r="AQ225" i="22"/>
  <c r="AP225" i="22"/>
  <c r="AO225" i="22"/>
  <c r="AN225" i="22"/>
  <c r="Q225" i="22" s="1"/>
  <c r="AM225" i="22"/>
  <c r="AL225" i="22"/>
  <c r="AK225" i="22"/>
  <c r="AJ225" i="22"/>
  <c r="M225" i="22" s="1"/>
  <c r="AI225" i="22"/>
  <c r="AH225" i="22"/>
  <c r="AG225" i="22"/>
  <c r="AF225" i="22"/>
  <c r="AE225" i="22"/>
  <c r="AX224" i="22"/>
  <c r="AW224" i="22"/>
  <c r="AV224" i="22"/>
  <c r="AU224" i="22"/>
  <c r="AT224" i="22"/>
  <c r="AS224" i="22"/>
  <c r="AR224" i="22"/>
  <c r="AQ224" i="22"/>
  <c r="AP224" i="22"/>
  <c r="AO224" i="22"/>
  <c r="AN224" i="22"/>
  <c r="Q224" i="22" s="1"/>
  <c r="AM224" i="22"/>
  <c r="AL224" i="22"/>
  <c r="AK224" i="22"/>
  <c r="AJ224" i="22"/>
  <c r="M224" i="22" s="1"/>
  <c r="AI224" i="22"/>
  <c r="AH224" i="22"/>
  <c r="AG224" i="22"/>
  <c r="AF224" i="22"/>
  <c r="AE224" i="22"/>
  <c r="AX223" i="22"/>
  <c r="AW223" i="22"/>
  <c r="AV223" i="22"/>
  <c r="AU223" i="22"/>
  <c r="AT223" i="22"/>
  <c r="AS223" i="22"/>
  <c r="AR223" i="22"/>
  <c r="U223" i="22" s="1"/>
  <c r="AQ223" i="22"/>
  <c r="AP223" i="22"/>
  <c r="AO223" i="22"/>
  <c r="AN223" i="22"/>
  <c r="Q223" i="22" s="1"/>
  <c r="AM223" i="22"/>
  <c r="AL223" i="22"/>
  <c r="AK223" i="22"/>
  <c r="AJ223" i="22"/>
  <c r="M223" i="22" s="1"/>
  <c r="AI223" i="22"/>
  <c r="AH223" i="22"/>
  <c r="K223" i="22" s="1"/>
  <c r="AG223" i="22"/>
  <c r="AF223" i="22"/>
  <c r="AE223" i="22"/>
  <c r="AX222" i="22"/>
  <c r="AW222" i="22"/>
  <c r="AV222" i="22"/>
  <c r="AU222" i="22"/>
  <c r="AT222" i="22"/>
  <c r="W222" i="22" s="1"/>
  <c r="AS222" i="22"/>
  <c r="AR222" i="22"/>
  <c r="U222" i="22" s="1"/>
  <c r="AQ222" i="22"/>
  <c r="AP222" i="22"/>
  <c r="AO222" i="22"/>
  <c r="AN222" i="22"/>
  <c r="Q222" i="22" s="1"/>
  <c r="AM222" i="22"/>
  <c r="AL222" i="22"/>
  <c r="AK222" i="22"/>
  <c r="AJ222" i="22"/>
  <c r="AI222" i="22"/>
  <c r="AH222" i="22"/>
  <c r="AG222" i="22"/>
  <c r="AF222" i="22"/>
  <c r="AE222" i="22"/>
  <c r="AX221" i="22"/>
  <c r="AW221" i="22"/>
  <c r="AV221" i="22"/>
  <c r="AU221" i="22"/>
  <c r="AT221" i="22"/>
  <c r="AS221" i="22"/>
  <c r="AR221" i="22"/>
  <c r="U221" i="22" s="1"/>
  <c r="AQ221" i="22"/>
  <c r="AP221" i="22"/>
  <c r="AO221" i="22"/>
  <c r="AN221" i="22"/>
  <c r="Q221" i="22" s="1"/>
  <c r="AM221" i="22"/>
  <c r="AL221" i="22"/>
  <c r="AK221" i="22"/>
  <c r="AJ221" i="22"/>
  <c r="AI221" i="22"/>
  <c r="AH221" i="22"/>
  <c r="AG221" i="22"/>
  <c r="AF221" i="22"/>
  <c r="AE221" i="22"/>
  <c r="AX220" i="22"/>
  <c r="AW220" i="22"/>
  <c r="AV220" i="22"/>
  <c r="AU220" i="22"/>
  <c r="AT220" i="22"/>
  <c r="AS220" i="22"/>
  <c r="AR220" i="22"/>
  <c r="U220" i="22" s="1"/>
  <c r="AQ220" i="22"/>
  <c r="AP220" i="22"/>
  <c r="AO220" i="22"/>
  <c r="AN220" i="22"/>
  <c r="Q220" i="22" s="1"/>
  <c r="AM220" i="22"/>
  <c r="AL220" i="22"/>
  <c r="AK220" i="22"/>
  <c r="AJ220" i="22"/>
  <c r="M220" i="22" s="1"/>
  <c r="AI220" i="22"/>
  <c r="AH220" i="22"/>
  <c r="AG220" i="22"/>
  <c r="AF220" i="22"/>
  <c r="AE220" i="22"/>
  <c r="AX219" i="22"/>
  <c r="AW219" i="22"/>
  <c r="AV219" i="22"/>
  <c r="AU219" i="22"/>
  <c r="AT219" i="22"/>
  <c r="AS219" i="22"/>
  <c r="AR219" i="22"/>
  <c r="U219" i="22" s="1"/>
  <c r="AQ219" i="22"/>
  <c r="AP219" i="22"/>
  <c r="AO219" i="22"/>
  <c r="AN219" i="22"/>
  <c r="Q219" i="22" s="1"/>
  <c r="AM219" i="22"/>
  <c r="AL219" i="22"/>
  <c r="AK219" i="22"/>
  <c r="AJ219" i="22"/>
  <c r="M219" i="22" s="1"/>
  <c r="AI219" i="22"/>
  <c r="AH219" i="22"/>
  <c r="K219" i="22" s="1"/>
  <c r="AG219" i="22"/>
  <c r="AF219" i="22"/>
  <c r="AE219" i="22"/>
  <c r="AX218" i="22"/>
  <c r="AW218" i="22"/>
  <c r="AV218" i="22"/>
  <c r="AU218" i="22"/>
  <c r="AT218" i="22"/>
  <c r="W218" i="22" s="1"/>
  <c r="AS218" i="22"/>
  <c r="AR218" i="22"/>
  <c r="AQ218" i="22"/>
  <c r="AP218" i="22"/>
  <c r="AO218" i="22"/>
  <c r="AN218" i="22"/>
  <c r="Q218" i="22" s="1"/>
  <c r="AM218" i="22"/>
  <c r="AL218" i="22"/>
  <c r="AK218" i="22"/>
  <c r="AJ218" i="22"/>
  <c r="M218" i="22" s="1"/>
  <c r="AI218" i="22"/>
  <c r="AH218" i="22"/>
  <c r="AG218" i="22"/>
  <c r="AF218" i="22"/>
  <c r="AE218" i="22"/>
  <c r="AX217" i="22"/>
  <c r="AW217" i="22"/>
  <c r="AV217" i="22"/>
  <c r="AU217" i="22"/>
  <c r="AT217" i="22"/>
  <c r="AS217" i="22"/>
  <c r="AR217" i="22"/>
  <c r="U217" i="22" s="1"/>
  <c r="AQ217" i="22"/>
  <c r="AP217" i="22"/>
  <c r="AO217" i="22"/>
  <c r="AN217" i="22"/>
  <c r="Q217" i="22" s="1"/>
  <c r="AM217" i="22"/>
  <c r="AL217" i="22"/>
  <c r="AK217" i="22"/>
  <c r="AJ217" i="22"/>
  <c r="M217" i="22" s="1"/>
  <c r="AI217" i="22"/>
  <c r="AH217" i="22"/>
  <c r="AG217" i="22"/>
  <c r="AF217" i="22"/>
  <c r="AE217" i="22"/>
  <c r="AX216" i="22"/>
  <c r="AW216" i="22"/>
  <c r="AV216" i="22"/>
  <c r="AU216" i="22"/>
  <c r="AT216" i="22"/>
  <c r="AS216" i="22"/>
  <c r="AR216" i="22"/>
  <c r="U216" i="22" s="1"/>
  <c r="AQ216" i="22"/>
  <c r="AP216" i="22"/>
  <c r="AO216" i="22"/>
  <c r="AN216" i="22"/>
  <c r="Q216" i="22" s="1"/>
  <c r="AM216" i="22"/>
  <c r="AL216" i="22"/>
  <c r="AK216" i="22"/>
  <c r="AJ216" i="22"/>
  <c r="M216" i="22" s="1"/>
  <c r="AI216" i="22"/>
  <c r="AH216" i="22"/>
  <c r="AG216" i="22"/>
  <c r="AF216" i="22"/>
  <c r="AE216" i="22"/>
  <c r="AX215" i="22"/>
  <c r="AW215" i="22"/>
  <c r="AV215" i="22"/>
  <c r="AU215" i="22"/>
  <c r="AT215" i="22"/>
  <c r="AS215" i="22"/>
  <c r="AR215" i="22"/>
  <c r="U215" i="22" s="1"/>
  <c r="AQ215" i="22"/>
  <c r="AP215" i="22"/>
  <c r="AO215" i="22"/>
  <c r="AN215" i="22"/>
  <c r="Q215" i="22" s="1"/>
  <c r="AM215" i="22"/>
  <c r="AL215" i="22"/>
  <c r="AK215" i="22"/>
  <c r="AJ215" i="22"/>
  <c r="M215" i="22" s="1"/>
  <c r="AI215" i="22"/>
  <c r="AH215" i="22"/>
  <c r="K215" i="22" s="1"/>
  <c r="AG215" i="22"/>
  <c r="AF215" i="22"/>
  <c r="AE215" i="22"/>
  <c r="AX214" i="22"/>
  <c r="AW214" i="22"/>
  <c r="AV214" i="22"/>
  <c r="AU214" i="22"/>
  <c r="AT214" i="22"/>
  <c r="W214" i="22" s="1"/>
  <c r="AS214" i="22"/>
  <c r="AR214" i="22"/>
  <c r="U214" i="22" s="1"/>
  <c r="AQ214" i="22"/>
  <c r="AP214" i="22"/>
  <c r="AO214" i="22"/>
  <c r="AN214" i="22"/>
  <c r="Q214" i="22" s="1"/>
  <c r="AM214" i="22"/>
  <c r="AL214" i="22"/>
  <c r="AK214" i="22"/>
  <c r="AJ214" i="22"/>
  <c r="AI214" i="22"/>
  <c r="AH214" i="22"/>
  <c r="AG214" i="22"/>
  <c r="AF214" i="22"/>
  <c r="AE214" i="22"/>
  <c r="AX213" i="22"/>
  <c r="AW213" i="22"/>
  <c r="AV213" i="22"/>
  <c r="AU213" i="22"/>
  <c r="AT213" i="22"/>
  <c r="AS213" i="22"/>
  <c r="AR213" i="22"/>
  <c r="U213" i="22" s="1"/>
  <c r="AQ213" i="22"/>
  <c r="AP213" i="22"/>
  <c r="AO213" i="22"/>
  <c r="AN213" i="22"/>
  <c r="Q213" i="22" s="1"/>
  <c r="AM213" i="22"/>
  <c r="AL213" i="22"/>
  <c r="AK213" i="22"/>
  <c r="AJ213" i="22"/>
  <c r="AI213" i="22"/>
  <c r="AH213" i="22"/>
  <c r="AG213" i="22"/>
  <c r="AF213" i="22"/>
  <c r="AE213" i="22"/>
  <c r="AX212" i="22"/>
  <c r="AW212" i="22"/>
  <c r="AV212" i="22"/>
  <c r="AU212" i="22"/>
  <c r="AT212" i="22"/>
  <c r="AS212" i="22"/>
  <c r="AR212" i="22"/>
  <c r="U212" i="22" s="1"/>
  <c r="AQ212" i="22"/>
  <c r="AP212" i="22"/>
  <c r="AO212" i="22"/>
  <c r="AN212" i="22"/>
  <c r="Q212" i="22" s="1"/>
  <c r="AM212" i="22"/>
  <c r="AL212" i="22"/>
  <c r="AK212" i="22"/>
  <c r="AJ212" i="22"/>
  <c r="M212" i="22" s="1"/>
  <c r="AI212" i="22"/>
  <c r="AH212" i="22"/>
  <c r="AG212" i="22"/>
  <c r="AF212" i="22"/>
  <c r="AE212" i="22"/>
  <c r="AX211" i="22"/>
  <c r="AW211" i="22"/>
  <c r="AV211" i="22"/>
  <c r="AU211" i="22"/>
  <c r="AT211" i="22"/>
  <c r="AS211" i="22"/>
  <c r="AR211" i="22"/>
  <c r="U211" i="22" s="1"/>
  <c r="AQ211" i="22"/>
  <c r="AP211" i="22"/>
  <c r="AO211" i="22"/>
  <c r="AN211" i="22"/>
  <c r="Q211" i="22" s="1"/>
  <c r="AM211" i="22"/>
  <c r="AL211" i="22"/>
  <c r="AK211" i="22"/>
  <c r="AJ211" i="22"/>
  <c r="M211" i="22" s="1"/>
  <c r="AI211" i="22"/>
  <c r="AH211" i="22"/>
  <c r="K211" i="22" s="1"/>
  <c r="AG211" i="22"/>
  <c r="AF211" i="22"/>
  <c r="AE211" i="22"/>
  <c r="AX210" i="22"/>
  <c r="AW210" i="22"/>
  <c r="AV210" i="22"/>
  <c r="AU210" i="22"/>
  <c r="AT210" i="22"/>
  <c r="W210" i="22" s="1"/>
  <c r="AS210" i="22"/>
  <c r="AR210" i="22"/>
  <c r="AQ210" i="22"/>
  <c r="AP210" i="22"/>
  <c r="AO210" i="22"/>
  <c r="AN210" i="22"/>
  <c r="Q210" i="22" s="1"/>
  <c r="AM210" i="22"/>
  <c r="AL210" i="22"/>
  <c r="AK210" i="22"/>
  <c r="AJ210" i="22"/>
  <c r="M210" i="22" s="1"/>
  <c r="AI210" i="22"/>
  <c r="AH210" i="22"/>
  <c r="AG210" i="22"/>
  <c r="AF210" i="22"/>
  <c r="AE210" i="22"/>
  <c r="AX209" i="22"/>
  <c r="AW209" i="22"/>
  <c r="AV209" i="22"/>
  <c r="AU209" i="22"/>
  <c r="AT209" i="22"/>
  <c r="AS209" i="22"/>
  <c r="AR209" i="22"/>
  <c r="AQ209" i="22"/>
  <c r="AP209" i="22"/>
  <c r="AO209" i="22"/>
  <c r="AN209" i="22"/>
  <c r="Q209" i="22" s="1"/>
  <c r="AM209" i="22"/>
  <c r="AL209" i="22"/>
  <c r="AK209" i="22"/>
  <c r="AJ209" i="22"/>
  <c r="M209" i="22" s="1"/>
  <c r="AI209" i="22"/>
  <c r="AH209" i="22"/>
  <c r="AG209" i="22"/>
  <c r="AF209" i="22"/>
  <c r="AE209" i="22"/>
  <c r="AX208" i="22"/>
  <c r="AW208" i="22"/>
  <c r="AV208" i="22"/>
  <c r="AU208" i="22"/>
  <c r="AT208" i="22"/>
  <c r="AS208" i="22"/>
  <c r="AR208" i="22"/>
  <c r="U208" i="22" s="1"/>
  <c r="AQ208" i="22"/>
  <c r="AP208" i="22"/>
  <c r="AO208" i="22"/>
  <c r="AN208" i="22"/>
  <c r="Q208" i="22" s="1"/>
  <c r="AM208" i="22"/>
  <c r="AL208" i="22"/>
  <c r="AK208" i="22"/>
  <c r="AJ208" i="22"/>
  <c r="M208" i="22" s="1"/>
  <c r="AI208" i="22"/>
  <c r="AH208" i="22"/>
  <c r="AG208" i="22"/>
  <c r="AF208" i="22"/>
  <c r="AE208" i="22"/>
  <c r="AX207" i="22"/>
  <c r="AW207" i="22"/>
  <c r="AV207" i="22"/>
  <c r="AU207" i="22"/>
  <c r="AT207" i="22"/>
  <c r="AS207" i="22"/>
  <c r="AR207" i="22"/>
  <c r="U207" i="22" s="1"/>
  <c r="AQ207" i="22"/>
  <c r="AP207" i="22"/>
  <c r="AO207" i="22"/>
  <c r="AN207" i="22"/>
  <c r="Q207" i="22" s="1"/>
  <c r="AM207" i="22"/>
  <c r="AL207" i="22"/>
  <c r="AK207" i="22"/>
  <c r="AJ207" i="22"/>
  <c r="M207" i="22" s="1"/>
  <c r="AI207" i="22"/>
  <c r="AH207" i="22"/>
  <c r="K207" i="22" s="1"/>
  <c r="AG207" i="22"/>
  <c r="AF207" i="22"/>
  <c r="AE207" i="22"/>
  <c r="AX206" i="22"/>
  <c r="AW206" i="22"/>
  <c r="AV206" i="22"/>
  <c r="AU206" i="22"/>
  <c r="AT206" i="22"/>
  <c r="W206" i="22" s="1"/>
  <c r="AS206" i="22"/>
  <c r="AR206" i="22"/>
  <c r="U206" i="22" s="1"/>
  <c r="AQ206" i="22"/>
  <c r="AP206" i="22"/>
  <c r="AO206" i="22"/>
  <c r="AN206" i="22"/>
  <c r="Q206" i="22" s="1"/>
  <c r="AM206" i="22"/>
  <c r="AL206" i="22"/>
  <c r="AK206" i="22"/>
  <c r="AJ206" i="22"/>
  <c r="AI206" i="22"/>
  <c r="AH206" i="22"/>
  <c r="AG206" i="22"/>
  <c r="AF206" i="22"/>
  <c r="AE206" i="22"/>
  <c r="AX205" i="22"/>
  <c r="AW205" i="22"/>
  <c r="AV205" i="22"/>
  <c r="AU205" i="22"/>
  <c r="AT205" i="22"/>
  <c r="AS205" i="22"/>
  <c r="AR205" i="22"/>
  <c r="U205" i="22" s="1"/>
  <c r="AQ205" i="22"/>
  <c r="AP205" i="22"/>
  <c r="AO205" i="22"/>
  <c r="AN205" i="22"/>
  <c r="Q205" i="22" s="1"/>
  <c r="AM205" i="22"/>
  <c r="AL205" i="22"/>
  <c r="AK205" i="22"/>
  <c r="AJ205" i="22"/>
  <c r="AI205" i="22"/>
  <c r="AH205" i="22"/>
  <c r="AG205" i="22"/>
  <c r="AF205" i="22"/>
  <c r="AE205" i="22"/>
  <c r="AX204" i="22"/>
  <c r="AW204" i="22"/>
  <c r="AV204" i="22"/>
  <c r="AU204" i="22"/>
  <c r="AT204" i="22"/>
  <c r="AS204" i="22"/>
  <c r="AR204" i="22"/>
  <c r="U204" i="22" s="1"/>
  <c r="AQ204" i="22"/>
  <c r="AP204" i="22"/>
  <c r="AO204" i="22"/>
  <c r="AN204" i="22"/>
  <c r="Q204" i="22" s="1"/>
  <c r="AM204" i="22"/>
  <c r="AL204" i="22"/>
  <c r="AK204" i="22"/>
  <c r="AJ204" i="22"/>
  <c r="M204" i="22" s="1"/>
  <c r="AI204" i="22"/>
  <c r="AH204" i="22"/>
  <c r="AG204" i="22"/>
  <c r="AF204" i="22"/>
  <c r="AE204" i="22"/>
  <c r="AX203" i="22"/>
  <c r="AW203" i="22"/>
  <c r="AV203" i="22"/>
  <c r="AU203" i="22"/>
  <c r="AT203" i="22"/>
  <c r="AS203" i="22"/>
  <c r="AR203" i="22"/>
  <c r="U203" i="22" s="1"/>
  <c r="AQ203" i="22"/>
  <c r="AP203" i="22"/>
  <c r="AO203" i="22"/>
  <c r="AN203" i="22"/>
  <c r="Q203" i="22" s="1"/>
  <c r="AM203" i="22"/>
  <c r="AL203" i="22"/>
  <c r="AK203" i="22"/>
  <c r="AJ203" i="22"/>
  <c r="M203" i="22" s="1"/>
  <c r="AI203" i="22"/>
  <c r="AH203" i="22"/>
  <c r="K203" i="22" s="1"/>
  <c r="AG203" i="22"/>
  <c r="AF203" i="22"/>
  <c r="AE203" i="22"/>
  <c r="AX202" i="22"/>
  <c r="AW202" i="22"/>
  <c r="AV202" i="22"/>
  <c r="AU202" i="22"/>
  <c r="AT202" i="22"/>
  <c r="W202" i="22" s="1"/>
  <c r="AS202" i="22"/>
  <c r="AR202" i="22"/>
  <c r="U202" i="22" s="1"/>
  <c r="AQ202" i="22"/>
  <c r="AP202" i="22"/>
  <c r="AO202" i="22"/>
  <c r="AN202" i="22"/>
  <c r="Q202" i="22" s="1"/>
  <c r="AM202" i="22"/>
  <c r="AL202" i="22"/>
  <c r="AK202" i="22"/>
  <c r="AJ202" i="22"/>
  <c r="M202" i="22" s="1"/>
  <c r="AI202" i="22"/>
  <c r="AH202" i="22"/>
  <c r="AG202" i="22"/>
  <c r="AF202" i="22"/>
  <c r="AE202" i="22"/>
  <c r="AX201" i="22"/>
  <c r="AW201" i="22"/>
  <c r="AV201" i="22"/>
  <c r="AU201" i="22"/>
  <c r="AT201" i="22"/>
  <c r="AS201" i="22"/>
  <c r="AR201" i="22"/>
  <c r="AQ201" i="22"/>
  <c r="AP201" i="22"/>
  <c r="AO201" i="22"/>
  <c r="AN201" i="22"/>
  <c r="Q201" i="22" s="1"/>
  <c r="AM201" i="22"/>
  <c r="AL201" i="22"/>
  <c r="AK201" i="22"/>
  <c r="AJ201" i="22"/>
  <c r="M201" i="22" s="1"/>
  <c r="AI201" i="22"/>
  <c r="AH201" i="22"/>
  <c r="AG201" i="22"/>
  <c r="AF201" i="22"/>
  <c r="AE201" i="22"/>
  <c r="AX200" i="22"/>
  <c r="AW200" i="22"/>
  <c r="AV200" i="22"/>
  <c r="AU200" i="22"/>
  <c r="AT200" i="22"/>
  <c r="AS200" i="22"/>
  <c r="AR200" i="22"/>
  <c r="AQ200" i="22"/>
  <c r="AP200" i="22"/>
  <c r="AO200" i="22"/>
  <c r="AN200" i="22"/>
  <c r="Q200" i="22" s="1"/>
  <c r="AM200" i="22"/>
  <c r="AL200" i="22"/>
  <c r="AK200" i="22"/>
  <c r="AJ200" i="22"/>
  <c r="M200" i="22" s="1"/>
  <c r="AI200" i="22"/>
  <c r="AH200" i="22"/>
  <c r="AG200" i="22"/>
  <c r="AF200" i="22"/>
  <c r="AE200" i="22"/>
  <c r="AX199" i="22"/>
  <c r="AW199" i="22"/>
  <c r="AV199" i="22"/>
  <c r="AU199" i="22"/>
  <c r="AT199" i="22"/>
  <c r="AS199" i="22"/>
  <c r="AR199" i="22"/>
  <c r="U199" i="22" s="1"/>
  <c r="AQ199" i="22"/>
  <c r="AP199" i="22"/>
  <c r="AO199" i="22"/>
  <c r="AN199" i="22"/>
  <c r="Q199" i="22" s="1"/>
  <c r="AM199" i="22"/>
  <c r="AL199" i="22"/>
  <c r="AK199" i="22"/>
  <c r="AJ199" i="22"/>
  <c r="M199" i="22" s="1"/>
  <c r="AI199" i="22"/>
  <c r="AH199" i="22"/>
  <c r="K199" i="22" s="1"/>
  <c r="AG199" i="22"/>
  <c r="AF199" i="22"/>
  <c r="AE199" i="22"/>
  <c r="AX198" i="22"/>
  <c r="AW198" i="22"/>
  <c r="AV198" i="22"/>
  <c r="AU198" i="22"/>
  <c r="AT198" i="22"/>
  <c r="W198" i="22" s="1"/>
  <c r="AS198" i="22"/>
  <c r="AR198" i="22"/>
  <c r="U198" i="22" s="1"/>
  <c r="AQ198" i="22"/>
  <c r="AP198" i="22"/>
  <c r="AO198" i="22"/>
  <c r="AN198" i="22"/>
  <c r="Q198" i="22" s="1"/>
  <c r="AM198" i="22"/>
  <c r="AL198" i="22"/>
  <c r="AK198" i="22"/>
  <c r="AJ198" i="22"/>
  <c r="AI198" i="22"/>
  <c r="AH198" i="22"/>
  <c r="AG198" i="22"/>
  <c r="AF198" i="22"/>
  <c r="AE198" i="22"/>
  <c r="AX197" i="22"/>
  <c r="AW197" i="22"/>
  <c r="AV197" i="22"/>
  <c r="AU197" i="22"/>
  <c r="AT197" i="22"/>
  <c r="AS197" i="22"/>
  <c r="AR197" i="22"/>
  <c r="U197" i="22" s="1"/>
  <c r="AQ197" i="22"/>
  <c r="AP197" i="22"/>
  <c r="AO197" i="22"/>
  <c r="AN197" i="22"/>
  <c r="Q197" i="22" s="1"/>
  <c r="AM197" i="22"/>
  <c r="AL197" i="22"/>
  <c r="AK197" i="22"/>
  <c r="AJ197" i="22"/>
  <c r="AI197" i="22"/>
  <c r="AH197" i="22"/>
  <c r="AG197" i="22"/>
  <c r="AF197" i="22"/>
  <c r="AE197" i="22"/>
  <c r="AX196" i="22"/>
  <c r="AW196" i="22"/>
  <c r="AV196" i="22"/>
  <c r="AU196" i="22"/>
  <c r="AT196" i="22"/>
  <c r="AS196" i="22"/>
  <c r="AR196" i="22"/>
  <c r="U196" i="22" s="1"/>
  <c r="AQ196" i="22"/>
  <c r="AP196" i="22"/>
  <c r="AO196" i="22"/>
  <c r="AN196" i="22"/>
  <c r="Q196" i="22" s="1"/>
  <c r="AM196" i="22"/>
  <c r="AL196" i="22"/>
  <c r="AK196" i="22"/>
  <c r="AJ196" i="22"/>
  <c r="M196" i="22" s="1"/>
  <c r="AI196" i="22"/>
  <c r="AH196" i="22"/>
  <c r="AG196" i="22"/>
  <c r="AF196" i="22"/>
  <c r="AE196" i="22"/>
  <c r="AX195" i="22"/>
  <c r="AW195" i="22"/>
  <c r="AV195" i="22"/>
  <c r="AU195" i="22"/>
  <c r="AT195" i="22"/>
  <c r="AS195" i="22"/>
  <c r="AR195" i="22"/>
  <c r="U195" i="22" s="1"/>
  <c r="AQ195" i="22"/>
  <c r="AP195" i="22"/>
  <c r="AO195" i="22"/>
  <c r="AN195" i="22"/>
  <c r="Q195" i="22" s="1"/>
  <c r="AM195" i="22"/>
  <c r="AL195" i="22"/>
  <c r="AK195" i="22"/>
  <c r="AJ195" i="22"/>
  <c r="M195" i="22" s="1"/>
  <c r="AI195" i="22"/>
  <c r="AH195" i="22"/>
  <c r="K195" i="22" s="1"/>
  <c r="AG195" i="22"/>
  <c r="AF195" i="22"/>
  <c r="AE195" i="22"/>
  <c r="AX194" i="22"/>
  <c r="AW194" i="22"/>
  <c r="AV194" i="22"/>
  <c r="AU194" i="22"/>
  <c r="AT194" i="22"/>
  <c r="W194" i="22" s="1"/>
  <c r="AS194" i="22"/>
  <c r="AR194" i="22"/>
  <c r="U194" i="22" s="1"/>
  <c r="AQ194" i="22"/>
  <c r="AP194" i="22"/>
  <c r="AO194" i="22"/>
  <c r="AN194" i="22"/>
  <c r="Q194" i="22" s="1"/>
  <c r="AM194" i="22"/>
  <c r="AL194" i="22"/>
  <c r="AK194" i="22"/>
  <c r="AJ194" i="22"/>
  <c r="M194" i="22" s="1"/>
  <c r="AI194" i="22"/>
  <c r="AH194" i="22"/>
  <c r="AG194" i="22"/>
  <c r="AF194" i="22"/>
  <c r="AE194" i="22"/>
  <c r="AX193" i="22"/>
  <c r="AW193" i="22"/>
  <c r="AV193" i="22"/>
  <c r="AU193" i="22"/>
  <c r="AT193" i="22"/>
  <c r="AS193" i="22"/>
  <c r="AR193" i="22"/>
  <c r="U193" i="22" s="1"/>
  <c r="AQ193" i="22"/>
  <c r="AP193" i="22"/>
  <c r="AO193" i="22"/>
  <c r="AN193" i="22"/>
  <c r="Q193" i="22" s="1"/>
  <c r="AM193" i="22"/>
  <c r="AL193" i="22"/>
  <c r="AK193" i="22"/>
  <c r="AJ193" i="22"/>
  <c r="M193" i="22" s="1"/>
  <c r="AI193" i="22"/>
  <c r="AH193" i="22"/>
  <c r="AG193" i="22"/>
  <c r="AF193" i="22"/>
  <c r="AE193" i="22"/>
  <c r="AX192" i="22"/>
  <c r="AW192" i="22"/>
  <c r="AV192" i="22"/>
  <c r="AU192" i="22"/>
  <c r="AT192" i="22"/>
  <c r="AS192" i="22"/>
  <c r="AR192" i="22"/>
  <c r="AQ192" i="22"/>
  <c r="AP192" i="22"/>
  <c r="AO192" i="22"/>
  <c r="AN192" i="22"/>
  <c r="Q192" i="22" s="1"/>
  <c r="AM192" i="22"/>
  <c r="AL192" i="22"/>
  <c r="AK192" i="22"/>
  <c r="AJ192" i="22"/>
  <c r="M192" i="22" s="1"/>
  <c r="AI192" i="22"/>
  <c r="AH192" i="22"/>
  <c r="AG192" i="22"/>
  <c r="AF192" i="22"/>
  <c r="AE192" i="22"/>
  <c r="AX191" i="22"/>
  <c r="AW191" i="22"/>
  <c r="AV191" i="22"/>
  <c r="AU191" i="22"/>
  <c r="AT191" i="22"/>
  <c r="AS191" i="22"/>
  <c r="AR191" i="22"/>
  <c r="U191" i="22" s="1"/>
  <c r="AQ191" i="22"/>
  <c r="AP191" i="22"/>
  <c r="AO191" i="22"/>
  <c r="AN191" i="22"/>
  <c r="Q191" i="22" s="1"/>
  <c r="AM191" i="22"/>
  <c r="AL191" i="22"/>
  <c r="AK191" i="22"/>
  <c r="AJ191" i="22"/>
  <c r="M191" i="22" s="1"/>
  <c r="AI191" i="22"/>
  <c r="AH191" i="22"/>
  <c r="K191" i="22" s="1"/>
  <c r="AG191" i="22"/>
  <c r="AF191" i="22"/>
  <c r="AE191" i="22"/>
  <c r="AX190" i="22"/>
  <c r="AW190" i="22"/>
  <c r="AV190" i="22"/>
  <c r="AU190" i="22"/>
  <c r="AT190" i="22"/>
  <c r="W190" i="22" s="1"/>
  <c r="AS190" i="22"/>
  <c r="AR190" i="22"/>
  <c r="U190" i="22" s="1"/>
  <c r="AQ190" i="22"/>
  <c r="AP190" i="22"/>
  <c r="AO190" i="22"/>
  <c r="AN190" i="22"/>
  <c r="Q190" i="22" s="1"/>
  <c r="AM190" i="22"/>
  <c r="AL190" i="22"/>
  <c r="AK190" i="22"/>
  <c r="AJ190" i="22"/>
  <c r="AI190" i="22"/>
  <c r="AH190" i="22"/>
  <c r="AG190" i="22"/>
  <c r="AF190" i="22"/>
  <c r="AE190" i="22"/>
  <c r="AX189" i="22"/>
  <c r="AW189" i="22"/>
  <c r="AV189" i="22"/>
  <c r="AU189" i="22"/>
  <c r="AT189" i="22"/>
  <c r="AS189" i="22"/>
  <c r="AR189" i="22"/>
  <c r="U189" i="22" s="1"/>
  <c r="AQ189" i="22"/>
  <c r="AP189" i="22"/>
  <c r="AO189" i="22"/>
  <c r="AN189" i="22"/>
  <c r="Q189" i="22" s="1"/>
  <c r="AM189" i="22"/>
  <c r="AL189" i="22"/>
  <c r="AK189" i="22"/>
  <c r="AJ189" i="22"/>
  <c r="AI189" i="22"/>
  <c r="AH189" i="22"/>
  <c r="AG189" i="22"/>
  <c r="AF189" i="22"/>
  <c r="AE189" i="22"/>
  <c r="AX188" i="22"/>
  <c r="AW188" i="22"/>
  <c r="AV188" i="22"/>
  <c r="AU188" i="22"/>
  <c r="AT188" i="22"/>
  <c r="AS188" i="22"/>
  <c r="AR188" i="22"/>
  <c r="U188" i="22" s="1"/>
  <c r="AQ188" i="22"/>
  <c r="AP188" i="22"/>
  <c r="AO188" i="22"/>
  <c r="AN188" i="22"/>
  <c r="Q188" i="22" s="1"/>
  <c r="AM188" i="22"/>
  <c r="AL188" i="22"/>
  <c r="AK188" i="22"/>
  <c r="AJ188" i="22"/>
  <c r="M188" i="22" s="1"/>
  <c r="AI188" i="22"/>
  <c r="AH188" i="22"/>
  <c r="AG188" i="22"/>
  <c r="AF188" i="22"/>
  <c r="AE188" i="22"/>
  <c r="AX187" i="22"/>
  <c r="AW187" i="22"/>
  <c r="AV187" i="22"/>
  <c r="AU187" i="22"/>
  <c r="AT187" i="22"/>
  <c r="AS187" i="22"/>
  <c r="AR187" i="22"/>
  <c r="U187" i="22" s="1"/>
  <c r="AQ187" i="22"/>
  <c r="AP187" i="22"/>
  <c r="AO187" i="22"/>
  <c r="AN187" i="22"/>
  <c r="Q187" i="22" s="1"/>
  <c r="AM187" i="22"/>
  <c r="AL187" i="22"/>
  <c r="AK187" i="22"/>
  <c r="AJ187" i="22"/>
  <c r="M187" i="22" s="1"/>
  <c r="AI187" i="22"/>
  <c r="AH187" i="22"/>
  <c r="K187" i="22" s="1"/>
  <c r="AG187" i="22"/>
  <c r="AF187" i="22"/>
  <c r="AE187" i="22"/>
  <c r="AX186" i="22"/>
  <c r="AW186" i="22"/>
  <c r="AV186" i="22"/>
  <c r="AU186" i="22"/>
  <c r="AT186" i="22"/>
  <c r="W186" i="22" s="1"/>
  <c r="AS186" i="22"/>
  <c r="AR186" i="22"/>
  <c r="AQ186" i="22"/>
  <c r="AP186" i="22"/>
  <c r="AO186" i="22"/>
  <c r="AN186" i="22"/>
  <c r="Q186" i="22" s="1"/>
  <c r="AM186" i="22"/>
  <c r="AL186" i="22"/>
  <c r="AK186" i="22"/>
  <c r="AJ186" i="22"/>
  <c r="M186" i="22" s="1"/>
  <c r="AI186" i="22"/>
  <c r="AH186" i="22"/>
  <c r="AG186" i="22"/>
  <c r="AF186" i="22"/>
  <c r="AE186" i="22"/>
  <c r="AX185" i="22"/>
  <c r="AW185" i="22"/>
  <c r="AV185" i="22"/>
  <c r="AU185" i="22"/>
  <c r="AT185" i="22"/>
  <c r="AS185" i="22"/>
  <c r="AR185" i="22"/>
  <c r="U185" i="22" s="1"/>
  <c r="AQ185" i="22"/>
  <c r="AP185" i="22"/>
  <c r="AO185" i="22"/>
  <c r="AN185" i="22"/>
  <c r="Q185" i="22" s="1"/>
  <c r="AM185" i="22"/>
  <c r="AL185" i="22"/>
  <c r="AK185" i="22"/>
  <c r="AJ185" i="22"/>
  <c r="M185" i="22" s="1"/>
  <c r="AI185" i="22"/>
  <c r="AH185" i="22"/>
  <c r="AG185" i="22"/>
  <c r="AF185" i="22"/>
  <c r="AE185" i="22"/>
  <c r="AX184" i="22"/>
  <c r="AW184" i="22"/>
  <c r="AV184" i="22"/>
  <c r="AU184" i="22"/>
  <c r="AT184" i="22"/>
  <c r="AS184" i="22"/>
  <c r="AR184" i="22"/>
  <c r="U184" i="22" s="1"/>
  <c r="AQ184" i="22"/>
  <c r="AP184" i="22"/>
  <c r="AO184" i="22"/>
  <c r="AN184" i="22"/>
  <c r="Q184" i="22" s="1"/>
  <c r="AM184" i="22"/>
  <c r="AL184" i="22"/>
  <c r="AK184" i="22"/>
  <c r="AJ184" i="22"/>
  <c r="M184" i="22" s="1"/>
  <c r="AI184" i="22"/>
  <c r="AH184" i="22"/>
  <c r="AG184" i="22"/>
  <c r="AF184" i="22"/>
  <c r="AE184" i="22"/>
  <c r="AX183" i="22"/>
  <c r="AW183" i="22"/>
  <c r="AV183" i="22"/>
  <c r="AU183" i="22"/>
  <c r="AT183" i="22"/>
  <c r="AS183" i="22"/>
  <c r="AR183" i="22"/>
  <c r="U183" i="22" s="1"/>
  <c r="AQ183" i="22"/>
  <c r="AP183" i="22"/>
  <c r="AO183" i="22"/>
  <c r="AN183" i="22"/>
  <c r="Q183" i="22" s="1"/>
  <c r="AM183" i="22"/>
  <c r="AL183" i="22"/>
  <c r="AK183" i="22"/>
  <c r="AJ183" i="22"/>
  <c r="M183" i="22" s="1"/>
  <c r="AI183" i="22"/>
  <c r="AH183" i="22"/>
  <c r="K183" i="22" s="1"/>
  <c r="AG183" i="22"/>
  <c r="AF183" i="22"/>
  <c r="AE183" i="22"/>
  <c r="AX182" i="22"/>
  <c r="AW182" i="22"/>
  <c r="AV182" i="22"/>
  <c r="AU182" i="22"/>
  <c r="AT182" i="22"/>
  <c r="W182" i="22" s="1"/>
  <c r="AS182" i="22"/>
  <c r="AR182" i="22"/>
  <c r="U182" i="22" s="1"/>
  <c r="AQ182" i="22"/>
  <c r="AP182" i="22"/>
  <c r="AO182" i="22"/>
  <c r="AN182" i="22"/>
  <c r="Q182" i="22" s="1"/>
  <c r="AM182" i="22"/>
  <c r="AL182" i="22"/>
  <c r="AK182" i="22"/>
  <c r="AJ182" i="22"/>
  <c r="AI182" i="22"/>
  <c r="AH182" i="22"/>
  <c r="AG182" i="22"/>
  <c r="AF182" i="22"/>
  <c r="AE182" i="22"/>
  <c r="AX181" i="22"/>
  <c r="AW181" i="22"/>
  <c r="AV181" i="22"/>
  <c r="AU181" i="22"/>
  <c r="AT181" i="22"/>
  <c r="AS181" i="22"/>
  <c r="AR181" i="22"/>
  <c r="U181" i="22" s="1"/>
  <c r="AQ181" i="22"/>
  <c r="AP181" i="22"/>
  <c r="AO181" i="22"/>
  <c r="AN181" i="22"/>
  <c r="Q181" i="22" s="1"/>
  <c r="AM181" i="22"/>
  <c r="AL181" i="22"/>
  <c r="AK181" i="22"/>
  <c r="AJ181" i="22"/>
  <c r="AI181" i="22"/>
  <c r="AH181" i="22"/>
  <c r="AG181" i="22"/>
  <c r="AF181" i="22"/>
  <c r="AE181" i="22"/>
  <c r="AX180" i="22"/>
  <c r="AW180" i="22"/>
  <c r="AV180" i="22"/>
  <c r="AU180" i="22"/>
  <c r="AT180" i="22"/>
  <c r="AS180" i="22"/>
  <c r="AR180" i="22"/>
  <c r="U180" i="22" s="1"/>
  <c r="AQ180" i="22"/>
  <c r="AP180" i="22"/>
  <c r="AO180" i="22"/>
  <c r="AN180" i="22"/>
  <c r="Q180" i="22" s="1"/>
  <c r="AM180" i="22"/>
  <c r="AL180" i="22"/>
  <c r="AK180" i="22"/>
  <c r="AJ180" i="22"/>
  <c r="M180" i="22" s="1"/>
  <c r="AI180" i="22"/>
  <c r="AH180" i="22"/>
  <c r="AG180" i="22"/>
  <c r="AF180" i="22"/>
  <c r="AE180" i="22"/>
  <c r="AX179" i="22"/>
  <c r="AW179" i="22"/>
  <c r="AV179" i="22"/>
  <c r="AU179" i="22"/>
  <c r="AT179" i="22"/>
  <c r="AS179" i="22"/>
  <c r="AR179" i="22"/>
  <c r="U179" i="22" s="1"/>
  <c r="AQ179" i="22"/>
  <c r="AP179" i="22"/>
  <c r="AO179" i="22"/>
  <c r="AN179" i="22"/>
  <c r="Q179" i="22" s="1"/>
  <c r="AM179" i="22"/>
  <c r="AL179" i="22"/>
  <c r="AK179" i="22"/>
  <c r="AJ179" i="22"/>
  <c r="M179" i="22" s="1"/>
  <c r="AI179" i="22"/>
  <c r="AH179" i="22"/>
  <c r="K179" i="22" s="1"/>
  <c r="AG179" i="22"/>
  <c r="AF179" i="22"/>
  <c r="AE179" i="22"/>
  <c r="AX178" i="22"/>
  <c r="AW178" i="22"/>
  <c r="AV178" i="22"/>
  <c r="AU178" i="22"/>
  <c r="AT178" i="22"/>
  <c r="W178" i="22" s="1"/>
  <c r="AS178" i="22"/>
  <c r="AR178" i="22"/>
  <c r="AQ178" i="22"/>
  <c r="AP178" i="22"/>
  <c r="AO178" i="22"/>
  <c r="AN178" i="22"/>
  <c r="Q178" i="22" s="1"/>
  <c r="AM178" i="22"/>
  <c r="AL178" i="22"/>
  <c r="AK178" i="22"/>
  <c r="AJ178" i="22"/>
  <c r="M178" i="22" s="1"/>
  <c r="AI178" i="22"/>
  <c r="AH178" i="22"/>
  <c r="AG178" i="22"/>
  <c r="AF178" i="22"/>
  <c r="AE178" i="22"/>
  <c r="AX177" i="22"/>
  <c r="AW177" i="22"/>
  <c r="AV177" i="22"/>
  <c r="AU177" i="22"/>
  <c r="AT177" i="22"/>
  <c r="AS177" i="22"/>
  <c r="AR177" i="22"/>
  <c r="AQ177" i="22"/>
  <c r="AP177" i="22"/>
  <c r="AO177" i="22"/>
  <c r="AN177" i="22"/>
  <c r="Q177" i="22" s="1"/>
  <c r="AM177" i="22"/>
  <c r="AL177" i="22"/>
  <c r="AK177" i="22"/>
  <c r="AJ177" i="22"/>
  <c r="M177" i="22" s="1"/>
  <c r="AI177" i="22"/>
  <c r="AH177" i="22"/>
  <c r="AG177" i="22"/>
  <c r="AF177" i="22"/>
  <c r="AE177" i="22"/>
  <c r="AX176" i="22"/>
  <c r="AW176" i="22"/>
  <c r="AV176" i="22"/>
  <c r="AU176" i="22"/>
  <c r="AT176" i="22"/>
  <c r="AS176" i="22"/>
  <c r="AR176" i="22"/>
  <c r="U176" i="22" s="1"/>
  <c r="AQ176" i="22"/>
  <c r="AP176" i="22"/>
  <c r="AO176" i="22"/>
  <c r="AN176" i="22"/>
  <c r="Q176" i="22" s="1"/>
  <c r="AM176" i="22"/>
  <c r="AL176" i="22"/>
  <c r="AK176" i="22"/>
  <c r="AJ176" i="22"/>
  <c r="M176" i="22" s="1"/>
  <c r="AI176" i="22"/>
  <c r="AH176" i="22"/>
  <c r="AG176" i="22"/>
  <c r="AF176" i="22"/>
  <c r="AE176" i="22"/>
  <c r="AX175" i="22"/>
  <c r="AW175" i="22"/>
  <c r="AV175" i="22"/>
  <c r="AU175" i="22"/>
  <c r="AT175" i="22"/>
  <c r="AS175" i="22"/>
  <c r="AR175" i="22"/>
  <c r="U175" i="22" s="1"/>
  <c r="AQ175" i="22"/>
  <c r="AP175" i="22"/>
  <c r="AO175" i="22"/>
  <c r="AN175" i="22"/>
  <c r="Q175" i="22" s="1"/>
  <c r="AM175" i="22"/>
  <c r="AL175" i="22"/>
  <c r="AK175" i="22"/>
  <c r="AJ175" i="22"/>
  <c r="M175" i="22" s="1"/>
  <c r="AI175" i="22"/>
  <c r="AH175" i="22"/>
  <c r="K175" i="22" s="1"/>
  <c r="AG175" i="22"/>
  <c r="AF175" i="22"/>
  <c r="AE175" i="22"/>
  <c r="AX174" i="22"/>
  <c r="AW174" i="22"/>
  <c r="AV174" i="22"/>
  <c r="AU174" i="22"/>
  <c r="AT174" i="22"/>
  <c r="W174" i="22" s="1"/>
  <c r="AS174" i="22"/>
  <c r="AR174" i="22"/>
  <c r="U174" i="22" s="1"/>
  <c r="AQ174" i="22"/>
  <c r="AP174" i="22"/>
  <c r="AO174" i="22"/>
  <c r="AN174" i="22"/>
  <c r="Q174" i="22" s="1"/>
  <c r="AM174" i="22"/>
  <c r="AL174" i="22"/>
  <c r="AK174" i="22"/>
  <c r="AJ174" i="22"/>
  <c r="AI174" i="22"/>
  <c r="AH174" i="22"/>
  <c r="AG174" i="22"/>
  <c r="AF174" i="22"/>
  <c r="AE174" i="22"/>
  <c r="AX173" i="22"/>
  <c r="AW173" i="22"/>
  <c r="AV173" i="22"/>
  <c r="AU173" i="22"/>
  <c r="AT173" i="22"/>
  <c r="AS173" i="22"/>
  <c r="AR173" i="22"/>
  <c r="U173" i="22" s="1"/>
  <c r="AQ173" i="22"/>
  <c r="AP173" i="22"/>
  <c r="AO173" i="22"/>
  <c r="AN173" i="22"/>
  <c r="Q173" i="22" s="1"/>
  <c r="AM173" i="22"/>
  <c r="AL173" i="22"/>
  <c r="AK173" i="22"/>
  <c r="AJ173" i="22"/>
  <c r="AI173" i="22"/>
  <c r="AH173" i="22"/>
  <c r="AG173" i="22"/>
  <c r="AF173" i="22"/>
  <c r="AE173" i="22"/>
  <c r="AX172" i="22"/>
  <c r="AW172" i="22"/>
  <c r="AV172" i="22"/>
  <c r="AU172" i="22"/>
  <c r="AT172" i="22"/>
  <c r="AS172" i="22"/>
  <c r="AR172" i="22"/>
  <c r="U172" i="22" s="1"/>
  <c r="AQ172" i="22"/>
  <c r="AP172" i="22"/>
  <c r="AO172" i="22"/>
  <c r="AN172" i="22"/>
  <c r="Q172" i="22" s="1"/>
  <c r="AM172" i="22"/>
  <c r="AL172" i="22"/>
  <c r="AK172" i="22"/>
  <c r="AJ172" i="22"/>
  <c r="M172" i="22" s="1"/>
  <c r="AI172" i="22"/>
  <c r="AH172" i="22"/>
  <c r="AG172" i="22"/>
  <c r="AF172" i="22"/>
  <c r="AE172" i="22"/>
  <c r="AX171" i="22"/>
  <c r="AW171" i="22"/>
  <c r="AV171" i="22"/>
  <c r="AU171" i="22"/>
  <c r="AT171" i="22"/>
  <c r="AS171" i="22"/>
  <c r="AR171" i="22"/>
  <c r="U171" i="22" s="1"/>
  <c r="AQ171" i="22"/>
  <c r="AP171" i="22"/>
  <c r="AO171" i="22"/>
  <c r="AN171" i="22"/>
  <c r="Q171" i="22" s="1"/>
  <c r="AM171" i="22"/>
  <c r="AL171" i="22"/>
  <c r="AK171" i="22"/>
  <c r="AJ171" i="22"/>
  <c r="M171" i="22" s="1"/>
  <c r="AI171" i="22"/>
  <c r="AH171" i="22"/>
  <c r="K171" i="22" s="1"/>
  <c r="AG171" i="22"/>
  <c r="AF171" i="22"/>
  <c r="AE171" i="22"/>
  <c r="AX170" i="22"/>
  <c r="AW170" i="22"/>
  <c r="AV170" i="22"/>
  <c r="AU170" i="22"/>
  <c r="AT170" i="22"/>
  <c r="W170" i="22" s="1"/>
  <c r="AS170" i="22"/>
  <c r="AR170" i="22"/>
  <c r="U170" i="22" s="1"/>
  <c r="AQ170" i="22"/>
  <c r="AP170" i="22"/>
  <c r="AO170" i="22"/>
  <c r="AN170" i="22"/>
  <c r="Q170" i="22" s="1"/>
  <c r="AM170" i="22"/>
  <c r="AL170" i="22"/>
  <c r="AK170" i="22"/>
  <c r="AJ170" i="22"/>
  <c r="M170" i="22" s="1"/>
  <c r="AI170" i="22"/>
  <c r="AH170" i="22"/>
  <c r="AG170" i="22"/>
  <c r="AF170" i="22"/>
  <c r="AE170" i="22"/>
  <c r="AX169" i="22"/>
  <c r="AW169" i="22"/>
  <c r="AV169" i="22"/>
  <c r="AU169" i="22"/>
  <c r="AT169" i="22"/>
  <c r="AS169" i="22"/>
  <c r="AR169" i="22"/>
  <c r="AQ169" i="22"/>
  <c r="AP169" i="22"/>
  <c r="AO169" i="22"/>
  <c r="AN169" i="22"/>
  <c r="Q169" i="22" s="1"/>
  <c r="AM169" i="22"/>
  <c r="AL169" i="22"/>
  <c r="AK169" i="22"/>
  <c r="AJ169" i="22"/>
  <c r="M169" i="22" s="1"/>
  <c r="AI169" i="22"/>
  <c r="AH169" i="22"/>
  <c r="AG169" i="22"/>
  <c r="AF169" i="22"/>
  <c r="AE169" i="22"/>
  <c r="AX168" i="22"/>
  <c r="AW168" i="22"/>
  <c r="AV168" i="22"/>
  <c r="AU168" i="22"/>
  <c r="AT168" i="22"/>
  <c r="AS168" i="22"/>
  <c r="AR168" i="22"/>
  <c r="AQ168" i="22"/>
  <c r="AP168" i="22"/>
  <c r="AO168" i="22"/>
  <c r="AN168" i="22"/>
  <c r="Q168" i="22" s="1"/>
  <c r="AM168" i="22"/>
  <c r="AL168" i="22"/>
  <c r="AK168" i="22"/>
  <c r="AJ168" i="22"/>
  <c r="M168" i="22" s="1"/>
  <c r="AI168" i="22"/>
  <c r="AH168" i="22"/>
  <c r="AG168" i="22"/>
  <c r="AF168" i="22"/>
  <c r="AE168" i="22"/>
  <c r="AX167" i="22"/>
  <c r="AW167" i="22"/>
  <c r="AV167" i="22"/>
  <c r="AU167" i="22"/>
  <c r="AT167" i="22"/>
  <c r="AS167" i="22"/>
  <c r="AR167" i="22"/>
  <c r="U167" i="22" s="1"/>
  <c r="AQ167" i="22"/>
  <c r="AP167" i="22"/>
  <c r="AO167" i="22"/>
  <c r="AN167" i="22"/>
  <c r="Q167" i="22" s="1"/>
  <c r="AM167" i="22"/>
  <c r="AL167" i="22"/>
  <c r="AK167" i="22"/>
  <c r="AJ167" i="22"/>
  <c r="M167" i="22" s="1"/>
  <c r="AI167" i="22"/>
  <c r="AH167" i="22"/>
  <c r="K167" i="22" s="1"/>
  <c r="AG167" i="22"/>
  <c r="AF167" i="22"/>
  <c r="AE167" i="22"/>
  <c r="AX166" i="22"/>
  <c r="AW166" i="22"/>
  <c r="AV166" i="22"/>
  <c r="AU166" i="22"/>
  <c r="AT166" i="22"/>
  <c r="W166" i="22" s="1"/>
  <c r="AS166" i="22"/>
  <c r="AR166" i="22"/>
  <c r="U166" i="22" s="1"/>
  <c r="AQ166" i="22"/>
  <c r="AP166" i="22"/>
  <c r="AO166" i="22"/>
  <c r="AN166" i="22"/>
  <c r="Q166" i="22" s="1"/>
  <c r="AM166" i="22"/>
  <c r="AL166" i="22"/>
  <c r="AK166" i="22"/>
  <c r="AJ166" i="22"/>
  <c r="AI166" i="22"/>
  <c r="AH166" i="22"/>
  <c r="AG166" i="22"/>
  <c r="AF166" i="22"/>
  <c r="AE166" i="22"/>
  <c r="AX165" i="22"/>
  <c r="AW165" i="22"/>
  <c r="AV165" i="22"/>
  <c r="AU165" i="22"/>
  <c r="AT165" i="22"/>
  <c r="AS165" i="22"/>
  <c r="AR165" i="22"/>
  <c r="U165" i="22" s="1"/>
  <c r="AQ165" i="22"/>
  <c r="AP165" i="22"/>
  <c r="AO165" i="22"/>
  <c r="AN165" i="22"/>
  <c r="Q165" i="22" s="1"/>
  <c r="AM165" i="22"/>
  <c r="AL165" i="22"/>
  <c r="AK165" i="22"/>
  <c r="AJ165" i="22"/>
  <c r="AI165" i="22"/>
  <c r="AH165" i="22"/>
  <c r="AG165" i="22"/>
  <c r="AF165" i="22"/>
  <c r="AE165" i="22"/>
  <c r="AX164" i="22"/>
  <c r="AW164" i="22"/>
  <c r="AV164" i="22"/>
  <c r="AU164" i="22"/>
  <c r="AT164" i="22"/>
  <c r="AS164" i="22"/>
  <c r="AR164" i="22"/>
  <c r="U164" i="22" s="1"/>
  <c r="AQ164" i="22"/>
  <c r="AP164" i="22"/>
  <c r="AO164" i="22"/>
  <c r="AN164" i="22"/>
  <c r="Q164" i="22" s="1"/>
  <c r="AM164" i="22"/>
  <c r="AL164" i="22"/>
  <c r="AK164" i="22"/>
  <c r="AJ164" i="22"/>
  <c r="M164" i="22" s="1"/>
  <c r="AI164" i="22"/>
  <c r="AH164" i="22"/>
  <c r="AG164" i="22"/>
  <c r="AF164" i="22"/>
  <c r="AE164" i="22"/>
  <c r="AX163" i="22"/>
  <c r="AW163" i="22"/>
  <c r="AV163" i="22"/>
  <c r="AU163" i="22"/>
  <c r="AT163" i="22"/>
  <c r="AS163" i="22"/>
  <c r="AR163" i="22"/>
  <c r="U163" i="22" s="1"/>
  <c r="AQ163" i="22"/>
  <c r="AP163" i="22"/>
  <c r="AO163" i="22"/>
  <c r="AN163" i="22"/>
  <c r="Q163" i="22" s="1"/>
  <c r="AM163" i="22"/>
  <c r="AL163" i="22"/>
  <c r="AK163" i="22"/>
  <c r="AJ163" i="22"/>
  <c r="M163" i="22" s="1"/>
  <c r="AI163" i="22"/>
  <c r="AH163" i="22"/>
  <c r="K163" i="22" s="1"/>
  <c r="AG163" i="22"/>
  <c r="AF163" i="22"/>
  <c r="AE163" i="22"/>
  <c r="AX162" i="22"/>
  <c r="AW162" i="22"/>
  <c r="AV162" i="22"/>
  <c r="AU162" i="22"/>
  <c r="AT162" i="22"/>
  <c r="W162" i="22" s="1"/>
  <c r="AS162" i="22"/>
  <c r="AR162" i="22"/>
  <c r="U162" i="22" s="1"/>
  <c r="AQ162" i="22"/>
  <c r="AP162" i="22"/>
  <c r="AO162" i="22"/>
  <c r="AN162" i="22"/>
  <c r="Q162" i="22" s="1"/>
  <c r="AM162" i="22"/>
  <c r="AL162" i="22"/>
  <c r="AK162" i="22"/>
  <c r="AJ162" i="22"/>
  <c r="M162" i="22" s="1"/>
  <c r="AI162" i="22"/>
  <c r="AH162" i="22"/>
  <c r="AG162" i="22"/>
  <c r="AF162" i="22"/>
  <c r="AE162" i="22"/>
  <c r="AX161" i="22"/>
  <c r="AW161" i="22"/>
  <c r="AV161" i="22"/>
  <c r="AU161" i="22"/>
  <c r="AT161" i="22"/>
  <c r="AS161" i="22"/>
  <c r="AR161" i="22"/>
  <c r="U161" i="22" s="1"/>
  <c r="AQ161" i="22"/>
  <c r="AP161" i="22"/>
  <c r="AO161" i="22"/>
  <c r="AN161" i="22"/>
  <c r="Q161" i="22" s="1"/>
  <c r="AM161" i="22"/>
  <c r="AL161" i="22"/>
  <c r="AK161" i="22"/>
  <c r="AJ161" i="22"/>
  <c r="M161" i="22" s="1"/>
  <c r="AI161" i="22"/>
  <c r="AH161" i="22"/>
  <c r="AG161" i="22"/>
  <c r="AF161" i="22"/>
  <c r="AE161" i="22"/>
  <c r="AX160" i="22"/>
  <c r="AW160" i="22"/>
  <c r="AV160" i="22"/>
  <c r="AU160" i="22"/>
  <c r="AT160" i="22"/>
  <c r="AS160" i="22"/>
  <c r="AR160" i="22"/>
  <c r="AQ160" i="22"/>
  <c r="AP160" i="22"/>
  <c r="AO160" i="22"/>
  <c r="AN160" i="22"/>
  <c r="Q160" i="22" s="1"/>
  <c r="AM160" i="22"/>
  <c r="AL160" i="22"/>
  <c r="AK160" i="22"/>
  <c r="AJ160" i="22"/>
  <c r="M160" i="22" s="1"/>
  <c r="AI160" i="22"/>
  <c r="AH160" i="22"/>
  <c r="AG160" i="22"/>
  <c r="AF160" i="22"/>
  <c r="AE160" i="22"/>
  <c r="AX159" i="22"/>
  <c r="AW159" i="22"/>
  <c r="AV159" i="22"/>
  <c r="AU159" i="22"/>
  <c r="AT159" i="22"/>
  <c r="AS159" i="22"/>
  <c r="AR159" i="22"/>
  <c r="U159" i="22" s="1"/>
  <c r="AQ159" i="22"/>
  <c r="AP159" i="22"/>
  <c r="AO159" i="22"/>
  <c r="AN159" i="22"/>
  <c r="Q159" i="22" s="1"/>
  <c r="AM159" i="22"/>
  <c r="AL159" i="22"/>
  <c r="AK159" i="22"/>
  <c r="AJ159" i="22"/>
  <c r="M159" i="22" s="1"/>
  <c r="AI159" i="22"/>
  <c r="AH159" i="22"/>
  <c r="K159" i="22" s="1"/>
  <c r="AG159" i="22"/>
  <c r="AF159" i="22"/>
  <c r="AE159" i="22"/>
  <c r="AX158" i="22"/>
  <c r="AW158" i="22"/>
  <c r="AV158" i="22"/>
  <c r="AU158" i="22"/>
  <c r="AT158" i="22"/>
  <c r="W158" i="22" s="1"/>
  <c r="AS158" i="22"/>
  <c r="AR158" i="22"/>
  <c r="U158" i="22" s="1"/>
  <c r="AQ158" i="22"/>
  <c r="AP158" i="22"/>
  <c r="AO158" i="22"/>
  <c r="AN158" i="22"/>
  <c r="Q158" i="22" s="1"/>
  <c r="AM158" i="22"/>
  <c r="AL158" i="22"/>
  <c r="AK158" i="22"/>
  <c r="AJ158" i="22"/>
  <c r="AI158" i="22"/>
  <c r="AH158" i="22"/>
  <c r="AG158" i="22"/>
  <c r="AF158" i="22"/>
  <c r="AE158" i="22"/>
  <c r="AX157" i="22"/>
  <c r="AW157" i="22"/>
  <c r="AV157" i="22"/>
  <c r="AU157" i="22"/>
  <c r="AT157" i="22"/>
  <c r="AS157" i="22"/>
  <c r="AR157" i="22"/>
  <c r="U157" i="22" s="1"/>
  <c r="AQ157" i="22"/>
  <c r="AP157" i="22"/>
  <c r="AO157" i="22"/>
  <c r="AN157" i="22"/>
  <c r="Q157" i="22" s="1"/>
  <c r="AM157" i="22"/>
  <c r="AL157" i="22"/>
  <c r="AK157" i="22"/>
  <c r="AJ157" i="22"/>
  <c r="AI157" i="22"/>
  <c r="AH157" i="22"/>
  <c r="AG157" i="22"/>
  <c r="AF157" i="22"/>
  <c r="AE157" i="22"/>
  <c r="AX156" i="22"/>
  <c r="AW156" i="22"/>
  <c r="AV156" i="22"/>
  <c r="AU156" i="22"/>
  <c r="AT156" i="22"/>
  <c r="AS156" i="22"/>
  <c r="AR156" i="22"/>
  <c r="U156" i="22" s="1"/>
  <c r="AQ156" i="22"/>
  <c r="AP156" i="22"/>
  <c r="AO156" i="22"/>
  <c r="AN156" i="22"/>
  <c r="Q156" i="22" s="1"/>
  <c r="AM156" i="22"/>
  <c r="AL156" i="22"/>
  <c r="AK156" i="22"/>
  <c r="AJ156" i="22"/>
  <c r="M156" i="22" s="1"/>
  <c r="AI156" i="22"/>
  <c r="AH156" i="22"/>
  <c r="AG156" i="22"/>
  <c r="AF156" i="22"/>
  <c r="AE156" i="22"/>
  <c r="AX155" i="22"/>
  <c r="AW155" i="22"/>
  <c r="AV155" i="22"/>
  <c r="AU155" i="22"/>
  <c r="AT155" i="22"/>
  <c r="AS155" i="22"/>
  <c r="AR155" i="22"/>
  <c r="U155" i="22" s="1"/>
  <c r="AQ155" i="22"/>
  <c r="AP155" i="22"/>
  <c r="AO155" i="22"/>
  <c r="AN155" i="22"/>
  <c r="Q155" i="22" s="1"/>
  <c r="AM155" i="22"/>
  <c r="AL155" i="22"/>
  <c r="AK155" i="22"/>
  <c r="AJ155" i="22"/>
  <c r="M155" i="22" s="1"/>
  <c r="AI155" i="22"/>
  <c r="AH155" i="22"/>
  <c r="K155" i="22" s="1"/>
  <c r="AG155" i="22"/>
  <c r="AF155" i="22"/>
  <c r="AE155" i="22"/>
  <c r="AX154" i="22"/>
  <c r="AW154" i="22"/>
  <c r="AV154" i="22"/>
  <c r="AU154" i="22"/>
  <c r="AT154" i="22"/>
  <c r="W154" i="22" s="1"/>
  <c r="AS154" i="22"/>
  <c r="AR154" i="22"/>
  <c r="AQ154" i="22"/>
  <c r="AP154" i="22"/>
  <c r="AO154" i="22"/>
  <c r="AN154" i="22"/>
  <c r="Q154" i="22" s="1"/>
  <c r="AM154" i="22"/>
  <c r="AL154" i="22"/>
  <c r="AK154" i="22"/>
  <c r="AJ154" i="22"/>
  <c r="M154" i="22" s="1"/>
  <c r="AI154" i="22"/>
  <c r="AH154" i="22"/>
  <c r="AG154" i="22"/>
  <c r="AF154" i="22"/>
  <c r="AE154" i="22"/>
  <c r="AX153" i="22"/>
  <c r="AW153" i="22"/>
  <c r="AV153" i="22"/>
  <c r="AU153" i="22"/>
  <c r="AT153" i="22"/>
  <c r="AS153" i="22"/>
  <c r="AR153" i="22"/>
  <c r="U153" i="22" s="1"/>
  <c r="AQ153" i="22"/>
  <c r="AP153" i="22"/>
  <c r="AO153" i="22"/>
  <c r="AN153" i="22"/>
  <c r="Q153" i="22" s="1"/>
  <c r="AM153" i="22"/>
  <c r="AL153" i="22"/>
  <c r="AK153" i="22"/>
  <c r="AJ153" i="22"/>
  <c r="M153" i="22" s="1"/>
  <c r="AI153" i="22"/>
  <c r="AH153" i="22"/>
  <c r="AG153" i="22"/>
  <c r="AF153" i="22"/>
  <c r="AE153" i="22"/>
  <c r="AX152" i="22"/>
  <c r="AW152" i="22"/>
  <c r="AV152" i="22"/>
  <c r="AU152" i="22"/>
  <c r="AT152" i="22"/>
  <c r="AS152" i="22"/>
  <c r="AR152" i="22"/>
  <c r="U152" i="22" s="1"/>
  <c r="AQ152" i="22"/>
  <c r="AP152" i="22"/>
  <c r="AO152" i="22"/>
  <c r="AN152" i="22"/>
  <c r="Q152" i="22" s="1"/>
  <c r="AM152" i="22"/>
  <c r="AL152" i="22"/>
  <c r="AK152" i="22"/>
  <c r="AJ152" i="22"/>
  <c r="M152" i="22" s="1"/>
  <c r="AI152" i="22"/>
  <c r="AH152" i="22"/>
  <c r="AG152" i="22"/>
  <c r="AF152" i="22"/>
  <c r="AE152" i="22"/>
  <c r="AX151" i="22"/>
  <c r="AW151" i="22"/>
  <c r="AV151" i="22"/>
  <c r="AU151" i="22"/>
  <c r="AT151" i="22"/>
  <c r="AS151" i="22"/>
  <c r="AR151" i="22"/>
  <c r="U151" i="22" s="1"/>
  <c r="AQ151" i="22"/>
  <c r="AP151" i="22"/>
  <c r="AO151" i="22"/>
  <c r="AN151" i="22"/>
  <c r="Q151" i="22" s="1"/>
  <c r="AM151" i="22"/>
  <c r="AL151" i="22"/>
  <c r="AK151" i="22"/>
  <c r="AJ151" i="22"/>
  <c r="M151" i="22" s="1"/>
  <c r="AI151" i="22"/>
  <c r="AH151" i="22"/>
  <c r="K151" i="22" s="1"/>
  <c r="AG151" i="22"/>
  <c r="AF151" i="22"/>
  <c r="AE151" i="22"/>
  <c r="AX150" i="22"/>
  <c r="AW150" i="22"/>
  <c r="AV150" i="22"/>
  <c r="AU150" i="22"/>
  <c r="AT150" i="22"/>
  <c r="W150" i="22" s="1"/>
  <c r="AS150" i="22"/>
  <c r="AR150" i="22"/>
  <c r="U150" i="22" s="1"/>
  <c r="AQ150" i="22"/>
  <c r="AP150" i="22"/>
  <c r="AO150" i="22"/>
  <c r="AN150" i="22"/>
  <c r="Q150" i="22" s="1"/>
  <c r="AM150" i="22"/>
  <c r="AL150" i="22"/>
  <c r="AK150" i="22"/>
  <c r="AJ150" i="22"/>
  <c r="AI150" i="22"/>
  <c r="AH150" i="22"/>
  <c r="AG150" i="22"/>
  <c r="AF150" i="22"/>
  <c r="AE150" i="22"/>
  <c r="AX149" i="22"/>
  <c r="AW149" i="22"/>
  <c r="AV149" i="22"/>
  <c r="AU149" i="22"/>
  <c r="AT149" i="22"/>
  <c r="AS149" i="22"/>
  <c r="AR149" i="22"/>
  <c r="U149" i="22" s="1"/>
  <c r="AQ149" i="22"/>
  <c r="AP149" i="22"/>
  <c r="AO149" i="22"/>
  <c r="AN149" i="22"/>
  <c r="Q149" i="22" s="1"/>
  <c r="AM149" i="22"/>
  <c r="AL149" i="22"/>
  <c r="AK149" i="22"/>
  <c r="AJ149" i="22"/>
  <c r="AI149" i="22"/>
  <c r="AH149" i="22"/>
  <c r="AG149" i="22"/>
  <c r="AF149" i="22"/>
  <c r="AE149" i="22"/>
  <c r="AX148" i="22"/>
  <c r="AW148" i="22"/>
  <c r="AV148" i="22"/>
  <c r="AU148" i="22"/>
  <c r="AT148" i="22"/>
  <c r="AS148" i="22"/>
  <c r="AR148" i="22"/>
  <c r="U148" i="22" s="1"/>
  <c r="AQ148" i="22"/>
  <c r="AP148" i="22"/>
  <c r="AO148" i="22"/>
  <c r="AN148" i="22"/>
  <c r="Q148" i="22" s="1"/>
  <c r="AM148" i="22"/>
  <c r="AL148" i="22"/>
  <c r="AK148" i="22"/>
  <c r="AJ148" i="22"/>
  <c r="M148" i="22" s="1"/>
  <c r="AI148" i="22"/>
  <c r="AH148" i="22"/>
  <c r="AG148" i="22"/>
  <c r="AF148" i="22"/>
  <c r="AE148" i="22"/>
  <c r="AX147" i="22"/>
  <c r="AW147" i="22"/>
  <c r="AV147" i="22"/>
  <c r="AU147" i="22"/>
  <c r="AT147" i="22"/>
  <c r="AS147" i="22"/>
  <c r="AR147" i="22"/>
  <c r="U147" i="22" s="1"/>
  <c r="AQ147" i="22"/>
  <c r="AP147" i="22"/>
  <c r="AO147" i="22"/>
  <c r="AN147" i="22"/>
  <c r="Q147" i="22" s="1"/>
  <c r="AM147" i="22"/>
  <c r="AL147" i="22"/>
  <c r="AK147" i="22"/>
  <c r="AJ147" i="22"/>
  <c r="M147" i="22" s="1"/>
  <c r="AI147" i="22"/>
  <c r="AH147" i="22"/>
  <c r="K147" i="22" s="1"/>
  <c r="AG147" i="22"/>
  <c r="AF147" i="22"/>
  <c r="AE147" i="22"/>
  <c r="AX146" i="22"/>
  <c r="AW146" i="22"/>
  <c r="AV146" i="22"/>
  <c r="AU146" i="22"/>
  <c r="AT146" i="22"/>
  <c r="W146" i="22" s="1"/>
  <c r="AS146" i="22"/>
  <c r="AR146" i="22"/>
  <c r="AQ146" i="22"/>
  <c r="AP146" i="22"/>
  <c r="AO146" i="22"/>
  <c r="AN146" i="22"/>
  <c r="Q146" i="22" s="1"/>
  <c r="AM146" i="22"/>
  <c r="AL146" i="22"/>
  <c r="AK146" i="22"/>
  <c r="AJ146" i="22"/>
  <c r="M146" i="22" s="1"/>
  <c r="AI146" i="22"/>
  <c r="AH146" i="22"/>
  <c r="AG146" i="22"/>
  <c r="AF146" i="22"/>
  <c r="AE146" i="22"/>
  <c r="AX145" i="22"/>
  <c r="AW145" i="22"/>
  <c r="AV145" i="22"/>
  <c r="AU145" i="22"/>
  <c r="AT145" i="22"/>
  <c r="AS145" i="22"/>
  <c r="AR145" i="22"/>
  <c r="AQ145" i="22"/>
  <c r="AP145" i="22"/>
  <c r="AO145" i="22"/>
  <c r="AN145" i="22"/>
  <c r="Q145" i="22" s="1"/>
  <c r="AM145" i="22"/>
  <c r="AL145" i="22"/>
  <c r="AK145" i="22"/>
  <c r="AJ145" i="22"/>
  <c r="M145" i="22" s="1"/>
  <c r="AI145" i="22"/>
  <c r="AH145" i="22"/>
  <c r="AG145" i="22"/>
  <c r="AF145" i="22"/>
  <c r="AE145" i="22"/>
  <c r="AX144" i="22"/>
  <c r="AW144" i="22"/>
  <c r="AV144" i="22"/>
  <c r="AU144" i="22"/>
  <c r="AT144" i="22"/>
  <c r="AS144" i="22"/>
  <c r="AR144" i="22"/>
  <c r="U144" i="22" s="1"/>
  <c r="AQ144" i="22"/>
  <c r="AP144" i="22"/>
  <c r="AO144" i="22"/>
  <c r="AN144" i="22"/>
  <c r="Q144" i="22" s="1"/>
  <c r="AM144" i="22"/>
  <c r="AL144" i="22"/>
  <c r="AK144" i="22"/>
  <c r="AJ144" i="22"/>
  <c r="M144" i="22" s="1"/>
  <c r="AI144" i="22"/>
  <c r="AH144" i="22"/>
  <c r="AG144" i="22"/>
  <c r="AF144" i="22"/>
  <c r="AE144" i="22"/>
  <c r="AX143" i="22"/>
  <c r="AW143" i="22"/>
  <c r="AV143" i="22"/>
  <c r="AU143" i="22"/>
  <c r="AT143" i="22"/>
  <c r="AS143" i="22"/>
  <c r="AR143" i="22"/>
  <c r="U143" i="22" s="1"/>
  <c r="AQ143" i="22"/>
  <c r="AP143" i="22"/>
  <c r="AO143" i="22"/>
  <c r="AN143" i="22"/>
  <c r="Q143" i="22" s="1"/>
  <c r="AM143" i="22"/>
  <c r="AL143" i="22"/>
  <c r="AK143" i="22"/>
  <c r="AJ143" i="22"/>
  <c r="M143" i="22" s="1"/>
  <c r="AI143" i="22"/>
  <c r="AH143" i="22"/>
  <c r="K143" i="22" s="1"/>
  <c r="AG143" i="22"/>
  <c r="AF143" i="22"/>
  <c r="AE143" i="22"/>
  <c r="AX142" i="22"/>
  <c r="AW142" i="22"/>
  <c r="AV142" i="22"/>
  <c r="AU142" i="22"/>
  <c r="AT142" i="22"/>
  <c r="W142" i="22" s="1"/>
  <c r="AS142" i="22"/>
  <c r="AR142" i="22"/>
  <c r="U142" i="22" s="1"/>
  <c r="AQ142" i="22"/>
  <c r="AP142" i="22"/>
  <c r="AO142" i="22"/>
  <c r="AN142" i="22"/>
  <c r="Q142" i="22" s="1"/>
  <c r="AM142" i="22"/>
  <c r="AL142" i="22"/>
  <c r="AK142" i="22"/>
  <c r="AJ142" i="22"/>
  <c r="AI142" i="22"/>
  <c r="AH142" i="22"/>
  <c r="AG142" i="22"/>
  <c r="AF142" i="22"/>
  <c r="AE142" i="22"/>
  <c r="AX141" i="22"/>
  <c r="AW141" i="22"/>
  <c r="AV141" i="22"/>
  <c r="AU141" i="22"/>
  <c r="AT141" i="22"/>
  <c r="AS141" i="22"/>
  <c r="AR141" i="22"/>
  <c r="AQ141" i="22"/>
  <c r="AP141" i="22"/>
  <c r="AO141" i="22"/>
  <c r="AN141" i="22"/>
  <c r="Q141" i="22" s="1"/>
  <c r="AM141" i="22"/>
  <c r="AL141" i="22"/>
  <c r="AK141" i="22"/>
  <c r="AJ141" i="22"/>
  <c r="AI141" i="22"/>
  <c r="AH141" i="22"/>
  <c r="AG141" i="22"/>
  <c r="AF141" i="22"/>
  <c r="AE141" i="22"/>
  <c r="AX140" i="22"/>
  <c r="AW140" i="22"/>
  <c r="AV140" i="22"/>
  <c r="AU140" i="22"/>
  <c r="AT140" i="22"/>
  <c r="AS140" i="22"/>
  <c r="AR140" i="22"/>
  <c r="AQ140" i="22"/>
  <c r="AP140" i="22"/>
  <c r="AO140" i="22"/>
  <c r="AN140" i="22"/>
  <c r="Q140" i="22" s="1"/>
  <c r="AM140" i="22"/>
  <c r="AL140" i="22"/>
  <c r="AK140" i="22"/>
  <c r="AJ140" i="22"/>
  <c r="M140" i="22" s="1"/>
  <c r="AI140" i="22"/>
  <c r="AH140" i="22"/>
  <c r="AG140" i="22"/>
  <c r="AF140" i="22"/>
  <c r="AE140" i="22"/>
  <c r="AX139" i="22"/>
  <c r="AW139" i="22"/>
  <c r="AV139" i="22"/>
  <c r="AU139" i="22"/>
  <c r="AT139" i="22"/>
  <c r="AS139" i="22"/>
  <c r="AR139" i="22"/>
  <c r="U139" i="22" s="1"/>
  <c r="AQ139" i="22"/>
  <c r="AP139" i="22"/>
  <c r="AO139" i="22"/>
  <c r="AN139" i="22"/>
  <c r="Q139" i="22" s="1"/>
  <c r="AM139" i="22"/>
  <c r="AL139" i="22"/>
  <c r="AK139" i="22"/>
  <c r="AJ139" i="22"/>
  <c r="M139" i="22" s="1"/>
  <c r="AI139" i="22"/>
  <c r="AH139" i="22"/>
  <c r="K139" i="22" s="1"/>
  <c r="AG139" i="22"/>
  <c r="AF139" i="22"/>
  <c r="AE139" i="22"/>
  <c r="AX138" i="22"/>
  <c r="AW138" i="22"/>
  <c r="AV138" i="22"/>
  <c r="AU138" i="22"/>
  <c r="AT138" i="22"/>
  <c r="W138" i="22" s="1"/>
  <c r="AS138" i="22"/>
  <c r="AR138" i="22"/>
  <c r="AQ138" i="22"/>
  <c r="AP138" i="22"/>
  <c r="AO138" i="22"/>
  <c r="AN138" i="22"/>
  <c r="Q138" i="22" s="1"/>
  <c r="AM138" i="22"/>
  <c r="AL138" i="22"/>
  <c r="AK138" i="22"/>
  <c r="AJ138" i="22"/>
  <c r="M138" i="22" s="1"/>
  <c r="AI138" i="22"/>
  <c r="AH138" i="22"/>
  <c r="AG138" i="22"/>
  <c r="AF138" i="22"/>
  <c r="AE138" i="22"/>
  <c r="AX137" i="22"/>
  <c r="AW137" i="22"/>
  <c r="AV137" i="22"/>
  <c r="AU137" i="22"/>
  <c r="AT137" i="22"/>
  <c r="AS137" i="22"/>
  <c r="AR137" i="22"/>
  <c r="U137" i="22" s="1"/>
  <c r="AQ137" i="22"/>
  <c r="AP137" i="22"/>
  <c r="AO137" i="22"/>
  <c r="AN137" i="22"/>
  <c r="Q137" i="22" s="1"/>
  <c r="AM137" i="22"/>
  <c r="AL137" i="22"/>
  <c r="AK137" i="22"/>
  <c r="AJ137" i="22"/>
  <c r="M137" i="22" s="1"/>
  <c r="AI137" i="22"/>
  <c r="AH137" i="22"/>
  <c r="AG137" i="22"/>
  <c r="AF137" i="22"/>
  <c r="AE137" i="22"/>
  <c r="AX136" i="22"/>
  <c r="AW136" i="22"/>
  <c r="AV136" i="22"/>
  <c r="AU136" i="22"/>
  <c r="AT136" i="22"/>
  <c r="AS136" i="22"/>
  <c r="AR136" i="22"/>
  <c r="U136" i="22" s="1"/>
  <c r="AQ136" i="22"/>
  <c r="AP136" i="22"/>
  <c r="AO136" i="22"/>
  <c r="AN136" i="22"/>
  <c r="Q136" i="22" s="1"/>
  <c r="AM136" i="22"/>
  <c r="AL136" i="22"/>
  <c r="AK136" i="22"/>
  <c r="AJ136" i="22"/>
  <c r="M136" i="22" s="1"/>
  <c r="AI136" i="22"/>
  <c r="AH136" i="22"/>
  <c r="AG136" i="22"/>
  <c r="AF136" i="22"/>
  <c r="AE136" i="22"/>
  <c r="AX135" i="22"/>
  <c r="AW135" i="22"/>
  <c r="AV135" i="22"/>
  <c r="AU135" i="22"/>
  <c r="AT135" i="22"/>
  <c r="AS135" i="22"/>
  <c r="AR135" i="22"/>
  <c r="U135" i="22" s="1"/>
  <c r="AQ135" i="22"/>
  <c r="AP135" i="22"/>
  <c r="AO135" i="22"/>
  <c r="AN135" i="22"/>
  <c r="Q135" i="22" s="1"/>
  <c r="AM135" i="22"/>
  <c r="AL135" i="22"/>
  <c r="AK135" i="22"/>
  <c r="AJ135" i="22"/>
  <c r="M135" i="22" s="1"/>
  <c r="AI135" i="22"/>
  <c r="AH135" i="22"/>
  <c r="K135" i="22" s="1"/>
  <c r="AG135" i="22"/>
  <c r="AF135" i="22"/>
  <c r="AE135" i="22"/>
  <c r="AX134" i="22"/>
  <c r="AW134" i="22"/>
  <c r="AV134" i="22"/>
  <c r="AU134" i="22"/>
  <c r="AT134" i="22"/>
  <c r="W134" i="22" s="1"/>
  <c r="AS134" i="22"/>
  <c r="AR134" i="22"/>
  <c r="AQ134" i="22"/>
  <c r="AP134" i="22"/>
  <c r="AO134" i="22"/>
  <c r="AN134" i="22"/>
  <c r="Q134" i="22" s="1"/>
  <c r="AM134" i="22"/>
  <c r="AL134" i="22"/>
  <c r="AK134" i="22"/>
  <c r="AJ134" i="22"/>
  <c r="AI134" i="22"/>
  <c r="AH134" i="22"/>
  <c r="AG134" i="22"/>
  <c r="AF134" i="22"/>
  <c r="AE134" i="22"/>
  <c r="AX133" i="22"/>
  <c r="AW133" i="22"/>
  <c r="AV133" i="22"/>
  <c r="AU133" i="22"/>
  <c r="AT133" i="22"/>
  <c r="AS133" i="22"/>
  <c r="AR133" i="22"/>
  <c r="AQ133" i="22"/>
  <c r="AP133" i="22"/>
  <c r="AO133" i="22"/>
  <c r="AN133" i="22"/>
  <c r="Q133" i="22" s="1"/>
  <c r="AM133" i="22"/>
  <c r="AL133" i="22"/>
  <c r="AK133" i="22"/>
  <c r="AJ133" i="22"/>
  <c r="AI133" i="22"/>
  <c r="AH133" i="22"/>
  <c r="AG133" i="22"/>
  <c r="AF133" i="22"/>
  <c r="AE133" i="22"/>
  <c r="AX132" i="22"/>
  <c r="AW132" i="22"/>
  <c r="AV132" i="22"/>
  <c r="AU132" i="22"/>
  <c r="AT132" i="22"/>
  <c r="AS132" i="22"/>
  <c r="AR132" i="22"/>
  <c r="AQ132" i="22"/>
  <c r="AP132" i="22"/>
  <c r="AO132" i="22"/>
  <c r="AN132" i="22"/>
  <c r="Q132" i="22" s="1"/>
  <c r="AM132" i="22"/>
  <c r="AL132" i="22"/>
  <c r="AK132" i="22"/>
  <c r="AJ132" i="22"/>
  <c r="M132" i="22" s="1"/>
  <c r="AI132" i="22"/>
  <c r="AH132" i="22"/>
  <c r="AG132" i="22"/>
  <c r="AF132" i="22"/>
  <c r="AE132" i="22"/>
  <c r="AX131" i="22"/>
  <c r="AW131" i="22"/>
  <c r="AV131" i="22"/>
  <c r="AU131" i="22"/>
  <c r="AT131" i="22"/>
  <c r="AS131" i="22"/>
  <c r="AR131" i="22"/>
  <c r="U131" i="22" s="1"/>
  <c r="AQ131" i="22"/>
  <c r="AP131" i="22"/>
  <c r="AO131" i="22"/>
  <c r="AN131" i="22"/>
  <c r="Q131" i="22" s="1"/>
  <c r="AM131" i="22"/>
  <c r="AL131" i="22"/>
  <c r="AK131" i="22"/>
  <c r="AJ131" i="22"/>
  <c r="M131" i="22" s="1"/>
  <c r="AI131" i="22"/>
  <c r="AH131" i="22"/>
  <c r="K131" i="22" s="1"/>
  <c r="AG131" i="22"/>
  <c r="AF131" i="22"/>
  <c r="AE131" i="22"/>
  <c r="AX130" i="22"/>
  <c r="AW130" i="22"/>
  <c r="AV130" i="22"/>
  <c r="AU130" i="22"/>
  <c r="AT130" i="22"/>
  <c r="W130" i="22" s="1"/>
  <c r="AS130" i="22"/>
  <c r="AR130" i="22"/>
  <c r="AQ130" i="22"/>
  <c r="AP130" i="22"/>
  <c r="AO130" i="22"/>
  <c r="AN130" i="22"/>
  <c r="Q130" i="22" s="1"/>
  <c r="AM130" i="22"/>
  <c r="AL130" i="22"/>
  <c r="AK130" i="22"/>
  <c r="AJ130" i="22"/>
  <c r="M130" i="22" s="1"/>
  <c r="AI130" i="22"/>
  <c r="AH130" i="22"/>
  <c r="AG130" i="22"/>
  <c r="AF130" i="22"/>
  <c r="AE130" i="22"/>
  <c r="AX129" i="22"/>
  <c r="AW129" i="22"/>
  <c r="AV129" i="22"/>
  <c r="AU129" i="22"/>
  <c r="AT129" i="22"/>
  <c r="AS129" i="22"/>
  <c r="AR129" i="22"/>
  <c r="U129" i="22" s="1"/>
  <c r="AQ129" i="22"/>
  <c r="AP129" i="22"/>
  <c r="AO129" i="22"/>
  <c r="AN129" i="22"/>
  <c r="Q129" i="22" s="1"/>
  <c r="AM129" i="22"/>
  <c r="AL129" i="22"/>
  <c r="AK129" i="22"/>
  <c r="AJ129" i="22"/>
  <c r="M129" i="22" s="1"/>
  <c r="AI129" i="22"/>
  <c r="AH129" i="22"/>
  <c r="AG129" i="22"/>
  <c r="AF129" i="22"/>
  <c r="AE129" i="22"/>
  <c r="AX128" i="22"/>
  <c r="AW128" i="22"/>
  <c r="AV128" i="22"/>
  <c r="AU128" i="22"/>
  <c r="AT128" i="22"/>
  <c r="AS128" i="22"/>
  <c r="AR128" i="22"/>
  <c r="U128" i="22" s="1"/>
  <c r="AQ128" i="22"/>
  <c r="AP128" i="22"/>
  <c r="AO128" i="22"/>
  <c r="AN128" i="22"/>
  <c r="Q128" i="22" s="1"/>
  <c r="AM128" i="22"/>
  <c r="AL128" i="22"/>
  <c r="AK128" i="22"/>
  <c r="AJ128" i="22"/>
  <c r="M128" i="22" s="1"/>
  <c r="AI128" i="22"/>
  <c r="AH128" i="22"/>
  <c r="AG128" i="22"/>
  <c r="AF128" i="22"/>
  <c r="AE128" i="22"/>
  <c r="AX127" i="22"/>
  <c r="AW127" i="22"/>
  <c r="AV127" i="22"/>
  <c r="AU127" i="22"/>
  <c r="AT127" i="22"/>
  <c r="AS127" i="22"/>
  <c r="AR127" i="22"/>
  <c r="U127" i="22" s="1"/>
  <c r="AQ127" i="22"/>
  <c r="AP127" i="22"/>
  <c r="AO127" i="22"/>
  <c r="AN127" i="22"/>
  <c r="Q127" i="22" s="1"/>
  <c r="AM127" i="22"/>
  <c r="AL127" i="22"/>
  <c r="AK127" i="22"/>
  <c r="AJ127" i="22"/>
  <c r="M127" i="22" s="1"/>
  <c r="AI127" i="22"/>
  <c r="AH127" i="22"/>
  <c r="K127" i="22" s="1"/>
  <c r="AG127" i="22"/>
  <c r="AF127" i="22"/>
  <c r="AE127" i="22"/>
  <c r="AX126" i="22"/>
  <c r="AW126" i="22"/>
  <c r="AV126" i="22"/>
  <c r="AU126" i="22"/>
  <c r="AT126" i="22"/>
  <c r="W126" i="22" s="1"/>
  <c r="AS126" i="22"/>
  <c r="AR126" i="22"/>
  <c r="AQ126" i="22"/>
  <c r="AP126" i="22"/>
  <c r="AO126" i="22"/>
  <c r="AN126" i="22"/>
  <c r="Q126" i="22" s="1"/>
  <c r="AM126" i="22"/>
  <c r="AL126" i="22"/>
  <c r="AK126" i="22"/>
  <c r="AJ126" i="22"/>
  <c r="AI126" i="22"/>
  <c r="AH126" i="22"/>
  <c r="AG126" i="22"/>
  <c r="AF126" i="22"/>
  <c r="AE126" i="22"/>
  <c r="AX125" i="22"/>
  <c r="AW125" i="22"/>
  <c r="AV125" i="22"/>
  <c r="AU125" i="22"/>
  <c r="AT125" i="22"/>
  <c r="AS125" i="22"/>
  <c r="AR125" i="22"/>
  <c r="AQ125" i="22"/>
  <c r="AP125" i="22"/>
  <c r="AO125" i="22"/>
  <c r="AN125" i="22"/>
  <c r="Q125" i="22" s="1"/>
  <c r="AM125" i="22"/>
  <c r="AL125" i="22"/>
  <c r="AK125" i="22"/>
  <c r="AJ125" i="22"/>
  <c r="AI125" i="22"/>
  <c r="AH125" i="22"/>
  <c r="AG125" i="22"/>
  <c r="AF125" i="22"/>
  <c r="AE125" i="22"/>
  <c r="AX124" i="22"/>
  <c r="AW124" i="22"/>
  <c r="AV124" i="22"/>
  <c r="AU124" i="22"/>
  <c r="AT124" i="22"/>
  <c r="AS124" i="22"/>
  <c r="AR124" i="22"/>
  <c r="AQ124" i="22"/>
  <c r="AP124" i="22"/>
  <c r="AO124" i="22"/>
  <c r="AN124" i="22"/>
  <c r="Q124" i="22" s="1"/>
  <c r="AM124" i="22"/>
  <c r="AL124" i="22"/>
  <c r="AK124" i="22"/>
  <c r="AJ124" i="22"/>
  <c r="M124" i="22" s="1"/>
  <c r="AI124" i="22"/>
  <c r="AH124" i="22"/>
  <c r="AG124" i="22"/>
  <c r="AF124" i="22"/>
  <c r="AE124" i="22"/>
  <c r="AX123" i="22"/>
  <c r="AW123" i="22"/>
  <c r="AV123" i="22"/>
  <c r="AU123" i="22"/>
  <c r="AT123" i="22"/>
  <c r="AS123" i="22"/>
  <c r="AR123" i="22"/>
  <c r="U123" i="22" s="1"/>
  <c r="AQ123" i="22"/>
  <c r="AP123" i="22"/>
  <c r="AO123" i="22"/>
  <c r="AN123" i="22"/>
  <c r="Q123" i="22" s="1"/>
  <c r="AM123" i="22"/>
  <c r="AL123" i="22"/>
  <c r="AK123" i="22"/>
  <c r="AJ123" i="22"/>
  <c r="M123" i="22" s="1"/>
  <c r="AI123" i="22"/>
  <c r="AH123" i="22"/>
  <c r="K123" i="22" s="1"/>
  <c r="AG123" i="22"/>
  <c r="AF123" i="22"/>
  <c r="AE123" i="22"/>
  <c r="AX122" i="22"/>
  <c r="AW122" i="22"/>
  <c r="AV122" i="22"/>
  <c r="AU122" i="22"/>
  <c r="AT122" i="22"/>
  <c r="W122" i="22" s="1"/>
  <c r="AS122" i="22"/>
  <c r="AR122" i="22"/>
  <c r="AQ122" i="22"/>
  <c r="AP122" i="22"/>
  <c r="AO122" i="22"/>
  <c r="AN122" i="22"/>
  <c r="Q122" i="22" s="1"/>
  <c r="AM122" i="22"/>
  <c r="AL122" i="22"/>
  <c r="AK122" i="22"/>
  <c r="AJ122" i="22"/>
  <c r="M122" i="22" s="1"/>
  <c r="AI122" i="22"/>
  <c r="AH122" i="22"/>
  <c r="AG122" i="22"/>
  <c r="AF122" i="22"/>
  <c r="AE122" i="22"/>
  <c r="AX121" i="22"/>
  <c r="AW121" i="22"/>
  <c r="AV121" i="22"/>
  <c r="AU121" i="22"/>
  <c r="AT121" i="22"/>
  <c r="AS121" i="22"/>
  <c r="AR121" i="22"/>
  <c r="U121" i="22" s="1"/>
  <c r="AQ121" i="22"/>
  <c r="AP121" i="22"/>
  <c r="AO121" i="22"/>
  <c r="AN121" i="22"/>
  <c r="Q121" i="22" s="1"/>
  <c r="AM121" i="22"/>
  <c r="AL121" i="22"/>
  <c r="AK121" i="22"/>
  <c r="AJ121" i="22"/>
  <c r="M121" i="22" s="1"/>
  <c r="AI121" i="22"/>
  <c r="AH121" i="22"/>
  <c r="AG121" i="22"/>
  <c r="AF121" i="22"/>
  <c r="AE121" i="22"/>
  <c r="AX120" i="22"/>
  <c r="AW120" i="22"/>
  <c r="AV120" i="22"/>
  <c r="AU120" i="22"/>
  <c r="AT120" i="22"/>
  <c r="AS120" i="22"/>
  <c r="AR120" i="22"/>
  <c r="U120" i="22" s="1"/>
  <c r="AQ120" i="22"/>
  <c r="AP120" i="22"/>
  <c r="AO120" i="22"/>
  <c r="AN120" i="22"/>
  <c r="Q120" i="22" s="1"/>
  <c r="AM120" i="22"/>
  <c r="AL120" i="22"/>
  <c r="AK120" i="22"/>
  <c r="AJ120" i="22"/>
  <c r="M120" i="22" s="1"/>
  <c r="AI120" i="22"/>
  <c r="AH120" i="22"/>
  <c r="AG120" i="22"/>
  <c r="AF120" i="22"/>
  <c r="AE120" i="22"/>
  <c r="AX119" i="22"/>
  <c r="AW119" i="22"/>
  <c r="AV119" i="22"/>
  <c r="AU119" i="22"/>
  <c r="AT119" i="22"/>
  <c r="AS119" i="22"/>
  <c r="AR119" i="22"/>
  <c r="U119" i="22" s="1"/>
  <c r="AQ119" i="22"/>
  <c r="AP119" i="22"/>
  <c r="AO119" i="22"/>
  <c r="AN119" i="22"/>
  <c r="Q119" i="22" s="1"/>
  <c r="AM119" i="22"/>
  <c r="AL119" i="22"/>
  <c r="AK119" i="22"/>
  <c r="AJ119" i="22"/>
  <c r="M119" i="22" s="1"/>
  <c r="AI119" i="22"/>
  <c r="AH119" i="22"/>
  <c r="K119" i="22" s="1"/>
  <c r="AG119" i="22"/>
  <c r="AF119" i="22"/>
  <c r="AE119" i="22"/>
  <c r="AX118" i="22"/>
  <c r="AW118" i="22"/>
  <c r="AV118" i="22"/>
  <c r="AU118" i="22"/>
  <c r="AT118" i="22"/>
  <c r="W118" i="22" s="1"/>
  <c r="AS118" i="22"/>
  <c r="AR118" i="22"/>
  <c r="AQ118" i="22"/>
  <c r="AP118" i="22"/>
  <c r="AO118" i="22"/>
  <c r="AN118" i="22"/>
  <c r="Q118" i="22" s="1"/>
  <c r="AM118" i="22"/>
  <c r="AL118" i="22"/>
  <c r="AK118" i="22"/>
  <c r="AJ118" i="22"/>
  <c r="AI118" i="22"/>
  <c r="AH118" i="22"/>
  <c r="AG118" i="22"/>
  <c r="AF118" i="22"/>
  <c r="AE118" i="22"/>
  <c r="AX117" i="22"/>
  <c r="AW117" i="22"/>
  <c r="AV117" i="22"/>
  <c r="AU117" i="22"/>
  <c r="AT117" i="22"/>
  <c r="AS117" i="22"/>
  <c r="AR117" i="22"/>
  <c r="AQ117" i="22"/>
  <c r="AP117" i="22"/>
  <c r="AO117" i="22"/>
  <c r="AN117" i="22"/>
  <c r="Q117" i="22" s="1"/>
  <c r="AM117" i="22"/>
  <c r="AL117" i="22"/>
  <c r="AK117" i="22"/>
  <c r="AJ117" i="22"/>
  <c r="AI117" i="22"/>
  <c r="AH117" i="22"/>
  <c r="AG117" i="22"/>
  <c r="AF117" i="22"/>
  <c r="AE117" i="22"/>
  <c r="AX116" i="22"/>
  <c r="AW116" i="22"/>
  <c r="AV116" i="22"/>
  <c r="AU116" i="22"/>
  <c r="AT116" i="22"/>
  <c r="AS116" i="22"/>
  <c r="AR116" i="22"/>
  <c r="AQ116" i="22"/>
  <c r="AP116" i="22"/>
  <c r="AO116" i="22"/>
  <c r="AN116" i="22"/>
  <c r="Q116" i="22" s="1"/>
  <c r="AM116" i="22"/>
  <c r="AL116" i="22"/>
  <c r="AK116" i="22"/>
  <c r="AJ116" i="22"/>
  <c r="M116" i="22" s="1"/>
  <c r="AI116" i="22"/>
  <c r="AH116" i="22"/>
  <c r="AG116" i="22"/>
  <c r="AF116" i="22"/>
  <c r="AE116" i="22"/>
  <c r="AX115" i="22"/>
  <c r="AW115" i="22"/>
  <c r="AV115" i="22"/>
  <c r="AU115" i="22"/>
  <c r="AT115" i="22"/>
  <c r="AS115" i="22"/>
  <c r="AR115" i="22"/>
  <c r="U115" i="22" s="1"/>
  <c r="AQ115" i="22"/>
  <c r="AP115" i="22"/>
  <c r="AO115" i="22"/>
  <c r="AN115" i="22"/>
  <c r="Q115" i="22" s="1"/>
  <c r="AM115" i="22"/>
  <c r="AL115" i="22"/>
  <c r="AK115" i="22"/>
  <c r="AJ115" i="22"/>
  <c r="M115" i="22" s="1"/>
  <c r="AI115" i="22"/>
  <c r="AH115" i="22"/>
  <c r="K115" i="22" s="1"/>
  <c r="AG115" i="22"/>
  <c r="AF115" i="22"/>
  <c r="AE115" i="22"/>
  <c r="AX114" i="22"/>
  <c r="AW114" i="22"/>
  <c r="AV114" i="22"/>
  <c r="AU114" i="22"/>
  <c r="AT114" i="22"/>
  <c r="W114" i="22" s="1"/>
  <c r="AS114" i="22"/>
  <c r="AR114" i="22"/>
  <c r="AQ114" i="22"/>
  <c r="AP114" i="22"/>
  <c r="AO114" i="22"/>
  <c r="AN114" i="22"/>
  <c r="Q114" i="22" s="1"/>
  <c r="AM114" i="22"/>
  <c r="AL114" i="22"/>
  <c r="AK114" i="22"/>
  <c r="AJ114" i="22"/>
  <c r="M114" i="22" s="1"/>
  <c r="AI114" i="22"/>
  <c r="AH114" i="22"/>
  <c r="AG114" i="22"/>
  <c r="AF114" i="22"/>
  <c r="AE114" i="22"/>
  <c r="AX113" i="22"/>
  <c r="AW113" i="22"/>
  <c r="AV113" i="22"/>
  <c r="AU113" i="22"/>
  <c r="AT113" i="22"/>
  <c r="AS113" i="22"/>
  <c r="AR113" i="22"/>
  <c r="U113" i="22" s="1"/>
  <c r="AQ113" i="22"/>
  <c r="AP113" i="22"/>
  <c r="AO113" i="22"/>
  <c r="AN113" i="22"/>
  <c r="Q113" i="22" s="1"/>
  <c r="AM113" i="22"/>
  <c r="AL113" i="22"/>
  <c r="AK113" i="22"/>
  <c r="AJ113" i="22"/>
  <c r="M113" i="22" s="1"/>
  <c r="AI113" i="22"/>
  <c r="AH113" i="22"/>
  <c r="AG113" i="22"/>
  <c r="AF113" i="22"/>
  <c r="AE113" i="22"/>
  <c r="AX112" i="22"/>
  <c r="AW112" i="22"/>
  <c r="AV112" i="22"/>
  <c r="AU112" i="22"/>
  <c r="AT112" i="22"/>
  <c r="AS112" i="22"/>
  <c r="AR112" i="22"/>
  <c r="U112" i="22" s="1"/>
  <c r="AQ112" i="22"/>
  <c r="AP112" i="22"/>
  <c r="AO112" i="22"/>
  <c r="AN112" i="22"/>
  <c r="Q112" i="22" s="1"/>
  <c r="AM112" i="22"/>
  <c r="AL112" i="22"/>
  <c r="AK112" i="22"/>
  <c r="AJ112" i="22"/>
  <c r="M112" i="22" s="1"/>
  <c r="AI112" i="22"/>
  <c r="AH112" i="22"/>
  <c r="AG112" i="22"/>
  <c r="AF112" i="22"/>
  <c r="AE112" i="22"/>
  <c r="AX111" i="22"/>
  <c r="AW111" i="22"/>
  <c r="AV111" i="22"/>
  <c r="AU111" i="22"/>
  <c r="AT111" i="22"/>
  <c r="AS111" i="22"/>
  <c r="AR111" i="22"/>
  <c r="U111" i="22" s="1"/>
  <c r="AQ111" i="22"/>
  <c r="AP111" i="22"/>
  <c r="AO111" i="22"/>
  <c r="AN111" i="22"/>
  <c r="Q111" i="22" s="1"/>
  <c r="AM111" i="22"/>
  <c r="AL111" i="22"/>
  <c r="AK111" i="22"/>
  <c r="AJ111" i="22"/>
  <c r="M111" i="22" s="1"/>
  <c r="AI111" i="22"/>
  <c r="AH111" i="22"/>
  <c r="K111" i="22" s="1"/>
  <c r="AG111" i="22"/>
  <c r="AF111" i="22"/>
  <c r="AE111" i="22"/>
  <c r="AX110" i="22"/>
  <c r="AW110" i="22"/>
  <c r="AV110" i="22"/>
  <c r="AU110" i="22"/>
  <c r="AT110" i="22"/>
  <c r="W110" i="22" s="1"/>
  <c r="AS110" i="22"/>
  <c r="AR110" i="22"/>
  <c r="AQ110" i="22"/>
  <c r="AP110" i="22"/>
  <c r="AO110" i="22"/>
  <c r="AN110" i="22"/>
  <c r="Q110" i="22" s="1"/>
  <c r="AM110" i="22"/>
  <c r="AL110" i="22"/>
  <c r="AK110" i="22"/>
  <c r="AJ110" i="22"/>
  <c r="AI110" i="22"/>
  <c r="AH110" i="22"/>
  <c r="AG110" i="22"/>
  <c r="AF110" i="22"/>
  <c r="AE110" i="22"/>
  <c r="AX109" i="22"/>
  <c r="AW109" i="22"/>
  <c r="AV109" i="22"/>
  <c r="AU109" i="22"/>
  <c r="AT109" i="22"/>
  <c r="AS109" i="22"/>
  <c r="AR109" i="22"/>
  <c r="AQ109" i="22"/>
  <c r="AP109" i="22"/>
  <c r="AO109" i="22"/>
  <c r="AN109" i="22"/>
  <c r="Q109" i="22" s="1"/>
  <c r="AM109" i="22"/>
  <c r="AL109" i="22"/>
  <c r="AK109" i="22"/>
  <c r="AJ109" i="22"/>
  <c r="AI109" i="22"/>
  <c r="AH109" i="22"/>
  <c r="AG109" i="22"/>
  <c r="AF109" i="22"/>
  <c r="AE109" i="22"/>
  <c r="AX108" i="22"/>
  <c r="AW108" i="22"/>
  <c r="AV108" i="22"/>
  <c r="AU108" i="22"/>
  <c r="AT108" i="22"/>
  <c r="AS108" i="22"/>
  <c r="AR108" i="22"/>
  <c r="AQ108" i="22"/>
  <c r="AP108" i="22"/>
  <c r="AO108" i="22"/>
  <c r="AN108" i="22"/>
  <c r="Q108" i="22" s="1"/>
  <c r="AM108" i="22"/>
  <c r="AL108" i="22"/>
  <c r="AK108" i="22"/>
  <c r="AJ108" i="22"/>
  <c r="M108" i="22" s="1"/>
  <c r="AI108" i="22"/>
  <c r="AH108" i="22"/>
  <c r="AG108" i="22"/>
  <c r="AF108" i="22"/>
  <c r="AE108" i="22"/>
  <c r="AX107" i="22"/>
  <c r="AW107" i="22"/>
  <c r="AV107" i="22"/>
  <c r="AU107" i="22"/>
  <c r="AT107" i="22"/>
  <c r="AS107" i="22"/>
  <c r="AR107" i="22"/>
  <c r="U107" i="22" s="1"/>
  <c r="AQ107" i="22"/>
  <c r="AP107" i="22"/>
  <c r="AO107" i="22"/>
  <c r="AN107" i="22"/>
  <c r="Q107" i="22" s="1"/>
  <c r="AM107" i="22"/>
  <c r="AL107" i="22"/>
  <c r="AK107" i="22"/>
  <c r="AJ107" i="22"/>
  <c r="M107" i="22" s="1"/>
  <c r="AI107" i="22"/>
  <c r="AH107" i="22"/>
  <c r="K107" i="22" s="1"/>
  <c r="AG107" i="22"/>
  <c r="AF107" i="22"/>
  <c r="AE107" i="22"/>
  <c r="AX106" i="22"/>
  <c r="AW106" i="22"/>
  <c r="AV106" i="22"/>
  <c r="AU106" i="22"/>
  <c r="AT106" i="22"/>
  <c r="W106" i="22" s="1"/>
  <c r="AS106" i="22"/>
  <c r="AR106" i="22"/>
  <c r="AQ106" i="22"/>
  <c r="AP106" i="22"/>
  <c r="AO106" i="22"/>
  <c r="AN106" i="22"/>
  <c r="Q106" i="22" s="1"/>
  <c r="AM106" i="22"/>
  <c r="AL106" i="22"/>
  <c r="AK106" i="22"/>
  <c r="AJ106" i="22"/>
  <c r="M106" i="22" s="1"/>
  <c r="AI106" i="22"/>
  <c r="AH106" i="22"/>
  <c r="AG106" i="22"/>
  <c r="AF106" i="22"/>
  <c r="AE106" i="22"/>
  <c r="AX105" i="22"/>
  <c r="AW105" i="22"/>
  <c r="AV105" i="22"/>
  <c r="AU105" i="22"/>
  <c r="AT105" i="22"/>
  <c r="AS105" i="22"/>
  <c r="AR105" i="22"/>
  <c r="U105" i="22" s="1"/>
  <c r="AQ105" i="22"/>
  <c r="AP105" i="22"/>
  <c r="AO105" i="22"/>
  <c r="AN105" i="22"/>
  <c r="Q105" i="22" s="1"/>
  <c r="AM105" i="22"/>
  <c r="AL105" i="22"/>
  <c r="AK105" i="22"/>
  <c r="AJ105" i="22"/>
  <c r="M105" i="22" s="1"/>
  <c r="AI105" i="22"/>
  <c r="AH105" i="22"/>
  <c r="AG105" i="22"/>
  <c r="AF105" i="22"/>
  <c r="AE105" i="22"/>
  <c r="AX104" i="22"/>
  <c r="AW104" i="22"/>
  <c r="AV104" i="22"/>
  <c r="AU104" i="22"/>
  <c r="AT104" i="22"/>
  <c r="AS104" i="22"/>
  <c r="AR104" i="22"/>
  <c r="U104" i="22" s="1"/>
  <c r="AQ104" i="22"/>
  <c r="AP104" i="22"/>
  <c r="AO104" i="22"/>
  <c r="AN104" i="22"/>
  <c r="Q104" i="22" s="1"/>
  <c r="AM104" i="22"/>
  <c r="AL104" i="22"/>
  <c r="AK104" i="22"/>
  <c r="AJ104" i="22"/>
  <c r="M104" i="22" s="1"/>
  <c r="AI104" i="22"/>
  <c r="AH104" i="22"/>
  <c r="AG104" i="22"/>
  <c r="AF104" i="22"/>
  <c r="AE104" i="22"/>
  <c r="AX103" i="22"/>
  <c r="AW103" i="22"/>
  <c r="AV103" i="22"/>
  <c r="AU103" i="22"/>
  <c r="AT103" i="22"/>
  <c r="AS103" i="22"/>
  <c r="AR103" i="22"/>
  <c r="U103" i="22" s="1"/>
  <c r="AQ103" i="22"/>
  <c r="AP103" i="22"/>
  <c r="AO103" i="22"/>
  <c r="AN103" i="22"/>
  <c r="Q103" i="22" s="1"/>
  <c r="AM103" i="22"/>
  <c r="AL103" i="22"/>
  <c r="AK103" i="22"/>
  <c r="AJ103" i="22"/>
  <c r="M103" i="22" s="1"/>
  <c r="AI103" i="22"/>
  <c r="AH103" i="22"/>
  <c r="K103" i="22" s="1"/>
  <c r="AG103" i="22"/>
  <c r="AF103" i="22"/>
  <c r="AE103" i="22"/>
  <c r="AX102" i="22"/>
  <c r="AW102" i="22"/>
  <c r="AV102" i="22"/>
  <c r="AU102" i="22"/>
  <c r="AT102" i="22"/>
  <c r="W102" i="22" s="1"/>
  <c r="AS102" i="22"/>
  <c r="AR102" i="22"/>
  <c r="AQ102" i="22"/>
  <c r="AP102" i="22"/>
  <c r="AO102" i="22"/>
  <c r="AN102" i="22"/>
  <c r="Q102" i="22" s="1"/>
  <c r="AM102" i="22"/>
  <c r="AL102" i="22"/>
  <c r="AK102" i="22"/>
  <c r="AJ102" i="22"/>
  <c r="AI102" i="22"/>
  <c r="AH102" i="22"/>
  <c r="AG102" i="22"/>
  <c r="AF102" i="22"/>
  <c r="AE102" i="22"/>
  <c r="AX101" i="22"/>
  <c r="AW101" i="22"/>
  <c r="AV101" i="22"/>
  <c r="AU101" i="22"/>
  <c r="AT101" i="22"/>
  <c r="AS101" i="22"/>
  <c r="AR101" i="22"/>
  <c r="AQ101" i="22"/>
  <c r="AP101" i="22"/>
  <c r="AO101" i="22"/>
  <c r="AN101" i="22"/>
  <c r="Q101" i="22" s="1"/>
  <c r="AM101" i="22"/>
  <c r="AL101" i="22"/>
  <c r="AK101" i="22"/>
  <c r="AJ101" i="22"/>
  <c r="AI101" i="22"/>
  <c r="AH101" i="22"/>
  <c r="AG101" i="22"/>
  <c r="AF101" i="22"/>
  <c r="AE101" i="22"/>
  <c r="AX100" i="22"/>
  <c r="AW100" i="22"/>
  <c r="AV100" i="22"/>
  <c r="AU100" i="22"/>
  <c r="AT100" i="22"/>
  <c r="AS100" i="22"/>
  <c r="AR100" i="22"/>
  <c r="AQ100" i="22"/>
  <c r="AP100" i="22"/>
  <c r="AO100" i="22"/>
  <c r="AN100" i="22"/>
  <c r="Q100" i="22" s="1"/>
  <c r="AM100" i="22"/>
  <c r="AL100" i="22"/>
  <c r="AK100" i="22"/>
  <c r="AJ100" i="22"/>
  <c r="M100" i="22" s="1"/>
  <c r="AI100" i="22"/>
  <c r="AH100" i="22"/>
  <c r="AG100" i="22"/>
  <c r="AF100" i="22"/>
  <c r="AE100" i="22"/>
  <c r="AX99" i="22"/>
  <c r="AW99" i="22"/>
  <c r="AV99" i="22"/>
  <c r="AU99" i="22"/>
  <c r="AT99" i="22"/>
  <c r="AS99" i="22"/>
  <c r="AR99" i="22"/>
  <c r="U99" i="22" s="1"/>
  <c r="AQ99" i="22"/>
  <c r="AP99" i="22"/>
  <c r="AO99" i="22"/>
  <c r="AN99" i="22"/>
  <c r="Q99" i="22" s="1"/>
  <c r="AM99" i="22"/>
  <c r="AL99" i="22"/>
  <c r="AK99" i="22"/>
  <c r="AJ99" i="22"/>
  <c r="M99" i="22" s="1"/>
  <c r="AI99" i="22"/>
  <c r="AH99" i="22"/>
  <c r="K99" i="22" s="1"/>
  <c r="AG99" i="22"/>
  <c r="AF99" i="22"/>
  <c r="AE99" i="22"/>
  <c r="AX98" i="22"/>
  <c r="AW98" i="22"/>
  <c r="AV98" i="22"/>
  <c r="AU98" i="22"/>
  <c r="AT98" i="22"/>
  <c r="W98" i="22" s="1"/>
  <c r="AS98" i="22"/>
  <c r="AR98" i="22"/>
  <c r="AQ98" i="22"/>
  <c r="AP98" i="22"/>
  <c r="AO98" i="22"/>
  <c r="AN98" i="22"/>
  <c r="Q98" i="22" s="1"/>
  <c r="AM98" i="22"/>
  <c r="AL98" i="22"/>
  <c r="AK98" i="22"/>
  <c r="AJ98" i="22"/>
  <c r="M98" i="22" s="1"/>
  <c r="AI98" i="22"/>
  <c r="AH98" i="22"/>
  <c r="AG98" i="22"/>
  <c r="AF98" i="22"/>
  <c r="AE98" i="22"/>
  <c r="AX97" i="22"/>
  <c r="AW97" i="22"/>
  <c r="AV97" i="22"/>
  <c r="AU97" i="22"/>
  <c r="AT97" i="22"/>
  <c r="AS97" i="22"/>
  <c r="AR97" i="22"/>
  <c r="U97" i="22" s="1"/>
  <c r="AQ97" i="22"/>
  <c r="AP97" i="22"/>
  <c r="AO97" i="22"/>
  <c r="AN97" i="22"/>
  <c r="Q97" i="22" s="1"/>
  <c r="AM97" i="22"/>
  <c r="AL97" i="22"/>
  <c r="AK97" i="22"/>
  <c r="AJ97" i="22"/>
  <c r="M97" i="22" s="1"/>
  <c r="AI97" i="22"/>
  <c r="AH97" i="22"/>
  <c r="AG97" i="22"/>
  <c r="AF97" i="22"/>
  <c r="AE97" i="22"/>
  <c r="AX96" i="22"/>
  <c r="AW96" i="22"/>
  <c r="AV96" i="22"/>
  <c r="AU96" i="22"/>
  <c r="AT96" i="22"/>
  <c r="AS96" i="22"/>
  <c r="AR96" i="22"/>
  <c r="U96" i="22" s="1"/>
  <c r="AQ96" i="22"/>
  <c r="AP96" i="22"/>
  <c r="AO96" i="22"/>
  <c r="AN96" i="22"/>
  <c r="Q96" i="22" s="1"/>
  <c r="AM96" i="22"/>
  <c r="AL96" i="22"/>
  <c r="AK96" i="22"/>
  <c r="AJ96" i="22"/>
  <c r="M96" i="22" s="1"/>
  <c r="AI96" i="22"/>
  <c r="AH96" i="22"/>
  <c r="AG96" i="22"/>
  <c r="AF96" i="22"/>
  <c r="AE96" i="22"/>
  <c r="AX95" i="22"/>
  <c r="AW95" i="22"/>
  <c r="AV95" i="22"/>
  <c r="AU95" i="22"/>
  <c r="AT95" i="22"/>
  <c r="AS95" i="22"/>
  <c r="AR95" i="22"/>
  <c r="U95" i="22" s="1"/>
  <c r="AQ95" i="22"/>
  <c r="AP95" i="22"/>
  <c r="AO95" i="22"/>
  <c r="AN95" i="22"/>
  <c r="Q95" i="22" s="1"/>
  <c r="AM95" i="22"/>
  <c r="AL95" i="22"/>
  <c r="AK95" i="22"/>
  <c r="AJ95" i="22"/>
  <c r="M95" i="22" s="1"/>
  <c r="AI95" i="22"/>
  <c r="AH95" i="22"/>
  <c r="K95" i="22" s="1"/>
  <c r="AG95" i="22"/>
  <c r="AF95" i="22"/>
  <c r="AE95" i="22"/>
  <c r="AX94" i="22"/>
  <c r="AW94" i="22"/>
  <c r="AV94" i="22"/>
  <c r="AU94" i="22"/>
  <c r="AT94" i="22"/>
  <c r="W94" i="22" s="1"/>
  <c r="AS94" i="22"/>
  <c r="AR94" i="22"/>
  <c r="AQ94" i="22"/>
  <c r="AP94" i="22"/>
  <c r="AO94" i="22"/>
  <c r="AN94" i="22"/>
  <c r="Q94" i="22" s="1"/>
  <c r="AM94" i="22"/>
  <c r="AL94" i="22"/>
  <c r="AK94" i="22"/>
  <c r="AJ94" i="22"/>
  <c r="AI94" i="22"/>
  <c r="AH94" i="22"/>
  <c r="AG94" i="22"/>
  <c r="AF94" i="22"/>
  <c r="AE94" i="22"/>
  <c r="AX93" i="22"/>
  <c r="AW93" i="22"/>
  <c r="AV93" i="22"/>
  <c r="AU93" i="22"/>
  <c r="AT93" i="22"/>
  <c r="AS93" i="22"/>
  <c r="AR93" i="22"/>
  <c r="AQ93" i="22"/>
  <c r="AP93" i="22"/>
  <c r="AO93" i="22"/>
  <c r="AN93" i="22"/>
  <c r="Q93" i="22" s="1"/>
  <c r="AM93" i="22"/>
  <c r="AL93" i="22"/>
  <c r="AK93" i="22"/>
  <c r="AJ93" i="22"/>
  <c r="AI93" i="22"/>
  <c r="AH93" i="22"/>
  <c r="AG93" i="22"/>
  <c r="AF93" i="22"/>
  <c r="AE93" i="22"/>
  <c r="AX92" i="22"/>
  <c r="AW92" i="22"/>
  <c r="AV92" i="22"/>
  <c r="AU92" i="22"/>
  <c r="AT92" i="22"/>
  <c r="AS92" i="22"/>
  <c r="AR92" i="22"/>
  <c r="AQ92" i="22"/>
  <c r="AP92" i="22"/>
  <c r="AO92" i="22"/>
  <c r="AN92" i="22"/>
  <c r="Q92" i="22" s="1"/>
  <c r="AM92" i="22"/>
  <c r="AL92" i="22"/>
  <c r="AK92" i="22"/>
  <c r="AJ92" i="22"/>
  <c r="M92" i="22" s="1"/>
  <c r="AI92" i="22"/>
  <c r="AH92" i="22"/>
  <c r="AG92" i="22"/>
  <c r="AF92" i="22"/>
  <c r="AE92" i="22"/>
  <c r="AX91" i="22"/>
  <c r="AW91" i="22"/>
  <c r="AV91" i="22"/>
  <c r="AU91" i="22"/>
  <c r="AT91" i="22"/>
  <c r="AS91" i="22"/>
  <c r="AR91" i="22"/>
  <c r="U91" i="22" s="1"/>
  <c r="AQ91" i="22"/>
  <c r="AP91" i="22"/>
  <c r="AO91" i="22"/>
  <c r="AN91" i="22"/>
  <c r="Q91" i="22" s="1"/>
  <c r="AM91" i="22"/>
  <c r="AL91" i="22"/>
  <c r="AK91" i="22"/>
  <c r="AJ91" i="22"/>
  <c r="AI91" i="22"/>
  <c r="AH91" i="22"/>
  <c r="K91" i="22" s="1"/>
  <c r="AG91" i="22"/>
  <c r="AF91" i="22"/>
  <c r="AE91" i="22"/>
  <c r="AX90" i="22"/>
  <c r="AW90" i="22"/>
  <c r="AV90" i="22"/>
  <c r="AU90" i="22"/>
  <c r="AT90" i="22"/>
  <c r="W90" i="22" s="1"/>
  <c r="AS90" i="22"/>
  <c r="AR90" i="22"/>
  <c r="AQ90" i="22"/>
  <c r="AP90" i="22"/>
  <c r="AO90" i="22"/>
  <c r="AN90" i="22"/>
  <c r="Q90" i="22" s="1"/>
  <c r="AM90" i="22"/>
  <c r="AL90" i="22"/>
  <c r="AK90" i="22"/>
  <c r="AJ90" i="22"/>
  <c r="M90" i="22" s="1"/>
  <c r="AI90" i="22"/>
  <c r="AH90" i="22"/>
  <c r="AG90" i="22"/>
  <c r="AF90" i="22"/>
  <c r="AE90" i="22"/>
  <c r="AX89" i="22"/>
  <c r="AW89" i="22"/>
  <c r="AV89" i="22"/>
  <c r="AU89" i="22"/>
  <c r="AT89" i="22"/>
  <c r="AS89" i="22"/>
  <c r="AR89" i="22"/>
  <c r="AQ89" i="22"/>
  <c r="AP89" i="22"/>
  <c r="AO89" i="22"/>
  <c r="AN89" i="22"/>
  <c r="Q89" i="22" s="1"/>
  <c r="AM89" i="22"/>
  <c r="AL89" i="22"/>
  <c r="AK89" i="22"/>
  <c r="AJ89" i="22"/>
  <c r="M89" i="22" s="1"/>
  <c r="AI89" i="22"/>
  <c r="AH89" i="22"/>
  <c r="AG89" i="22"/>
  <c r="AF89" i="22"/>
  <c r="AE89" i="22"/>
  <c r="AX88" i="22"/>
  <c r="AW88" i="22"/>
  <c r="AV88" i="22"/>
  <c r="AU88" i="22"/>
  <c r="AT88" i="22"/>
  <c r="AS88" i="22"/>
  <c r="AR88" i="22"/>
  <c r="U88" i="22" s="1"/>
  <c r="AQ88" i="22"/>
  <c r="AP88" i="22"/>
  <c r="AO88" i="22"/>
  <c r="AN88" i="22"/>
  <c r="Q88" i="22" s="1"/>
  <c r="AM88" i="22"/>
  <c r="AL88" i="22"/>
  <c r="AK88" i="22"/>
  <c r="AJ88" i="22"/>
  <c r="AI88" i="22"/>
  <c r="AH88" i="22"/>
  <c r="AG88" i="22"/>
  <c r="AF88" i="22"/>
  <c r="AE88" i="22"/>
  <c r="AX87" i="22"/>
  <c r="AW87" i="22"/>
  <c r="AV87" i="22"/>
  <c r="AU87" i="22"/>
  <c r="AT87" i="22"/>
  <c r="AS87" i="22"/>
  <c r="AR87" i="22"/>
  <c r="U87" i="22" s="1"/>
  <c r="AQ87" i="22"/>
  <c r="AP87" i="22"/>
  <c r="AO87" i="22"/>
  <c r="AN87" i="22"/>
  <c r="Q87" i="22" s="1"/>
  <c r="AM87" i="22"/>
  <c r="AL87" i="22"/>
  <c r="AK87" i="22"/>
  <c r="AJ87" i="22"/>
  <c r="AI87" i="22"/>
  <c r="AH87" i="22"/>
  <c r="K87" i="22" s="1"/>
  <c r="AG87" i="22"/>
  <c r="AF87" i="22"/>
  <c r="AE87" i="22"/>
  <c r="AX86" i="22"/>
  <c r="AW86" i="22"/>
  <c r="AV86" i="22"/>
  <c r="AU86" i="22"/>
  <c r="AT86" i="22"/>
  <c r="W86" i="22" s="1"/>
  <c r="AS86" i="22"/>
  <c r="AR86" i="22"/>
  <c r="AQ86" i="22"/>
  <c r="AP86" i="22"/>
  <c r="AO86" i="22"/>
  <c r="AN86" i="22"/>
  <c r="Q86" i="22" s="1"/>
  <c r="AM86" i="22"/>
  <c r="AL86" i="22"/>
  <c r="AK86" i="22"/>
  <c r="AJ86" i="22"/>
  <c r="M86" i="22" s="1"/>
  <c r="AI86" i="22"/>
  <c r="AH86" i="22"/>
  <c r="AG86" i="22"/>
  <c r="AF86" i="22"/>
  <c r="AE86" i="22"/>
  <c r="AX85" i="22"/>
  <c r="AW85" i="22"/>
  <c r="AV85" i="22"/>
  <c r="AU85" i="22"/>
  <c r="AT85" i="22"/>
  <c r="AS85" i="22"/>
  <c r="AR85" i="22"/>
  <c r="U85" i="22" s="1"/>
  <c r="AQ85" i="22"/>
  <c r="AP85" i="22"/>
  <c r="AO85" i="22"/>
  <c r="AN85" i="22"/>
  <c r="Q85" i="22" s="1"/>
  <c r="AM85" i="22"/>
  <c r="AL85" i="22"/>
  <c r="AK85" i="22"/>
  <c r="AJ85" i="22"/>
  <c r="M85" i="22" s="1"/>
  <c r="AI85" i="22"/>
  <c r="AH85" i="22"/>
  <c r="AG85" i="22"/>
  <c r="AF85" i="22"/>
  <c r="AE85" i="22"/>
  <c r="AX84" i="22"/>
  <c r="AW84" i="22"/>
  <c r="AV84" i="22"/>
  <c r="AU84" i="22"/>
  <c r="AT84" i="22"/>
  <c r="AS84" i="22"/>
  <c r="AR84" i="22"/>
  <c r="U84" i="22" s="1"/>
  <c r="AQ84" i="22"/>
  <c r="AP84" i="22"/>
  <c r="AO84" i="22"/>
  <c r="AN84" i="22"/>
  <c r="AM84" i="22"/>
  <c r="AL84" i="22"/>
  <c r="AK84" i="22"/>
  <c r="AJ84" i="22"/>
  <c r="AI84" i="22"/>
  <c r="AH84" i="22"/>
  <c r="AG84" i="22"/>
  <c r="AF84" i="22"/>
  <c r="AE84" i="22"/>
  <c r="AX83" i="22"/>
  <c r="AW83" i="22"/>
  <c r="AV83" i="22"/>
  <c r="AU83" i="22"/>
  <c r="AT83" i="22"/>
  <c r="AS83" i="22"/>
  <c r="AR83" i="22"/>
  <c r="U83" i="22" s="1"/>
  <c r="AQ83" i="22"/>
  <c r="AP83" i="22"/>
  <c r="AO83" i="22"/>
  <c r="AN83" i="22"/>
  <c r="AM83" i="22"/>
  <c r="AL83" i="22"/>
  <c r="AK83" i="22"/>
  <c r="AJ83" i="22"/>
  <c r="AI83" i="22"/>
  <c r="AH83" i="22"/>
  <c r="K83" i="22" s="1"/>
  <c r="AG83" i="22"/>
  <c r="AF83" i="22"/>
  <c r="AE83" i="22"/>
  <c r="AX82" i="22"/>
  <c r="AW82" i="22"/>
  <c r="AV82" i="22"/>
  <c r="AU82" i="22"/>
  <c r="AT82" i="22"/>
  <c r="W82" i="22" s="1"/>
  <c r="AS82" i="22"/>
  <c r="AR82" i="22"/>
  <c r="AQ82" i="22"/>
  <c r="AP82" i="22"/>
  <c r="AO82" i="22"/>
  <c r="AN82" i="22"/>
  <c r="Q82" i="22" s="1"/>
  <c r="AM82" i="22"/>
  <c r="AL82" i="22"/>
  <c r="AK82" i="22"/>
  <c r="AJ82" i="22"/>
  <c r="M82" i="22" s="1"/>
  <c r="AI82" i="22"/>
  <c r="AH82" i="22"/>
  <c r="AG82" i="22"/>
  <c r="AF82" i="22"/>
  <c r="AE82" i="22"/>
  <c r="AX81" i="22"/>
  <c r="AW81" i="22"/>
  <c r="AV81" i="22"/>
  <c r="AU81" i="22"/>
  <c r="AT81" i="22"/>
  <c r="AS81" i="22"/>
  <c r="AR81" i="22"/>
  <c r="AQ81" i="22"/>
  <c r="AP81" i="22"/>
  <c r="AO81" i="22"/>
  <c r="AN81" i="22"/>
  <c r="Q81" i="22" s="1"/>
  <c r="AM81" i="22"/>
  <c r="AL81" i="22"/>
  <c r="AK81" i="22"/>
  <c r="AJ81" i="22"/>
  <c r="M81" i="22" s="1"/>
  <c r="AI81" i="22"/>
  <c r="AH81" i="22"/>
  <c r="AG81" i="22"/>
  <c r="AF81" i="22"/>
  <c r="AE81" i="22"/>
  <c r="AX80" i="22"/>
  <c r="AW80" i="22"/>
  <c r="AV80" i="22"/>
  <c r="AU80" i="22"/>
  <c r="AT80" i="22"/>
  <c r="AS80" i="22"/>
  <c r="AR80" i="22"/>
  <c r="U80" i="22" s="1"/>
  <c r="AQ80" i="22"/>
  <c r="AP80" i="22"/>
  <c r="AO80" i="22"/>
  <c r="AN80" i="22"/>
  <c r="Q80" i="22" s="1"/>
  <c r="AM80" i="22"/>
  <c r="AL80" i="22"/>
  <c r="AK80" i="22"/>
  <c r="AJ80" i="22"/>
  <c r="AI80" i="22"/>
  <c r="AH80" i="22"/>
  <c r="AG80" i="22"/>
  <c r="AF80" i="22"/>
  <c r="AE80" i="22"/>
  <c r="AX79" i="22"/>
  <c r="AW79" i="22"/>
  <c r="AV79" i="22"/>
  <c r="AU79" i="22"/>
  <c r="AT79" i="22"/>
  <c r="AS79" i="22"/>
  <c r="AR79" i="22"/>
  <c r="U79" i="22" s="1"/>
  <c r="AQ79" i="22"/>
  <c r="AP79" i="22"/>
  <c r="AO79" i="22"/>
  <c r="AN79" i="22"/>
  <c r="Q79" i="22" s="1"/>
  <c r="AM79" i="22"/>
  <c r="AL79" i="22"/>
  <c r="AK79" i="22"/>
  <c r="AJ79" i="22"/>
  <c r="AI79" i="22"/>
  <c r="AH79" i="22"/>
  <c r="K79" i="22" s="1"/>
  <c r="AG79" i="22"/>
  <c r="AF79" i="22"/>
  <c r="AE79" i="22"/>
  <c r="AX78" i="22"/>
  <c r="AW78" i="22"/>
  <c r="AV78" i="22"/>
  <c r="AU78" i="22"/>
  <c r="AT78" i="22"/>
  <c r="W78" i="22" s="1"/>
  <c r="AS78" i="22"/>
  <c r="AR78" i="22"/>
  <c r="AQ78" i="22"/>
  <c r="AP78" i="22"/>
  <c r="AO78" i="22"/>
  <c r="AN78" i="22"/>
  <c r="Q78" i="22" s="1"/>
  <c r="AM78" i="22"/>
  <c r="AL78" i="22"/>
  <c r="AK78" i="22"/>
  <c r="AJ78" i="22"/>
  <c r="M78" i="22" s="1"/>
  <c r="AI78" i="22"/>
  <c r="AH78" i="22"/>
  <c r="AG78" i="22"/>
  <c r="AF78" i="22"/>
  <c r="AE78" i="22"/>
  <c r="AX77" i="22"/>
  <c r="AW77" i="22"/>
  <c r="AV77" i="22"/>
  <c r="AU77" i="22"/>
  <c r="AT77" i="22"/>
  <c r="AS77" i="22"/>
  <c r="AR77" i="22"/>
  <c r="U77" i="22" s="1"/>
  <c r="AQ77" i="22"/>
  <c r="AP77" i="22"/>
  <c r="AO77" i="22"/>
  <c r="AN77" i="22"/>
  <c r="Q77" i="22" s="1"/>
  <c r="AM77" i="22"/>
  <c r="AL77" i="22"/>
  <c r="AK77" i="22"/>
  <c r="AJ77" i="22"/>
  <c r="M77" i="22" s="1"/>
  <c r="AI77" i="22"/>
  <c r="AH77" i="22"/>
  <c r="AG77" i="22"/>
  <c r="AF77" i="22"/>
  <c r="AE77" i="22"/>
  <c r="AX76" i="22"/>
  <c r="AW76" i="22"/>
  <c r="AV76" i="22"/>
  <c r="AU76" i="22"/>
  <c r="AT76" i="22"/>
  <c r="AS76" i="22"/>
  <c r="AR76" i="22"/>
  <c r="U76" i="22" s="1"/>
  <c r="AQ76" i="22"/>
  <c r="AP76" i="22"/>
  <c r="AO76" i="22"/>
  <c r="AN76" i="22"/>
  <c r="Q76" i="22" s="1"/>
  <c r="AM76" i="22"/>
  <c r="AL76" i="22"/>
  <c r="AK76" i="22"/>
  <c r="AJ76" i="22"/>
  <c r="AI76" i="22"/>
  <c r="AH76" i="22"/>
  <c r="AG76" i="22"/>
  <c r="AF76" i="22"/>
  <c r="AE76" i="22"/>
  <c r="AX75" i="22"/>
  <c r="AW75" i="22"/>
  <c r="AV75" i="22"/>
  <c r="AU75" i="22"/>
  <c r="AT75" i="22"/>
  <c r="AS75" i="22"/>
  <c r="AR75" i="22"/>
  <c r="U75" i="22" s="1"/>
  <c r="AQ75" i="22"/>
  <c r="AP75" i="22"/>
  <c r="AO75" i="22"/>
  <c r="AN75" i="22"/>
  <c r="Q75" i="22" s="1"/>
  <c r="AM75" i="22"/>
  <c r="AL75" i="22"/>
  <c r="AK75" i="22"/>
  <c r="AJ75" i="22"/>
  <c r="AI75" i="22"/>
  <c r="AH75" i="22"/>
  <c r="K75" i="22" s="1"/>
  <c r="AG75" i="22"/>
  <c r="AF75" i="22"/>
  <c r="AE75" i="22"/>
  <c r="AX74" i="22"/>
  <c r="AW74" i="22"/>
  <c r="AV74" i="22"/>
  <c r="AU74" i="22"/>
  <c r="AT74" i="22"/>
  <c r="W74" i="22" s="1"/>
  <c r="AS74" i="22"/>
  <c r="AR74" i="22"/>
  <c r="U74" i="22" s="1"/>
  <c r="AQ74" i="22"/>
  <c r="AP74" i="22"/>
  <c r="AO74" i="22"/>
  <c r="AN74" i="22"/>
  <c r="Q74" i="22" s="1"/>
  <c r="AM74" i="22"/>
  <c r="AL74" i="22"/>
  <c r="AK74" i="22"/>
  <c r="AJ74" i="22"/>
  <c r="M74" i="22" s="1"/>
  <c r="AI74" i="22"/>
  <c r="AH74" i="22"/>
  <c r="AG74" i="22"/>
  <c r="AF74" i="22"/>
  <c r="AE74" i="22"/>
  <c r="AX73" i="22"/>
  <c r="AW73" i="22"/>
  <c r="AV73" i="22"/>
  <c r="AU73" i="22"/>
  <c r="AT73" i="22"/>
  <c r="AS73" i="22"/>
  <c r="AR73" i="22"/>
  <c r="U73" i="22" s="1"/>
  <c r="AQ73" i="22"/>
  <c r="AP73" i="22"/>
  <c r="AO73" i="22"/>
  <c r="AN73" i="22"/>
  <c r="Q73" i="22" s="1"/>
  <c r="AM73" i="22"/>
  <c r="AL73" i="22"/>
  <c r="AK73" i="22"/>
  <c r="AJ73" i="22"/>
  <c r="M73" i="22" s="1"/>
  <c r="AI73" i="22"/>
  <c r="AH73" i="22"/>
  <c r="AG73" i="22"/>
  <c r="AF73" i="22"/>
  <c r="AE73" i="22"/>
  <c r="AX72" i="22"/>
  <c r="AW72" i="22"/>
  <c r="AV72" i="22"/>
  <c r="AU72" i="22"/>
  <c r="AT72" i="22"/>
  <c r="AS72" i="22"/>
  <c r="AR72" i="22"/>
  <c r="AQ72" i="22"/>
  <c r="AP72" i="22"/>
  <c r="AO72" i="22"/>
  <c r="AN72" i="22"/>
  <c r="Q72" i="22" s="1"/>
  <c r="AM72" i="22"/>
  <c r="AL72" i="22"/>
  <c r="AK72" i="22"/>
  <c r="AJ72" i="22"/>
  <c r="AI72" i="22"/>
  <c r="AH72" i="22"/>
  <c r="AG72" i="22"/>
  <c r="AF72" i="22"/>
  <c r="AE72" i="22"/>
  <c r="AX71" i="22"/>
  <c r="AW71" i="22"/>
  <c r="AV71" i="22"/>
  <c r="AU71" i="22"/>
  <c r="AT71" i="22"/>
  <c r="AS71" i="22"/>
  <c r="AR71" i="22"/>
  <c r="U71" i="22" s="1"/>
  <c r="AQ71" i="22"/>
  <c r="AP71" i="22"/>
  <c r="AO71" i="22"/>
  <c r="AN71" i="22"/>
  <c r="Q71" i="22" s="1"/>
  <c r="AM71" i="22"/>
  <c r="AL71" i="22"/>
  <c r="AK71" i="22"/>
  <c r="AJ71" i="22"/>
  <c r="AI71" i="22"/>
  <c r="AH71" i="22"/>
  <c r="K71" i="22" s="1"/>
  <c r="AG71" i="22"/>
  <c r="AF71" i="22"/>
  <c r="AE71" i="22"/>
  <c r="AX70" i="22"/>
  <c r="AW70" i="22"/>
  <c r="AV70" i="22"/>
  <c r="AU70" i="22"/>
  <c r="AT70" i="22"/>
  <c r="W70" i="22" s="1"/>
  <c r="AS70" i="22"/>
  <c r="AR70" i="22"/>
  <c r="U70" i="22" s="1"/>
  <c r="AQ70" i="22"/>
  <c r="AP70" i="22"/>
  <c r="AO70" i="22"/>
  <c r="AN70" i="22"/>
  <c r="Q70" i="22" s="1"/>
  <c r="AM70" i="22"/>
  <c r="AL70" i="22"/>
  <c r="AK70" i="22"/>
  <c r="AJ70" i="22"/>
  <c r="M70" i="22" s="1"/>
  <c r="AI70" i="22"/>
  <c r="AH70" i="22"/>
  <c r="AG70" i="22"/>
  <c r="AF70" i="22"/>
  <c r="AE70" i="22"/>
  <c r="AX69" i="22"/>
  <c r="AW69" i="22"/>
  <c r="AV69" i="22"/>
  <c r="AU69" i="22"/>
  <c r="AT69" i="22"/>
  <c r="AS69" i="22"/>
  <c r="AR69" i="22"/>
  <c r="AQ69" i="22"/>
  <c r="AP69" i="22"/>
  <c r="AO69" i="22"/>
  <c r="AN69" i="22"/>
  <c r="Q69" i="22" s="1"/>
  <c r="AM69" i="22"/>
  <c r="AL69" i="22"/>
  <c r="AK69" i="22"/>
  <c r="AJ69" i="22"/>
  <c r="M69" i="22" s="1"/>
  <c r="AI69" i="22"/>
  <c r="AH69" i="22"/>
  <c r="AG69" i="22"/>
  <c r="AF69" i="22"/>
  <c r="AE69" i="22"/>
  <c r="AX68" i="22"/>
  <c r="AW68" i="22"/>
  <c r="AV68" i="22"/>
  <c r="AU68" i="22"/>
  <c r="AT68" i="22"/>
  <c r="AS68" i="22"/>
  <c r="AR68" i="22"/>
  <c r="AQ68" i="22"/>
  <c r="AP68" i="22"/>
  <c r="AO68" i="22"/>
  <c r="AN68" i="22"/>
  <c r="AM68" i="22"/>
  <c r="AL68" i="22"/>
  <c r="AK68" i="22"/>
  <c r="AJ68" i="22"/>
  <c r="AI68" i="22"/>
  <c r="AH68" i="22"/>
  <c r="AG68" i="22"/>
  <c r="AF68" i="22"/>
  <c r="AE68" i="22"/>
  <c r="AX67" i="22"/>
  <c r="AW67" i="22"/>
  <c r="AV67" i="22"/>
  <c r="AU67" i="22"/>
  <c r="AT67" i="22"/>
  <c r="AS67" i="22"/>
  <c r="AR67" i="22"/>
  <c r="U67" i="22" s="1"/>
  <c r="AQ67" i="22"/>
  <c r="AP67" i="22"/>
  <c r="AO67" i="22"/>
  <c r="AN67" i="22"/>
  <c r="AM67" i="22"/>
  <c r="AL67" i="22"/>
  <c r="AK67" i="22"/>
  <c r="AJ67" i="22"/>
  <c r="AI67" i="22"/>
  <c r="AH67" i="22"/>
  <c r="K67" i="22" s="1"/>
  <c r="AG67" i="22"/>
  <c r="AF67" i="22"/>
  <c r="AE67" i="22"/>
  <c r="AX66" i="22"/>
  <c r="AW66" i="22"/>
  <c r="AV66" i="22"/>
  <c r="AU66" i="22"/>
  <c r="AT66" i="22"/>
  <c r="W66" i="22" s="1"/>
  <c r="AS66" i="22"/>
  <c r="AR66" i="22"/>
  <c r="U66" i="22" s="1"/>
  <c r="AQ66" i="22"/>
  <c r="AP66" i="22"/>
  <c r="AO66" i="22"/>
  <c r="AN66" i="22"/>
  <c r="Q66" i="22" s="1"/>
  <c r="AM66" i="22"/>
  <c r="AL66" i="22"/>
  <c r="AK66" i="22"/>
  <c r="AJ66" i="22"/>
  <c r="M66" i="22" s="1"/>
  <c r="AI66" i="22"/>
  <c r="AH66" i="22"/>
  <c r="AG66" i="22"/>
  <c r="AF66" i="22"/>
  <c r="AE66" i="22"/>
  <c r="AX65" i="22"/>
  <c r="AW65" i="22"/>
  <c r="AV65" i="22"/>
  <c r="AU65" i="22"/>
  <c r="AT65" i="22"/>
  <c r="AS65" i="22"/>
  <c r="AR65" i="22"/>
  <c r="U65" i="22" s="1"/>
  <c r="AQ65" i="22"/>
  <c r="AP65" i="22"/>
  <c r="AO65" i="22"/>
  <c r="AN65" i="22"/>
  <c r="Q65" i="22" s="1"/>
  <c r="AM65" i="22"/>
  <c r="AL65" i="22"/>
  <c r="AK65" i="22"/>
  <c r="AJ65" i="22"/>
  <c r="M65" i="22" s="1"/>
  <c r="AI65" i="22"/>
  <c r="AH65" i="22"/>
  <c r="AG65" i="22"/>
  <c r="AF65" i="22"/>
  <c r="AE65" i="22"/>
  <c r="AX64" i="22"/>
  <c r="AW64" i="22"/>
  <c r="AV64" i="22"/>
  <c r="AU64" i="22"/>
  <c r="AT64" i="22"/>
  <c r="AS64" i="22"/>
  <c r="AR64" i="22"/>
  <c r="AQ64" i="22"/>
  <c r="AP64" i="22"/>
  <c r="AO64" i="22"/>
  <c r="AN64" i="22"/>
  <c r="Q64" i="22" s="1"/>
  <c r="AM64" i="22"/>
  <c r="AL64" i="22"/>
  <c r="AK64" i="22"/>
  <c r="AJ64" i="22"/>
  <c r="AI64" i="22"/>
  <c r="AH64" i="22"/>
  <c r="AG64" i="22"/>
  <c r="AF64" i="22"/>
  <c r="AE64" i="22"/>
  <c r="AX63" i="22"/>
  <c r="AW63" i="22"/>
  <c r="AV63" i="22"/>
  <c r="AU63" i="22"/>
  <c r="AT63" i="22"/>
  <c r="AS63" i="22"/>
  <c r="AR63" i="22"/>
  <c r="U63" i="22" s="1"/>
  <c r="AQ63" i="22"/>
  <c r="AP63" i="22"/>
  <c r="AO63" i="22"/>
  <c r="AN63" i="22"/>
  <c r="Q63" i="22" s="1"/>
  <c r="AM63" i="22"/>
  <c r="AL63" i="22"/>
  <c r="AK63" i="22"/>
  <c r="AJ63" i="22"/>
  <c r="AI63" i="22"/>
  <c r="AH63" i="22"/>
  <c r="K63" i="22" s="1"/>
  <c r="AG63" i="22"/>
  <c r="AF63" i="22"/>
  <c r="AE63" i="22"/>
  <c r="AX62" i="22"/>
  <c r="AW62" i="22"/>
  <c r="AV62" i="22"/>
  <c r="AU62" i="22"/>
  <c r="AT62" i="22"/>
  <c r="W62" i="22" s="1"/>
  <c r="AS62" i="22"/>
  <c r="AR62" i="22"/>
  <c r="U62" i="22" s="1"/>
  <c r="AQ62" i="22"/>
  <c r="AP62" i="22"/>
  <c r="AO62" i="22"/>
  <c r="AN62" i="22"/>
  <c r="AM62" i="22"/>
  <c r="AL62" i="22"/>
  <c r="AK62" i="22"/>
  <c r="AJ62" i="22"/>
  <c r="M62" i="22" s="1"/>
  <c r="AI62" i="22"/>
  <c r="AH62" i="22"/>
  <c r="AG62" i="22"/>
  <c r="AF62" i="22"/>
  <c r="AE62" i="22"/>
  <c r="AX61" i="22"/>
  <c r="AW61" i="22"/>
  <c r="AV61" i="22"/>
  <c r="AU61" i="22"/>
  <c r="AT61" i="22"/>
  <c r="AS61" i="22"/>
  <c r="AR61" i="22"/>
  <c r="U61" i="22" s="1"/>
  <c r="AQ61" i="22"/>
  <c r="AP61" i="22"/>
  <c r="AO61" i="22"/>
  <c r="AN61" i="22"/>
  <c r="Q61" i="22" s="1"/>
  <c r="AM61" i="22"/>
  <c r="AL61" i="22"/>
  <c r="AK61" i="22"/>
  <c r="AJ61" i="22"/>
  <c r="M61" i="22" s="1"/>
  <c r="AI61" i="22"/>
  <c r="AH61" i="22"/>
  <c r="AG61" i="22"/>
  <c r="AF61" i="22"/>
  <c r="AE61" i="22"/>
  <c r="AX60" i="22"/>
  <c r="AW60" i="22"/>
  <c r="AV60" i="22"/>
  <c r="AU60" i="22"/>
  <c r="AT60" i="22"/>
  <c r="AS60" i="22"/>
  <c r="AR60" i="22"/>
  <c r="AQ60" i="22"/>
  <c r="AP60" i="22"/>
  <c r="AO60" i="22"/>
  <c r="AN60" i="22"/>
  <c r="Q60" i="22" s="1"/>
  <c r="AM60" i="22"/>
  <c r="AL60" i="22"/>
  <c r="AK60" i="22"/>
  <c r="AJ60" i="22"/>
  <c r="AI60" i="22"/>
  <c r="AH60" i="22"/>
  <c r="AG60" i="22"/>
  <c r="AF60" i="22"/>
  <c r="AE60" i="22"/>
  <c r="AX59" i="22"/>
  <c r="AW59" i="22"/>
  <c r="AV59" i="22"/>
  <c r="AU59" i="22"/>
  <c r="AT59" i="22"/>
  <c r="AS59" i="22"/>
  <c r="AR59" i="22"/>
  <c r="U59" i="22" s="1"/>
  <c r="AQ59" i="22"/>
  <c r="AP59" i="22"/>
  <c r="AO59" i="22"/>
  <c r="AN59" i="22"/>
  <c r="Q59" i="22" s="1"/>
  <c r="AM59" i="22"/>
  <c r="AL59" i="22"/>
  <c r="AK59" i="22"/>
  <c r="AJ59" i="22"/>
  <c r="AI59" i="22"/>
  <c r="AH59" i="22"/>
  <c r="K59" i="22" s="1"/>
  <c r="AG59" i="22"/>
  <c r="AF59" i="22"/>
  <c r="AE59" i="22"/>
  <c r="AX58" i="22"/>
  <c r="AW58" i="22"/>
  <c r="AV58" i="22"/>
  <c r="AU58" i="22"/>
  <c r="AT58" i="22"/>
  <c r="W58" i="22" s="1"/>
  <c r="AS58" i="22"/>
  <c r="AR58" i="22"/>
  <c r="U58" i="22" s="1"/>
  <c r="AQ58" i="22"/>
  <c r="AP58" i="22"/>
  <c r="AO58" i="22"/>
  <c r="AN58" i="22"/>
  <c r="Q58" i="22" s="1"/>
  <c r="AM58" i="22"/>
  <c r="AL58" i="22"/>
  <c r="AK58" i="22"/>
  <c r="AJ58" i="22"/>
  <c r="M58" i="22" s="1"/>
  <c r="AI58" i="22"/>
  <c r="AH58" i="22"/>
  <c r="AG58" i="22"/>
  <c r="AF58" i="22"/>
  <c r="AE58" i="22"/>
  <c r="AX57" i="22"/>
  <c r="AW57" i="22"/>
  <c r="AV57" i="22"/>
  <c r="AU57" i="22"/>
  <c r="AT57" i="22"/>
  <c r="AS57" i="22"/>
  <c r="AR57" i="22"/>
  <c r="AQ57" i="22"/>
  <c r="AP57" i="22"/>
  <c r="AO57" i="22"/>
  <c r="AN57" i="22"/>
  <c r="Q57" i="22" s="1"/>
  <c r="AM57" i="22"/>
  <c r="AL57" i="22"/>
  <c r="AK57" i="22"/>
  <c r="AJ57" i="22"/>
  <c r="M57" i="22" s="1"/>
  <c r="AI57" i="22"/>
  <c r="AH57" i="22"/>
  <c r="AG57" i="22"/>
  <c r="AF57" i="22"/>
  <c r="AE57" i="22"/>
  <c r="AX56" i="22"/>
  <c r="AW56" i="22"/>
  <c r="AV56" i="22"/>
  <c r="AU56" i="22"/>
  <c r="AT56" i="22"/>
  <c r="AS56" i="22"/>
  <c r="AR56" i="22"/>
  <c r="AQ56" i="22"/>
  <c r="AP56" i="22"/>
  <c r="AO56" i="22"/>
  <c r="AN56" i="22"/>
  <c r="Q56" i="22" s="1"/>
  <c r="AM56" i="22"/>
  <c r="AL56" i="22"/>
  <c r="AK56" i="22"/>
  <c r="AJ56" i="22"/>
  <c r="AI56" i="22"/>
  <c r="AH56" i="22"/>
  <c r="AG56" i="22"/>
  <c r="AF56" i="22"/>
  <c r="AE56" i="22"/>
  <c r="AX55" i="22"/>
  <c r="AW55" i="22"/>
  <c r="AV55" i="22"/>
  <c r="AU55" i="22"/>
  <c r="AT55" i="22"/>
  <c r="AS55" i="22"/>
  <c r="AR55" i="22"/>
  <c r="U55" i="22" s="1"/>
  <c r="AQ55" i="22"/>
  <c r="AP55" i="22"/>
  <c r="AO55" i="22"/>
  <c r="AN55" i="22"/>
  <c r="Q55" i="22" s="1"/>
  <c r="AM55" i="22"/>
  <c r="AL55" i="22"/>
  <c r="AK55" i="22"/>
  <c r="AJ55" i="22"/>
  <c r="AI55" i="22"/>
  <c r="AH55" i="22"/>
  <c r="K55" i="22" s="1"/>
  <c r="AG55" i="22"/>
  <c r="AF55" i="22"/>
  <c r="AE55" i="22"/>
  <c r="AX54" i="22"/>
  <c r="AW54" i="22"/>
  <c r="AV54" i="22"/>
  <c r="AU54" i="22"/>
  <c r="AT54" i="22"/>
  <c r="W54" i="22" s="1"/>
  <c r="AS54" i="22"/>
  <c r="AR54" i="22"/>
  <c r="AQ54" i="22"/>
  <c r="AP54" i="22"/>
  <c r="AO54" i="22"/>
  <c r="AN54" i="22"/>
  <c r="AM54" i="22"/>
  <c r="AL54" i="22"/>
  <c r="AK54" i="22"/>
  <c r="AJ54" i="22"/>
  <c r="M54" i="22" s="1"/>
  <c r="AI54" i="22"/>
  <c r="AH54" i="22"/>
  <c r="AG54" i="22"/>
  <c r="AF54" i="22"/>
  <c r="AE54" i="22"/>
  <c r="AX53" i="22"/>
  <c r="AW53" i="22"/>
  <c r="AV53" i="22"/>
  <c r="AU53" i="22"/>
  <c r="AT53" i="22"/>
  <c r="AS53" i="22"/>
  <c r="AR53" i="22"/>
  <c r="AQ53" i="22"/>
  <c r="AP53" i="22"/>
  <c r="AO53" i="22"/>
  <c r="AN53" i="22"/>
  <c r="Q53" i="22" s="1"/>
  <c r="AM53" i="22"/>
  <c r="AL53" i="22"/>
  <c r="AK53" i="22"/>
  <c r="AJ53" i="22"/>
  <c r="M53" i="22" s="1"/>
  <c r="AI53" i="22"/>
  <c r="AH53" i="22"/>
  <c r="AG53" i="22"/>
  <c r="AF53" i="22"/>
  <c r="AE53" i="22"/>
  <c r="AX52" i="22"/>
  <c r="AW52" i="22"/>
  <c r="AV52" i="22"/>
  <c r="AU52" i="22"/>
  <c r="AT52" i="22"/>
  <c r="AS52" i="22"/>
  <c r="AR52" i="22"/>
  <c r="AQ52" i="22"/>
  <c r="AP52" i="22"/>
  <c r="AO52" i="22"/>
  <c r="AN52" i="22"/>
  <c r="Q52" i="22" s="1"/>
  <c r="AM52" i="22"/>
  <c r="AL52" i="22"/>
  <c r="AK52" i="22"/>
  <c r="AJ52" i="22"/>
  <c r="AI52" i="22"/>
  <c r="AH52" i="22"/>
  <c r="AG52" i="22"/>
  <c r="AF52" i="22"/>
  <c r="AE52" i="22"/>
  <c r="AX51" i="22"/>
  <c r="AW51" i="22"/>
  <c r="AV51" i="22"/>
  <c r="AU51" i="22"/>
  <c r="AT51" i="22"/>
  <c r="AS51" i="22"/>
  <c r="AR51" i="22"/>
  <c r="U51" i="22" s="1"/>
  <c r="AQ51" i="22"/>
  <c r="AP51" i="22"/>
  <c r="AO51" i="22"/>
  <c r="AN51" i="22"/>
  <c r="Q51" i="22" s="1"/>
  <c r="AM51" i="22"/>
  <c r="AL51" i="22"/>
  <c r="AK51" i="22"/>
  <c r="AJ51" i="22"/>
  <c r="AI51" i="22"/>
  <c r="AH51" i="22"/>
  <c r="K51" i="22" s="1"/>
  <c r="AG51" i="22"/>
  <c r="AF51" i="22"/>
  <c r="AE51" i="22"/>
  <c r="AX50" i="22"/>
  <c r="AW50" i="22"/>
  <c r="AV50" i="22"/>
  <c r="AU50" i="22"/>
  <c r="AT50" i="22"/>
  <c r="W50" i="22" s="1"/>
  <c r="AS50" i="22"/>
  <c r="AR50" i="22"/>
  <c r="AQ50" i="22"/>
  <c r="AP50" i="22"/>
  <c r="AO50" i="22"/>
  <c r="AN50" i="22"/>
  <c r="Q50" i="22" s="1"/>
  <c r="AM50" i="22"/>
  <c r="AL50" i="22"/>
  <c r="AK50" i="22"/>
  <c r="AJ50" i="22"/>
  <c r="M50" i="22" s="1"/>
  <c r="AI50" i="22"/>
  <c r="AH50" i="22"/>
  <c r="AG50" i="22"/>
  <c r="AF50" i="22"/>
  <c r="AE50" i="22"/>
  <c r="AX49" i="22"/>
  <c r="AW49" i="22"/>
  <c r="AV49" i="22"/>
  <c r="AU49" i="22"/>
  <c r="AT49" i="22"/>
  <c r="AS49" i="22"/>
  <c r="AR49" i="22"/>
  <c r="AQ49" i="22"/>
  <c r="AP49" i="22"/>
  <c r="AO49" i="22"/>
  <c r="AN49" i="22"/>
  <c r="Q49" i="22" s="1"/>
  <c r="AM49" i="22"/>
  <c r="AL49" i="22"/>
  <c r="AK49" i="22"/>
  <c r="AJ49" i="22"/>
  <c r="M49" i="22" s="1"/>
  <c r="AI49" i="22"/>
  <c r="AH49" i="22"/>
  <c r="AG49" i="22"/>
  <c r="AF49" i="22"/>
  <c r="AE49" i="22"/>
  <c r="AX48" i="22"/>
  <c r="AW48" i="22"/>
  <c r="AV48" i="22"/>
  <c r="AU48" i="22"/>
  <c r="AT48" i="22"/>
  <c r="AS48" i="22"/>
  <c r="AR48" i="22"/>
  <c r="U48" i="22" s="1"/>
  <c r="AQ48" i="22"/>
  <c r="AP48" i="22"/>
  <c r="AO48" i="22"/>
  <c r="AN48" i="22"/>
  <c r="Q48" i="22" s="1"/>
  <c r="AM48" i="22"/>
  <c r="AL48" i="22"/>
  <c r="AK48" i="22"/>
  <c r="AJ48" i="22"/>
  <c r="AI48" i="22"/>
  <c r="AH48" i="22"/>
  <c r="AG48" i="22"/>
  <c r="AF48" i="22"/>
  <c r="AE48" i="22"/>
  <c r="AX47" i="22"/>
  <c r="AW47" i="22"/>
  <c r="AV47" i="22"/>
  <c r="AU47" i="22"/>
  <c r="AT47" i="22"/>
  <c r="AS47" i="22"/>
  <c r="AR47" i="22"/>
  <c r="U47" i="22" s="1"/>
  <c r="AQ47" i="22"/>
  <c r="AP47" i="22"/>
  <c r="AO47" i="22"/>
  <c r="AN47" i="22"/>
  <c r="Q47" i="22" s="1"/>
  <c r="AM47" i="22"/>
  <c r="AL47" i="22"/>
  <c r="AK47" i="22"/>
  <c r="AJ47" i="22"/>
  <c r="AI47" i="22"/>
  <c r="AH47" i="22"/>
  <c r="K47" i="22" s="1"/>
  <c r="AG47" i="22"/>
  <c r="AF47" i="22"/>
  <c r="AE47" i="22"/>
  <c r="AX46" i="22"/>
  <c r="AW46" i="22"/>
  <c r="AV46" i="22"/>
  <c r="AU46" i="22"/>
  <c r="AT46" i="22"/>
  <c r="W46" i="22" s="1"/>
  <c r="AS46" i="22"/>
  <c r="AR46" i="22"/>
  <c r="AQ46" i="22"/>
  <c r="AP46" i="22"/>
  <c r="AO46" i="22"/>
  <c r="AN46" i="22"/>
  <c r="AM46" i="22"/>
  <c r="AL46" i="22"/>
  <c r="AK46" i="22"/>
  <c r="AJ46" i="22"/>
  <c r="M46" i="22" s="1"/>
  <c r="AI46" i="22"/>
  <c r="AH46" i="22"/>
  <c r="AG46" i="22"/>
  <c r="AF46" i="22"/>
  <c r="AE46" i="22"/>
  <c r="AX45" i="22"/>
  <c r="AW45" i="22"/>
  <c r="AV45" i="22"/>
  <c r="AU45" i="22"/>
  <c r="AT45" i="22"/>
  <c r="AS45" i="22"/>
  <c r="AR45" i="22"/>
  <c r="AQ45" i="22"/>
  <c r="AP45" i="22"/>
  <c r="AO45" i="22"/>
  <c r="AN45" i="22"/>
  <c r="Q45" i="22" s="1"/>
  <c r="AM45" i="22"/>
  <c r="AL45" i="22"/>
  <c r="AK45" i="22"/>
  <c r="AJ45" i="22"/>
  <c r="M45" i="22" s="1"/>
  <c r="AI45" i="22"/>
  <c r="AH45" i="22"/>
  <c r="AG45" i="22"/>
  <c r="AF45" i="22"/>
  <c r="AE45" i="22"/>
  <c r="AX44" i="22"/>
  <c r="AW44" i="22"/>
  <c r="AV44" i="22"/>
  <c r="AU44" i="22"/>
  <c r="AT44" i="22"/>
  <c r="AS44" i="22"/>
  <c r="AR44" i="22"/>
  <c r="U44" i="22" s="1"/>
  <c r="AQ44" i="22"/>
  <c r="AP44" i="22"/>
  <c r="AO44" i="22"/>
  <c r="AN44" i="22"/>
  <c r="Q44" i="22" s="1"/>
  <c r="AM44" i="22"/>
  <c r="AL44" i="22"/>
  <c r="AK44" i="22"/>
  <c r="AJ44" i="22"/>
  <c r="AI44" i="22"/>
  <c r="AH44" i="22"/>
  <c r="AG44" i="22"/>
  <c r="AF44" i="22"/>
  <c r="AE44" i="22"/>
  <c r="AX43" i="22"/>
  <c r="AW43" i="22"/>
  <c r="AV43" i="22"/>
  <c r="AU43" i="22"/>
  <c r="AT43" i="22"/>
  <c r="AS43" i="22"/>
  <c r="AR43" i="22"/>
  <c r="U43" i="22" s="1"/>
  <c r="AQ43" i="22"/>
  <c r="AP43" i="22"/>
  <c r="AO43" i="22"/>
  <c r="AN43" i="22"/>
  <c r="Q43" i="22" s="1"/>
  <c r="AM43" i="22"/>
  <c r="AL43" i="22"/>
  <c r="AK43" i="22"/>
  <c r="AJ43" i="22"/>
  <c r="AI43" i="22"/>
  <c r="AH43" i="22"/>
  <c r="K43" i="22" s="1"/>
  <c r="AG43" i="22"/>
  <c r="AF43" i="22"/>
  <c r="AE43" i="22"/>
  <c r="AX42" i="22"/>
  <c r="AW42" i="22"/>
  <c r="AV42" i="22"/>
  <c r="AU42" i="22"/>
  <c r="AT42" i="22"/>
  <c r="W42" i="22" s="1"/>
  <c r="AS42" i="22"/>
  <c r="AR42" i="22"/>
  <c r="AQ42" i="22"/>
  <c r="AP42" i="22"/>
  <c r="AO42" i="22"/>
  <c r="AN42" i="22"/>
  <c r="Q42" i="22" s="1"/>
  <c r="AM42" i="22"/>
  <c r="AL42" i="22"/>
  <c r="AK42" i="22"/>
  <c r="AJ42" i="22"/>
  <c r="M42" i="22" s="1"/>
  <c r="AI42" i="22"/>
  <c r="AH42" i="22"/>
  <c r="AG42" i="22"/>
  <c r="AF42" i="22"/>
  <c r="AE42" i="22"/>
  <c r="AX41" i="22"/>
  <c r="AW41" i="22"/>
  <c r="AV41" i="22"/>
  <c r="AU41" i="22"/>
  <c r="AT41" i="22"/>
  <c r="AS41" i="22"/>
  <c r="AR41" i="22"/>
  <c r="U41" i="22" s="1"/>
  <c r="AQ41" i="22"/>
  <c r="AP41" i="22"/>
  <c r="AO41" i="22"/>
  <c r="AN41" i="22"/>
  <c r="Q41" i="22" s="1"/>
  <c r="AM41" i="22"/>
  <c r="AL41" i="22"/>
  <c r="AK41" i="22"/>
  <c r="AJ41" i="22"/>
  <c r="M41" i="22" s="1"/>
  <c r="AI41" i="22"/>
  <c r="AH41" i="22"/>
  <c r="AG41" i="22"/>
  <c r="AF41" i="22"/>
  <c r="AE41" i="22"/>
  <c r="AX40" i="22"/>
  <c r="AW40" i="22"/>
  <c r="AV40" i="22"/>
  <c r="AU40" i="22"/>
  <c r="AT40" i="22"/>
  <c r="AS40" i="22"/>
  <c r="AR40" i="22"/>
  <c r="U40" i="22" s="1"/>
  <c r="AQ40" i="22"/>
  <c r="AP40" i="22"/>
  <c r="AO40" i="22"/>
  <c r="AN40" i="22"/>
  <c r="Q40" i="22" s="1"/>
  <c r="AM40" i="22"/>
  <c r="AL40" i="22"/>
  <c r="AK40" i="22"/>
  <c r="AJ40" i="22"/>
  <c r="AI40" i="22"/>
  <c r="AH40" i="22"/>
  <c r="AG40" i="22"/>
  <c r="AF40" i="22"/>
  <c r="AE40" i="22"/>
  <c r="AX39" i="22"/>
  <c r="AW39" i="22"/>
  <c r="AV39" i="22"/>
  <c r="AU39" i="22"/>
  <c r="AT39" i="22"/>
  <c r="AS39" i="22"/>
  <c r="AR39" i="22"/>
  <c r="U39" i="22" s="1"/>
  <c r="AQ39" i="22"/>
  <c r="AP39" i="22"/>
  <c r="AO39" i="22"/>
  <c r="AN39" i="22"/>
  <c r="Q39" i="22" s="1"/>
  <c r="AM39" i="22"/>
  <c r="AL39" i="22"/>
  <c r="AK39" i="22"/>
  <c r="AJ39" i="22"/>
  <c r="AI39" i="22"/>
  <c r="AH39" i="22"/>
  <c r="K39" i="22" s="1"/>
  <c r="AG39" i="22"/>
  <c r="AF39" i="22"/>
  <c r="AE39" i="22"/>
  <c r="AX38" i="22"/>
  <c r="AW38" i="22"/>
  <c r="AV38" i="22"/>
  <c r="AU38" i="22"/>
  <c r="AT38" i="22"/>
  <c r="W38" i="22" s="1"/>
  <c r="AS38" i="22"/>
  <c r="AR38" i="22"/>
  <c r="U38" i="22" s="1"/>
  <c r="AQ38" i="22"/>
  <c r="AP38" i="22"/>
  <c r="AO38" i="22"/>
  <c r="AN38" i="22"/>
  <c r="AM38" i="22"/>
  <c r="AL38" i="22"/>
  <c r="AK38" i="22"/>
  <c r="AJ38" i="22"/>
  <c r="M38" i="22" s="1"/>
  <c r="AI38" i="22"/>
  <c r="AH38" i="22"/>
  <c r="AG38" i="22"/>
  <c r="AF38" i="22"/>
  <c r="AE38" i="22"/>
  <c r="AX37" i="22"/>
  <c r="AW37" i="22"/>
  <c r="AV37" i="22"/>
  <c r="AU37" i="22"/>
  <c r="AT37" i="22"/>
  <c r="AS37" i="22"/>
  <c r="AR37" i="22"/>
  <c r="U37" i="22" s="1"/>
  <c r="AQ37" i="22"/>
  <c r="AP37" i="22"/>
  <c r="AO37" i="22"/>
  <c r="AN37" i="22"/>
  <c r="Q37" i="22" s="1"/>
  <c r="AM37" i="22"/>
  <c r="AL37" i="22"/>
  <c r="AK37" i="22"/>
  <c r="AJ37" i="22"/>
  <c r="M37" i="22" s="1"/>
  <c r="AI37" i="22"/>
  <c r="AH37" i="22"/>
  <c r="AG37" i="22"/>
  <c r="AF37" i="22"/>
  <c r="AE37" i="22"/>
  <c r="AX36" i="22"/>
  <c r="AW36" i="22"/>
  <c r="AV36" i="22"/>
  <c r="AU36" i="22"/>
  <c r="AT36" i="22"/>
  <c r="AS36" i="22"/>
  <c r="AR36" i="22"/>
  <c r="U36" i="22" s="1"/>
  <c r="AQ36" i="22"/>
  <c r="AP36" i="22"/>
  <c r="AO36" i="22"/>
  <c r="AN36" i="22"/>
  <c r="Q36" i="22" s="1"/>
  <c r="AM36" i="22"/>
  <c r="AL36" i="22"/>
  <c r="AK36" i="22"/>
  <c r="AJ36" i="22"/>
  <c r="AI36" i="22"/>
  <c r="AH36" i="22"/>
  <c r="AG36" i="22"/>
  <c r="AF36" i="22"/>
  <c r="AE36" i="22"/>
  <c r="AX35" i="22"/>
  <c r="AW35" i="22"/>
  <c r="AV35" i="22"/>
  <c r="AU35" i="22"/>
  <c r="AT35" i="22"/>
  <c r="AS35" i="22"/>
  <c r="AR35" i="22"/>
  <c r="U35" i="22" s="1"/>
  <c r="AQ35" i="22"/>
  <c r="AP35" i="22"/>
  <c r="AO35" i="22"/>
  <c r="AN35" i="22"/>
  <c r="Q35" i="22" s="1"/>
  <c r="AM35" i="22"/>
  <c r="AL35" i="22"/>
  <c r="AK35" i="22"/>
  <c r="AJ35" i="22"/>
  <c r="AI35" i="22"/>
  <c r="AH35" i="22"/>
  <c r="K35" i="22" s="1"/>
  <c r="AG35" i="22"/>
  <c r="AF35" i="22"/>
  <c r="AE35" i="22"/>
  <c r="AX34" i="22"/>
  <c r="AW34" i="22"/>
  <c r="AV34" i="22"/>
  <c r="AU34" i="22"/>
  <c r="AT34" i="22"/>
  <c r="W34" i="22" s="1"/>
  <c r="AS34" i="22"/>
  <c r="AR34" i="22"/>
  <c r="U34" i="22" s="1"/>
  <c r="AQ34" i="22"/>
  <c r="AP34" i="22"/>
  <c r="AO34" i="22"/>
  <c r="AN34" i="22"/>
  <c r="Q34" i="22" s="1"/>
  <c r="AM34" i="22"/>
  <c r="AL34" i="22"/>
  <c r="AK34" i="22"/>
  <c r="AJ34" i="22"/>
  <c r="M34" i="22" s="1"/>
  <c r="AI34" i="22"/>
  <c r="AH34" i="22"/>
  <c r="AG34" i="22"/>
  <c r="AF34" i="22"/>
  <c r="AE34" i="22"/>
  <c r="AX33" i="22"/>
  <c r="AW33" i="22"/>
  <c r="AV33" i="22"/>
  <c r="AU33" i="22"/>
  <c r="AT33" i="22"/>
  <c r="AS33" i="22"/>
  <c r="AR33" i="22"/>
  <c r="U33" i="22" s="1"/>
  <c r="AQ33" i="22"/>
  <c r="AP33" i="22"/>
  <c r="AO33" i="22"/>
  <c r="AN33" i="22"/>
  <c r="Q33" i="22" s="1"/>
  <c r="AM33" i="22"/>
  <c r="AL33" i="22"/>
  <c r="AK33" i="22"/>
  <c r="AJ33" i="22"/>
  <c r="M33" i="22" s="1"/>
  <c r="AI33" i="22"/>
  <c r="AH33" i="22"/>
  <c r="AG33" i="22"/>
  <c r="AF33" i="22"/>
  <c r="AE33" i="22"/>
  <c r="AX32" i="22"/>
  <c r="AW32" i="22"/>
  <c r="AV32" i="22"/>
  <c r="AU32" i="22"/>
  <c r="AT32" i="22"/>
  <c r="AS32" i="22"/>
  <c r="AR32" i="22"/>
  <c r="AQ32" i="22"/>
  <c r="AP32" i="22"/>
  <c r="AO32" i="22"/>
  <c r="AN32" i="22"/>
  <c r="Q32" i="22" s="1"/>
  <c r="AM32" i="22"/>
  <c r="AL32" i="22"/>
  <c r="AK32" i="22"/>
  <c r="AJ32" i="22"/>
  <c r="AI32" i="22"/>
  <c r="AH32" i="22"/>
  <c r="AG32" i="22"/>
  <c r="AF32" i="22"/>
  <c r="AE32" i="22"/>
  <c r="AX31" i="22"/>
  <c r="AW31" i="22"/>
  <c r="AV31" i="22"/>
  <c r="AU31" i="22"/>
  <c r="AT31" i="22"/>
  <c r="AS31" i="22"/>
  <c r="AR31" i="22"/>
  <c r="U31" i="22" s="1"/>
  <c r="AQ31" i="22"/>
  <c r="AP31" i="22"/>
  <c r="AO31" i="22"/>
  <c r="AN31" i="22"/>
  <c r="Q31" i="22" s="1"/>
  <c r="AM31" i="22"/>
  <c r="AL31" i="22"/>
  <c r="AK31" i="22"/>
  <c r="AJ31" i="22"/>
  <c r="AI31" i="22"/>
  <c r="AH31" i="22"/>
  <c r="K31" i="22" s="1"/>
  <c r="AG31" i="22"/>
  <c r="AF31" i="22"/>
  <c r="AE31" i="22"/>
  <c r="AX30" i="22"/>
  <c r="AW30" i="22"/>
  <c r="AV30" i="22"/>
  <c r="AU30" i="22"/>
  <c r="AT30" i="22"/>
  <c r="W30" i="22" s="1"/>
  <c r="AS30" i="22"/>
  <c r="AR30" i="22"/>
  <c r="U30" i="22" s="1"/>
  <c r="AQ30" i="22"/>
  <c r="AP30" i="22"/>
  <c r="AO30" i="22"/>
  <c r="AN30" i="22"/>
  <c r="AM30" i="22"/>
  <c r="AL30" i="22"/>
  <c r="AK30" i="22"/>
  <c r="AJ30" i="22"/>
  <c r="M30" i="22" s="1"/>
  <c r="AI30" i="22"/>
  <c r="AH30" i="22"/>
  <c r="AG30" i="22"/>
  <c r="AF30" i="22"/>
  <c r="AE30" i="22"/>
  <c r="AX29" i="22"/>
  <c r="AW29" i="22"/>
  <c r="AV29" i="22"/>
  <c r="AU29" i="22"/>
  <c r="AT29" i="22"/>
  <c r="AS29" i="22"/>
  <c r="AR29" i="22"/>
  <c r="U29" i="22" s="1"/>
  <c r="AQ29" i="22"/>
  <c r="AP29" i="22"/>
  <c r="AO29" i="22"/>
  <c r="AN29" i="22"/>
  <c r="Q29" i="22" s="1"/>
  <c r="AM29" i="22"/>
  <c r="AL29" i="22"/>
  <c r="AK29" i="22"/>
  <c r="AJ29" i="22"/>
  <c r="M29" i="22" s="1"/>
  <c r="AI29" i="22"/>
  <c r="AH29" i="22"/>
  <c r="AG29" i="22"/>
  <c r="AF29" i="22"/>
  <c r="AE29" i="22"/>
  <c r="AX28" i="22"/>
  <c r="AW28" i="22"/>
  <c r="AV28" i="22"/>
  <c r="AU28" i="22"/>
  <c r="AT28" i="22"/>
  <c r="AS28" i="22"/>
  <c r="AR28" i="22"/>
  <c r="AQ28" i="22"/>
  <c r="AP28" i="22"/>
  <c r="AO28" i="22"/>
  <c r="AN28" i="22"/>
  <c r="Q28" i="22" s="1"/>
  <c r="AM28" i="22"/>
  <c r="AL28" i="22"/>
  <c r="AK28" i="22"/>
  <c r="AJ28" i="22"/>
  <c r="AI28" i="22"/>
  <c r="AH28" i="22"/>
  <c r="AG28" i="22"/>
  <c r="AF28" i="22"/>
  <c r="AE28" i="22"/>
  <c r="AX27" i="22"/>
  <c r="AW27" i="22"/>
  <c r="AV27" i="22"/>
  <c r="AU27" i="22"/>
  <c r="AT27" i="22"/>
  <c r="AS27" i="22"/>
  <c r="AR27" i="22"/>
  <c r="U27" i="22" s="1"/>
  <c r="AQ27" i="22"/>
  <c r="AP27" i="22"/>
  <c r="AO27" i="22"/>
  <c r="AN27" i="22"/>
  <c r="Q27" i="22" s="1"/>
  <c r="AM27" i="22"/>
  <c r="AL27" i="22"/>
  <c r="AK27" i="22"/>
  <c r="AJ27" i="22"/>
  <c r="AI27" i="22"/>
  <c r="AH27" i="22"/>
  <c r="K27" i="22" s="1"/>
  <c r="AG27" i="22"/>
  <c r="AF27" i="22"/>
  <c r="AE27" i="22"/>
  <c r="AX26" i="22"/>
  <c r="AW26" i="22"/>
  <c r="AV26" i="22"/>
  <c r="AU26" i="22"/>
  <c r="AT26" i="22"/>
  <c r="W26" i="22" s="1"/>
  <c r="AS26" i="22"/>
  <c r="AR26" i="22"/>
  <c r="U26" i="22" s="1"/>
  <c r="AQ26" i="22"/>
  <c r="AP26" i="22"/>
  <c r="AO26" i="22"/>
  <c r="AN26" i="22"/>
  <c r="Q26" i="22" s="1"/>
  <c r="AM26" i="22"/>
  <c r="AL26" i="22"/>
  <c r="AK26" i="22"/>
  <c r="AJ26" i="22"/>
  <c r="M26" i="22" s="1"/>
  <c r="AI26" i="22"/>
  <c r="AH26" i="22"/>
  <c r="AG26" i="22"/>
  <c r="AF26" i="22"/>
  <c r="AE26" i="22"/>
  <c r="AX25" i="22"/>
  <c r="AW25" i="22"/>
  <c r="AV25" i="22"/>
  <c r="AU25" i="22"/>
  <c r="AT25" i="22"/>
  <c r="AS25" i="22"/>
  <c r="AR25" i="22"/>
  <c r="AQ25" i="22"/>
  <c r="AP25" i="22"/>
  <c r="AO25" i="22"/>
  <c r="AN25" i="22"/>
  <c r="Q25" i="22" s="1"/>
  <c r="AM25" i="22"/>
  <c r="AL25" i="22"/>
  <c r="AK25" i="22"/>
  <c r="AJ25" i="22"/>
  <c r="M25" i="22" s="1"/>
  <c r="AI25" i="22"/>
  <c r="AH25" i="22"/>
  <c r="AG25" i="22"/>
  <c r="AF25" i="22"/>
  <c r="AE25" i="22"/>
  <c r="AX24" i="22"/>
  <c r="AW24" i="22"/>
  <c r="AV24" i="22"/>
  <c r="AU24" i="22"/>
  <c r="AT24" i="22"/>
  <c r="AS24" i="22"/>
  <c r="AR24" i="22"/>
  <c r="AQ24" i="22"/>
  <c r="AP24" i="22"/>
  <c r="AO24" i="22"/>
  <c r="AN24" i="22"/>
  <c r="Q24" i="22" s="1"/>
  <c r="AM24" i="22"/>
  <c r="AL24" i="22"/>
  <c r="AK24" i="22"/>
  <c r="AJ24" i="22"/>
  <c r="AI24" i="22"/>
  <c r="AH24" i="22"/>
  <c r="AG24" i="22"/>
  <c r="AF24" i="22"/>
  <c r="AE24" i="22"/>
  <c r="AX23" i="22"/>
  <c r="AW23" i="22"/>
  <c r="AV23" i="22"/>
  <c r="AU23" i="22"/>
  <c r="AT23" i="22"/>
  <c r="AS23" i="22"/>
  <c r="AR23" i="22"/>
  <c r="U23" i="22" s="1"/>
  <c r="AQ23" i="22"/>
  <c r="AP23" i="22"/>
  <c r="AO23" i="22"/>
  <c r="AN23" i="22"/>
  <c r="Q23" i="22" s="1"/>
  <c r="AM23" i="22"/>
  <c r="AL23" i="22"/>
  <c r="AK23" i="22"/>
  <c r="AJ23" i="22"/>
  <c r="AI23" i="22"/>
  <c r="AH23" i="22"/>
  <c r="K23" i="22" s="1"/>
  <c r="AG23" i="22"/>
  <c r="AF23" i="22"/>
  <c r="AE23" i="22"/>
  <c r="AX22" i="22"/>
  <c r="AW22" i="22"/>
  <c r="AV22" i="22"/>
  <c r="AU22" i="22"/>
  <c r="AT22" i="22"/>
  <c r="W22" i="22" s="1"/>
  <c r="AS22" i="22"/>
  <c r="AR22" i="22"/>
  <c r="AQ22" i="22"/>
  <c r="AP22" i="22"/>
  <c r="AO22" i="22"/>
  <c r="AN22" i="22"/>
  <c r="AM22" i="22"/>
  <c r="AL22" i="22"/>
  <c r="AK22" i="22"/>
  <c r="AJ22" i="22"/>
  <c r="M22" i="22" s="1"/>
  <c r="AI22" i="22"/>
  <c r="AH22" i="22"/>
  <c r="AG22" i="22"/>
  <c r="AF22" i="22"/>
  <c r="AE22" i="22"/>
  <c r="AX21" i="22"/>
  <c r="AW21" i="22"/>
  <c r="AV21" i="22"/>
  <c r="AU21" i="22"/>
  <c r="AT21" i="22"/>
  <c r="AS21" i="22"/>
  <c r="AR21" i="22"/>
  <c r="AQ21" i="22"/>
  <c r="AP21" i="22"/>
  <c r="AO21" i="22"/>
  <c r="AN21" i="22"/>
  <c r="Q21" i="22" s="1"/>
  <c r="AM21" i="22"/>
  <c r="AL21" i="22"/>
  <c r="AK21" i="22"/>
  <c r="AJ21" i="22"/>
  <c r="M21" i="22" s="1"/>
  <c r="AI21" i="22"/>
  <c r="AH21" i="22"/>
  <c r="AG21" i="22"/>
  <c r="AF21" i="22"/>
  <c r="AE21" i="22"/>
  <c r="AX20" i="22"/>
  <c r="AW20" i="22"/>
  <c r="AV20" i="22"/>
  <c r="AU20" i="22"/>
  <c r="AT20" i="22"/>
  <c r="AS20" i="22"/>
  <c r="AR20" i="22"/>
  <c r="AQ20" i="22"/>
  <c r="AP20" i="22"/>
  <c r="AO20" i="22"/>
  <c r="AN20" i="22"/>
  <c r="Q20" i="22" s="1"/>
  <c r="AM20" i="22"/>
  <c r="AL20" i="22"/>
  <c r="AK20" i="22"/>
  <c r="AJ20" i="22"/>
  <c r="AI20" i="22"/>
  <c r="AH20" i="22"/>
  <c r="AG20" i="22"/>
  <c r="AF20" i="22"/>
  <c r="AE20" i="22"/>
  <c r="AX19" i="22"/>
  <c r="AW19" i="22"/>
  <c r="AV19" i="22"/>
  <c r="AU19" i="22"/>
  <c r="AT19" i="22"/>
  <c r="AS19" i="22"/>
  <c r="AR19" i="22"/>
  <c r="U19" i="22" s="1"/>
  <c r="AQ19" i="22"/>
  <c r="AP19" i="22"/>
  <c r="AO19" i="22"/>
  <c r="AN19" i="22"/>
  <c r="Q19" i="22" s="1"/>
  <c r="AM19" i="22"/>
  <c r="AL19" i="22"/>
  <c r="AK19" i="22"/>
  <c r="AJ19" i="22"/>
  <c r="AI19" i="22"/>
  <c r="AH19" i="22"/>
  <c r="K19" i="22" s="1"/>
  <c r="AG19" i="22"/>
  <c r="AF19" i="22"/>
  <c r="AE19" i="22"/>
  <c r="AX18" i="22"/>
  <c r="AW18" i="22"/>
  <c r="AV18" i="22"/>
  <c r="AU18" i="22"/>
  <c r="AT18" i="22"/>
  <c r="W18" i="22" s="1"/>
  <c r="AS18" i="22"/>
  <c r="AR18" i="22"/>
  <c r="AQ18" i="22"/>
  <c r="AP18" i="22"/>
  <c r="AO18" i="22"/>
  <c r="AN18" i="22"/>
  <c r="Q18" i="22" s="1"/>
  <c r="AM18" i="22"/>
  <c r="AL18" i="22"/>
  <c r="AK18" i="22"/>
  <c r="AJ18" i="22"/>
  <c r="M18" i="22" s="1"/>
  <c r="AI18" i="22"/>
  <c r="AH18" i="22"/>
  <c r="AG18" i="22"/>
  <c r="AF18" i="22"/>
  <c r="AE18" i="22"/>
  <c r="AX17" i="22"/>
  <c r="AW17" i="22"/>
  <c r="AV17" i="22"/>
  <c r="AU17" i="22"/>
  <c r="AT17" i="22"/>
  <c r="AS17" i="22"/>
  <c r="AR17" i="22"/>
  <c r="AQ17" i="22"/>
  <c r="AP17" i="22"/>
  <c r="AO17" i="22"/>
  <c r="AN17" i="22"/>
  <c r="Q17" i="22" s="1"/>
  <c r="AM17" i="22"/>
  <c r="AL17" i="22"/>
  <c r="AK17" i="22"/>
  <c r="AJ17" i="22"/>
  <c r="M17" i="22" s="1"/>
  <c r="AI17" i="22"/>
  <c r="AH17" i="22"/>
  <c r="AG17" i="22"/>
  <c r="AF17" i="22"/>
  <c r="AE17" i="22"/>
  <c r="AX16" i="22"/>
  <c r="AW16" i="22"/>
  <c r="AV16" i="22"/>
  <c r="AU16" i="22"/>
  <c r="AT16" i="22"/>
  <c r="AS16" i="22"/>
  <c r="AR16" i="22"/>
  <c r="U16" i="22" s="1"/>
  <c r="AQ16" i="22"/>
  <c r="AP16" i="22"/>
  <c r="AO16" i="22"/>
  <c r="AN16" i="22"/>
  <c r="Q16" i="22" s="1"/>
  <c r="AM16" i="22"/>
  <c r="AL16" i="22"/>
  <c r="AK16" i="22"/>
  <c r="AJ16" i="22"/>
  <c r="AI16" i="22"/>
  <c r="AH16" i="22"/>
  <c r="AG16" i="22"/>
  <c r="AF16" i="22"/>
  <c r="AE16" i="22"/>
  <c r="AX15" i="22"/>
  <c r="AW15" i="22"/>
  <c r="AV15" i="22"/>
  <c r="AU15" i="22"/>
  <c r="AT15" i="22"/>
  <c r="AS15" i="22"/>
  <c r="AR15" i="22"/>
  <c r="U15" i="22" s="1"/>
  <c r="AQ15" i="22"/>
  <c r="AP15" i="22"/>
  <c r="AO15" i="22"/>
  <c r="AN15" i="22"/>
  <c r="Q15" i="22" s="1"/>
  <c r="AM15" i="22"/>
  <c r="AL15" i="22"/>
  <c r="AK15" i="22"/>
  <c r="AJ15" i="22"/>
  <c r="AI15" i="22"/>
  <c r="AH15" i="22"/>
  <c r="K15" i="22" s="1"/>
  <c r="AG15" i="22"/>
  <c r="AF15" i="22"/>
  <c r="AE15" i="22"/>
  <c r="AX14" i="22"/>
  <c r="AW14" i="22"/>
  <c r="AV14" i="22"/>
  <c r="AU14" i="22"/>
  <c r="AT14" i="22"/>
  <c r="W14" i="22" s="1"/>
  <c r="AS14" i="22"/>
  <c r="AR14" i="22"/>
  <c r="AQ14" i="22"/>
  <c r="AP14" i="22"/>
  <c r="AO14" i="22"/>
  <c r="AN14" i="22"/>
  <c r="AM14" i="22"/>
  <c r="AL14" i="22"/>
  <c r="AK14" i="22"/>
  <c r="AJ14" i="22"/>
  <c r="M14" i="22" s="1"/>
  <c r="AI14" i="22"/>
  <c r="AH14" i="22"/>
  <c r="AG14" i="22"/>
  <c r="AF14" i="22"/>
  <c r="AE14" i="22"/>
  <c r="AX13" i="22"/>
  <c r="AW13" i="22"/>
  <c r="AV13" i="22"/>
  <c r="AU13" i="22"/>
  <c r="AT13" i="22"/>
  <c r="W13" i="22" s="1"/>
  <c r="AS13" i="22"/>
  <c r="AR13" i="22"/>
  <c r="U13" i="22" s="1"/>
  <c r="AQ13" i="22"/>
  <c r="AP13" i="22"/>
  <c r="AO13" i="22"/>
  <c r="AN13" i="22"/>
  <c r="Q13" i="22" s="1"/>
  <c r="AM13" i="22"/>
  <c r="AL13" i="22"/>
  <c r="AK13" i="22"/>
  <c r="AJ13" i="22"/>
  <c r="M13" i="22" s="1"/>
  <c r="AI13" i="22"/>
  <c r="AH13" i="22"/>
  <c r="K13" i="22" s="1"/>
  <c r="AG13" i="22"/>
  <c r="AF13" i="22"/>
  <c r="AE13" i="22"/>
  <c r="AX12" i="22"/>
  <c r="AW12" i="22"/>
  <c r="AV12" i="22"/>
  <c r="AU12" i="22"/>
  <c r="AT12" i="22"/>
  <c r="W12" i="22" s="1"/>
  <c r="AS12" i="22"/>
  <c r="AR12" i="22"/>
  <c r="AQ12" i="22"/>
  <c r="AP12" i="22"/>
  <c r="AO12" i="22"/>
  <c r="AN12" i="22"/>
  <c r="AM12" i="22"/>
  <c r="AL12" i="22"/>
  <c r="AK12" i="22"/>
  <c r="AJ12" i="22"/>
  <c r="AI12" i="22"/>
  <c r="AH12" i="22"/>
  <c r="AG12" i="22"/>
  <c r="AF12" i="22"/>
  <c r="AE12" i="22"/>
  <c r="AX11" i="22"/>
  <c r="AW11" i="22"/>
  <c r="AV11" i="22"/>
  <c r="AU11" i="22"/>
  <c r="AT11" i="22"/>
  <c r="AS11" i="22"/>
  <c r="AR11" i="22"/>
  <c r="U11" i="22" s="1"/>
  <c r="AQ11" i="22"/>
  <c r="AP11" i="22"/>
  <c r="AO11" i="22"/>
  <c r="AN11" i="22"/>
  <c r="AM11" i="22"/>
  <c r="AL11" i="22"/>
  <c r="AK11" i="22"/>
  <c r="AJ11" i="22"/>
  <c r="AI11" i="22"/>
  <c r="AH11" i="22"/>
  <c r="K11" i="22" s="1"/>
  <c r="AG11" i="22"/>
  <c r="AF11" i="22"/>
  <c r="AE11" i="22"/>
  <c r="AX10" i="22"/>
  <c r="AW10" i="22"/>
  <c r="AV10" i="22"/>
  <c r="AU10" i="22"/>
  <c r="AT10" i="22"/>
  <c r="W10" i="22" s="1"/>
  <c r="AS10" i="22"/>
  <c r="AR10" i="22"/>
  <c r="U10" i="22" s="1"/>
  <c r="AQ10" i="22"/>
  <c r="AP10" i="22"/>
  <c r="AO10" i="22"/>
  <c r="AN10" i="22"/>
  <c r="Q10" i="22" s="1"/>
  <c r="AM10" i="22"/>
  <c r="AL10" i="22"/>
  <c r="AK10" i="22"/>
  <c r="AJ10" i="22"/>
  <c r="M10" i="22" s="1"/>
  <c r="AI10" i="22"/>
  <c r="AH10" i="22"/>
  <c r="K10" i="22" s="1"/>
  <c r="AG10" i="22"/>
  <c r="AF10" i="22"/>
  <c r="AE10" i="22"/>
  <c r="AX9" i="22"/>
  <c r="AW9" i="22"/>
  <c r="AV9" i="22"/>
  <c r="AU9" i="22"/>
  <c r="AT9" i="22"/>
  <c r="W9" i="22" s="1"/>
  <c r="AS9" i="22"/>
  <c r="AR9" i="22"/>
  <c r="AQ9" i="22"/>
  <c r="AP9" i="22"/>
  <c r="AO9" i="22"/>
  <c r="AN9" i="22"/>
  <c r="Q9" i="22" s="1"/>
  <c r="AM9" i="22"/>
  <c r="AL9" i="22"/>
  <c r="AK9" i="22"/>
  <c r="AJ9" i="22"/>
  <c r="M9" i="22" s="1"/>
  <c r="AI9" i="22"/>
  <c r="AH9" i="22"/>
  <c r="K9" i="22" s="1"/>
  <c r="AG9" i="22"/>
  <c r="AF9" i="22"/>
  <c r="AE9" i="22"/>
  <c r="AX8" i="22"/>
  <c r="AW8" i="22"/>
  <c r="AV8" i="22"/>
  <c r="AU8" i="22"/>
  <c r="AT8" i="22"/>
  <c r="W8" i="22" s="1"/>
  <c r="AS8" i="22"/>
  <c r="AR8" i="22"/>
  <c r="AQ8" i="22"/>
  <c r="AP8" i="22"/>
  <c r="AO8" i="22"/>
  <c r="AN8" i="22"/>
  <c r="Q8" i="22" s="1"/>
  <c r="AM8" i="22"/>
  <c r="AL8" i="22"/>
  <c r="AK8" i="22"/>
  <c r="AJ8" i="22"/>
  <c r="M8" i="22" s="1"/>
  <c r="AI8" i="22"/>
  <c r="AH8" i="22"/>
  <c r="AG8" i="22"/>
  <c r="AF8" i="22"/>
  <c r="AE8" i="22"/>
  <c r="AX7" i="22"/>
  <c r="AW7" i="22"/>
  <c r="AV7" i="22"/>
  <c r="AU7" i="22"/>
  <c r="AT7" i="22"/>
  <c r="AS7" i="22"/>
  <c r="AR7" i="22"/>
  <c r="U7" i="22" s="1"/>
  <c r="AQ7" i="22"/>
  <c r="AP7" i="22"/>
  <c r="AO7" i="22"/>
  <c r="AN7" i="22"/>
  <c r="Q7" i="22" s="1"/>
  <c r="AM7" i="22"/>
  <c r="AL7" i="22"/>
  <c r="AK7" i="22"/>
  <c r="AJ7" i="22"/>
  <c r="M7" i="22" s="1"/>
  <c r="AI7" i="22"/>
  <c r="AH7" i="22"/>
  <c r="K7" i="22" s="1"/>
  <c r="AG7" i="22"/>
  <c r="AF7" i="22"/>
  <c r="AE7" i="22"/>
  <c r="AX6" i="22"/>
  <c r="AW6" i="22"/>
  <c r="AV6" i="22"/>
  <c r="AU6" i="22"/>
  <c r="AT6" i="22"/>
  <c r="W6" i="22" s="1"/>
  <c r="AS6" i="22"/>
  <c r="AR6" i="22"/>
  <c r="AQ6" i="22"/>
  <c r="AP6" i="22"/>
  <c r="AO6" i="22"/>
  <c r="AN6" i="22"/>
  <c r="Q6" i="22" s="1"/>
  <c r="AM6" i="22"/>
  <c r="AL6" i="22"/>
  <c r="AK6" i="22"/>
  <c r="AJ6" i="22"/>
  <c r="M6" i="22" s="1"/>
  <c r="AI6" i="22"/>
  <c r="AH6" i="22"/>
  <c r="K6" i="22" s="1"/>
  <c r="AG6" i="22"/>
  <c r="AF6" i="22"/>
  <c r="AE6" i="22"/>
  <c r="AX5" i="22"/>
  <c r="AW5" i="22"/>
  <c r="AV5" i="22"/>
  <c r="AU5" i="22"/>
  <c r="AT5" i="22"/>
  <c r="W5" i="22" s="1"/>
  <c r="AS5" i="22"/>
  <c r="AR5" i="22"/>
  <c r="AQ5" i="22"/>
  <c r="AP5" i="22"/>
  <c r="AO5" i="22"/>
  <c r="AN5" i="22"/>
  <c r="Q5" i="22" s="1"/>
  <c r="AM5" i="22"/>
  <c r="AL5" i="22"/>
  <c r="AK5" i="22"/>
  <c r="AJ5" i="22"/>
  <c r="M5" i="22" s="1"/>
  <c r="AI5" i="22"/>
  <c r="AH5" i="22"/>
  <c r="K5" i="22" s="1"/>
  <c r="AG5" i="22"/>
  <c r="AF5" i="22"/>
  <c r="AE5" i="22"/>
  <c r="AX4" i="22"/>
  <c r="AW4" i="22"/>
  <c r="AV4" i="22"/>
  <c r="AU4" i="22"/>
  <c r="AT4" i="22"/>
  <c r="W4" i="22" s="1"/>
  <c r="AS4" i="22"/>
  <c r="AR4" i="22"/>
  <c r="U4" i="22" s="1"/>
  <c r="AQ4" i="22"/>
  <c r="AP4" i="22"/>
  <c r="AO4" i="22"/>
  <c r="AN4" i="22"/>
  <c r="Q4" i="22" s="1"/>
  <c r="AM4" i="22"/>
  <c r="AL4" i="22"/>
  <c r="AK4" i="22"/>
  <c r="AJ4" i="22"/>
  <c r="M4" i="22" s="1"/>
  <c r="AI4" i="22"/>
  <c r="AH4" i="22"/>
  <c r="AG4" i="22"/>
  <c r="AF4" i="22"/>
  <c r="AE4" i="22"/>
  <c r="AX3" i="22"/>
  <c r="AW3" i="22"/>
  <c r="AV3" i="22"/>
  <c r="AU3" i="22"/>
  <c r="AT3" i="22"/>
  <c r="AS3" i="22"/>
  <c r="AR3" i="22"/>
  <c r="U3" i="22" s="1"/>
  <c r="AQ3" i="22"/>
  <c r="AP3" i="22"/>
  <c r="AO3" i="22"/>
  <c r="AN3" i="22"/>
  <c r="Q3" i="22" s="1"/>
  <c r="AM3" i="22"/>
  <c r="AL3" i="22"/>
  <c r="AK3" i="22"/>
  <c r="AJ3" i="22"/>
  <c r="M3" i="22" s="1"/>
  <c r="AI3" i="22"/>
  <c r="AH3" i="22"/>
  <c r="K3" i="22" s="1"/>
  <c r="AG3" i="22"/>
  <c r="AF3" i="22"/>
  <c r="AE3" i="22"/>
  <c r="AX2" i="22"/>
  <c r="AW2" i="22"/>
  <c r="AV2" i="22"/>
  <c r="AU2" i="22"/>
  <c r="AT2" i="22"/>
  <c r="W2" i="22" s="1"/>
  <c r="AS2" i="22"/>
  <c r="AR2" i="22"/>
  <c r="AQ2" i="22"/>
  <c r="AP2" i="22"/>
  <c r="AO2" i="22"/>
  <c r="AN2" i="22"/>
  <c r="Q2" i="22" s="1"/>
  <c r="AM2" i="22"/>
  <c r="AL2" i="22"/>
  <c r="AK2" i="22"/>
  <c r="AJ2" i="22"/>
  <c r="AI2" i="22"/>
  <c r="AH2" i="22"/>
  <c r="K2" i="22" s="1"/>
  <c r="AG2" i="22"/>
  <c r="AF2" i="22"/>
  <c r="AE2" i="22"/>
  <c r="AA577" i="22"/>
  <c r="Y577" i="22"/>
  <c r="W577" i="22"/>
  <c r="S577" i="22"/>
  <c r="I577" i="22"/>
  <c r="AA576" i="22"/>
  <c r="Y576" i="22"/>
  <c r="S576" i="22"/>
  <c r="M576" i="22"/>
  <c r="K576" i="22"/>
  <c r="I576" i="22"/>
  <c r="AA575" i="22"/>
  <c r="Y575" i="22"/>
  <c r="W575" i="22"/>
  <c r="S575" i="22"/>
  <c r="K575" i="22"/>
  <c r="I575" i="22"/>
  <c r="AA574" i="22"/>
  <c r="Y574" i="22"/>
  <c r="W574" i="22"/>
  <c r="S574" i="22"/>
  <c r="K574" i="22"/>
  <c r="I574" i="22"/>
  <c r="AA573" i="22"/>
  <c r="Y573" i="22"/>
  <c r="W573" i="22"/>
  <c r="S573" i="22"/>
  <c r="I573" i="22"/>
  <c r="AA572" i="22"/>
  <c r="Y572" i="22"/>
  <c r="S572" i="22"/>
  <c r="K572" i="22"/>
  <c r="I572" i="22"/>
  <c r="AA571" i="22"/>
  <c r="Y571" i="22"/>
  <c r="W571" i="22"/>
  <c r="S571" i="22"/>
  <c r="K571" i="22"/>
  <c r="I571" i="22"/>
  <c r="AA570" i="22"/>
  <c r="Y570" i="22"/>
  <c r="W570" i="22"/>
  <c r="S570" i="22"/>
  <c r="K570" i="22"/>
  <c r="I570" i="22"/>
  <c r="AA569" i="22"/>
  <c r="Y569" i="22"/>
  <c r="W569" i="22"/>
  <c r="S569" i="22"/>
  <c r="I569" i="22"/>
  <c r="AA568" i="22"/>
  <c r="Y568" i="22"/>
  <c r="S568" i="22"/>
  <c r="K568" i="22"/>
  <c r="I568" i="22"/>
  <c r="AA567" i="22"/>
  <c r="Y567" i="22"/>
  <c r="W567" i="22"/>
  <c r="U567" i="22"/>
  <c r="S567" i="22"/>
  <c r="K567" i="22"/>
  <c r="I567" i="22"/>
  <c r="AA566" i="22"/>
  <c r="Y566" i="22"/>
  <c r="W566" i="22"/>
  <c r="S566" i="22"/>
  <c r="K566" i="22"/>
  <c r="I566" i="22"/>
  <c r="AA565" i="22"/>
  <c r="Y565" i="22"/>
  <c r="W565" i="22"/>
  <c r="S565" i="22"/>
  <c r="I565" i="22"/>
  <c r="AA564" i="22"/>
  <c r="Y564" i="22"/>
  <c r="S564" i="22"/>
  <c r="Q564" i="22"/>
  <c r="M564" i="22"/>
  <c r="K564" i="22"/>
  <c r="I564" i="22"/>
  <c r="AA563" i="22"/>
  <c r="Y563" i="22"/>
  <c r="W563" i="22"/>
  <c r="S563" i="22"/>
  <c r="K563" i="22"/>
  <c r="I563" i="22"/>
  <c r="AA562" i="22"/>
  <c r="Y562" i="22"/>
  <c r="W562" i="22"/>
  <c r="S562" i="22"/>
  <c r="K562" i="22"/>
  <c r="I562" i="22"/>
  <c r="AA561" i="22"/>
  <c r="Y561" i="22"/>
  <c r="W561" i="22"/>
  <c r="S561" i="22"/>
  <c r="I561" i="22"/>
  <c r="AA560" i="22"/>
  <c r="Y560" i="22"/>
  <c r="S560" i="22"/>
  <c r="K560" i="22"/>
  <c r="I560" i="22"/>
  <c r="AA559" i="22"/>
  <c r="Y559" i="22"/>
  <c r="W559" i="22"/>
  <c r="S559" i="22"/>
  <c r="K559" i="22"/>
  <c r="I559" i="22"/>
  <c r="AA558" i="22"/>
  <c r="Y558" i="22"/>
  <c r="W558" i="22"/>
  <c r="S558" i="22"/>
  <c r="K558" i="22"/>
  <c r="I558" i="22"/>
  <c r="AA557" i="22"/>
  <c r="Y557" i="22"/>
  <c r="W557" i="22"/>
  <c r="S557" i="22"/>
  <c r="I557" i="22"/>
  <c r="AA556" i="22"/>
  <c r="Y556" i="22"/>
  <c r="S556" i="22"/>
  <c r="K556" i="22"/>
  <c r="I556" i="22"/>
  <c r="AA555" i="22"/>
  <c r="Y555" i="22"/>
  <c r="W555" i="22"/>
  <c r="S555" i="22"/>
  <c r="K555" i="22"/>
  <c r="I555" i="22"/>
  <c r="AA554" i="22"/>
  <c r="Y554" i="22"/>
  <c r="W554" i="22"/>
  <c r="U554" i="22"/>
  <c r="S554" i="22"/>
  <c r="Q554" i="22"/>
  <c r="K554" i="22"/>
  <c r="I554" i="22"/>
  <c r="AA553" i="22"/>
  <c r="Y553" i="22"/>
  <c r="W553" i="22"/>
  <c r="S553" i="22"/>
  <c r="I553" i="22"/>
  <c r="AA552" i="22"/>
  <c r="Y552" i="22"/>
  <c r="S552" i="22"/>
  <c r="Q552" i="22"/>
  <c r="K552" i="22"/>
  <c r="I552" i="22"/>
  <c r="AA551" i="22"/>
  <c r="Y551" i="22"/>
  <c r="W551" i="22"/>
  <c r="S551" i="22"/>
  <c r="K551" i="22"/>
  <c r="I551" i="22"/>
  <c r="AA550" i="22"/>
  <c r="Y550" i="22"/>
  <c r="W550" i="22"/>
  <c r="S550" i="22"/>
  <c r="K550" i="22"/>
  <c r="I550" i="22"/>
  <c r="AA549" i="22"/>
  <c r="Y549" i="22"/>
  <c r="W549" i="22"/>
  <c r="S549" i="22"/>
  <c r="I549" i="22"/>
  <c r="AA548" i="22"/>
  <c r="Y548" i="22"/>
  <c r="S548" i="22"/>
  <c r="K548" i="22"/>
  <c r="I548" i="22"/>
  <c r="AA547" i="22"/>
  <c r="Y547" i="22"/>
  <c r="W547" i="22"/>
  <c r="S547" i="22"/>
  <c r="K547" i="22"/>
  <c r="I547" i="22"/>
  <c r="AA546" i="22"/>
  <c r="Y546" i="22"/>
  <c r="W546" i="22"/>
  <c r="S546" i="22"/>
  <c r="M546" i="22"/>
  <c r="K546" i="22"/>
  <c r="I546" i="22"/>
  <c r="AA545" i="22"/>
  <c r="Y545" i="22"/>
  <c r="W545" i="22"/>
  <c r="S545" i="22"/>
  <c r="M545" i="22"/>
  <c r="I545" i="22"/>
  <c r="AA544" i="22"/>
  <c r="Y544" i="22"/>
  <c r="S544" i="22"/>
  <c r="K544" i="22"/>
  <c r="I544" i="22"/>
  <c r="AA543" i="22"/>
  <c r="Y543" i="22"/>
  <c r="W543" i="22"/>
  <c r="S543" i="22"/>
  <c r="M543" i="22"/>
  <c r="K543" i="22"/>
  <c r="I543" i="22"/>
  <c r="AA542" i="22"/>
  <c r="Y542" i="22"/>
  <c r="W542" i="22"/>
  <c r="S542" i="22"/>
  <c r="M542" i="22"/>
  <c r="K542" i="22"/>
  <c r="I542" i="22"/>
  <c r="AA541" i="22"/>
  <c r="Y541" i="22"/>
  <c r="W541" i="22"/>
  <c r="S541" i="22"/>
  <c r="M541" i="22"/>
  <c r="I541" i="22"/>
  <c r="AA540" i="22"/>
  <c r="Y540" i="22"/>
  <c r="S540" i="22"/>
  <c r="K540" i="22"/>
  <c r="I540" i="22"/>
  <c r="AA539" i="22"/>
  <c r="Y539" i="22"/>
  <c r="W539" i="22"/>
  <c r="S539" i="22"/>
  <c r="K539" i="22"/>
  <c r="I539" i="22"/>
  <c r="AA538" i="22"/>
  <c r="Y538" i="22"/>
  <c r="W538" i="22"/>
  <c r="S538" i="22"/>
  <c r="K538" i="22"/>
  <c r="I538" i="22"/>
  <c r="AA537" i="22"/>
  <c r="Y537" i="22"/>
  <c r="W537" i="22"/>
  <c r="S537" i="22"/>
  <c r="I537" i="22"/>
  <c r="AA536" i="22"/>
  <c r="Y536" i="22"/>
  <c r="S536" i="22"/>
  <c r="Q536" i="22"/>
  <c r="K536" i="22"/>
  <c r="I536" i="22"/>
  <c r="AA535" i="22"/>
  <c r="Y535" i="22"/>
  <c r="W535" i="22"/>
  <c r="S535" i="22"/>
  <c r="K535" i="22"/>
  <c r="I535" i="22"/>
  <c r="AA534" i="22"/>
  <c r="Y534" i="22"/>
  <c r="W534" i="22"/>
  <c r="U534" i="22"/>
  <c r="S534" i="22"/>
  <c r="K534" i="22"/>
  <c r="I534" i="22"/>
  <c r="AA533" i="22"/>
  <c r="Y533" i="22"/>
  <c r="W533" i="22"/>
  <c r="S533" i="22"/>
  <c r="I533" i="22"/>
  <c r="AA532" i="22"/>
  <c r="Y532" i="22"/>
  <c r="S532" i="22"/>
  <c r="K532" i="22"/>
  <c r="I532" i="22"/>
  <c r="AA531" i="22"/>
  <c r="Y531" i="22"/>
  <c r="W531" i="22"/>
  <c r="S531" i="22"/>
  <c r="K531" i="22"/>
  <c r="I531" i="22"/>
  <c r="AA530" i="22"/>
  <c r="Y530" i="22"/>
  <c r="W530" i="22"/>
  <c r="U530" i="22"/>
  <c r="S530" i="22"/>
  <c r="K530" i="22"/>
  <c r="I530" i="22"/>
  <c r="AA529" i="22"/>
  <c r="Y529" i="22"/>
  <c r="W529" i="22"/>
  <c r="S529" i="22"/>
  <c r="I529" i="22"/>
  <c r="AA528" i="22"/>
  <c r="Y528" i="22"/>
  <c r="S528" i="22"/>
  <c r="K528" i="22"/>
  <c r="I528" i="22"/>
  <c r="AA527" i="22"/>
  <c r="Y527" i="22"/>
  <c r="W527" i="22"/>
  <c r="S527" i="22"/>
  <c r="K527" i="22"/>
  <c r="I527" i="22"/>
  <c r="AA526" i="22"/>
  <c r="Y526" i="22"/>
  <c r="W526" i="22"/>
  <c r="S526" i="22"/>
  <c r="K526" i="22"/>
  <c r="I526" i="22"/>
  <c r="AA525" i="22"/>
  <c r="Y525" i="22"/>
  <c r="W525" i="22"/>
  <c r="S525" i="22"/>
  <c r="I525" i="22"/>
  <c r="AA524" i="22"/>
  <c r="Y524" i="22"/>
  <c r="S524" i="22"/>
  <c r="K524" i="22"/>
  <c r="I524" i="22"/>
  <c r="AA523" i="22"/>
  <c r="Y523" i="22"/>
  <c r="W523" i="22"/>
  <c r="S523" i="22"/>
  <c r="K523" i="22"/>
  <c r="I523" i="22"/>
  <c r="AA522" i="22"/>
  <c r="Y522" i="22"/>
  <c r="W522" i="22"/>
  <c r="S522" i="22"/>
  <c r="Q522" i="22"/>
  <c r="K522" i="22"/>
  <c r="I522" i="22"/>
  <c r="AA521" i="22"/>
  <c r="Y521" i="22"/>
  <c r="W521" i="22"/>
  <c r="S521" i="22"/>
  <c r="I521" i="22"/>
  <c r="AA520" i="22"/>
  <c r="Y520" i="22"/>
  <c r="S520" i="22"/>
  <c r="Q520" i="22"/>
  <c r="K520" i="22"/>
  <c r="I520" i="22"/>
  <c r="AA519" i="22"/>
  <c r="Y519" i="22"/>
  <c r="W519" i="22"/>
  <c r="S519" i="22"/>
  <c r="K519" i="22"/>
  <c r="I519" i="22"/>
  <c r="AA518" i="22"/>
  <c r="Y518" i="22"/>
  <c r="W518" i="22"/>
  <c r="S518" i="22"/>
  <c r="K518" i="22"/>
  <c r="I518" i="22"/>
  <c r="AA517" i="22"/>
  <c r="Y517" i="22"/>
  <c r="W517" i="22"/>
  <c r="S517" i="22"/>
  <c r="I517" i="22"/>
  <c r="AA516" i="22"/>
  <c r="Y516" i="22"/>
  <c r="S516" i="22"/>
  <c r="K516" i="22"/>
  <c r="I516" i="22"/>
  <c r="AA515" i="22"/>
  <c r="Y515" i="22"/>
  <c r="W515" i="22"/>
  <c r="S515" i="22"/>
  <c r="K515" i="22"/>
  <c r="I515" i="22"/>
  <c r="AA514" i="22"/>
  <c r="Y514" i="22"/>
  <c r="W514" i="22"/>
  <c r="U514" i="22"/>
  <c r="S514" i="22"/>
  <c r="K514" i="22"/>
  <c r="I514" i="22"/>
  <c r="AA513" i="22"/>
  <c r="Y513" i="22"/>
  <c r="W513" i="22"/>
  <c r="S513" i="22"/>
  <c r="I513" i="22"/>
  <c r="AA512" i="22"/>
  <c r="Y512" i="22"/>
  <c r="S512" i="22"/>
  <c r="K512" i="22"/>
  <c r="I512" i="22"/>
  <c r="AA511" i="22"/>
  <c r="Y511" i="22"/>
  <c r="W511" i="22"/>
  <c r="S511" i="22"/>
  <c r="K511" i="22"/>
  <c r="I511" i="22"/>
  <c r="AA510" i="22"/>
  <c r="Y510" i="22"/>
  <c r="W510" i="22"/>
  <c r="S510" i="22"/>
  <c r="K510" i="22"/>
  <c r="I510" i="22"/>
  <c r="AA509" i="22"/>
  <c r="Y509" i="22"/>
  <c r="W509" i="22"/>
  <c r="S509" i="22"/>
  <c r="I509" i="22"/>
  <c r="AA508" i="22"/>
  <c r="Y508" i="22"/>
  <c r="S508" i="22"/>
  <c r="K508" i="22"/>
  <c r="I508" i="22"/>
  <c r="AA507" i="22"/>
  <c r="Y507" i="22"/>
  <c r="W507" i="22"/>
  <c r="S507" i="22"/>
  <c r="K507" i="22"/>
  <c r="I507" i="22"/>
  <c r="AA506" i="22"/>
  <c r="Y506" i="22"/>
  <c r="W506" i="22"/>
  <c r="S506" i="22"/>
  <c r="K506" i="22"/>
  <c r="I506" i="22"/>
  <c r="AA505" i="22"/>
  <c r="Y505" i="22"/>
  <c r="W505" i="22"/>
  <c r="S505" i="22"/>
  <c r="I505" i="22"/>
  <c r="AA504" i="22"/>
  <c r="Y504" i="22"/>
  <c r="S504" i="22"/>
  <c r="K504" i="22"/>
  <c r="I504" i="22"/>
  <c r="AA503" i="22"/>
  <c r="Y503" i="22"/>
  <c r="W503" i="22"/>
  <c r="S503" i="22"/>
  <c r="K503" i="22"/>
  <c r="I503" i="22"/>
  <c r="AA502" i="22"/>
  <c r="Y502" i="22"/>
  <c r="W502" i="22"/>
  <c r="U502" i="22"/>
  <c r="S502" i="22"/>
  <c r="K502" i="22"/>
  <c r="I502" i="22"/>
  <c r="AA501" i="22"/>
  <c r="Y501" i="22"/>
  <c r="W501" i="22"/>
  <c r="S501" i="22"/>
  <c r="I501" i="22"/>
  <c r="AA500" i="22"/>
  <c r="Y500" i="22"/>
  <c r="S500" i="22"/>
  <c r="K500" i="22"/>
  <c r="I500" i="22"/>
  <c r="AA499" i="22"/>
  <c r="Y499" i="22"/>
  <c r="W499" i="22"/>
  <c r="S499" i="22"/>
  <c r="K499" i="22"/>
  <c r="I499" i="22"/>
  <c r="AA498" i="22"/>
  <c r="Y498" i="22"/>
  <c r="W498" i="22"/>
  <c r="S498" i="22"/>
  <c r="K498" i="22"/>
  <c r="I498" i="22"/>
  <c r="AA497" i="22"/>
  <c r="Y497" i="22"/>
  <c r="W497" i="22"/>
  <c r="S497" i="22"/>
  <c r="I497" i="22"/>
  <c r="AA496" i="22"/>
  <c r="Y496" i="22"/>
  <c r="S496" i="22"/>
  <c r="K496" i="22"/>
  <c r="I496" i="22"/>
  <c r="AA495" i="22"/>
  <c r="Y495" i="22"/>
  <c r="W495" i="22"/>
  <c r="S495" i="22"/>
  <c r="K495" i="22"/>
  <c r="I495" i="22"/>
  <c r="AA494" i="22"/>
  <c r="Y494" i="22"/>
  <c r="W494" i="22"/>
  <c r="S494" i="22"/>
  <c r="K494" i="22"/>
  <c r="I494" i="22"/>
  <c r="AA493" i="22"/>
  <c r="Y493" i="22"/>
  <c r="W493" i="22"/>
  <c r="S493" i="22"/>
  <c r="K493" i="22"/>
  <c r="I493" i="22"/>
  <c r="AA492" i="22"/>
  <c r="Y492" i="22"/>
  <c r="W492" i="22"/>
  <c r="S492" i="22"/>
  <c r="K492" i="22"/>
  <c r="I492" i="22"/>
  <c r="AA491" i="22"/>
  <c r="Y491" i="22"/>
  <c r="W491" i="22"/>
  <c r="S491" i="22"/>
  <c r="K491" i="22"/>
  <c r="I491" i="22"/>
  <c r="AA490" i="22"/>
  <c r="Y490" i="22"/>
  <c r="W490" i="22"/>
  <c r="S490" i="22"/>
  <c r="K490" i="22"/>
  <c r="I490" i="22"/>
  <c r="AA489" i="22"/>
  <c r="Y489" i="22"/>
  <c r="W489" i="22"/>
  <c r="S489" i="22"/>
  <c r="K489" i="22"/>
  <c r="I489" i="22"/>
  <c r="AA488" i="22"/>
  <c r="Y488" i="22"/>
  <c r="W488" i="22"/>
  <c r="S488" i="22"/>
  <c r="K488" i="22"/>
  <c r="I488" i="22"/>
  <c r="AA487" i="22"/>
  <c r="Y487" i="22"/>
  <c r="W487" i="22"/>
  <c r="U487" i="22"/>
  <c r="S487" i="22"/>
  <c r="K487" i="22"/>
  <c r="I487" i="22"/>
  <c r="AA486" i="22"/>
  <c r="Y486" i="22"/>
  <c r="W486" i="22"/>
  <c r="S486" i="22"/>
  <c r="K486" i="22"/>
  <c r="I486" i="22"/>
  <c r="AA485" i="22"/>
  <c r="Y485" i="22"/>
  <c r="W485" i="22"/>
  <c r="S485" i="22"/>
  <c r="K485" i="22"/>
  <c r="I485" i="22"/>
  <c r="AA484" i="22"/>
  <c r="Y484" i="22"/>
  <c r="W484" i="22"/>
  <c r="S484" i="22"/>
  <c r="K484" i="22"/>
  <c r="I484" i="22"/>
  <c r="AA483" i="22"/>
  <c r="Y483" i="22"/>
  <c r="W483" i="22"/>
  <c r="S483" i="22"/>
  <c r="Q483" i="22"/>
  <c r="K483" i="22"/>
  <c r="I483" i="22"/>
  <c r="AA482" i="22"/>
  <c r="Y482" i="22"/>
  <c r="W482" i="22"/>
  <c r="S482" i="22"/>
  <c r="K482" i="22"/>
  <c r="I482" i="22"/>
  <c r="AA481" i="22"/>
  <c r="Y481" i="22"/>
  <c r="W481" i="22"/>
  <c r="S481" i="22"/>
  <c r="K481" i="22"/>
  <c r="I481" i="22"/>
  <c r="AA480" i="22"/>
  <c r="Y480" i="22"/>
  <c r="W480" i="22"/>
  <c r="U480" i="22"/>
  <c r="S480" i="22"/>
  <c r="K480" i="22"/>
  <c r="I480" i="22"/>
  <c r="AA479" i="22"/>
  <c r="Y479" i="22"/>
  <c r="W479" i="22"/>
  <c r="U479" i="22"/>
  <c r="S479" i="22"/>
  <c r="Q479" i="22"/>
  <c r="K479" i="22"/>
  <c r="I479" i="22"/>
  <c r="AA478" i="22"/>
  <c r="Y478" i="22"/>
  <c r="W478" i="22"/>
  <c r="S478" i="22"/>
  <c r="K478" i="22"/>
  <c r="I478" i="22"/>
  <c r="AA477" i="22"/>
  <c r="Y477" i="22"/>
  <c r="W477" i="22"/>
  <c r="S477" i="22"/>
  <c r="K477" i="22"/>
  <c r="I477" i="22"/>
  <c r="AA476" i="22"/>
  <c r="Y476" i="22"/>
  <c r="W476" i="22"/>
  <c r="U476" i="22"/>
  <c r="S476" i="22"/>
  <c r="K476" i="22"/>
  <c r="I476" i="22"/>
  <c r="AA475" i="22"/>
  <c r="Y475" i="22"/>
  <c r="W475" i="22"/>
  <c r="S475" i="22"/>
  <c r="K475" i="22"/>
  <c r="I475" i="22"/>
  <c r="AA474" i="22"/>
  <c r="Y474" i="22"/>
  <c r="W474" i="22"/>
  <c r="S474" i="22"/>
  <c r="K474" i="22"/>
  <c r="I474" i="22"/>
  <c r="AA473" i="22"/>
  <c r="Y473" i="22"/>
  <c r="W473" i="22"/>
  <c r="U473" i="22"/>
  <c r="S473" i="22"/>
  <c r="K473" i="22"/>
  <c r="I473" i="22"/>
  <c r="AA472" i="22"/>
  <c r="Y472" i="22"/>
  <c r="W472" i="22"/>
  <c r="S472" i="22"/>
  <c r="K472" i="22"/>
  <c r="I472" i="22"/>
  <c r="AA471" i="22"/>
  <c r="Y471" i="22"/>
  <c r="W471" i="22"/>
  <c r="S471" i="22"/>
  <c r="K471" i="22"/>
  <c r="I471" i="22"/>
  <c r="AA470" i="22"/>
  <c r="Y470" i="22"/>
  <c r="W470" i="22"/>
  <c r="S470" i="22"/>
  <c r="K470" i="22"/>
  <c r="I470" i="22"/>
  <c r="AA469" i="22"/>
  <c r="Y469" i="22"/>
  <c r="W469" i="22"/>
  <c r="S469" i="22"/>
  <c r="K469" i="22"/>
  <c r="I469" i="22"/>
  <c r="AA468" i="22"/>
  <c r="Y468" i="22"/>
  <c r="W468" i="22"/>
  <c r="S468" i="22"/>
  <c r="K468" i="22"/>
  <c r="I468" i="22"/>
  <c r="AA467" i="22"/>
  <c r="Y467" i="22"/>
  <c r="W467" i="22"/>
  <c r="S467" i="22"/>
  <c r="K467" i="22"/>
  <c r="I467" i="22"/>
  <c r="AA466" i="22"/>
  <c r="Y466" i="22"/>
  <c r="W466" i="22"/>
  <c r="S466" i="22"/>
  <c r="K466" i="22"/>
  <c r="I466" i="22"/>
  <c r="AA465" i="22"/>
  <c r="Y465" i="22"/>
  <c r="W465" i="22"/>
  <c r="S465" i="22"/>
  <c r="K465" i="22"/>
  <c r="I465" i="22"/>
  <c r="AA464" i="22"/>
  <c r="Y464" i="22"/>
  <c r="W464" i="22"/>
  <c r="S464" i="22"/>
  <c r="K464" i="22"/>
  <c r="I464" i="22"/>
  <c r="AA463" i="22"/>
  <c r="Y463" i="22"/>
  <c r="W463" i="22"/>
  <c r="S463" i="22"/>
  <c r="K463" i="22"/>
  <c r="I463" i="22"/>
  <c r="AA462" i="22"/>
  <c r="Y462" i="22"/>
  <c r="W462" i="22"/>
  <c r="S462" i="22"/>
  <c r="Q462" i="22"/>
  <c r="K462" i="22"/>
  <c r="I462" i="22"/>
  <c r="AA461" i="22"/>
  <c r="Y461" i="22"/>
  <c r="W461" i="22"/>
  <c r="S461" i="22"/>
  <c r="K461" i="22"/>
  <c r="I461" i="22"/>
  <c r="AA460" i="22"/>
  <c r="Y460" i="22"/>
  <c r="W460" i="22"/>
  <c r="S460" i="22"/>
  <c r="K460" i="22"/>
  <c r="I460" i="22"/>
  <c r="AA459" i="22"/>
  <c r="Y459" i="22"/>
  <c r="W459" i="22"/>
  <c r="S459" i="22"/>
  <c r="K459" i="22"/>
  <c r="I459" i="22"/>
  <c r="AA458" i="22"/>
  <c r="Y458" i="22"/>
  <c r="W458" i="22"/>
  <c r="S458" i="22"/>
  <c r="K458" i="22"/>
  <c r="I458" i="22"/>
  <c r="AA457" i="22"/>
  <c r="Y457" i="22"/>
  <c r="W457" i="22"/>
  <c r="S457" i="22"/>
  <c r="K457" i="22"/>
  <c r="I457" i="22"/>
  <c r="AA456" i="22"/>
  <c r="Y456" i="22"/>
  <c r="W456" i="22"/>
  <c r="S456" i="22"/>
  <c r="K456" i="22"/>
  <c r="I456" i="22"/>
  <c r="AA455" i="22"/>
  <c r="Y455" i="22"/>
  <c r="W455" i="22"/>
  <c r="U455" i="22"/>
  <c r="S455" i="22"/>
  <c r="Q455" i="22"/>
  <c r="K455" i="22"/>
  <c r="I455" i="22"/>
  <c r="AA454" i="22"/>
  <c r="Y454" i="22"/>
  <c r="W454" i="22"/>
  <c r="S454" i="22"/>
  <c r="K454" i="22"/>
  <c r="I454" i="22"/>
  <c r="AA453" i="22"/>
  <c r="Y453" i="22"/>
  <c r="W453" i="22"/>
  <c r="S453" i="22"/>
  <c r="K453" i="22"/>
  <c r="I453" i="22"/>
  <c r="AA452" i="22"/>
  <c r="Y452" i="22"/>
  <c r="W452" i="22"/>
  <c r="S452" i="22"/>
  <c r="K452" i="22"/>
  <c r="I452" i="22"/>
  <c r="AA451" i="22"/>
  <c r="Y451" i="22"/>
  <c r="W451" i="22"/>
  <c r="S451" i="22"/>
  <c r="K451" i="22"/>
  <c r="I451" i="22"/>
  <c r="AA450" i="22"/>
  <c r="Y450" i="22"/>
  <c r="W450" i="22"/>
  <c r="S450" i="22"/>
  <c r="K450" i="22"/>
  <c r="I450" i="22"/>
  <c r="AA449" i="22"/>
  <c r="Y449" i="22"/>
  <c r="W449" i="22"/>
  <c r="S449" i="22"/>
  <c r="K449" i="22"/>
  <c r="I449" i="22"/>
  <c r="AA448" i="22"/>
  <c r="Y448" i="22"/>
  <c r="W448" i="22"/>
  <c r="S448" i="22"/>
  <c r="K448" i="22"/>
  <c r="I448" i="22"/>
  <c r="AA447" i="22"/>
  <c r="Y447" i="22"/>
  <c r="W447" i="22"/>
  <c r="U447" i="22"/>
  <c r="S447" i="22"/>
  <c r="K447" i="22"/>
  <c r="I447" i="22"/>
  <c r="AA446" i="22"/>
  <c r="Y446" i="22"/>
  <c r="W446" i="22"/>
  <c r="S446" i="22"/>
  <c r="K446" i="22"/>
  <c r="I446" i="22"/>
  <c r="AA445" i="22"/>
  <c r="Y445" i="22"/>
  <c r="W445" i="22"/>
  <c r="S445" i="22"/>
  <c r="K445" i="22"/>
  <c r="I445" i="22"/>
  <c r="AA444" i="22"/>
  <c r="Y444" i="22"/>
  <c r="W444" i="22"/>
  <c r="S444" i="22"/>
  <c r="K444" i="22"/>
  <c r="I444" i="22"/>
  <c r="AA443" i="22"/>
  <c r="Y443" i="22"/>
  <c r="W443" i="22"/>
  <c r="S443" i="22"/>
  <c r="K443" i="22"/>
  <c r="I443" i="22"/>
  <c r="AA442" i="22"/>
  <c r="Y442" i="22"/>
  <c r="W442" i="22"/>
  <c r="S442" i="22"/>
  <c r="K442" i="22"/>
  <c r="I442" i="22"/>
  <c r="AA441" i="22"/>
  <c r="Y441" i="22"/>
  <c r="W441" i="22"/>
  <c r="S441" i="22"/>
  <c r="K441" i="22"/>
  <c r="I441" i="22"/>
  <c r="AA440" i="22"/>
  <c r="Y440" i="22"/>
  <c r="W440" i="22"/>
  <c r="U440" i="22"/>
  <c r="S440" i="22"/>
  <c r="K440" i="22"/>
  <c r="I440" i="22"/>
  <c r="AA439" i="22"/>
  <c r="Y439" i="22"/>
  <c r="W439" i="22"/>
  <c r="U439" i="22"/>
  <c r="S439" i="22"/>
  <c r="K439" i="22"/>
  <c r="I439" i="22"/>
  <c r="AA438" i="22"/>
  <c r="Y438" i="22"/>
  <c r="W438" i="22"/>
  <c r="S438" i="22"/>
  <c r="Q438" i="22"/>
  <c r="K438" i="22"/>
  <c r="I438" i="22"/>
  <c r="AA437" i="22"/>
  <c r="Y437" i="22"/>
  <c r="W437" i="22"/>
  <c r="S437" i="22"/>
  <c r="K437" i="22"/>
  <c r="I437" i="22"/>
  <c r="AA436" i="22"/>
  <c r="Y436" i="22"/>
  <c r="W436" i="22"/>
  <c r="S436" i="22"/>
  <c r="K436" i="22"/>
  <c r="I436" i="22"/>
  <c r="AA435" i="22"/>
  <c r="Y435" i="22"/>
  <c r="W435" i="22"/>
  <c r="S435" i="22"/>
  <c r="K435" i="22"/>
  <c r="I435" i="22"/>
  <c r="AA434" i="22"/>
  <c r="Y434" i="22"/>
  <c r="W434" i="22"/>
  <c r="S434" i="22"/>
  <c r="K434" i="22"/>
  <c r="I434" i="22"/>
  <c r="AA433" i="22"/>
  <c r="Y433" i="22"/>
  <c r="W433" i="22"/>
  <c r="S433" i="22"/>
  <c r="K433" i="22"/>
  <c r="I433" i="22"/>
  <c r="AA432" i="22"/>
  <c r="Y432" i="22"/>
  <c r="W432" i="22"/>
  <c r="U432" i="22"/>
  <c r="S432" i="22"/>
  <c r="K432" i="22"/>
  <c r="I432" i="22"/>
  <c r="AA431" i="22"/>
  <c r="Y431" i="22"/>
  <c r="W431" i="22"/>
  <c r="S431" i="22"/>
  <c r="K431" i="22"/>
  <c r="I431" i="22"/>
  <c r="AA430" i="22"/>
  <c r="Y430" i="22"/>
  <c r="W430" i="22"/>
  <c r="S430" i="22"/>
  <c r="K430" i="22"/>
  <c r="I430" i="22"/>
  <c r="AA429" i="22"/>
  <c r="Y429" i="22"/>
  <c r="W429" i="22"/>
  <c r="S429" i="22"/>
  <c r="K429" i="22"/>
  <c r="I429" i="22"/>
  <c r="AA428" i="22"/>
  <c r="Y428" i="22"/>
  <c r="W428" i="22"/>
  <c r="S428" i="22"/>
  <c r="K428" i="22"/>
  <c r="I428" i="22"/>
  <c r="AA427" i="22"/>
  <c r="Y427" i="22"/>
  <c r="W427" i="22"/>
  <c r="S427" i="22"/>
  <c r="K427" i="22"/>
  <c r="I427" i="22"/>
  <c r="AA426" i="22"/>
  <c r="Y426" i="22"/>
  <c r="W426" i="22"/>
  <c r="S426" i="22"/>
  <c r="K426" i="22"/>
  <c r="I426" i="22"/>
  <c r="AA425" i="22"/>
  <c r="Y425" i="22"/>
  <c r="W425" i="22"/>
  <c r="U425" i="22"/>
  <c r="S425" i="22"/>
  <c r="K425" i="22"/>
  <c r="I425" i="22"/>
  <c r="AA424" i="22"/>
  <c r="Y424" i="22"/>
  <c r="W424" i="22"/>
  <c r="S424" i="22"/>
  <c r="K424" i="22"/>
  <c r="I424" i="22"/>
  <c r="AA423" i="22"/>
  <c r="Y423" i="22"/>
  <c r="W423" i="22"/>
  <c r="S423" i="22"/>
  <c r="K423" i="22"/>
  <c r="I423" i="22"/>
  <c r="AA422" i="22"/>
  <c r="Y422" i="22"/>
  <c r="W422" i="22"/>
  <c r="S422" i="22"/>
  <c r="K422" i="22"/>
  <c r="I422" i="22"/>
  <c r="AA421" i="22"/>
  <c r="Y421" i="22"/>
  <c r="W421" i="22"/>
  <c r="S421" i="22"/>
  <c r="K421" i="22"/>
  <c r="I421" i="22"/>
  <c r="AA420" i="22"/>
  <c r="Y420" i="22"/>
  <c r="W420" i="22"/>
  <c r="S420" i="22"/>
  <c r="K420" i="22"/>
  <c r="I420" i="22"/>
  <c r="AA419" i="22"/>
  <c r="Y419" i="22"/>
  <c r="W419" i="22"/>
  <c r="S419" i="22"/>
  <c r="Q419" i="22"/>
  <c r="K419" i="22"/>
  <c r="I419" i="22"/>
  <c r="AA418" i="22"/>
  <c r="Y418" i="22"/>
  <c r="W418" i="22"/>
  <c r="S418" i="22"/>
  <c r="K418" i="22"/>
  <c r="I418" i="22"/>
  <c r="AA417" i="22"/>
  <c r="Y417" i="22"/>
  <c r="W417" i="22"/>
  <c r="U417" i="22"/>
  <c r="S417" i="22"/>
  <c r="K417" i="22"/>
  <c r="I417" i="22"/>
  <c r="AA416" i="22"/>
  <c r="Y416" i="22"/>
  <c r="W416" i="22"/>
  <c r="S416" i="22"/>
  <c r="K416" i="22"/>
  <c r="I416" i="22"/>
  <c r="AA415" i="22"/>
  <c r="Y415" i="22"/>
  <c r="W415" i="22"/>
  <c r="U415" i="22"/>
  <c r="S415" i="22"/>
  <c r="Q415" i="22"/>
  <c r="K415" i="22"/>
  <c r="I415" i="22"/>
  <c r="AA414" i="22"/>
  <c r="Y414" i="22"/>
  <c r="W414" i="22"/>
  <c r="S414" i="22"/>
  <c r="K414" i="22"/>
  <c r="I414" i="22"/>
  <c r="AA413" i="22"/>
  <c r="Y413" i="22"/>
  <c r="W413" i="22"/>
  <c r="S413" i="22"/>
  <c r="K413" i="22"/>
  <c r="I413" i="22"/>
  <c r="AA412" i="22"/>
  <c r="Y412" i="22"/>
  <c r="W412" i="22"/>
  <c r="U412" i="22"/>
  <c r="S412" i="22"/>
  <c r="K412" i="22"/>
  <c r="I412" i="22"/>
  <c r="AA411" i="22"/>
  <c r="Y411" i="22"/>
  <c r="W411" i="22"/>
  <c r="U411" i="22"/>
  <c r="S411" i="22"/>
  <c r="K411" i="22"/>
  <c r="I411" i="22"/>
  <c r="AA410" i="22"/>
  <c r="Y410" i="22"/>
  <c r="W410" i="22"/>
  <c r="S410" i="22"/>
  <c r="K410" i="22"/>
  <c r="I410" i="22"/>
  <c r="AA409" i="22"/>
  <c r="Y409" i="22"/>
  <c r="W409" i="22"/>
  <c r="U409" i="22"/>
  <c r="S409" i="22"/>
  <c r="K409" i="22"/>
  <c r="I409" i="22"/>
  <c r="AA408" i="22"/>
  <c r="Y408" i="22"/>
  <c r="W408" i="22"/>
  <c r="U408" i="22"/>
  <c r="S408" i="22"/>
  <c r="K408" i="22"/>
  <c r="I408" i="22"/>
  <c r="AA407" i="22"/>
  <c r="Y407" i="22"/>
  <c r="W407" i="22"/>
  <c r="S407" i="22"/>
  <c r="K407" i="22"/>
  <c r="I407" i="22"/>
  <c r="AA406" i="22"/>
  <c r="Y406" i="22"/>
  <c r="W406" i="22"/>
  <c r="S406" i="22"/>
  <c r="K406" i="22"/>
  <c r="I406" i="22"/>
  <c r="AA405" i="22"/>
  <c r="Y405" i="22"/>
  <c r="W405" i="22"/>
  <c r="S405" i="22"/>
  <c r="K405" i="22"/>
  <c r="I405" i="22"/>
  <c r="AA404" i="22"/>
  <c r="Y404" i="22"/>
  <c r="W404" i="22"/>
  <c r="S404" i="22"/>
  <c r="K404" i="22"/>
  <c r="I404" i="22"/>
  <c r="AA403" i="22"/>
  <c r="Y403" i="22"/>
  <c r="W403" i="22"/>
  <c r="S403" i="22"/>
  <c r="K403" i="22"/>
  <c r="I403" i="22"/>
  <c r="AA402" i="22"/>
  <c r="Y402" i="22"/>
  <c r="W402" i="22"/>
  <c r="S402" i="22"/>
  <c r="K402" i="22"/>
  <c r="I402" i="22"/>
  <c r="AA401" i="22"/>
  <c r="Y401" i="22"/>
  <c r="W401" i="22"/>
  <c r="U401" i="22"/>
  <c r="S401" i="22"/>
  <c r="K401" i="22"/>
  <c r="I401" i="22"/>
  <c r="AA400" i="22"/>
  <c r="Y400" i="22"/>
  <c r="W400" i="22"/>
  <c r="S400" i="22"/>
  <c r="K400" i="22"/>
  <c r="I400" i="22"/>
  <c r="AA399" i="22"/>
  <c r="Y399" i="22"/>
  <c r="W399" i="22"/>
  <c r="S399" i="22"/>
  <c r="K399" i="22"/>
  <c r="I399" i="22"/>
  <c r="AA398" i="22"/>
  <c r="Y398" i="22"/>
  <c r="W398" i="22"/>
  <c r="S398" i="22"/>
  <c r="Q398" i="22"/>
  <c r="K398" i="22"/>
  <c r="I398" i="22"/>
  <c r="AA397" i="22"/>
  <c r="Y397" i="22"/>
  <c r="W397" i="22"/>
  <c r="S397" i="22"/>
  <c r="K397" i="22"/>
  <c r="I397" i="22"/>
  <c r="AA396" i="22"/>
  <c r="Y396" i="22"/>
  <c r="W396" i="22"/>
  <c r="S396" i="22"/>
  <c r="K396" i="22"/>
  <c r="I396" i="22"/>
  <c r="AA395" i="22"/>
  <c r="Y395" i="22"/>
  <c r="W395" i="22"/>
  <c r="S395" i="22"/>
  <c r="K395" i="22"/>
  <c r="I395" i="22"/>
  <c r="AA394" i="22"/>
  <c r="Y394" i="22"/>
  <c r="W394" i="22"/>
  <c r="S394" i="22"/>
  <c r="K394" i="22"/>
  <c r="I394" i="22"/>
  <c r="AA393" i="22"/>
  <c r="Y393" i="22"/>
  <c r="W393" i="22"/>
  <c r="S393" i="22"/>
  <c r="K393" i="22"/>
  <c r="I393" i="22"/>
  <c r="AA392" i="22"/>
  <c r="Y392" i="22"/>
  <c r="W392" i="22"/>
  <c r="S392" i="22"/>
  <c r="K392" i="22"/>
  <c r="I392" i="22"/>
  <c r="AA391" i="22"/>
  <c r="Y391" i="22"/>
  <c r="W391" i="22"/>
  <c r="U391" i="22"/>
  <c r="S391" i="22"/>
  <c r="Q391" i="22"/>
  <c r="K391" i="22"/>
  <c r="I391" i="22"/>
  <c r="AA390" i="22"/>
  <c r="Y390" i="22"/>
  <c r="W390" i="22"/>
  <c r="S390" i="22"/>
  <c r="K390" i="22"/>
  <c r="I390" i="22"/>
  <c r="AA389" i="22"/>
  <c r="Y389" i="22"/>
  <c r="W389" i="22"/>
  <c r="S389" i="22"/>
  <c r="K389" i="22"/>
  <c r="I389" i="22"/>
  <c r="AA388" i="22"/>
  <c r="Y388" i="22"/>
  <c r="W388" i="22"/>
  <c r="S388" i="22"/>
  <c r="K388" i="22"/>
  <c r="I388" i="22"/>
  <c r="AA387" i="22"/>
  <c r="Y387" i="22"/>
  <c r="W387" i="22"/>
  <c r="S387" i="22"/>
  <c r="K387" i="22"/>
  <c r="I387" i="22"/>
  <c r="AA386" i="22"/>
  <c r="Y386" i="22"/>
  <c r="W386" i="22"/>
  <c r="S386" i="22"/>
  <c r="K386" i="22"/>
  <c r="I386" i="22"/>
  <c r="AA385" i="22"/>
  <c r="Y385" i="22"/>
  <c r="W385" i="22"/>
  <c r="S385" i="22"/>
  <c r="K385" i="22"/>
  <c r="I385" i="22"/>
  <c r="AA384" i="22"/>
  <c r="Y384" i="22"/>
  <c r="W384" i="22"/>
  <c r="U384" i="22"/>
  <c r="S384" i="22"/>
  <c r="K384" i="22"/>
  <c r="I384" i="22"/>
  <c r="AA383" i="22"/>
  <c r="Y383" i="22"/>
  <c r="W383" i="22"/>
  <c r="U383" i="22"/>
  <c r="S383" i="22"/>
  <c r="K383" i="22"/>
  <c r="I383" i="22"/>
  <c r="AA382" i="22"/>
  <c r="Y382" i="22"/>
  <c r="W382" i="22"/>
  <c r="S382" i="22"/>
  <c r="K382" i="22"/>
  <c r="I382" i="22"/>
  <c r="AA381" i="22"/>
  <c r="Y381" i="22"/>
  <c r="W381" i="22"/>
  <c r="S381" i="22"/>
  <c r="K381" i="22"/>
  <c r="I381" i="22"/>
  <c r="AA380" i="22"/>
  <c r="Y380" i="22"/>
  <c r="W380" i="22"/>
  <c r="S380" i="22"/>
  <c r="K380" i="22"/>
  <c r="I380" i="22"/>
  <c r="AA379" i="22"/>
  <c r="Y379" i="22"/>
  <c r="W379" i="22"/>
  <c r="S379" i="22"/>
  <c r="K379" i="22"/>
  <c r="I379" i="22"/>
  <c r="AA378" i="22"/>
  <c r="Y378" i="22"/>
  <c r="W378" i="22"/>
  <c r="S378" i="22"/>
  <c r="K378" i="22"/>
  <c r="I378" i="22"/>
  <c r="AA377" i="22"/>
  <c r="Y377" i="22"/>
  <c r="W377" i="22"/>
  <c r="S377" i="22"/>
  <c r="K377" i="22"/>
  <c r="I377" i="22"/>
  <c r="AA376" i="22"/>
  <c r="Y376" i="22"/>
  <c r="W376" i="22"/>
  <c r="S376" i="22"/>
  <c r="K376" i="22"/>
  <c r="I376" i="22"/>
  <c r="AA375" i="22"/>
  <c r="Y375" i="22"/>
  <c r="W375" i="22"/>
  <c r="S375" i="22"/>
  <c r="K375" i="22"/>
  <c r="I375" i="22"/>
  <c r="AA374" i="22"/>
  <c r="Y374" i="22"/>
  <c r="W374" i="22"/>
  <c r="S374" i="22"/>
  <c r="Q374" i="22"/>
  <c r="K374" i="22"/>
  <c r="I374" i="22"/>
  <c r="AA373" i="22"/>
  <c r="Y373" i="22"/>
  <c r="W373" i="22"/>
  <c r="S373" i="22"/>
  <c r="K373" i="22"/>
  <c r="I373" i="22"/>
  <c r="AA372" i="22"/>
  <c r="Y372" i="22"/>
  <c r="W372" i="22"/>
  <c r="S372" i="22"/>
  <c r="K372" i="22"/>
  <c r="I372" i="22"/>
  <c r="AA371" i="22"/>
  <c r="Y371" i="22"/>
  <c r="W371" i="22"/>
  <c r="S371" i="22"/>
  <c r="K371" i="22"/>
  <c r="I371" i="22"/>
  <c r="AA370" i="22"/>
  <c r="Y370" i="22"/>
  <c r="W370" i="22"/>
  <c r="S370" i="22"/>
  <c r="K370" i="22"/>
  <c r="I370" i="22"/>
  <c r="AA369" i="22"/>
  <c r="Y369" i="22"/>
  <c r="W369" i="22"/>
  <c r="U369" i="22"/>
  <c r="S369" i="22"/>
  <c r="K369" i="22"/>
  <c r="I369" i="22"/>
  <c r="AA368" i="22"/>
  <c r="Y368" i="22"/>
  <c r="W368" i="22"/>
  <c r="S368" i="22"/>
  <c r="K368" i="22"/>
  <c r="I368" i="22"/>
  <c r="AA367" i="22"/>
  <c r="Y367" i="22"/>
  <c r="W367" i="22"/>
  <c r="S367" i="22"/>
  <c r="K367" i="22"/>
  <c r="I367" i="22"/>
  <c r="AA366" i="22"/>
  <c r="Y366" i="22"/>
  <c r="W366" i="22"/>
  <c r="S366" i="22"/>
  <c r="K366" i="22"/>
  <c r="I366" i="22"/>
  <c r="AA365" i="22"/>
  <c r="Y365" i="22"/>
  <c r="W365" i="22"/>
  <c r="S365" i="22"/>
  <c r="K365" i="22"/>
  <c r="I365" i="22"/>
  <c r="AA364" i="22"/>
  <c r="Y364" i="22"/>
  <c r="W364" i="22"/>
  <c r="U364" i="22"/>
  <c r="S364" i="22"/>
  <c r="K364" i="22"/>
  <c r="I364" i="22"/>
  <c r="AA363" i="22"/>
  <c r="Y363" i="22"/>
  <c r="W363" i="22"/>
  <c r="U363" i="22"/>
  <c r="S363" i="22"/>
  <c r="K363" i="22"/>
  <c r="I363" i="22"/>
  <c r="AA362" i="22"/>
  <c r="Y362" i="22"/>
  <c r="W362" i="22"/>
  <c r="S362" i="22"/>
  <c r="M362" i="22"/>
  <c r="K362" i="22"/>
  <c r="I362" i="22"/>
  <c r="AA361" i="22"/>
  <c r="Y361" i="22"/>
  <c r="W361" i="22"/>
  <c r="S361" i="22"/>
  <c r="M361" i="22"/>
  <c r="K361" i="22"/>
  <c r="I361" i="22"/>
  <c r="AA360" i="22"/>
  <c r="Y360" i="22"/>
  <c r="W360" i="22"/>
  <c r="S360" i="22"/>
  <c r="M360" i="22"/>
  <c r="K360" i="22"/>
  <c r="I360" i="22"/>
  <c r="AA359" i="22"/>
  <c r="Y359" i="22"/>
  <c r="W359" i="22"/>
  <c r="U359" i="22"/>
  <c r="S359" i="22"/>
  <c r="M359" i="22"/>
  <c r="K359" i="22"/>
  <c r="I359" i="22"/>
  <c r="AA358" i="22"/>
  <c r="Y358" i="22"/>
  <c r="W358" i="22"/>
  <c r="U358" i="22"/>
  <c r="S358" i="22"/>
  <c r="K358" i="22"/>
  <c r="I358" i="22"/>
  <c r="AA357" i="22"/>
  <c r="Y357" i="22"/>
  <c r="W357" i="22"/>
  <c r="S357" i="22"/>
  <c r="K357" i="22"/>
  <c r="I357" i="22"/>
  <c r="AA356" i="22"/>
  <c r="Y356" i="22"/>
  <c r="W356" i="22"/>
  <c r="U356" i="22"/>
  <c r="S356" i="22"/>
  <c r="K356" i="22"/>
  <c r="I356" i="22"/>
  <c r="AA355" i="22"/>
  <c r="Y355" i="22"/>
  <c r="W355" i="22"/>
  <c r="U355" i="22"/>
  <c r="S355" i="22"/>
  <c r="K355" i="22"/>
  <c r="I355" i="22"/>
  <c r="AA354" i="22"/>
  <c r="Y354" i="22"/>
  <c r="W354" i="22"/>
  <c r="S354" i="22"/>
  <c r="K354" i="22"/>
  <c r="I354" i="22"/>
  <c r="AA353" i="22"/>
  <c r="Y353" i="22"/>
  <c r="W353" i="22"/>
  <c r="S353" i="22"/>
  <c r="K353" i="22"/>
  <c r="I353" i="22"/>
  <c r="AA352" i="22"/>
  <c r="Y352" i="22"/>
  <c r="W352" i="22"/>
  <c r="S352" i="22"/>
  <c r="K352" i="22"/>
  <c r="I352" i="22"/>
  <c r="AA351" i="22"/>
  <c r="Y351" i="22"/>
  <c r="W351" i="22"/>
  <c r="S351" i="22"/>
  <c r="K351" i="22"/>
  <c r="I351" i="22"/>
  <c r="AA350" i="22"/>
  <c r="Y350" i="22"/>
  <c r="W350" i="22"/>
  <c r="U350" i="22"/>
  <c r="S350" i="22"/>
  <c r="Q350" i="22"/>
  <c r="K350" i="22"/>
  <c r="I350" i="22"/>
  <c r="AA349" i="22"/>
  <c r="Y349" i="22"/>
  <c r="W349" i="22"/>
  <c r="S349" i="22"/>
  <c r="K349" i="22"/>
  <c r="I349" i="22"/>
  <c r="AA348" i="22"/>
  <c r="Y348" i="22"/>
  <c r="W348" i="22"/>
  <c r="S348" i="22"/>
  <c r="K348" i="22"/>
  <c r="I348" i="22"/>
  <c r="AA347" i="22"/>
  <c r="Y347" i="22"/>
  <c r="W347" i="22"/>
  <c r="S347" i="22"/>
  <c r="K347" i="22"/>
  <c r="I347" i="22"/>
  <c r="AA346" i="22"/>
  <c r="Y346" i="22"/>
  <c r="W346" i="22"/>
  <c r="S346" i="22"/>
  <c r="Q346" i="22"/>
  <c r="M346" i="22"/>
  <c r="K346" i="22"/>
  <c r="I346" i="22"/>
  <c r="AA345" i="22"/>
  <c r="Y345" i="22"/>
  <c r="W345" i="22"/>
  <c r="S345" i="22"/>
  <c r="Q345" i="22"/>
  <c r="M345" i="22"/>
  <c r="K345" i="22"/>
  <c r="I345" i="22"/>
  <c r="AA344" i="22"/>
  <c r="Y344" i="22"/>
  <c r="W344" i="22"/>
  <c r="S344" i="22"/>
  <c r="Q344" i="22"/>
  <c r="M344" i="22"/>
  <c r="K344" i="22"/>
  <c r="I344" i="22"/>
  <c r="AA343" i="22"/>
  <c r="Y343" i="22"/>
  <c r="W343" i="22"/>
  <c r="S343" i="22"/>
  <c r="M343" i="22"/>
  <c r="K343" i="22"/>
  <c r="I343" i="22"/>
  <c r="AA342" i="22"/>
  <c r="Y342" i="22"/>
  <c r="W342" i="22"/>
  <c r="S342" i="22"/>
  <c r="K342" i="22"/>
  <c r="I342" i="22"/>
  <c r="AA341" i="22"/>
  <c r="Y341" i="22"/>
  <c r="W341" i="22"/>
  <c r="S341" i="22"/>
  <c r="Q341" i="22"/>
  <c r="K341" i="22"/>
  <c r="I341" i="22"/>
  <c r="AA340" i="22"/>
  <c r="Y340" i="22"/>
  <c r="W340" i="22"/>
  <c r="U340" i="22"/>
  <c r="S340" i="22"/>
  <c r="K340" i="22"/>
  <c r="I340" i="22"/>
  <c r="AA339" i="22"/>
  <c r="Y339" i="22"/>
  <c r="W339" i="22"/>
  <c r="S339" i="22"/>
  <c r="K339" i="22"/>
  <c r="I339" i="22"/>
  <c r="AA338" i="22"/>
  <c r="Y338" i="22"/>
  <c r="W338" i="22"/>
  <c r="S338" i="22"/>
  <c r="K338" i="22"/>
  <c r="I338" i="22"/>
  <c r="AA337" i="22"/>
  <c r="Y337" i="22"/>
  <c r="W337" i="22"/>
  <c r="S337" i="22"/>
  <c r="Q337" i="22"/>
  <c r="K337" i="22"/>
  <c r="I337" i="22"/>
  <c r="AA336" i="22"/>
  <c r="Y336" i="22"/>
  <c r="W336" i="22"/>
  <c r="S336" i="22"/>
  <c r="K336" i="22"/>
  <c r="I336" i="22"/>
  <c r="AA335" i="22"/>
  <c r="Y335" i="22"/>
  <c r="W335" i="22"/>
  <c r="S335" i="22"/>
  <c r="K335" i="22"/>
  <c r="I335" i="22"/>
  <c r="AA334" i="22"/>
  <c r="Y334" i="22"/>
  <c r="W334" i="22"/>
  <c r="S334" i="22"/>
  <c r="K334" i="22"/>
  <c r="I334" i="22"/>
  <c r="AA333" i="22"/>
  <c r="Y333" i="22"/>
  <c r="W333" i="22"/>
  <c r="S333" i="22"/>
  <c r="K333" i="22"/>
  <c r="I333" i="22"/>
  <c r="AA332" i="22"/>
  <c r="Y332" i="22"/>
  <c r="W332" i="22"/>
  <c r="S332" i="22"/>
  <c r="K332" i="22"/>
  <c r="I332" i="22"/>
  <c r="AA331" i="22"/>
  <c r="Y331" i="22"/>
  <c r="W331" i="22"/>
  <c r="S331" i="22"/>
  <c r="K331" i="22"/>
  <c r="I331" i="22"/>
  <c r="AA330" i="22"/>
  <c r="Y330" i="22"/>
  <c r="W330" i="22"/>
  <c r="U330" i="22"/>
  <c r="S330" i="22"/>
  <c r="M330" i="22"/>
  <c r="K330" i="22"/>
  <c r="I330" i="22"/>
  <c r="AA329" i="22"/>
  <c r="Y329" i="22"/>
  <c r="W329" i="22"/>
  <c r="S329" i="22"/>
  <c r="M329" i="22"/>
  <c r="K329" i="22"/>
  <c r="I329" i="22"/>
  <c r="AA328" i="22"/>
  <c r="Y328" i="22"/>
  <c r="W328" i="22"/>
  <c r="S328" i="22"/>
  <c r="M328" i="22"/>
  <c r="K328" i="22"/>
  <c r="I328" i="22"/>
  <c r="AA327" i="22"/>
  <c r="Y327" i="22"/>
  <c r="W327" i="22"/>
  <c r="S327" i="22"/>
  <c r="M327" i="22"/>
  <c r="K327" i="22"/>
  <c r="I327" i="22"/>
  <c r="AA326" i="22"/>
  <c r="Y326" i="22"/>
  <c r="W326" i="22"/>
  <c r="S326" i="22"/>
  <c r="K326" i="22"/>
  <c r="I326" i="22"/>
  <c r="AA325" i="22"/>
  <c r="Y325" i="22"/>
  <c r="W325" i="22"/>
  <c r="S325" i="22"/>
  <c r="K325" i="22"/>
  <c r="I325" i="22"/>
  <c r="AA324" i="22"/>
  <c r="Y324" i="22"/>
  <c r="W324" i="22"/>
  <c r="S324" i="22"/>
  <c r="K324" i="22"/>
  <c r="I324" i="22"/>
  <c r="AA323" i="22"/>
  <c r="Y323" i="22"/>
  <c r="W323" i="22"/>
  <c r="S323" i="22"/>
  <c r="K323" i="22"/>
  <c r="I323" i="22"/>
  <c r="AA322" i="22"/>
  <c r="Y322" i="22"/>
  <c r="W322" i="22"/>
  <c r="S322" i="22"/>
  <c r="K322" i="22"/>
  <c r="I322" i="22"/>
  <c r="AA321" i="22"/>
  <c r="Y321" i="22"/>
  <c r="W321" i="22"/>
  <c r="S321" i="22"/>
  <c r="K321" i="22"/>
  <c r="I321" i="22"/>
  <c r="AA320" i="22"/>
  <c r="Y320" i="22"/>
  <c r="W320" i="22"/>
  <c r="S320" i="22"/>
  <c r="K320" i="22"/>
  <c r="I320" i="22"/>
  <c r="AA319" i="22"/>
  <c r="Y319" i="22"/>
  <c r="W319" i="22"/>
  <c r="S319" i="22"/>
  <c r="K319" i="22"/>
  <c r="I319" i="22"/>
  <c r="AA318" i="22"/>
  <c r="Y318" i="22"/>
  <c r="W318" i="22"/>
  <c r="U318" i="22"/>
  <c r="S318" i="22"/>
  <c r="Q318" i="22"/>
  <c r="K318" i="22"/>
  <c r="I318" i="22"/>
  <c r="AA317" i="22"/>
  <c r="Y317" i="22"/>
  <c r="W317" i="22"/>
  <c r="S317" i="22"/>
  <c r="K317" i="22"/>
  <c r="I317" i="22"/>
  <c r="AA316" i="22"/>
  <c r="Y316" i="22"/>
  <c r="W316" i="22"/>
  <c r="S316" i="22"/>
  <c r="K316" i="22"/>
  <c r="I316" i="22"/>
  <c r="AA315" i="22"/>
  <c r="Y315" i="22"/>
  <c r="W315" i="22"/>
  <c r="S315" i="22"/>
  <c r="K315" i="22"/>
  <c r="I315" i="22"/>
  <c r="AA314" i="22"/>
  <c r="Y314" i="22"/>
  <c r="W314" i="22"/>
  <c r="U314" i="22"/>
  <c r="S314" i="22"/>
  <c r="Q314" i="22"/>
  <c r="M314" i="22"/>
  <c r="K314" i="22"/>
  <c r="I314" i="22"/>
  <c r="AA313" i="22"/>
  <c r="Y313" i="22"/>
  <c r="W313" i="22"/>
  <c r="S313" i="22"/>
  <c r="Q313" i="22"/>
  <c r="M313" i="22"/>
  <c r="I313" i="22"/>
  <c r="AA312" i="22"/>
  <c r="Y312" i="22"/>
  <c r="S312" i="22"/>
  <c r="K312" i="22"/>
  <c r="I312" i="22"/>
  <c r="AA311" i="22"/>
  <c r="Y311" i="22"/>
  <c r="W311" i="22"/>
  <c r="S311" i="22"/>
  <c r="K311" i="22"/>
  <c r="I311" i="22"/>
  <c r="AA310" i="22"/>
  <c r="Y310" i="22"/>
  <c r="W310" i="22"/>
  <c r="U310" i="22"/>
  <c r="S310" i="22"/>
  <c r="K310" i="22"/>
  <c r="I310" i="22"/>
  <c r="AA309" i="22"/>
  <c r="Y309" i="22"/>
  <c r="W309" i="22"/>
  <c r="S309" i="22"/>
  <c r="Q309" i="22"/>
  <c r="I309" i="22"/>
  <c r="AA308" i="22"/>
  <c r="Y308" i="22"/>
  <c r="U308" i="22"/>
  <c r="S308" i="22"/>
  <c r="K308" i="22"/>
  <c r="I308" i="22"/>
  <c r="AA307" i="22"/>
  <c r="Y307" i="22"/>
  <c r="W307" i="22"/>
  <c r="U307" i="22"/>
  <c r="S307" i="22"/>
  <c r="K307" i="22"/>
  <c r="I307" i="22"/>
  <c r="AA306" i="22"/>
  <c r="Y306" i="22"/>
  <c r="W306" i="22"/>
  <c r="S306" i="22"/>
  <c r="Q306" i="22"/>
  <c r="K306" i="22"/>
  <c r="I306" i="22"/>
  <c r="AA305" i="22"/>
  <c r="Y305" i="22"/>
  <c r="W305" i="22"/>
  <c r="S305" i="22"/>
  <c r="I305" i="22"/>
  <c r="AA304" i="22"/>
  <c r="Y304" i="22"/>
  <c r="S304" i="22"/>
  <c r="M304" i="22"/>
  <c r="K304" i="22"/>
  <c r="I304" i="22"/>
  <c r="AA303" i="22"/>
  <c r="Y303" i="22"/>
  <c r="W303" i="22"/>
  <c r="S303" i="22"/>
  <c r="M303" i="22"/>
  <c r="K303" i="22"/>
  <c r="I303" i="22"/>
  <c r="AA302" i="22"/>
  <c r="Y302" i="22"/>
  <c r="W302" i="22"/>
  <c r="S302" i="22"/>
  <c r="K302" i="22"/>
  <c r="I302" i="22"/>
  <c r="AA301" i="22"/>
  <c r="Y301" i="22"/>
  <c r="W301" i="22"/>
  <c r="S301" i="22"/>
  <c r="Q301" i="22"/>
  <c r="I301" i="22"/>
  <c r="AA300" i="22"/>
  <c r="Y300" i="22"/>
  <c r="S300" i="22"/>
  <c r="K300" i="22"/>
  <c r="I300" i="22"/>
  <c r="AA299" i="22"/>
  <c r="Y299" i="22"/>
  <c r="W299" i="22"/>
  <c r="U299" i="22"/>
  <c r="S299" i="22"/>
  <c r="K299" i="22"/>
  <c r="I299" i="22"/>
  <c r="AA298" i="22"/>
  <c r="Y298" i="22"/>
  <c r="W298" i="22"/>
  <c r="U298" i="22"/>
  <c r="S298" i="22"/>
  <c r="Q298" i="22"/>
  <c r="M298" i="22"/>
  <c r="K298" i="22"/>
  <c r="I298" i="22"/>
  <c r="AA297" i="22"/>
  <c r="Y297" i="22"/>
  <c r="W297" i="22"/>
  <c r="S297" i="22"/>
  <c r="Q297" i="22"/>
  <c r="M297" i="22"/>
  <c r="I297" i="22"/>
  <c r="AA296" i="22"/>
  <c r="Y296" i="22"/>
  <c r="S296" i="22"/>
  <c r="K296" i="22"/>
  <c r="I296" i="22"/>
  <c r="AA295" i="22"/>
  <c r="Y295" i="22"/>
  <c r="W295" i="22"/>
  <c r="S295" i="22"/>
  <c r="K295" i="22"/>
  <c r="I295" i="22"/>
  <c r="AA294" i="22"/>
  <c r="Y294" i="22"/>
  <c r="W294" i="22"/>
  <c r="U294" i="22"/>
  <c r="S294" i="22"/>
  <c r="K294" i="22"/>
  <c r="I294" i="22"/>
  <c r="AA293" i="22"/>
  <c r="Y293" i="22"/>
  <c r="W293" i="22"/>
  <c r="S293" i="22"/>
  <c r="Q293" i="22"/>
  <c r="I293" i="22"/>
  <c r="AA292" i="22"/>
  <c r="Y292" i="22"/>
  <c r="U292" i="22"/>
  <c r="S292" i="22"/>
  <c r="K292" i="22"/>
  <c r="I292" i="22"/>
  <c r="AA291" i="22"/>
  <c r="Y291" i="22"/>
  <c r="W291" i="22"/>
  <c r="S291" i="22"/>
  <c r="K291" i="22"/>
  <c r="I291" i="22"/>
  <c r="AA290" i="22"/>
  <c r="Y290" i="22"/>
  <c r="W290" i="22"/>
  <c r="S290" i="22"/>
  <c r="Q290" i="22"/>
  <c r="K290" i="22"/>
  <c r="I290" i="22"/>
  <c r="AA289" i="22"/>
  <c r="Y289" i="22"/>
  <c r="W289" i="22"/>
  <c r="S289" i="22"/>
  <c r="I289" i="22"/>
  <c r="AA288" i="22"/>
  <c r="Y288" i="22"/>
  <c r="S288" i="22"/>
  <c r="M288" i="22"/>
  <c r="K288" i="22"/>
  <c r="I288" i="22"/>
  <c r="AA287" i="22"/>
  <c r="Y287" i="22"/>
  <c r="W287" i="22"/>
  <c r="S287" i="22"/>
  <c r="M287" i="22"/>
  <c r="K287" i="22"/>
  <c r="I287" i="22"/>
  <c r="AA286" i="22"/>
  <c r="Y286" i="22"/>
  <c r="W286" i="22"/>
  <c r="S286" i="22"/>
  <c r="K286" i="22"/>
  <c r="I286" i="22"/>
  <c r="AA285" i="22"/>
  <c r="Y285" i="22"/>
  <c r="W285" i="22"/>
  <c r="S285" i="22"/>
  <c r="Q285" i="22"/>
  <c r="I285" i="22"/>
  <c r="AA284" i="22"/>
  <c r="Y284" i="22"/>
  <c r="S284" i="22"/>
  <c r="K284" i="22"/>
  <c r="I284" i="22"/>
  <c r="AA283" i="22"/>
  <c r="Y283" i="22"/>
  <c r="W283" i="22"/>
  <c r="S283" i="22"/>
  <c r="K283" i="22"/>
  <c r="I283" i="22"/>
  <c r="AA282" i="22"/>
  <c r="Y282" i="22"/>
  <c r="W282" i="22"/>
  <c r="S282" i="22"/>
  <c r="Q282" i="22"/>
  <c r="M282" i="22"/>
  <c r="K282" i="22"/>
  <c r="I282" i="22"/>
  <c r="AA281" i="22"/>
  <c r="Y281" i="22"/>
  <c r="W281" i="22"/>
  <c r="S281" i="22"/>
  <c r="Q281" i="22"/>
  <c r="M281" i="22"/>
  <c r="I281" i="22"/>
  <c r="AA280" i="22"/>
  <c r="Y280" i="22"/>
  <c r="S280" i="22"/>
  <c r="K280" i="22"/>
  <c r="I280" i="22"/>
  <c r="AA279" i="22"/>
  <c r="Y279" i="22"/>
  <c r="W279" i="22"/>
  <c r="U279" i="22"/>
  <c r="S279" i="22"/>
  <c r="K279" i="22"/>
  <c r="I279" i="22"/>
  <c r="AA278" i="22"/>
  <c r="Y278" i="22"/>
  <c r="W278" i="22"/>
  <c r="S278" i="22"/>
  <c r="K278" i="22"/>
  <c r="I278" i="22"/>
  <c r="AA277" i="22"/>
  <c r="Y277" i="22"/>
  <c r="W277" i="22"/>
  <c r="S277" i="22"/>
  <c r="Q277" i="22"/>
  <c r="I277" i="22"/>
  <c r="AA276" i="22"/>
  <c r="Y276" i="22"/>
  <c r="S276" i="22"/>
  <c r="K276" i="22"/>
  <c r="I276" i="22"/>
  <c r="AA275" i="22"/>
  <c r="Y275" i="22"/>
  <c r="W275" i="22"/>
  <c r="U275" i="22"/>
  <c r="S275" i="22"/>
  <c r="K275" i="22"/>
  <c r="I275" i="22"/>
  <c r="AA274" i="22"/>
  <c r="Y274" i="22"/>
  <c r="W274" i="22"/>
  <c r="U274" i="22"/>
  <c r="S274" i="22"/>
  <c r="Q274" i="22"/>
  <c r="K274" i="22"/>
  <c r="I274" i="22"/>
  <c r="AA273" i="22"/>
  <c r="Y273" i="22"/>
  <c r="W273" i="22"/>
  <c r="S273" i="22"/>
  <c r="I273" i="22"/>
  <c r="AA272" i="22"/>
  <c r="Y272" i="22"/>
  <c r="U272" i="22"/>
  <c r="S272" i="22"/>
  <c r="M272" i="22"/>
  <c r="K272" i="22"/>
  <c r="I272" i="22"/>
  <c r="AA271" i="22"/>
  <c r="Y271" i="22"/>
  <c r="W271" i="22"/>
  <c r="U271" i="22"/>
  <c r="S271" i="22"/>
  <c r="M271" i="22"/>
  <c r="K271" i="22"/>
  <c r="I271" i="22"/>
  <c r="AA270" i="22"/>
  <c r="Y270" i="22"/>
  <c r="W270" i="22"/>
  <c r="U270" i="22"/>
  <c r="S270" i="22"/>
  <c r="K270" i="22"/>
  <c r="I270" i="22"/>
  <c r="AA269" i="22"/>
  <c r="Y269" i="22"/>
  <c r="W269" i="22"/>
  <c r="S269" i="22"/>
  <c r="Q269" i="22"/>
  <c r="I269" i="22"/>
  <c r="AA268" i="22"/>
  <c r="Y268" i="22"/>
  <c r="U268" i="22"/>
  <c r="S268" i="22"/>
  <c r="K268" i="22"/>
  <c r="I268" i="22"/>
  <c r="AA267" i="22"/>
  <c r="Y267" i="22"/>
  <c r="W267" i="22"/>
  <c r="S267" i="22"/>
  <c r="K267" i="22"/>
  <c r="I267" i="22"/>
  <c r="AA266" i="22"/>
  <c r="Y266" i="22"/>
  <c r="W266" i="22"/>
  <c r="S266" i="22"/>
  <c r="Q266" i="22"/>
  <c r="M266" i="22"/>
  <c r="K266" i="22"/>
  <c r="I266" i="22"/>
  <c r="AA265" i="22"/>
  <c r="Y265" i="22"/>
  <c r="W265" i="22"/>
  <c r="S265" i="22"/>
  <c r="Q265" i="22"/>
  <c r="M265" i="22"/>
  <c r="I265" i="22"/>
  <c r="AA264" i="22"/>
  <c r="Y264" i="22"/>
  <c r="U264" i="22"/>
  <c r="S264" i="22"/>
  <c r="K264" i="22"/>
  <c r="I264" i="22"/>
  <c r="AA263" i="22"/>
  <c r="Y263" i="22"/>
  <c r="W263" i="22"/>
  <c r="S263" i="22"/>
  <c r="K263" i="22"/>
  <c r="I263" i="22"/>
  <c r="AA262" i="22"/>
  <c r="Y262" i="22"/>
  <c r="W262" i="22"/>
  <c r="S262" i="22"/>
  <c r="K262" i="22"/>
  <c r="I262" i="22"/>
  <c r="AA261" i="22"/>
  <c r="Y261" i="22"/>
  <c r="W261" i="22"/>
  <c r="S261" i="22"/>
  <c r="Q261" i="22"/>
  <c r="I261" i="22"/>
  <c r="AA260" i="22"/>
  <c r="Y260" i="22"/>
  <c r="S260" i="22"/>
  <c r="K260" i="22"/>
  <c r="I260" i="22"/>
  <c r="AA259" i="22"/>
  <c r="Y259" i="22"/>
  <c r="W259" i="22"/>
  <c r="S259" i="22"/>
  <c r="K259" i="22"/>
  <c r="I259" i="22"/>
  <c r="AA258" i="22"/>
  <c r="Y258" i="22"/>
  <c r="W258" i="22"/>
  <c r="S258" i="22"/>
  <c r="Q258" i="22"/>
  <c r="K258" i="22"/>
  <c r="I258" i="22"/>
  <c r="AA257" i="22"/>
  <c r="Y257" i="22"/>
  <c r="W257" i="22"/>
  <c r="S257" i="22"/>
  <c r="I257" i="22"/>
  <c r="AA256" i="22"/>
  <c r="Y256" i="22"/>
  <c r="S256" i="22"/>
  <c r="M256" i="22"/>
  <c r="K256" i="22"/>
  <c r="I256" i="22"/>
  <c r="AA255" i="22"/>
  <c r="Y255" i="22"/>
  <c r="W255" i="22"/>
  <c r="S255" i="22"/>
  <c r="M255" i="22"/>
  <c r="K255" i="22"/>
  <c r="I255" i="22"/>
  <c r="AA254" i="22"/>
  <c r="Y254" i="22"/>
  <c r="W254" i="22"/>
  <c r="S254" i="22"/>
  <c r="K254" i="22"/>
  <c r="I254" i="22"/>
  <c r="AA253" i="22"/>
  <c r="Y253" i="22"/>
  <c r="W253" i="22"/>
  <c r="S253" i="22"/>
  <c r="Q253" i="22"/>
  <c r="I253" i="22"/>
  <c r="AA252" i="22"/>
  <c r="Y252" i="22"/>
  <c r="S252" i="22"/>
  <c r="K252" i="22"/>
  <c r="I252" i="22"/>
  <c r="AA251" i="22"/>
  <c r="Y251" i="22"/>
  <c r="W251" i="22"/>
  <c r="S251" i="22"/>
  <c r="K251" i="22"/>
  <c r="I251" i="22"/>
  <c r="AA250" i="22"/>
  <c r="Y250" i="22"/>
  <c r="W250" i="22"/>
  <c r="U250" i="22"/>
  <c r="S250" i="22"/>
  <c r="Q250" i="22"/>
  <c r="M250" i="22"/>
  <c r="K250" i="22"/>
  <c r="I250" i="22"/>
  <c r="AA249" i="22"/>
  <c r="Y249" i="22"/>
  <c r="W249" i="22"/>
  <c r="S249" i="22"/>
  <c r="Q249" i="22"/>
  <c r="M249" i="22"/>
  <c r="I249" i="22"/>
  <c r="AA248" i="22"/>
  <c r="Y248" i="22"/>
  <c r="S248" i="22"/>
  <c r="K248" i="22"/>
  <c r="I248" i="22"/>
  <c r="AA247" i="22"/>
  <c r="Y247" i="22"/>
  <c r="W247" i="22"/>
  <c r="S247" i="22"/>
  <c r="K247" i="22"/>
  <c r="I247" i="22"/>
  <c r="AA246" i="22"/>
  <c r="Y246" i="22"/>
  <c r="W246" i="22"/>
  <c r="U246" i="22"/>
  <c r="S246" i="22"/>
  <c r="K246" i="22"/>
  <c r="I246" i="22"/>
  <c r="AA245" i="22"/>
  <c r="Y245" i="22"/>
  <c r="W245" i="22"/>
  <c r="S245" i="22"/>
  <c r="Q245" i="22"/>
  <c r="I245" i="22"/>
  <c r="AA244" i="22"/>
  <c r="Y244" i="22"/>
  <c r="U244" i="22"/>
  <c r="S244" i="22"/>
  <c r="K244" i="22"/>
  <c r="I244" i="22"/>
  <c r="AA243" i="22"/>
  <c r="Y243" i="22"/>
  <c r="W243" i="22"/>
  <c r="U243" i="22"/>
  <c r="S243" i="22"/>
  <c r="K243" i="22"/>
  <c r="I243" i="22"/>
  <c r="AA242" i="22"/>
  <c r="Y242" i="22"/>
  <c r="W242" i="22"/>
  <c r="S242" i="22"/>
  <c r="Q242" i="22"/>
  <c r="K242" i="22"/>
  <c r="I242" i="22"/>
  <c r="AA241" i="22"/>
  <c r="Y241" i="22"/>
  <c r="W241" i="22"/>
  <c r="S241" i="22"/>
  <c r="I241" i="22"/>
  <c r="AA240" i="22"/>
  <c r="Y240" i="22"/>
  <c r="S240" i="22"/>
  <c r="M240" i="22"/>
  <c r="K240" i="22"/>
  <c r="I240" i="22"/>
  <c r="AA239" i="22"/>
  <c r="Y239" i="22"/>
  <c r="W239" i="22"/>
  <c r="S239" i="22"/>
  <c r="M239" i="22"/>
  <c r="K239" i="22"/>
  <c r="I239" i="22"/>
  <c r="AA238" i="22"/>
  <c r="Y238" i="22"/>
  <c r="W238" i="22"/>
  <c r="S238" i="22"/>
  <c r="K238" i="22"/>
  <c r="I238" i="22"/>
  <c r="AA237" i="22"/>
  <c r="Y237" i="22"/>
  <c r="W237" i="22"/>
  <c r="S237" i="22"/>
  <c r="Q237" i="22"/>
  <c r="I237" i="22"/>
  <c r="AA236" i="22"/>
  <c r="Y236" i="22"/>
  <c r="S236" i="22"/>
  <c r="K236" i="22"/>
  <c r="I236" i="22"/>
  <c r="AA235" i="22"/>
  <c r="Y235" i="22"/>
  <c r="W235" i="22"/>
  <c r="U235" i="22"/>
  <c r="S235" i="22"/>
  <c r="K235" i="22"/>
  <c r="I235" i="22"/>
  <c r="AA234" i="22"/>
  <c r="Y234" i="22"/>
  <c r="W234" i="22"/>
  <c r="U234" i="22"/>
  <c r="S234" i="22"/>
  <c r="Q234" i="22"/>
  <c r="M234" i="22"/>
  <c r="K234" i="22"/>
  <c r="I234" i="22"/>
  <c r="AA233" i="22"/>
  <c r="Y233" i="22"/>
  <c r="W233" i="22"/>
  <c r="S233" i="22"/>
  <c r="Q233" i="22"/>
  <c r="M233" i="22"/>
  <c r="I233" i="22"/>
  <c r="AA232" i="22"/>
  <c r="Y232" i="22"/>
  <c r="S232" i="22"/>
  <c r="K232" i="22"/>
  <c r="I232" i="22"/>
  <c r="AA231" i="22"/>
  <c r="Y231" i="22"/>
  <c r="W231" i="22"/>
  <c r="S231" i="22"/>
  <c r="K231" i="22"/>
  <c r="I231" i="22"/>
  <c r="AA230" i="22"/>
  <c r="Y230" i="22"/>
  <c r="W230" i="22"/>
  <c r="U230" i="22"/>
  <c r="S230" i="22"/>
  <c r="K230" i="22"/>
  <c r="I230" i="22"/>
  <c r="AA229" i="22"/>
  <c r="Y229" i="22"/>
  <c r="W229" i="22"/>
  <c r="S229" i="22"/>
  <c r="Q229" i="22"/>
  <c r="I229" i="22"/>
  <c r="AA228" i="22"/>
  <c r="Y228" i="22"/>
  <c r="W228" i="22"/>
  <c r="S228" i="22"/>
  <c r="K228" i="22"/>
  <c r="I228" i="22"/>
  <c r="AA227" i="22"/>
  <c r="Y227" i="22"/>
  <c r="W227" i="22"/>
  <c r="S227" i="22"/>
  <c r="I227" i="22"/>
  <c r="AA226" i="22"/>
  <c r="Y226" i="22"/>
  <c r="S226" i="22"/>
  <c r="K226" i="22"/>
  <c r="I226" i="22"/>
  <c r="AA225" i="22"/>
  <c r="Y225" i="22"/>
  <c r="W225" i="22"/>
  <c r="S225" i="22"/>
  <c r="K225" i="22"/>
  <c r="I225" i="22"/>
  <c r="AA224" i="22"/>
  <c r="Y224" i="22"/>
  <c r="W224" i="22"/>
  <c r="U224" i="22"/>
  <c r="S224" i="22"/>
  <c r="K224" i="22"/>
  <c r="I224" i="22"/>
  <c r="AA223" i="22"/>
  <c r="Y223" i="22"/>
  <c r="W223" i="22"/>
  <c r="S223" i="22"/>
  <c r="I223" i="22"/>
  <c r="AA222" i="22"/>
  <c r="Y222" i="22"/>
  <c r="S222" i="22"/>
  <c r="M222" i="22"/>
  <c r="K222" i="22"/>
  <c r="I222" i="22"/>
  <c r="AA221" i="22"/>
  <c r="Y221" i="22"/>
  <c r="W221" i="22"/>
  <c r="S221" i="22"/>
  <c r="M221" i="22"/>
  <c r="K221" i="22"/>
  <c r="I221" i="22"/>
  <c r="AA220" i="22"/>
  <c r="Y220" i="22"/>
  <c r="W220" i="22"/>
  <c r="S220" i="22"/>
  <c r="K220" i="22"/>
  <c r="I220" i="22"/>
  <c r="AA219" i="22"/>
  <c r="Y219" i="22"/>
  <c r="W219" i="22"/>
  <c r="S219" i="22"/>
  <c r="I219" i="22"/>
  <c r="AA218" i="22"/>
  <c r="Y218" i="22"/>
  <c r="U218" i="22"/>
  <c r="S218" i="22"/>
  <c r="K218" i="22"/>
  <c r="I218" i="22"/>
  <c r="AA217" i="22"/>
  <c r="Y217" i="22"/>
  <c r="W217" i="22"/>
  <c r="S217" i="22"/>
  <c r="K217" i="22"/>
  <c r="I217" i="22"/>
  <c r="AA216" i="22"/>
  <c r="Y216" i="22"/>
  <c r="W216" i="22"/>
  <c r="S216" i="22"/>
  <c r="K216" i="22"/>
  <c r="I216" i="22"/>
  <c r="AA215" i="22"/>
  <c r="Y215" i="22"/>
  <c r="W215" i="22"/>
  <c r="S215" i="22"/>
  <c r="I215" i="22"/>
  <c r="AA214" i="22"/>
  <c r="Y214" i="22"/>
  <c r="S214" i="22"/>
  <c r="M214" i="22"/>
  <c r="K214" i="22"/>
  <c r="I214" i="22"/>
  <c r="AA213" i="22"/>
  <c r="Y213" i="22"/>
  <c r="W213" i="22"/>
  <c r="S213" i="22"/>
  <c r="M213" i="22"/>
  <c r="K213" i="22"/>
  <c r="I213" i="22"/>
  <c r="AA212" i="22"/>
  <c r="Y212" i="22"/>
  <c r="W212" i="22"/>
  <c r="S212" i="22"/>
  <c r="K212" i="22"/>
  <c r="I212" i="22"/>
  <c r="AA211" i="22"/>
  <c r="Y211" i="22"/>
  <c r="W211" i="22"/>
  <c r="S211" i="22"/>
  <c r="I211" i="22"/>
  <c r="AA210" i="22"/>
  <c r="Y210" i="22"/>
  <c r="U210" i="22"/>
  <c r="S210" i="22"/>
  <c r="K210" i="22"/>
  <c r="I210" i="22"/>
  <c r="AA209" i="22"/>
  <c r="Y209" i="22"/>
  <c r="W209" i="22"/>
  <c r="U209" i="22"/>
  <c r="S209" i="22"/>
  <c r="K209" i="22"/>
  <c r="I209" i="22"/>
  <c r="AA208" i="22"/>
  <c r="Y208" i="22"/>
  <c r="W208" i="22"/>
  <c r="S208" i="22"/>
  <c r="K208" i="22"/>
  <c r="I208" i="22"/>
  <c r="AA207" i="22"/>
  <c r="Y207" i="22"/>
  <c r="W207" i="22"/>
  <c r="S207" i="22"/>
  <c r="I207" i="22"/>
  <c r="AA206" i="22"/>
  <c r="Y206" i="22"/>
  <c r="S206" i="22"/>
  <c r="M206" i="22"/>
  <c r="K206" i="22"/>
  <c r="I206" i="22"/>
  <c r="AA205" i="22"/>
  <c r="Y205" i="22"/>
  <c r="W205" i="22"/>
  <c r="S205" i="22"/>
  <c r="M205" i="22"/>
  <c r="K205" i="22"/>
  <c r="I205" i="22"/>
  <c r="AA204" i="22"/>
  <c r="Y204" i="22"/>
  <c r="W204" i="22"/>
  <c r="S204" i="22"/>
  <c r="K204" i="22"/>
  <c r="I204" i="22"/>
  <c r="AA203" i="22"/>
  <c r="Y203" i="22"/>
  <c r="W203" i="22"/>
  <c r="S203" i="22"/>
  <c r="I203" i="22"/>
  <c r="AA202" i="22"/>
  <c r="Y202" i="22"/>
  <c r="S202" i="22"/>
  <c r="K202" i="22"/>
  <c r="I202" i="22"/>
  <c r="AA201" i="22"/>
  <c r="Y201" i="22"/>
  <c r="W201" i="22"/>
  <c r="U201" i="22"/>
  <c r="S201" i="22"/>
  <c r="K201" i="22"/>
  <c r="I201" i="22"/>
  <c r="AA200" i="22"/>
  <c r="Y200" i="22"/>
  <c r="W200" i="22"/>
  <c r="U200" i="22"/>
  <c r="S200" i="22"/>
  <c r="K200" i="22"/>
  <c r="I200" i="22"/>
  <c r="AA199" i="22"/>
  <c r="Y199" i="22"/>
  <c r="W199" i="22"/>
  <c r="S199" i="22"/>
  <c r="I199" i="22"/>
  <c r="AA198" i="22"/>
  <c r="Y198" i="22"/>
  <c r="S198" i="22"/>
  <c r="M198" i="22"/>
  <c r="K198" i="22"/>
  <c r="I198" i="22"/>
  <c r="AA197" i="22"/>
  <c r="Y197" i="22"/>
  <c r="W197" i="22"/>
  <c r="S197" i="22"/>
  <c r="M197" i="22"/>
  <c r="K197" i="22"/>
  <c r="I197" i="22"/>
  <c r="AA196" i="22"/>
  <c r="Y196" i="22"/>
  <c r="W196" i="22"/>
  <c r="S196" i="22"/>
  <c r="K196" i="22"/>
  <c r="I196" i="22"/>
  <c r="AA195" i="22"/>
  <c r="Y195" i="22"/>
  <c r="W195" i="22"/>
  <c r="S195" i="22"/>
  <c r="I195" i="22"/>
  <c r="AA194" i="22"/>
  <c r="Y194" i="22"/>
  <c r="S194" i="22"/>
  <c r="K194" i="22"/>
  <c r="I194" i="22"/>
  <c r="AA193" i="22"/>
  <c r="Y193" i="22"/>
  <c r="W193" i="22"/>
  <c r="S193" i="22"/>
  <c r="K193" i="22"/>
  <c r="I193" i="22"/>
  <c r="AA192" i="22"/>
  <c r="Y192" i="22"/>
  <c r="W192" i="22"/>
  <c r="U192" i="22"/>
  <c r="S192" i="22"/>
  <c r="K192" i="22"/>
  <c r="I192" i="22"/>
  <c r="AA191" i="22"/>
  <c r="Y191" i="22"/>
  <c r="W191" i="22"/>
  <c r="S191" i="22"/>
  <c r="I191" i="22"/>
  <c r="AA190" i="22"/>
  <c r="Y190" i="22"/>
  <c r="S190" i="22"/>
  <c r="M190" i="22"/>
  <c r="K190" i="22"/>
  <c r="I190" i="22"/>
  <c r="AA189" i="22"/>
  <c r="Y189" i="22"/>
  <c r="W189" i="22"/>
  <c r="S189" i="22"/>
  <c r="M189" i="22"/>
  <c r="K189" i="22"/>
  <c r="I189" i="22"/>
  <c r="AA188" i="22"/>
  <c r="Y188" i="22"/>
  <c r="W188" i="22"/>
  <c r="S188" i="22"/>
  <c r="K188" i="22"/>
  <c r="I188" i="22"/>
  <c r="AA187" i="22"/>
  <c r="Y187" i="22"/>
  <c r="W187" i="22"/>
  <c r="S187" i="22"/>
  <c r="I187" i="22"/>
  <c r="AA186" i="22"/>
  <c r="Y186" i="22"/>
  <c r="U186" i="22"/>
  <c r="S186" i="22"/>
  <c r="K186" i="22"/>
  <c r="I186" i="22"/>
  <c r="AA185" i="22"/>
  <c r="Y185" i="22"/>
  <c r="W185" i="22"/>
  <c r="S185" i="22"/>
  <c r="K185" i="22"/>
  <c r="I185" i="22"/>
  <c r="AA184" i="22"/>
  <c r="Y184" i="22"/>
  <c r="W184" i="22"/>
  <c r="S184" i="22"/>
  <c r="K184" i="22"/>
  <c r="I184" i="22"/>
  <c r="AA183" i="22"/>
  <c r="Y183" i="22"/>
  <c r="W183" i="22"/>
  <c r="S183" i="22"/>
  <c r="I183" i="22"/>
  <c r="AA182" i="22"/>
  <c r="Y182" i="22"/>
  <c r="S182" i="22"/>
  <c r="M182" i="22"/>
  <c r="K182" i="22"/>
  <c r="I182" i="22"/>
  <c r="AA181" i="22"/>
  <c r="Y181" i="22"/>
  <c r="W181" i="22"/>
  <c r="S181" i="22"/>
  <c r="M181" i="22"/>
  <c r="K181" i="22"/>
  <c r="I181" i="22"/>
  <c r="AA180" i="22"/>
  <c r="Y180" i="22"/>
  <c r="W180" i="22"/>
  <c r="S180" i="22"/>
  <c r="K180" i="22"/>
  <c r="I180" i="22"/>
  <c r="AA179" i="22"/>
  <c r="Y179" i="22"/>
  <c r="W179" i="22"/>
  <c r="S179" i="22"/>
  <c r="I179" i="22"/>
  <c r="AA178" i="22"/>
  <c r="Y178" i="22"/>
  <c r="U178" i="22"/>
  <c r="S178" i="22"/>
  <c r="K178" i="22"/>
  <c r="I178" i="22"/>
  <c r="AA177" i="22"/>
  <c r="Y177" i="22"/>
  <c r="W177" i="22"/>
  <c r="U177" i="22"/>
  <c r="S177" i="22"/>
  <c r="K177" i="22"/>
  <c r="I177" i="22"/>
  <c r="AA176" i="22"/>
  <c r="Y176" i="22"/>
  <c r="W176" i="22"/>
  <c r="S176" i="22"/>
  <c r="K176" i="22"/>
  <c r="I176" i="22"/>
  <c r="AA175" i="22"/>
  <c r="Y175" i="22"/>
  <c r="W175" i="22"/>
  <c r="S175" i="22"/>
  <c r="I175" i="22"/>
  <c r="AA174" i="22"/>
  <c r="Y174" i="22"/>
  <c r="S174" i="22"/>
  <c r="M174" i="22"/>
  <c r="K174" i="22"/>
  <c r="I174" i="22"/>
  <c r="AA173" i="22"/>
  <c r="Y173" i="22"/>
  <c r="W173" i="22"/>
  <c r="S173" i="22"/>
  <c r="M173" i="22"/>
  <c r="K173" i="22"/>
  <c r="I173" i="22"/>
  <c r="AA172" i="22"/>
  <c r="Y172" i="22"/>
  <c r="W172" i="22"/>
  <c r="S172" i="22"/>
  <c r="K172" i="22"/>
  <c r="I172" i="22"/>
  <c r="AA171" i="22"/>
  <c r="Y171" i="22"/>
  <c r="W171" i="22"/>
  <c r="S171" i="22"/>
  <c r="I171" i="22"/>
  <c r="AA170" i="22"/>
  <c r="Y170" i="22"/>
  <c r="S170" i="22"/>
  <c r="K170" i="22"/>
  <c r="I170" i="22"/>
  <c r="AA169" i="22"/>
  <c r="Y169" i="22"/>
  <c r="W169" i="22"/>
  <c r="U169" i="22"/>
  <c r="S169" i="22"/>
  <c r="K169" i="22"/>
  <c r="I169" i="22"/>
  <c r="AA168" i="22"/>
  <c r="Y168" i="22"/>
  <c r="W168" i="22"/>
  <c r="U168" i="22"/>
  <c r="S168" i="22"/>
  <c r="K168" i="22"/>
  <c r="I168" i="22"/>
  <c r="AA167" i="22"/>
  <c r="Y167" i="22"/>
  <c r="W167" i="22"/>
  <c r="S167" i="22"/>
  <c r="I167" i="22"/>
  <c r="AA166" i="22"/>
  <c r="Y166" i="22"/>
  <c r="S166" i="22"/>
  <c r="M166" i="22"/>
  <c r="K166" i="22"/>
  <c r="I166" i="22"/>
  <c r="AA165" i="22"/>
  <c r="Y165" i="22"/>
  <c r="W165" i="22"/>
  <c r="S165" i="22"/>
  <c r="M165" i="22"/>
  <c r="K165" i="22"/>
  <c r="I165" i="22"/>
  <c r="AA164" i="22"/>
  <c r="Y164" i="22"/>
  <c r="W164" i="22"/>
  <c r="S164" i="22"/>
  <c r="K164" i="22"/>
  <c r="I164" i="22"/>
  <c r="AA163" i="22"/>
  <c r="Y163" i="22"/>
  <c r="W163" i="22"/>
  <c r="S163" i="22"/>
  <c r="I163" i="22"/>
  <c r="AA162" i="22"/>
  <c r="Y162" i="22"/>
  <c r="S162" i="22"/>
  <c r="K162" i="22"/>
  <c r="I162" i="22"/>
  <c r="AA161" i="22"/>
  <c r="Y161" i="22"/>
  <c r="W161" i="22"/>
  <c r="S161" i="22"/>
  <c r="K161" i="22"/>
  <c r="I161" i="22"/>
  <c r="AA160" i="22"/>
  <c r="Y160" i="22"/>
  <c r="W160" i="22"/>
  <c r="U160" i="22"/>
  <c r="S160" i="22"/>
  <c r="K160" i="22"/>
  <c r="I160" i="22"/>
  <c r="AA159" i="22"/>
  <c r="Y159" i="22"/>
  <c r="W159" i="22"/>
  <c r="S159" i="22"/>
  <c r="I159" i="22"/>
  <c r="AA158" i="22"/>
  <c r="Y158" i="22"/>
  <c r="S158" i="22"/>
  <c r="M158" i="22"/>
  <c r="K158" i="22"/>
  <c r="I158" i="22"/>
  <c r="AA157" i="22"/>
  <c r="Y157" i="22"/>
  <c r="W157" i="22"/>
  <c r="S157" i="22"/>
  <c r="M157" i="22"/>
  <c r="K157" i="22"/>
  <c r="I157" i="22"/>
  <c r="AA156" i="22"/>
  <c r="Y156" i="22"/>
  <c r="W156" i="22"/>
  <c r="S156" i="22"/>
  <c r="K156" i="22"/>
  <c r="I156" i="22"/>
  <c r="AA155" i="22"/>
  <c r="Y155" i="22"/>
  <c r="W155" i="22"/>
  <c r="S155" i="22"/>
  <c r="I155" i="22"/>
  <c r="AA154" i="22"/>
  <c r="Y154" i="22"/>
  <c r="U154" i="22"/>
  <c r="S154" i="22"/>
  <c r="K154" i="22"/>
  <c r="I154" i="22"/>
  <c r="AA153" i="22"/>
  <c r="Y153" i="22"/>
  <c r="W153" i="22"/>
  <c r="S153" i="22"/>
  <c r="K153" i="22"/>
  <c r="I153" i="22"/>
  <c r="AA152" i="22"/>
  <c r="Y152" i="22"/>
  <c r="W152" i="22"/>
  <c r="S152" i="22"/>
  <c r="K152" i="22"/>
  <c r="I152" i="22"/>
  <c r="AA151" i="22"/>
  <c r="Y151" i="22"/>
  <c r="W151" i="22"/>
  <c r="S151" i="22"/>
  <c r="I151" i="22"/>
  <c r="AA150" i="22"/>
  <c r="Y150" i="22"/>
  <c r="S150" i="22"/>
  <c r="M150" i="22"/>
  <c r="K150" i="22"/>
  <c r="I150" i="22"/>
  <c r="AA149" i="22"/>
  <c r="Y149" i="22"/>
  <c r="W149" i="22"/>
  <c r="S149" i="22"/>
  <c r="M149" i="22"/>
  <c r="K149" i="22"/>
  <c r="I149" i="22"/>
  <c r="AA148" i="22"/>
  <c r="Y148" i="22"/>
  <c r="W148" i="22"/>
  <c r="S148" i="22"/>
  <c r="K148" i="22"/>
  <c r="I148" i="22"/>
  <c r="AA147" i="22"/>
  <c r="Y147" i="22"/>
  <c r="W147" i="22"/>
  <c r="S147" i="22"/>
  <c r="I147" i="22"/>
  <c r="AA146" i="22"/>
  <c r="Y146" i="22"/>
  <c r="U146" i="22"/>
  <c r="S146" i="22"/>
  <c r="K146" i="22"/>
  <c r="I146" i="22"/>
  <c r="AA145" i="22"/>
  <c r="Y145" i="22"/>
  <c r="W145" i="22"/>
  <c r="U145" i="22"/>
  <c r="S145" i="22"/>
  <c r="K145" i="22"/>
  <c r="I145" i="22"/>
  <c r="AA144" i="22"/>
  <c r="Y144" i="22"/>
  <c r="W144" i="22"/>
  <c r="S144" i="22"/>
  <c r="K144" i="22"/>
  <c r="I144" i="22"/>
  <c r="AA143" i="22"/>
  <c r="Y143" i="22"/>
  <c r="W143" i="22"/>
  <c r="S143" i="22"/>
  <c r="I143" i="22"/>
  <c r="AA142" i="22"/>
  <c r="Y142" i="22"/>
  <c r="S142" i="22"/>
  <c r="M142" i="22"/>
  <c r="K142" i="22"/>
  <c r="I142" i="22"/>
  <c r="AA141" i="22"/>
  <c r="Y141" i="22"/>
  <c r="W141" i="22"/>
  <c r="U141" i="22"/>
  <c r="S141" i="22"/>
  <c r="M141" i="22"/>
  <c r="K141" i="22"/>
  <c r="I141" i="22"/>
  <c r="AA140" i="22"/>
  <c r="Y140" i="22"/>
  <c r="W140" i="22"/>
  <c r="U140" i="22"/>
  <c r="S140" i="22"/>
  <c r="K140" i="22"/>
  <c r="I140" i="22"/>
  <c r="AA139" i="22"/>
  <c r="Y139" i="22"/>
  <c r="W139" i="22"/>
  <c r="S139" i="22"/>
  <c r="I139" i="22"/>
  <c r="AA138" i="22"/>
  <c r="Y138" i="22"/>
  <c r="U138" i="22"/>
  <c r="S138" i="22"/>
  <c r="K138" i="22"/>
  <c r="I138" i="22"/>
  <c r="AA137" i="22"/>
  <c r="Y137" i="22"/>
  <c r="W137" i="22"/>
  <c r="S137" i="22"/>
  <c r="K137" i="22"/>
  <c r="I137" i="22"/>
  <c r="AA136" i="22"/>
  <c r="Y136" i="22"/>
  <c r="W136" i="22"/>
  <c r="S136" i="22"/>
  <c r="K136" i="22"/>
  <c r="I136" i="22"/>
  <c r="AA135" i="22"/>
  <c r="Y135" i="22"/>
  <c r="W135" i="22"/>
  <c r="S135" i="22"/>
  <c r="I135" i="22"/>
  <c r="AA134" i="22"/>
  <c r="Y134" i="22"/>
  <c r="U134" i="22"/>
  <c r="S134" i="22"/>
  <c r="M134" i="22"/>
  <c r="K134" i="22"/>
  <c r="I134" i="22"/>
  <c r="AA133" i="22"/>
  <c r="Y133" i="22"/>
  <c r="W133" i="22"/>
  <c r="U133" i="22"/>
  <c r="S133" i="22"/>
  <c r="M133" i="22"/>
  <c r="K133" i="22"/>
  <c r="I133" i="22"/>
  <c r="AA132" i="22"/>
  <c r="Y132" i="22"/>
  <c r="W132" i="22"/>
  <c r="U132" i="22"/>
  <c r="S132" i="22"/>
  <c r="K132" i="22"/>
  <c r="I132" i="22"/>
  <c r="AA131" i="22"/>
  <c r="Y131" i="22"/>
  <c r="W131" i="22"/>
  <c r="S131" i="22"/>
  <c r="I131" i="22"/>
  <c r="AA130" i="22"/>
  <c r="Y130" i="22"/>
  <c r="U130" i="22"/>
  <c r="S130" i="22"/>
  <c r="K130" i="22"/>
  <c r="I130" i="22"/>
  <c r="AA129" i="22"/>
  <c r="Y129" i="22"/>
  <c r="W129" i="22"/>
  <c r="S129" i="22"/>
  <c r="K129" i="22"/>
  <c r="I129" i="22"/>
  <c r="AA128" i="22"/>
  <c r="Y128" i="22"/>
  <c r="W128" i="22"/>
  <c r="S128" i="22"/>
  <c r="K128" i="22"/>
  <c r="I128" i="22"/>
  <c r="AA127" i="22"/>
  <c r="Y127" i="22"/>
  <c r="W127" i="22"/>
  <c r="S127" i="22"/>
  <c r="I127" i="22"/>
  <c r="AA126" i="22"/>
  <c r="Y126" i="22"/>
  <c r="U126" i="22"/>
  <c r="S126" i="22"/>
  <c r="M126" i="22"/>
  <c r="K126" i="22"/>
  <c r="I126" i="22"/>
  <c r="AA125" i="22"/>
  <c r="Y125" i="22"/>
  <c r="W125" i="22"/>
  <c r="U125" i="22"/>
  <c r="S125" i="22"/>
  <c r="M125" i="22"/>
  <c r="K125" i="22"/>
  <c r="I125" i="22"/>
  <c r="AA124" i="22"/>
  <c r="Y124" i="22"/>
  <c r="W124" i="22"/>
  <c r="U124" i="22"/>
  <c r="S124" i="22"/>
  <c r="K124" i="22"/>
  <c r="I124" i="22"/>
  <c r="AA123" i="22"/>
  <c r="Y123" i="22"/>
  <c r="W123" i="22"/>
  <c r="S123" i="22"/>
  <c r="I123" i="22"/>
  <c r="AA122" i="22"/>
  <c r="Y122" i="22"/>
  <c r="U122" i="22"/>
  <c r="S122" i="22"/>
  <c r="K122" i="22"/>
  <c r="I122" i="22"/>
  <c r="AA121" i="22"/>
  <c r="Y121" i="22"/>
  <c r="W121" i="22"/>
  <c r="S121" i="22"/>
  <c r="K121" i="22"/>
  <c r="I121" i="22"/>
  <c r="AA120" i="22"/>
  <c r="Y120" i="22"/>
  <c r="W120" i="22"/>
  <c r="S120" i="22"/>
  <c r="K120" i="22"/>
  <c r="I120" i="22"/>
  <c r="AA119" i="22"/>
  <c r="Y119" i="22"/>
  <c r="W119" i="22"/>
  <c r="S119" i="22"/>
  <c r="I119" i="22"/>
  <c r="AA118" i="22"/>
  <c r="Y118" i="22"/>
  <c r="U118" i="22"/>
  <c r="S118" i="22"/>
  <c r="M118" i="22"/>
  <c r="K118" i="22"/>
  <c r="I118" i="22"/>
  <c r="AA117" i="22"/>
  <c r="Y117" i="22"/>
  <c r="W117" i="22"/>
  <c r="U117" i="22"/>
  <c r="S117" i="22"/>
  <c r="M117" i="22"/>
  <c r="K117" i="22"/>
  <c r="I117" i="22"/>
  <c r="AA116" i="22"/>
  <c r="Y116" i="22"/>
  <c r="W116" i="22"/>
  <c r="U116" i="22"/>
  <c r="S116" i="22"/>
  <c r="K116" i="22"/>
  <c r="I116" i="22"/>
  <c r="AA115" i="22"/>
  <c r="Y115" i="22"/>
  <c r="W115" i="22"/>
  <c r="S115" i="22"/>
  <c r="I115" i="22"/>
  <c r="AA114" i="22"/>
  <c r="Y114" i="22"/>
  <c r="U114" i="22"/>
  <c r="S114" i="22"/>
  <c r="K114" i="22"/>
  <c r="I114" i="22"/>
  <c r="AA113" i="22"/>
  <c r="Y113" i="22"/>
  <c r="W113" i="22"/>
  <c r="S113" i="22"/>
  <c r="K113" i="22"/>
  <c r="I113" i="22"/>
  <c r="AA112" i="22"/>
  <c r="Y112" i="22"/>
  <c r="W112" i="22"/>
  <c r="S112" i="22"/>
  <c r="K112" i="22"/>
  <c r="I112" i="22"/>
  <c r="AA111" i="22"/>
  <c r="Y111" i="22"/>
  <c r="W111" i="22"/>
  <c r="S111" i="22"/>
  <c r="I111" i="22"/>
  <c r="AA110" i="22"/>
  <c r="Y110" i="22"/>
  <c r="U110" i="22"/>
  <c r="S110" i="22"/>
  <c r="M110" i="22"/>
  <c r="K110" i="22"/>
  <c r="I110" i="22"/>
  <c r="AA109" i="22"/>
  <c r="Y109" i="22"/>
  <c r="W109" i="22"/>
  <c r="U109" i="22"/>
  <c r="S109" i="22"/>
  <c r="M109" i="22"/>
  <c r="K109" i="22"/>
  <c r="I109" i="22"/>
  <c r="AA108" i="22"/>
  <c r="Y108" i="22"/>
  <c r="W108" i="22"/>
  <c r="U108" i="22"/>
  <c r="S108" i="22"/>
  <c r="K108" i="22"/>
  <c r="I108" i="22"/>
  <c r="AA107" i="22"/>
  <c r="Y107" i="22"/>
  <c r="W107" i="22"/>
  <c r="S107" i="22"/>
  <c r="I107" i="22"/>
  <c r="AA106" i="22"/>
  <c r="Y106" i="22"/>
  <c r="U106" i="22"/>
  <c r="S106" i="22"/>
  <c r="K106" i="22"/>
  <c r="I106" i="22"/>
  <c r="AA105" i="22"/>
  <c r="Y105" i="22"/>
  <c r="W105" i="22"/>
  <c r="S105" i="22"/>
  <c r="K105" i="22"/>
  <c r="I105" i="22"/>
  <c r="AA104" i="22"/>
  <c r="Y104" i="22"/>
  <c r="W104" i="22"/>
  <c r="S104" i="22"/>
  <c r="K104" i="22"/>
  <c r="I104" i="22"/>
  <c r="AA103" i="22"/>
  <c r="Y103" i="22"/>
  <c r="W103" i="22"/>
  <c r="S103" i="22"/>
  <c r="I103" i="22"/>
  <c r="AA102" i="22"/>
  <c r="Y102" i="22"/>
  <c r="U102" i="22"/>
  <c r="S102" i="22"/>
  <c r="M102" i="22"/>
  <c r="K102" i="22"/>
  <c r="I102" i="22"/>
  <c r="AA101" i="22"/>
  <c r="Y101" i="22"/>
  <c r="W101" i="22"/>
  <c r="U101" i="22"/>
  <c r="S101" i="22"/>
  <c r="M101" i="22"/>
  <c r="K101" i="22"/>
  <c r="I101" i="22"/>
  <c r="AA100" i="22"/>
  <c r="Y100" i="22"/>
  <c r="W100" i="22"/>
  <c r="U100" i="22"/>
  <c r="S100" i="22"/>
  <c r="K100" i="22"/>
  <c r="I100" i="22"/>
  <c r="AA99" i="22"/>
  <c r="Y99" i="22"/>
  <c r="W99" i="22"/>
  <c r="S99" i="22"/>
  <c r="I99" i="22"/>
  <c r="AA98" i="22"/>
  <c r="Y98" i="22"/>
  <c r="U98" i="22"/>
  <c r="S98" i="22"/>
  <c r="K98" i="22"/>
  <c r="I98" i="22"/>
  <c r="AA97" i="22"/>
  <c r="Y97" i="22"/>
  <c r="W97" i="22"/>
  <c r="S97" i="22"/>
  <c r="K97" i="22"/>
  <c r="I97" i="22"/>
  <c r="AA96" i="22"/>
  <c r="Y96" i="22"/>
  <c r="W96" i="22"/>
  <c r="S96" i="22"/>
  <c r="K96" i="22"/>
  <c r="I96" i="22"/>
  <c r="AA95" i="22"/>
  <c r="Y95" i="22"/>
  <c r="W95" i="22"/>
  <c r="S95" i="22"/>
  <c r="I95" i="22"/>
  <c r="AA94" i="22"/>
  <c r="Y94" i="22"/>
  <c r="U94" i="22"/>
  <c r="S94" i="22"/>
  <c r="M94" i="22"/>
  <c r="K94" i="22"/>
  <c r="I94" i="22"/>
  <c r="AA93" i="22"/>
  <c r="Y93" i="22"/>
  <c r="W93" i="22"/>
  <c r="U93" i="22"/>
  <c r="S93" i="22"/>
  <c r="M93" i="22"/>
  <c r="K93" i="22"/>
  <c r="I93" i="22"/>
  <c r="AA92" i="22"/>
  <c r="Y92" i="22"/>
  <c r="W92" i="22"/>
  <c r="U92" i="22"/>
  <c r="S92" i="22"/>
  <c r="K92" i="22"/>
  <c r="I92" i="22"/>
  <c r="AA91" i="22"/>
  <c r="Y91" i="22"/>
  <c r="W91" i="22"/>
  <c r="S91" i="22"/>
  <c r="M91" i="22"/>
  <c r="I91" i="22"/>
  <c r="AA90" i="22"/>
  <c r="Y90" i="22"/>
  <c r="U90" i="22"/>
  <c r="S90" i="22"/>
  <c r="K90" i="22"/>
  <c r="I90" i="22"/>
  <c r="AA89" i="22"/>
  <c r="Y89" i="22"/>
  <c r="W89" i="22"/>
  <c r="U89" i="22"/>
  <c r="S89" i="22"/>
  <c r="K89" i="22"/>
  <c r="I89" i="22"/>
  <c r="AA88" i="22"/>
  <c r="Y88" i="22"/>
  <c r="W88" i="22"/>
  <c r="S88" i="22"/>
  <c r="M88" i="22"/>
  <c r="K88" i="22"/>
  <c r="I88" i="22"/>
  <c r="AA87" i="22"/>
  <c r="Y87" i="22"/>
  <c r="W87" i="22"/>
  <c r="S87" i="22"/>
  <c r="M87" i="22"/>
  <c r="I87" i="22"/>
  <c r="AA86" i="22"/>
  <c r="Y86" i="22"/>
  <c r="U86" i="22"/>
  <c r="S86" i="22"/>
  <c r="K86" i="22"/>
  <c r="I86" i="22"/>
  <c r="AA85" i="22"/>
  <c r="Y85" i="22"/>
  <c r="W85" i="22"/>
  <c r="S85" i="22"/>
  <c r="K85" i="22"/>
  <c r="I85" i="22"/>
  <c r="AA84" i="22"/>
  <c r="Y84" i="22"/>
  <c r="W84" i="22"/>
  <c r="S84" i="22"/>
  <c r="Q84" i="22"/>
  <c r="M84" i="22"/>
  <c r="K84" i="22"/>
  <c r="I84" i="22"/>
  <c r="AA83" i="22"/>
  <c r="Y83" i="22"/>
  <c r="W83" i="22"/>
  <c r="S83" i="22"/>
  <c r="Q83" i="22"/>
  <c r="M83" i="22"/>
  <c r="I83" i="22"/>
  <c r="AA82" i="22"/>
  <c r="Y82" i="22"/>
  <c r="U82" i="22"/>
  <c r="S82" i="22"/>
  <c r="K82" i="22"/>
  <c r="I82" i="22"/>
  <c r="AA81" i="22"/>
  <c r="Y81" i="22"/>
  <c r="W81" i="22"/>
  <c r="U81" i="22"/>
  <c r="S81" i="22"/>
  <c r="K81" i="22"/>
  <c r="I81" i="22"/>
  <c r="AA80" i="22"/>
  <c r="Y80" i="22"/>
  <c r="W80" i="22"/>
  <c r="S80" i="22"/>
  <c r="M80" i="22"/>
  <c r="K80" i="22"/>
  <c r="I80" i="22"/>
  <c r="AA79" i="22"/>
  <c r="Y79" i="22"/>
  <c r="W79" i="22"/>
  <c r="S79" i="22"/>
  <c r="M79" i="22"/>
  <c r="I79" i="22"/>
  <c r="AA78" i="22"/>
  <c r="Y78" i="22"/>
  <c r="U78" i="22"/>
  <c r="S78" i="22"/>
  <c r="K78" i="22"/>
  <c r="I78" i="22"/>
  <c r="AA77" i="22"/>
  <c r="Y77" i="22"/>
  <c r="W77" i="22"/>
  <c r="S77" i="22"/>
  <c r="K77" i="22"/>
  <c r="I77" i="22"/>
  <c r="AA76" i="22"/>
  <c r="Y76" i="22"/>
  <c r="W76" i="22"/>
  <c r="S76" i="22"/>
  <c r="M76" i="22"/>
  <c r="K76" i="22"/>
  <c r="I76" i="22"/>
  <c r="AA75" i="22"/>
  <c r="Y75" i="22"/>
  <c r="W75" i="22"/>
  <c r="S75" i="22"/>
  <c r="M75" i="22"/>
  <c r="I75" i="22"/>
  <c r="AA74" i="22"/>
  <c r="Y74" i="22"/>
  <c r="S74" i="22"/>
  <c r="K74" i="22"/>
  <c r="I74" i="22"/>
  <c r="AA73" i="22"/>
  <c r="Y73" i="22"/>
  <c r="W73" i="22"/>
  <c r="S73" i="22"/>
  <c r="K73" i="22"/>
  <c r="I73" i="22"/>
  <c r="AA72" i="22"/>
  <c r="Y72" i="22"/>
  <c r="W72" i="22"/>
  <c r="U72" i="22"/>
  <c r="S72" i="22"/>
  <c r="M72" i="22"/>
  <c r="K72" i="22"/>
  <c r="I72" i="22"/>
  <c r="AA71" i="22"/>
  <c r="Y71" i="22"/>
  <c r="W71" i="22"/>
  <c r="S71" i="22"/>
  <c r="M71" i="22"/>
  <c r="I71" i="22"/>
  <c r="AA70" i="22"/>
  <c r="Y70" i="22"/>
  <c r="S70" i="22"/>
  <c r="K70" i="22"/>
  <c r="I70" i="22"/>
  <c r="AA69" i="22"/>
  <c r="Y69" i="22"/>
  <c r="W69" i="22"/>
  <c r="U69" i="22"/>
  <c r="S69" i="22"/>
  <c r="K69" i="22"/>
  <c r="I69" i="22"/>
  <c r="AA68" i="22"/>
  <c r="Y68" i="22"/>
  <c r="W68" i="22"/>
  <c r="U68" i="22"/>
  <c r="S68" i="22"/>
  <c r="Q68" i="22"/>
  <c r="M68" i="22"/>
  <c r="K68" i="22"/>
  <c r="I68" i="22"/>
  <c r="AA67" i="22"/>
  <c r="Y67" i="22"/>
  <c r="W67" i="22"/>
  <c r="S67" i="22"/>
  <c r="Q67" i="22"/>
  <c r="M67" i="22"/>
  <c r="I67" i="22"/>
  <c r="AA66" i="22"/>
  <c r="Y66" i="22"/>
  <c r="S66" i="22"/>
  <c r="K66" i="22"/>
  <c r="I66" i="22"/>
  <c r="AA65" i="22"/>
  <c r="Y65" i="22"/>
  <c r="W65" i="22"/>
  <c r="S65" i="22"/>
  <c r="K65" i="22"/>
  <c r="I65" i="22"/>
  <c r="AA64" i="22"/>
  <c r="Y64" i="22"/>
  <c r="W64" i="22"/>
  <c r="U64" i="22"/>
  <c r="S64" i="22"/>
  <c r="M64" i="22"/>
  <c r="K64" i="22"/>
  <c r="I64" i="22"/>
  <c r="AA63" i="22"/>
  <c r="Y63" i="22"/>
  <c r="W63" i="22"/>
  <c r="S63" i="22"/>
  <c r="M63" i="22"/>
  <c r="I63" i="22"/>
  <c r="AA62" i="22"/>
  <c r="Y62" i="22"/>
  <c r="S62" i="22"/>
  <c r="Q62" i="22"/>
  <c r="K62" i="22"/>
  <c r="I62" i="22"/>
  <c r="AA61" i="22"/>
  <c r="Y61" i="22"/>
  <c r="W61" i="22"/>
  <c r="S61" i="22"/>
  <c r="K61" i="22"/>
  <c r="I61" i="22"/>
  <c r="AA60" i="22"/>
  <c r="Y60" i="22"/>
  <c r="W60" i="22"/>
  <c r="U60" i="22"/>
  <c r="S60" i="22"/>
  <c r="M60" i="22"/>
  <c r="K60" i="22"/>
  <c r="I60" i="22"/>
  <c r="AA59" i="22"/>
  <c r="Y59" i="22"/>
  <c r="W59" i="22"/>
  <c r="S59" i="22"/>
  <c r="M59" i="22"/>
  <c r="I59" i="22"/>
  <c r="AA58" i="22"/>
  <c r="Y58" i="22"/>
  <c r="S58" i="22"/>
  <c r="K58" i="22"/>
  <c r="I58" i="22"/>
  <c r="AA57" i="22"/>
  <c r="Y57" i="22"/>
  <c r="W57" i="22"/>
  <c r="U57" i="22"/>
  <c r="S57" i="22"/>
  <c r="K57" i="22"/>
  <c r="I57" i="22"/>
  <c r="AA56" i="22"/>
  <c r="Y56" i="22"/>
  <c r="W56" i="22"/>
  <c r="U56" i="22"/>
  <c r="S56" i="22"/>
  <c r="M56" i="22"/>
  <c r="K56" i="22"/>
  <c r="I56" i="22"/>
  <c r="AA55" i="22"/>
  <c r="Y55" i="22"/>
  <c r="W55" i="22"/>
  <c r="S55" i="22"/>
  <c r="M55" i="22"/>
  <c r="I55" i="22"/>
  <c r="AA54" i="22"/>
  <c r="Y54" i="22"/>
  <c r="U54" i="22"/>
  <c r="S54" i="22"/>
  <c r="Q54" i="22"/>
  <c r="K54" i="22"/>
  <c r="I54" i="22"/>
  <c r="AA53" i="22"/>
  <c r="Y53" i="22"/>
  <c r="W53" i="22"/>
  <c r="U53" i="22"/>
  <c r="S53" i="22"/>
  <c r="K53" i="22"/>
  <c r="I53" i="22"/>
  <c r="AA52" i="22"/>
  <c r="Y52" i="22"/>
  <c r="W52" i="22"/>
  <c r="U52" i="22"/>
  <c r="S52" i="22"/>
  <c r="M52" i="22"/>
  <c r="K52" i="22"/>
  <c r="I52" i="22"/>
  <c r="AA51" i="22"/>
  <c r="Y51" i="22"/>
  <c r="W51" i="22"/>
  <c r="S51" i="22"/>
  <c r="M51" i="22"/>
  <c r="I51" i="22"/>
  <c r="AA50" i="22"/>
  <c r="Y50" i="22"/>
  <c r="U50" i="22"/>
  <c r="S50" i="22"/>
  <c r="K50" i="22"/>
  <c r="I50" i="22"/>
  <c r="AA49" i="22"/>
  <c r="Y49" i="22"/>
  <c r="W49" i="22"/>
  <c r="U49" i="22"/>
  <c r="S49" i="22"/>
  <c r="K49" i="22"/>
  <c r="I49" i="22"/>
  <c r="AA48" i="22"/>
  <c r="Y48" i="22"/>
  <c r="W48" i="22"/>
  <c r="S48" i="22"/>
  <c r="M48" i="22"/>
  <c r="K48" i="22"/>
  <c r="I48" i="22"/>
  <c r="AA47" i="22"/>
  <c r="Y47" i="22"/>
  <c r="W47" i="22"/>
  <c r="S47" i="22"/>
  <c r="M47" i="22"/>
  <c r="I47" i="22"/>
  <c r="AA46" i="22"/>
  <c r="Y46" i="22"/>
  <c r="U46" i="22"/>
  <c r="S46" i="22"/>
  <c r="Q46" i="22"/>
  <c r="K46" i="22"/>
  <c r="I46" i="22"/>
  <c r="AA45" i="22"/>
  <c r="Y45" i="22"/>
  <c r="W45" i="22"/>
  <c r="U45" i="22"/>
  <c r="S45" i="22"/>
  <c r="K45" i="22"/>
  <c r="I45" i="22"/>
  <c r="AA44" i="22"/>
  <c r="Y44" i="22"/>
  <c r="W44" i="22"/>
  <c r="S44" i="22"/>
  <c r="M44" i="22"/>
  <c r="K44" i="22"/>
  <c r="I44" i="22"/>
  <c r="AA43" i="22"/>
  <c r="Y43" i="22"/>
  <c r="W43" i="22"/>
  <c r="S43" i="22"/>
  <c r="M43" i="22"/>
  <c r="I43" i="22"/>
  <c r="AA42" i="22"/>
  <c r="Y42" i="22"/>
  <c r="U42" i="22"/>
  <c r="S42" i="22"/>
  <c r="K42" i="22"/>
  <c r="I42" i="22"/>
  <c r="AA41" i="22"/>
  <c r="Y41" i="22"/>
  <c r="W41" i="22"/>
  <c r="S41" i="22"/>
  <c r="K41" i="22"/>
  <c r="I41" i="22"/>
  <c r="AA40" i="22"/>
  <c r="Y40" i="22"/>
  <c r="W40" i="22"/>
  <c r="S40" i="22"/>
  <c r="M40" i="22"/>
  <c r="K40" i="22"/>
  <c r="I40" i="22"/>
  <c r="AA39" i="22"/>
  <c r="Y39" i="22"/>
  <c r="W39" i="22"/>
  <c r="S39" i="22"/>
  <c r="M39" i="22"/>
  <c r="I39" i="22"/>
  <c r="AA38" i="22"/>
  <c r="Y38" i="22"/>
  <c r="S38" i="22"/>
  <c r="Q38" i="22"/>
  <c r="K38" i="22"/>
  <c r="I38" i="22"/>
  <c r="AA37" i="22"/>
  <c r="Y37" i="22"/>
  <c r="W37" i="22"/>
  <c r="S37" i="22"/>
  <c r="K37" i="22"/>
  <c r="I37" i="22"/>
  <c r="AA36" i="22"/>
  <c r="Y36" i="22"/>
  <c r="W36" i="22"/>
  <c r="S36" i="22"/>
  <c r="M36" i="22"/>
  <c r="K36" i="22"/>
  <c r="I36" i="22"/>
  <c r="AA35" i="22"/>
  <c r="Y35" i="22"/>
  <c r="W35" i="22"/>
  <c r="S35" i="22"/>
  <c r="M35" i="22"/>
  <c r="I35" i="22"/>
  <c r="AA34" i="22"/>
  <c r="Y34" i="22"/>
  <c r="S34" i="22"/>
  <c r="K34" i="22"/>
  <c r="I34" i="22"/>
  <c r="AA33" i="22"/>
  <c r="Y33" i="22"/>
  <c r="W33" i="22"/>
  <c r="S33" i="22"/>
  <c r="K33" i="22"/>
  <c r="I33" i="22"/>
  <c r="AA32" i="22"/>
  <c r="Y32" i="22"/>
  <c r="W32" i="22"/>
  <c r="U32" i="22"/>
  <c r="S32" i="22"/>
  <c r="M32" i="22"/>
  <c r="K32" i="22"/>
  <c r="I32" i="22"/>
  <c r="AA31" i="22"/>
  <c r="Y31" i="22"/>
  <c r="W31" i="22"/>
  <c r="S31" i="22"/>
  <c r="M31" i="22"/>
  <c r="I31" i="22"/>
  <c r="AA30" i="22"/>
  <c r="Y30" i="22"/>
  <c r="S30" i="22"/>
  <c r="Q30" i="22"/>
  <c r="K30" i="22"/>
  <c r="I30" i="22"/>
  <c r="AA29" i="22"/>
  <c r="Y29" i="22"/>
  <c r="W29" i="22"/>
  <c r="S29" i="22"/>
  <c r="K29" i="22"/>
  <c r="I29" i="22"/>
  <c r="AA28" i="22"/>
  <c r="Y28" i="22"/>
  <c r="W28" i="22"/>
  <c r="U28" i="22"/>
  <c r="S28" i="22"/>
  <c r="M28" i="22"/>
  <c r="K28" i="22"/>
  <c r="I28" i="22"/>
  <c r="AA27" i="22"/>
  <c r="Y27" i="22"/>
  <c r="W27" i="22"/>
  <c r="S27" i="22"/>
  <c r="M27" i="22"/>
  <c r="I27" i="22"/>
  <c r="AA26" i="22"/>
  <c r="Y26" i="22"/>
  <c r="S26" i="22"/>
  <c r="K26" i="22"/>
  <c r="I26" i="22"/>
  <c r="AA25" i="22"/>
  <c r="Y25" i="22"/>
  <c r="W25" i="22"/>
  <c r="U25" i="22"/>
  <c r="S25" i="22"/>
  <c r="K25" i="22"/>
  <c r="I25" i="22"/>
  <c r="AA24" i="22"/>
  <c r="Y24" i="22"/>
  <c r="W24" i="22"/>
  <c r="U24" i="22"/>
  <c r="S24" i="22"/>
  <c r="M24" i="22"/>
  <c r="K24" i="22"/>
  <c r="I24" i="22"/>
  <c r="AA23" i="22"/>
  <c r="Y23" i="22"/>
  <c r="W23" i="22"/>
  <c r="S23" i="22"/>
  <c r="M23" i="22"/>
  <c r="I23" i="22"/>
  <c r="AA22" i="22"/>
  <c r="Y22" i="22"/>
  <c r="U22" i="22"/>
  <c r="S22" i="22"/>
  <c r="Q22" i="22"/>
  <c r="K22" i="22"/>
  <c r="I22" i="22"/>
  <c r="AA21" i="22"/>
  <c r="Y21" i="22"/>
  <c r="W21" i="22"/>
  <c r="U21" i="22"/>
  <c r="S21" i="22"/>
  <c r="K21" i="22"/>
  <c r="I21" i="22"/>
  <c r="AA20" i="22"/>
  <c r="Y20" i="22"/>
  <c r="W20" i="22"/>
  <c r="U20" i="22"/>
  <c r="S20" i="22"/>
  <c r="M20" i="22"/>
  <c r="K20" i="22"/>
  <c r="I20" i="22"/>
  <c r="AA19" i="22"/>
  <c r="Y19" i="22"/>
  <c r="W19" i="22"/>
  <c r="S19" i="22"/>
  <c r="M19" i="22"/>
  <c r="I19" i="22"/>
  <c r="AA18" i="22"/>
  <c r="Y18" i="22"/>
  <c r="U18" i="22"/>
  <c r="S18" i="22"/>
  <c r="K18" i="22"/>
  <c r="I18" i="22"/>
  <c r="AA17" i="22"/>
  <c r="Y17" i="22"/>
  <c r="W17" i="22"/>
  <c r="U17" i="22"/>
  <c r="S17" i="22"/>
  <c r="K17" i="22"/>
  <c r="I17" i="22"/>
  <c r="AA16" i="22"/>
  <c r="Y16" i="22"/>
  <c r="W16" i="22"/>
  <c r="S16" i="22"/>
  <c r="M16" i="22"/>
  <c r="K16" i="22"/>
  <c r="I16" i="22"/>
  <c r="AA15" i="22"/>
  <c r="Y15" i="22"/>
  <c r="W15" i="22"/>
  <c r="S15" i="22"/>
  <c r="M15" i="22"/>
  <c r="I15" i="22"/>
  <c r="AA14" i="22"/>
  <c r="Y14" i="22"/>
  <c r="U14" i="22"/>
  <c r="S14" i="22"/>
  <c r="Q14" i="22"/>
  <c r="K14" i="22"/>
  <c r="I14" i="22"/>
  <c r="AA13" i="22"/>
  <c r="Y13" i="22"/>
  <c r="S13" i="22"/>
  <c r="I13" i="22"/>
  <c r="AA12" i="22"/>
  <c r="Y12" i="22"/>
  <c r="U12" i="22"/>
  <c r="S12" i="22"/>
  <c r="Q12" i="22"/>
  <c r="M12" i="22"/>
  <c r="K12" i="22"/>
  <c r="I12" i="22"/>
  <c r="AA11" i="22"/>
  <c r="Y11" i="22"/>
  <c r="W11" i="22"/>
  <c r="S11" i="22"/>
  <c r="Q11" i="22"/>
  <c r="M11" i="22"/>
  <c r="I11" i="22"/>
  <c r="AA10" i="22"/>
  <c r="Y10" i="22"/>
  <c r="S10" i="22"/>
  <c r="I10" i="22"/>
  <c r="AA9" i="22"/>
  <c r="Y9" i="22"/>
  <c r="U9" i="22"/>
  <c r="S9" i="22"/>
  <c r="I9" i="22"/>
  <c r="AA8" i="22"/>
  <c r="Y8" i="22"/>
  <c r="U8" i="22"/>
  <c r="S8" i="22"/>
  <c r="K8" i="22"/>
  <c r="I8" i="22"/>
  <c r="AA7" i="22"/>
  <c r="Y7" i="22"/>
  <c r="W7" i="22"/>
  <c r="S7" i="22"/>
  <c r="I7" i="22"/>
  <c r="AA6" i="22"/>
  <c r="Y6" i="22"/>
  <c r="U6" i="22"/>
  <c r="S6" i="22"/>
  <c r="I6" i="22"/>
  <c r="AA5" i="22"/>
  <c r="Y5" i="22"/>
  <c r="U5" i="22"/>
  <c r="S5" i="22"/>
  <c r="I5" i="22"/>
  <c r="AA4" i="22"/>
  <c r="Y4" i="22"/>
  <c r="S4" i="22"/>
  <c r="K4" i="22"/>
  <c r="I4" i="22"/>
  <c r="AA3" i="22"/>
  <c r="Y3" i="22"/>
  <c r="W3" i="22"/>
  <c r="S3" i="22"/>
  <c r="I3" i="22"/>
  <c r="AA2" i="22"/>
  <c r="Y2" i="22"/>
  <c r="U2" i="22"/>
  <c r="S2" i="22"/>
  <c r="M2" i="22"/>
  <c r="I2" i="22"/>
  <c r="C579" i="21"/>
  <c r="B579" i="21"/>
  <c r="C578" i="21"/>
  <c r="B578" i="21"/>
  <c r="C577" i="21"/>
  <c r="B577" i="21"/>
  <c r="C576" i="21"/>
  <c r="B576" i="21"/>
  <c r="C575" i="21"/>
  <c r="B575" i="21"/>
  <c r="C574" i="21"/>
  <c r="B574" i="21"/>
  <c r="C573" i="21"/>
  <c r="B573" i="21"/>
  <c r="C572" i="21"/>
  <c r="B572" i="21"/>
  <c r="C571" i="21"/>
  <c r="B571" i="21"/>
  <c r="C570" i="21"/>
  <c r="B570" i="21"/>
  <c r="C569" i="21"/>
  <c r="B569" i="21"/>
  <c r="C568" i="21"/>
  <c r="B568" i="21"/>
  <c r="C567" i="21"/>
  <c r="B567" i="21"/>
  <c r="C566" i="21"/>
  <c r="B566" i="21"/>
  <c r="C565" i="21"/>
  <c r="B565" i="21"/>
  <c r="C564" i="21"/>
  <c r="B564" i="21"/>
  <c r="C563" i="21"/>
  <c r="B563" i="21"/>
  <c r="C562" i="21"/>
  <c r="B562" i="21"/>
  <c r="C561" i="21"/>
  <c r="B561" i="21"/>
  <c r="C560" i="21"/>
  <c r="B560" i="21"/>
  <c r="C559" i="21"/>
  <c r="B559" i="21"/>
  <c r="C558" i="21"/>
  <c r="B558" i="21"/>
  <c r="C557" i="21"/>
  <c r="B557" i="21"/>
  <c r="C556" i="21"/>
  <c r="B556" i="21"/>
  <c r="C555" i="21"/>
  <c r="B555" i="21"/>
  <c r="C554" i="21"/>
  <c r="B554" i="21"/>
  <c r="C553" i="21"/>
  <c r="B553" i="21"/>
  <c r="C552" i="21"/>
  <c r="B552" i="21"/>
  <c r="C551" i="21"/>
  <c r="B551" i="21"/>
  <c r="C550" i="21"/>
  <c r="B550" i="21"/>
  <c r="C549" i="21"/>
  <c r="B549" i="21"/>
  <c r="C548" i="21"/>
  <c r="B548" i="21"/>
  <c r="C547" i="21"/>
  <c r="B547" i="21"/>
  <c r="C546" i="21"/>
  <c r="B546" i="21"/>
  <c r="C545" i="21"/>
  <c r="B545" i="21"/>
  <c r="C544" i="21"/>
  <c r="B544" i="21"/>
  <c r="C543" i="21"/>
  <c r="B543" i="21"/>
  <c r="C542" i="21"/>
  <c r="B542" i="21"/>
  <c r="C541" i="21"/>
  <c r="B541" i="21"/>
  <c r="C540" i="21"/>
  <c r="B540" i="21"/>
  <c r="C539" i="21"/>
  <c r="B539" i="21"/>
  <c r="C538" i="21"/>
  <c r="B538" i="21"/>
  <c r="C537" i="21"/>
  <c r="B537" i="21"/>
  <c r="C536" i="21"/>
  <c r="B536" i="21"/>
  <c r="C535" i="21"/>
  <c r="B535" i="21"/>
  <c r="C534" i="21"/>
  <c r="B534" i="21"/>
  <c r="C533" i="21"/>
  <c r="B533" i="21"/>
  <c r="C532" i="21"/>
  <c r="B532" i="21"/>
  <c r="C531" i="21"/>
  <c r="B531" i="21"/>
  <c r="C530" i="21"/>
  <c r="B530" i="21"/>
  <c r="C529" i="21"/>
  <c r="B529" i="21"/>
  <c r="C528" i="21"/>
  <c r="B528" i="21"/>
  <c r="C527" i="21"/>
  <c r="B527" i="21"/>
  <c r="C526" i="21"/>
  <c r="B526" i="21"/>
  <c r="C525" i="21"/>
  <c r="B525" i="21"/>
  <c r="C524" i="21"/>
  <c r="B524" i="21"/>
  <c r="C523" i="21"/>
  <c r="B523" i="21"/>
  <c r="C522" i="21"/>
  <c r="B522" i="21"/>
  <c r="C521" i="21"/>
  <c r="B521" i="21"/>
  <c r="C520" i="21"/>
  <c r="B520" i="21"/>
  <c r="C519" i="21"/>
  <c r="B519" i="21"/>
  <c r="C518" i="21"/>
  <c r="B518" i="21"/>
  <c r="C517" i="21"/>
  <c r="B517" i="21"/>
  <c r="C516" i="21"/>
  <c r="B516" i="21"/>
  <c r="C515" i="21"/>
  <c r="B515" i="21"/>
  <c r="C514" i="21"/>
  <c r="B514" i="21"/>
  <c r="C513" i="21"/>
  <c r="B513" i="21"/>
  <c r="C512" i="21"/>
  <c r="B512" i="21"/>
  <c r="C511" i="21"/>
  <c r="B511" i="21"/>
  <c r="C510" i="21"/>
  <c r="B510" i="21"/>
  <c r="C509" i="21"/>
  <c r="B509" i="21"/>
  <c r="C508" i="21"/>
  <c r="B508" i="21"/>
  <c r="C507" i="21"/>
  <c r="B507" i="21"/>
  <c r="C506" i="21"/>
  <c r="B506" i="21"/>
  <c r="C505" i="21"/>
  <c r="B505" i="21"/>
  <c r="C504" i="21"/>
  <c r="B504" i="21"/>
  <c r="C503" i="21"/>
  <c r="B503" i="21"/>
  <c r="C502" i="21"/>
  <c r="B502" i="21"/>
  <c r="C501" i="21"/>
  <c r="B501" i="21"/>
  <c r="C500" i="21"/>
  <c r="B500" i="21"/>
  <c r="C499" i="21"/>
  <c r="B499" i="21"/>
  <c r="C498" i="21"/>
  <c r="B498" i="21"/>
  <c r="C497" i="21"/>
  <c r="B497" i="21"/>
  <c r="C496" i="21"/>
  <c r="B496" i="21"/>
  <c r="C495" i="21"/>
  <c r="B495" i="21"/>
  <c r="C494" i="21"/>
  <c r="B494" i="21"/>
  <c r="C493" i="21"/>
  <c r="B493" i="21"/>
  <c r="C492" i="21"/>
  <c r="B492" i="21"/>
  <c r="C491" i="21"/>
  <c r="B491" i="21"/>
  <c r="C490" i="21"/>
  <c r="B490" i="21"/>
  <c r="C489" i="21"/>
  <c r="B489" i="21"/>
  <c r="C488" i="21"/>
  <c r="B488" i="21"/>
  <c r="C487" i="21"/>
  <c r="B487" i="21"/>
  <c r="C486" i="21"/>
  <c r="B486" i="21"/>
  <c r="C485" i="21"/>
  <c r="B485" i="21"/>
  <c r="C484" i="21"/>
  <c r="B484" i="21"/>
  <c r="C483" i="21"/>
  <c r="B483" i="21"/>
  <c r="C482" i="21"/>
  <c r="B482" i="21"/>
  <c r="C481" i="21"/>
  <c r="B481" i="21"/>
  <c r="C480" i="21"/>
  <c r="B480" i="21"/>
  <c r="C479" i="21"/>
  <c r="B479" i="21"/>
  <c r="C478" i="21"/>
  <c r="B478" i="21"/>
  <c r="C477" i="21"/>
  <c r="B477" i="21"/>
  <c r="C476" i="21"/>
  <c r="B476" i="21"/>
  <c r="C475" i="21"/>
  <c r="B475" i="21"/>
  <c r="C474" i="21"/>
  <c r="B474" i="21"/>
  <c r="C473" i="21"/>
  <c r="B473" i="21"/>
  <c r="C472" i="21"/>
  <c r="B472" i="21"/>
  <c r="C471" i="21"/>
  <c r="B471" i="21"/>
  <c r="C470" i="21"/>
  <c r="B470" i="21"/>
  <c r="C469" i="21"/>
  <c r="B469" i="21"/>
  <c r="C468" i="21"/>
  <c r="B468" i="21"/>
  <c r="C467" i="21"/>
  <c r="B467" i="21"/>
  <c r="C466" i="21"/>
  <c r="B466" i="21"/>
  <c r="C465" i="21"/>
  <c r="B465" i="21"/>
  <c r="C464" i="21"/>
  <c r="B464" i="21"/>
  <c r="C463" i="21"/>
  <c r="B463" i="21"/>
  <c r="C462" i="21"/>
  <c r="B462" i="21"/>
  <c r="C461" i="21"/>
  <c r="B461" i="21"/>
  <c r="C460" i="21"/>
  <c r="B460" i="21"/>
  <c r="C459" i="21"/>
  <c r="B459" i="21"/>
  <c r="C458" i="21"/>
  <c r="B458" i="21"/>
  <c r="C457" i="21"/>
  <c r="B457" i="21"/>
  <c r="C456" i="21"/>
  <c r="B456" i="21"/>
  <c r="C455" i="21"/>
  <c r="B455" i="21"/>
  <c r="C454" i="21"/>
  <c r="B454" i="21"/>
  <c r="C453" i="21"/>
  <c r="B453" i="21"/>
  <c r="C452" i="21"/>
  <c r="B452" i="21"/>
  <c r="C451" i="21"/>
  <c r="B451" i="21"/>
  <c r="C450" i="21"/>
  <c r="B450" i="21"/>
  <c r="C449" i="21"/>
  <c r="B449" i="21"/>
  <c r="C448" i="21"/>
  <c r="B448" i="21"/>
  <c r="C447" i="21"/>
  <c r="B447" i="21"/>
  <c r="C446" i="21"/>
  <c r="B446" i="21"/>
  <c r="C445" i="21"/>
  <c r="B445" i="21"/>
  <c r="C444" i="21"/>
  <c r="B444" i="21"/>
  <c r="C443" i="21"/>
  <c r="B443" i="21"/>
  <c r="C442" i="21"/>
  <c r="B442" i="21"/>
  <c r="C441" i="21"/>
  <c r="B441" i="21"/>
  <c r="C440" i="21"/>
  <c r="B440" i="21"/>
  <c r="C439" i="21"/>
  <c r="B439" i="21"/>
  <c r="C438" i="21"/>
  <c r="B438" i="21"/>
  <c r="C437" i="21"/>
  <c r="B437" i="21"/>
  <c r="C436" i="21"/>
  <c r="B436" i="21"/>
  <c r="C435" i="21"/>
  <c r="B435" i="21"/>
  <c r="C434" i="21"/>
  <c r="B434" i="21"/>
  <c r="C433" i="21"/>
  <c r="B433" i="21"/>
  <c r="C432" i="21"/>
  <c r="B432" i="21"/>
  <c r="C431" i="21"/>
  <c r="B431" i="21"/>
  <c r="C430" i="21"/>
  <c r="B430" i="21"/>
  <c r="C429" i="21"/>
  <c r="B429" i="21"/>
  <c r="C428" i="21"/>
  <c r="B428" i="21"/>
  <c r="C427" i="21"/>
  <c r="B427" i="21"/>
  <c r="C426" i="21"/>
  <c r="B426" i="21"/>
  <c r="C425" i="21"/>
  <c r="B425" i="21"/>
  <c r="C424" i="21"/>
  <c r="B424" i="21"/>
  <c r="C423" i="21"/>
  <c r="B423" i="21"/>
  <c r="C422" i="21"/>
  <c r="B422" i="21"/>
  <c r="C421" i="21"/>
  <c r="B421" i="21"/>
  <c r="C420" i="21"/>
  <c r="B420" i="21"/>
  <c r="C419" i="21"/>
  <c r="B419" i="21"/>
  <c r="C418" i="21"/>
  <c r="B418" i="21"/>
  <c r="C417" i="21"/>
  <c r="B417" i="21"/>
  <c r="C416" i="21"/>
  <c r="B416" i="21"/>
  <c r="C415" i="21"/>
  <c r="B415" i="21"/>
  <c r="C414" i="21"/>
  <c r="B414" i="21"/>
  <c r="C413" i="21"/>
  <c r="B413" i="21"/>
  <c r="C412" i="21"/>
  <c r="B412" i="21"/>
  <c r="C411" i="21"/>
  <c r="B411" i="21"/>
  <c r="C410" i="21"/>
  <c r="B410" i="21"/>
  <c r="C409" i="21"/>
  <c r="B409" i="21"/>
  <c r="C408" i="21"/>
  <c r="B408" i="21"/>
  <c r="C407" i="21"/>
  <c r="B407" i="21"/>
  <c r="C406" i="21"/>
  <c r="B406" i="21"/>
  <c r="C405" i="21"/>
  <c r="B405" i="21"/>
  <c r="C404" i="21"/>
  <c r="B404" i="21"/>
  <c r="C403" i="21"/>
  <c r="B403" i="21"/>
  <c r="C402" i="21"/>
  <c r="B402" i="21"/>
  <c r="C401" i="21"/>
  <c r="B401" i="21"/>
  <c r="C400" i="21"/>
  <c r="B400" i="21"/>
  <c r="C399" i="21"/>
  <c r="B399" i="21"/>
  <c r="C398" i="21"/>
  <c r="B398" i="21"/>
  <c r="C397" i="21"/>
  <c r="B397" i="21"/>
  <c r="C396" i="21"/>
  <c r="B396" i="21"/>
  <c r="C395" i="21"/>
  <c r="B395" i="21"/>
  <c r="C394" i="21"/>
  <c r="B394" i="21"/>
  <c r="C393" i="21"/>
  <c r="B393" i="21"/>
  <c r="C392" i="21"/>
  <c r="B392" i="21"/>
  <c r="C391" i="21"/>
  <c r="B391" i="21"/>
  <c r="C390" i="21"/>
  <c r="B390" i="21"/>
  <c r="C389" i="21"/>
  <c r="B389" i="21"/>
  <c r="C388" i="21"/>
  <c r="B388" i="21"/>
  <c r="C387" i="21"/>
  <c r="B387" i="21"/>
  <c r="C386" i="21"/>
  <c r="B386" i="21"/>
  <c r="C385" i="21"/>
  <c r="B385" i="21"/>
  <c r="C384" i="21"/>
  <c r="B384" i="21"/>
  <c r="C383" i="21"/>
  <c r="B383" i="21"/>
  <c r="C382" i="21"/>
  <c r="B382" i="21"/>
  <c r="C381" i="21"/>
  <c r="B381" i="21"/>
  <c r="C380" i="21"/>
  <c r="B380" i="21"/>
  <c r="C379" i="21"/>
  <c r="B379" i="21"/>
  <c r="C378" i="21"/>
  <c r="B378" i="21"/>
  <c r="C377" i="21"/>
  <c r="B377" i="21"/>
  <c r="C376" i="21"/>
  <c r="B376" i="21"/>
  <c r="C375" i="21"/>
  <c r="B375" i="21"/>
  <c r="C374" i="21"/>
  <c r="B374" i="21"/>
  <c r="C373" i="21"/>
  <c r="B373" i="21"/>
  <c r="C372" i="21"/>
  <c r="B372" i="21"/>
  <c r="C371" i="21"/>
  <c r="B371" i="21"/>
  <c r="C370" i="21"/>
  <c r="B370" i="21"/>
  <c r="C369" i="21"/>
  <c r="B369" i="21"/>
  <c r="C368" i="21"/>
  <c r="B368" i="21"/>
  <c r="C367" i="21"/>
  <c r="B367" i="21"/>
  <c r="C366" i="21"/>
  <c r="B366" i="21"/>
  <c r="C365" i="21"/>
  <c r="B365" i="21"/>
  <c r="C364" i="21"/>
  <c r="B364" i="21"/>
  <c r="C363" i="21"/>
  <c r="B363" i="21"/>
  <c r="C362" i="21"/>
  <c r="B362" i="21"/>
  <c r="C361" i="21"/>
  <c r="B361" i="21"/>
  <c r="C360" i="21"/>
  <c r="B360" i="21"/>
  <c r="C359" i="21"/>
  <c r="B359" i="21"/>
  <c r="C358" i="21"/>
  <c r="B358" i="21"/>
  <c r="C357" i="21"/>
  <c r="B357" i="21"/>
  <c r="C356" i="21"/>
  <c r="B356" i="21"/>
  <c r="C355" i="21"/>
  <c r="B355" i="21"/>
  <c r="C354" i="21"/>
  <c r="B354" i="21"/>
  <c r="C353" i="21"/>
  <c r="B353" i="21"/>
  <c r="C352" i="21"/>
  <c r="B352" i="21"/>
  <c r="C351" i="21"/>
  <c r="B351" i="21"/>
  <c r="C350" i="21"/>
  <c r="B350" i="21"/>
  <c r="C349" i="21"/>
  <c r="B349" i="21"/>
  <c r="C348" i="21"/>
  <c r="B348" i="21"/>
  <c r="C347" i="21"/>
  <c r="B347" i="21"/>
  <c r="C346" i="21"/>
  <c r="B346" i="21"/>
  <c r="C345" i="21"/>
  <c r="B345" i="21"/>
  <c r="C344" i="21"/>
  <c r="B344" i="21"/>
  <c r="C343" i="21"/>
  <c r="B343" i="21"/>
  <c r="C342" i="21"/>
  <c r="B342" i="21"/>
  <c r="C341" i="21"/>
  <c r="B341" i="21"/>
  <c r="C340" i="21"/>
  <c r="B340" i="21"/>
  <c r="C339" i="21"/>
  <c r="B339" i="21"/>
  <c r="C338" i="21"/>
  <c r="B338" i="21"/>
  <c r="C337" i="21"/>
  <c r="B337" i="21"/>
  <c r="C336" i="21"/>
  <c r="B336" i="21"/>
  <c r="C335" i="21"/>
  <c r="B335" i="21"/>
  <c r="C334" i="21"/>
  <c r="B334" i="21"/>
  <c r="C333" i="21"/>
  <c r="B333" i="21"/>
  <c r="C332" i="21"/>
  <c r="B332" i="21"/>
  <c r="C331" i="21"/>
  <c r="B331" i="21"/>
  <c r="C330" i="21"/>
  <c r="B330" i="21"/>
  <c r="C329" i="21"/>
  <c r="B329" i="21"/>
  <c r="C328" i="21"/>
  <c r="B328" i="21"/>
  <c r="C327" i="21"/>
  <c r="B327" i="21"/>
  <c r="C326" i="21"/>
  <c r="B326" i="21"/>
  <c r="C325" i="21"/>
  <c r="B325" i="21"/>
  <c r="C324" i="21"/>
  <c r="B324" i="21"/>
  <c r="C323" i="21"/>
  <c r="B323" i="21"/>
  <c r="C322" i="21"/>
  <c r="B322" i="21"/>
  <c r="C321" i="21"/>
  <c r="B321" i="21"/>
  <c r="C320" i="21"/>
  <c r="B320" i="21"/>
  <c r="C319" i="21"/>
  <c r="B319" i="21"/>
  <c r="C318" i="21"/>
  <c r="B318" i="21"/>
  <c r="C317" i="21"/>
  <c r="B317" i="21"/>
  <c r="C316" i="21"/>
  <c r="B316" i="21"/>
  <c r="C315" i="21"/>
  <c r="B315" i="21"/>
  <c r="C314" i="21"/>
  <c r="B314" i="21"/>
  <c r="C313" i="21"/>
  <c r="B313" i="21"/>
  <c r="C312" i="21"/>
  <c r="B312" i="21"/>
  <c r="C311" i="21"/>
  <c r="B311" i="21"/>
  <c r="C310" i="21"/>
  <c r="B310" i="21"/>
  <c r="C309" i="21"/>
  <c r="B309" i="21"/>
  <c r="C308" i="21"/>
  <c r="B308" i="21"/>
  <c r="C307" i="21"/>
  <c r="B307" i="21"/>
  <c r="C306" i="21"/>
  <c r="B306" i="21"/>
  <c r="C305" i="21"/>
  <c r="B305" i="21"/>
  <c r="C304" i="21"/>
  <c r="B304" i="21"/>
  <c r="C303" i="21"/>
  <c r="B303" i="21"/>
  <c r="C302" i="21"/>
  <c r="B302" i="21"/>
  <c r="C301" i="21"/>
  <c r="B301" i="21"/>
  <c r="C300" i="21"/>
  <c r="B300" i="21"/>
  <c r="C299" i="21"/>
  <c r="B299" i="21"/>
  <c r="C298" i="21"/>
  <c r="B298" i="21"/>
  <c r="C297" i="21"/>
  <c r="B297" i="21"/>
  <c r="C296" i="21"/>
  <c r="B296" i="21"/>
  <c r="C295" i="21"/>
  <c r="B295" i="21"/>
  <c r="C294" i="21"/>
  <c r="B294" i="21"/>
  <c r="C293" i="21"/>
  <c r="B293" i="21"/>
  <c r="C292" i="21"/>
  <c r="B292" i="21"/>
  <c r="C291" i="21"/>
  <c r="B291" i="21"/>
  <c r="C290" i="21"/>
  <c r="B290" i="21"/>
  <c r="C289" i="21"/>
  <c r="B289" i="21"/>
  <c r="C288" i="21"/>
  <c r="B288" i="21"/>
  <c r="C287" i="21"/>
  <c r="B287" i="21"/>
  <c r="C286" i="21"/>
  <c r="B286" i="21"/>
  <c r="C285" i="21"/>
  <c r="B285" i="21"/>
  <c r="C284" i="21"/>
  <c r="B284" i="21"/>
  <c r="C283" i="21"/>
  <c r="B283" i="21"/>
  <c r="C282" i="21"/>
  <c r="B282" i="21"/>
  <c r="C281" i="21"/>
  <c r="B281" i="21"/>
  <c r="C280" i="21"/>
  <c r="B280" i="21"/>
  <c r="C279" i="21"/>
  <c r="B279" i="21"/>
  <c r="C278" i="21"/>
  <c r="B278" i="21"/>
  <c r="C277" i="21"/>
  <c r="B277" i="21"/>
  <c r="C276" i="21"/>
  <c r="B276" i="21"/>
  <c r="C275" i="21"/>
  <c r="B275" i="21"/>
  <c r="C274" i="21"/>
  <c r="B274" i="21"/>
  <c r="C273" i="21"/>
  <c r="B273" i="21"/>
  <c r="C272" i="21"/>
  <c r="B272" i="21"/>
  <c r="C271" i="21"/>
  <c r="B271" i="21"/>
  <c r="C270" i="21"/>
  <c r="B270" i="21"/>
  <c r="C269" i="21"/>
  <c r="B269" i="21"/>
  <c r="C268" i="21"/>
  <c r="B268" i="21"/>
  <c r="C267" i="21"/>
  <c r="B267" i="21"/>
  <c r="C266" i="21"/>
  <c r="B266" i="21"/>
  <c r="C265" i="21"/>
  <c r="B265" i="21"/>
  <c r="C264" i="21"/>
  <c r="B264" i="21"/>
  <c r="C263" i="21"/>
  <c r="B263" i="21"/>
  <c r="C262" i="21"/>
  <c r="B262" i="21"/>
  <c r="C261" i="21"/>
  <c r="B261" i="21"/>
  <c r="C260" i="21"/>
  <c r="B260" i="21"/>
  <c r="C259" i="21"/>
  <c r="B259" i="21"/>
  <c r="C258" i="21"/>
  <c r="B258" i="21"/>
  <c r="C257" i="21"/>
  <c r="B257" i="21"/>
  <c r="C256" i="21"/>
  <c r="B256" i="21"/>
  <c r="C255" i="21"/>
  <c r="B255" i="21"/>
  <c r="C254" i="21"/>
  <c r="B254" i="21"/>
  <c r="C253" i="21"/>
  <c r="B253" i="21"/>
  <c r="C252" i="21"/>
  <c r="B252" i="21"/>
  <c r="C251" i="21"/>
  <c r="B251" i="21"/>
  <c r="C250" i="21"/>
  <c r="B250" i="21"/>
  <c r="C249" i="21"/>
  <c r="B249" i="21"/>
  <c r="C248" i="21"/>
  <c r="B248" i="21"/>
  <c r="C247" i="21"/>
  <c r="B247" i="21"/>
  <c r="C246" i="21"/>
  <c r="B246" i="21"/>
  <c r="C245" i="21"/>
  <c r="B245" i="21"/>
  <c r="C244" i="21"/>
  <c r="B244" i="21"/>
  <c r="C243" i="21"/>
  <c r="B243" i="21"/>
  <c r="C242" i="21"/>
  <c r="B242" i="21"/>
  <c r="C241" i="21"/>
  <c r="B241" i="21"/>
  <c r="C240" i="21"/>
  <c r="B240" i="21"/>
  <c r="C239" i="21"/>
  <c r="B239" i="21"/>
  <c r="C238" i="21"/>
  <c r="B238" i="21"/>
  <c r="C237" i="21"/>
  <c r="B237" i="21"/>
  <c r="C236" i="21"/>
  <c r="B236" i="21"/>
  <c r="C235" i="21"/>
  <c r="B235" i="21"/>
  <c r="C234" i="21"/>
  <c r="B234" i="21"/>
  <c r="C233" i="21"/>
  <c r="B233" i="21"/>
  <c r="C232" i="21"/>
  <c r="B232" i="21"/>
  <c r="C231" i="21"/>
  <c r="B231" i="21"/>
  <c r="C230" i="21"/>
  <c r="B230" i="21"/>
  <c r="C229" i="21"/>
  <c r="B229" i="21"/>
  <c r="C228" i="21"/>
  <c r="B228" i="21"/>
  <c r="C227" i="21"/>
  <c r="B227" i="21"/>
  <c r="C226" i="21"/>
  <c r="B226" i="21"/>
  <c r="C225" i="21"/>
  <c r="B225" i="21"/>
  <c r="C224" i="21"/>
  <c r="B224" i="21"/>
  <c r="C223" i="21"/>
  <c r="B223" i="21"/>
  <c r="C222" i="21"/>
  <c r="B222" i="21"/>
  <c r="C221" i="21"/>
  <c r="B221" i="21"/>
  <c r="C220" i="21"/>
  <c r="B220" i="21"/>
  <c r="C219" i="21"/>
  <c r="B219" i="21"/>
  <c r="C218" i="21"/>
  <c r="B218" i="21"/>
  <c r="C217" i="21"/>
  <c r="B217" i="21"/>
  <c r="C216" i="21"/>
  <c r="B216" i="21"/>
  <c r="C215" i="21"/>
  <c r="B215" i="21"/>
  <c r="C214" i="21"/>
  <c r="B214" i="21"/>
  <c r="C213" i="21"/>
  <c r="B213" i="21"/>
  <c r="C212" i="21"/>
  <c r="B212" i="21"/>
  <c r="C211" i="21"/>
  <c r="B211" i="21"/>
  <c r="C210" i="21"/>
  <c r="B210" i="21"/>
  <c r="C209" i="21"/>
  <c r="B209" i="21"/>
  <c r="C208" i="21"/>
  <c r="B208" i="21"/>
  <c r="C207" i="21"/>
  <c r="B207" i="21"/>
  <c r="C206" i="21"/>
  <c r="B206" i="21"/>
  <c r="C205" i="21"/>
  <c r="B205" i="21"/>
  <c r="C204" i="21"/>
  <c r="B204" i="21"/>
  <c r="C203" i="21"/>
  <c r="B203" i="21"/>
  <c r="C202" i="21"/>
  <c r="B202" i="21"/>
  <c r="C201" i="21"/>
  <c r="B201" i="21"/>
  <c r="C200" i="21"/>
  <c r="B200" i="21"/>
  <c r="C199" i="21"/>
  <c r="B199" i="21"/>
  <c r="C198" i="21"/>
  <c r="B198" i="21"/>
  <c r="C197" i="21"/>
  <c r="B197" i="21"/>
  <c r="C196" i="21"/>
  <c r="B196" i="21"/>
  <c r="C195" i="21"/>
  <c r="B195" i="21"/>
  <c r="C194" i="21"/>
  <c r="B194" i="21"/>
  <c r="C193" i="21"/>
  <c r="B193" i="21"/>
  <c r="C192" i="21"/>
  <c r="B192" i="21"/>
  <c r="C191" i="21"/>
  <c r="B191" i="21"/>
  <c r="C190" i="21"/>
  <c r="B190" i="21"/>
  <c r="C189" i="21"/>
  <c r="B189" i="21"/>
  <c r="C188" i="21"/>
  <c r="B188" i="21"/>
  <c r="C187" i="21"/>
  <c r="B187" i="21"/>
  <c r="C186" i="21"/>
  <c r="B186" i="21"/>
  <c r="C185" i="21"/>
  <c r="B185" i="21"/>
  <c r="C184" i="21"/>
  <c r="B184" i="21"/>
  <c r="C183" i="21"/>
  <c r="B183" i="21"/>
  <c r="C182" i="21"/>
  <c r="B182" i="21"/>
  <c r="C181" i="21"/>
  <c r="B181" i="21"/>
  <c r="C180" i="21"/>
  <c r="B180" i="21"/>
  <c r="C179" i="21"/>
  <c r="B179" i="21"/>
  <c r="C178" i="21"/>
  <c r="B178" i="21"/>
  <c r="C177" i="21"/>
  <c r="B177" i="21"/>
  <c r="C176" i="21"/>
  <c r="B176" i="21"/>
  <c r="C175" i="21"/>
  <c r="B175" i="21"/>
  <c r="C174" i="21"/>
  <c r="B174" i="21"/>
  <c r="C173" i="21"/>
  <c r="B173" i="21"/>
  <c r="C172" i="21"/>
  <c r="B172" i="21"/>
  <c r="C171" i="21"/>
  <c r="B171" i="21"/>
  <c r="C170" i="21"/>
  <c r="B170" i="21"/>
  <c r="C169" i="21"/>
  <c r="B169" i="21"/>
  <c r="C168" i="21"/>
  <c r="B168" i="21"/>
  <c r="C167" i="21"/>
  <c r="B167" i="21"/>
  <c r="C166" i="21"/>
  <c r="B166" i="21"/>
  <c r="C165" i="21"/>
  <c r="B165" i="21"/>
  <c r="C164" i="21"/>
  <c r="B164" i="21"/>
  <c r="C163" i="21"/>
  <c r="B163" i="21"/>
  <c r="C162" i="21"/>
  <c r="B162" i="21"/>
  <c r="C161" i="21"/>
  <c r="B161" i="21"/>
  <c r="C160" i="21"/>
  <c r="B160" i="21"/>
  <c r="C159" i="21"/>
  <c r="B159" i="21"/>
  <c r="C158" i="21"/>
  <c r="B158" i="21"/>
  <c r="C157" i="21"/>
  <c r="B157" i="21"/>
  <c r="C156" i="21"/>
  <c r="B156" i="21"/>
  <c r="C155" i="21"/>
  <c r="B155" i="21"/>
  <c r="C154" i="21"/>
  <c r="B154" i="21"/>
  <c r="C153" i="21"/>
  <c r="B153" i="21"/>
  <c r="C152" i="21"/>
  <c r="B152" i="21"/>
  <c r="C151" i="21"/>
  <c r="B151" i="21"/>
  <c r="C150" i="21"/>
  <c r="B150" i="21"/>
  <c r="C149" i="21"/>
  <c r="B149" i="21"/>
  <c r="C148" i="21"/>
  <c r="B148" i="21"/>
  <c r="C147" i="21"/>
  <c r="B147" i="21"/>
  <c r="C146" i="21"/>
  <c r="B146" i="21"/>
  <c r="C145" i="21"/>
  <c r="B145" i="21"/>
  <c r="C144" i="21"/>
  <c r="B144" i="21"/>
  <c r="C143" i="21"/>
  <c r="B143" i="21"/>
  <c r="C142" i="21"/>
  <c r="B142" i="21"/>
  <c r="C141" i="21"/>
  <c r="B141" i="21"/>
  <c r="C140" i="21"/>
  <c r="B140" i="21"/>
  <c r="C139" i="21"/>
  <c r="B139" i="21"/>
  <c r="C138" i="21"/>
  <c r="B138" i="21"/>
  <c r="C137" i="21"/>
  <c r="B137" i="21"/>
  <c r="C136" i="21"/>
  <c r="B136" i="21"/>
  <c r="C135" i="21"/>
  <c r="B135" i="21"/>
  <c r="C134" i="21"/>
  <c r="B134" i="21"/>
  <c r="C133" i="21"/>
  <c r="B133" i="21"/>
  <c r="C132" i="21"/>
  <c r="B132" i="21"/>
  <c r="C131" i="21"/>
  <c r="B131" i="21"/>
  <c r="C130" i="21"/>
  <c r="B130" i="21"/>
  <c r="C129" i="21"/>
  <c r="B129" i="21"/>
  <c r="C128" i="21"/>
  <c r="B128" i="21"/>
  <c r="C127" i="21"/>
  <c r="B127" i="21"/>
  <c r="C126" i="21"/>
  <c r="B126" i="21"/>
  <c r="C125" i="21"/>
  <c r="B125" i="21"/>
  <c r="C124" i="21"/>
  <c r="B124" i="21"/>
  <c r="C123" i="21"/>
  <c r="B123" i="21"/>
  <c r="C122" i="21"/>
  <c r="B122" i="21"/>
  <c r="C121" i="21"/>
  <c r="B121" i="21"/>
  <c r="C120" i="21"/>
  <c r="B120" i="21"/>
  <c r="C119" i="21"/>
  <c r="B119" i="21"/>
  <c r="C118" i="21"/>
  <c r="B118" i="21"/>
  <c r="C117" i="21"/>
  <c r="B117" i="21"/>
  <c r="C116" i="21"/>
  <c r="B116" i="21"/>
  <c r="C115" i="21"/>
  <c r="B115" i="21"/>
  <c r="C114" i="21"/>
  <c r="B114" i="21"/>
  <c r="C113" i="21"/>
  <c r="B113" i="21"/>
  <c r="C112" i="21"/>
  <c r="B112" i="21"/>
  <c r="C111" i="21"/>
  <c r="B111" i="21"/>
  <c r="C110" i="21"/>
  <c r="B110" i="21"/>
  <c r="C109" i="21"/>
  <c r="B109" i="21"/>
  <c r="C108" i="21"/>
  <c r="B108" i="21"/>
  <c r="C107" i="21"/>
  <c r="B107" i="21"/>
  <c r="C106" i="21"/>
  <c r="B106" i="21"/>
  <c r="C105" i="21"/>
  <c r="B105" i="21"/>
  <c r="C104" i="21"/>
  <c r="B104" i="21"/>
  <c r="C103" i="21"/>
  <c r="B103" i="21"/>
  <c r="C102" i="21"/>
  <c r="B102" i="21"/>
  <c r="C101" i="21"/>
  <c r="B101" i="21"/>
  <c r="C100" i="21"/>
  <c r="B100" i="21"/>
  <c r="C99" i="21"/>
  <c r="B99" i="21"/>
  <c r="C98" i="21"/>
  <c r="B98" i="21"/>
  <c r="C97" i="21"/>
  <c r="B97" i="21"/>
  <c r="C96" i="21"/>
  <c r="B96" i="21"/>
  <c r="C95" i="21"/>
  <c r="B95" i="21"/>
  <c r="C94" i="21"/>
  <c r="B94" i="21"/>
  <c r="C93" i="21"/>
  <c r="B93" i="21"/>
  <c r="C92" i="21"/>
  <c r="B92" i="21"/>
  <c r="C91" i="21"/>
  <c r="B91" i="21"/>
  <c r="C90" i="21"/>
  <c r="B90" i="21"/>
  <c r="C89" i="21"/>
  <c r="B89" i="21"/>
  <c r="C88" i="21"/>
  <c r="B88" i="21"/>
  <c r="C87" i="21"/>
  <c r="B87" i="21"/>
  <c r="C86" i="21"/>
  <c r="B86" i="21"/>
  <c r="C85" i="21"/>
  <c r="B85" i="21"/>
  <c r="C84" i="21"/>
  <c r="B84" i="21"/>
  <c r="C83" i="21"/>
  <c r="B83" i="21"/>
  <c r="C82" i="21"/>
  <c r="B82" i="21"/>
  <c r="C81" i="21"/>
  <c r="B81" i="21"/>
  <c r="C80" i="21"/>
  <c r="B80" i="21"/>
  <c r="C79" i="21"/>
  <c r="B79" i="21"/>
  <c r="C78" i="21"/>
  <c r="B78" i="21"/>
  <c r="C77" i="21"/>
  <c r="B77" i="21"/>
  <c r="C76" i="21"/>
  <c r="B76" i="21"/>
  <c r="C75" i="21"/>
  <c r="B75" i="21"/>
  <c r="C74" i="21"/>
  <c r="B74" i="21"/>
  <c r="C73" i="21"/>
  <c r="B73" i="21"/>
  <c r="C72" i="21"/>
  <c r="B72" i="21"/>
  <c r="C71" i="21"/>
  <c r="B71" i="21"/>
  <c r="C70" i="21"/>
  <c r="B70" i="21"/>
  <c r="C69" i="21"/>
  <c r="B69" i="21"/>
  <c r="C68" i="21"/>
  <c r="B68" i="21"/>
  <c r="C67" i="21"/>
  <c r="B67" i="21"/>
  <c r="C66" i="21"/>
  <c r="B66" i="21"/>
  <c r="C65" i="21"/>
  <c r="B65" i="21"/>
  <c r="C64" i="21"/>
  <c r="B64" i="21"/>
  <c r="C63" i="21"/>
  <c r="B63" i="21"/>
  <c r="C62" i="21"/>
  <c r="B62" i="21"/>
  <c r="C61" i="21"/>
  <c r="B61" i="21"/>
  <c r="C60" i="21"/>
  <c r="B60" i="21"/>
  <c r="C59" i="21"/>
  <c r="B59" i="21"/>
  <c r="C58" i="21"/>
  <c r="B58" i="21"/>
  <c r="C57" i="21"/>
  <c r="B57" i="21"/>
  <c r="C56" i="21"/>
  <c r="B56" i="21"/>
  <c r="C55" i="21"/>
  <c r="B55" i="21"/>
  <c r="C54" i="21"/>
  <c r="B54" i="21"/>
  <c r="C53" i="21"/>
  <c r="B53" i="21"/>
  <c r="C52" i="21"/>
  <c r="B52" i="21"/>
  <c r="C51" i="21"/>
  <c r="B51" i="21"/>
  <c r="C50" i="21"/>
  <c r="B50" i="21"/>
  <c r="C49" i="21"/>
  <c r="B49" i="21"/>
  <c r="C48" i="21"/>
  <c r="B48" i="21"/>
  <c r="C47" i="21"/>
  <c r="B47" i="21"/>
  <c r="C46" i="21"/>
  <c r="B46" i="21"/>
  <c r="C45" i="21"/>
  <c r="B45" i="21"/>
  <c r="C44" i="21"/>
  <c r="B44" i="21"/>
  <c r="C43" i="21"/>
  <c r="B43" i="21"/>
  <c r="C42" i="21"/>
  <c r="B42" i="21"/>
  <c r="C41" i="21"/>
  <c r="B41" i="21"/>
  <c r="C40" i="21"/>
  <c r="B40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C9" i="21"/>
  <c r="B9" i="21"/>
  <c r="C8" i="21"/>
  <c r="B8" i="21"/>
  <c r="C7" i="21"/>
  <c r="B7" i="21"/>
  <c r="C6" i="21"/>
  <c r="B6" i="21"/>
  <c r="C5" i="21"/>
  <c r="B5" i="21"/>
  <c r="C4" i="21"/>
  <c r="B4" i="21"/>
  <c r="K577" i="23"/>
  <c r="J577" i="23"/>
  <c r="I577" i="23"/>
  <c r="H577" i="23"/>
  <c r="K576" i="23"/>
  <c r="J576" i="23"/>
  <c r="I576" i="23"/>
  <c r="H576" i="23"/>
  <c r="K575" i="23"/>
  <c r="J575" i="23"/>
  <c r="I575" i="23"/>
  <c r="H575" i="23"/>
  <c r="K574" i="23"/>
  <c r="J574" i="23"/>
  <c r="I574" i="23"/>
  <c r="H574" i="23"/>
  <c r="K573" i="23"/>
  <c r="J573" i="23"/>
  <c r="I573" i="23"/>
  <c r="H573" i="23"/>
  <c r="K572" i="23"/>
  <c r="J572" i="23"/>
  <c r="I572" i="23"/>
  <c r="H572" i="23"/>
  <c r="K571" i="23"/>
  <c r="J571" i="23"/>
  <c r="I571" i="23"/>
  <c r="H571" i="23"/>
  <c r="K570" i="23"/>
  <c r="J570" i="23"/>
  <c r="I570" i="23"/>
  <c r="H570" i="23"/>
  <c r="K569" i="23"/>
  <c r="J569" i="23"/>
  <c r="I569" i="23"/>
  <c r="H569" i="23"/>
  <c r="K568" i="23"/>
  <c r="J568" i="23"/>
  <c r="I568" i="23"/>
  <c r="H568" i="23"/>
  <c r="K567" i="23"/>
  <c r="J567" i="23"/>
  <c r="I567" i="23"/>
  <c r="H567" i="23"/>
  <c r="K566" i="23"/>
  <c r="J566" i="23"/>
  <c r="I566" i="23"/>
  <c r="H566" i="23"/>
  <c r="K565" i="23"/>
  <c r="J565" i="23"/>
  <c r="I565" i="23"/>
  <c r="H565" i="23"/>
  <c r="K564" i="23"/>
  <c r="J564" i="23"/>
  <c r="I564" i="23"/>
  <c r="H564" i="23"/>
  <c r="K563" i="23"/>
  <c r="J563" i="23"/>
  <c r="I563" i="23"/>
  <c r="H563" i="23"/>
  <c r="K562" i="23"/>
  <c r="J562" i="23"/>
  <c r="I562" i="23"/>
  <c r="H562" i="23"/>
  <c r="K561" i="23"/>
  <c r="J561" i="23"/>
  <c r="I561" i="23"/>
  <c r="H561" i="23"/>
  <c r="K560" i="23"/>
  <c r="J560" i="23"/>
  <c r="I560" i="23"/>
  <c r="H560" i="23"/>
  <c r="K559" i="23"/>
  <c r="J559" i="23"/>
  <c r="I559" i="23"/>
  <c r="H559" i="23"/>
  <c r="K558" i="23"/>
  <c r="J558" i="23"/>
  <c r="I558" i="23"/>
  <c r="H558" i="23"/>
  <c r="K557" i="23"/>
  <c r="J557" i="23"/>
  <c r="I557" i="23"/>
  <c r="H557" i="23"/>
  <c r="K556" i="23"/>
  <c r="J556" i="23"/>
  <c r="I556" i="23"/>
  <c r="H556" i="23"/>
  <c r="K555" i="23"/>
  <c r="J555" i="23"/>
  <c r="I555" i="23"/>
  <c r="H555" i="23"/>
  <c r="K554" i="23"/>
  <c r="J554" i="23"/>
  <c r="I554" i="23"/>
  <c r="H554" i="23"/>
  <c r="K553" i="23"/>
  <c r="J553" i="23"/>
  <c r="I553" i="23"/>
  <c r="H553" i="23"/>
  <c r="K552" i="23"/>
  <c r="J552" i="23"/>
  <c r="I552" i="23"/>
  <c r="H552" i="23"/>
  <c r="K551" i="23"/>
  <c r="J551" i="23"/>
  <c r="I551" i="23"/>
  <c r="H551" i="23"/>
  <c r="K550" i="23"/>
  <c r="J550" i="23"/>
  <c r="I550" i="23"/>
  <c r="H550" i="23"/>
  <c r="K549" i="23"/>
  <c r="J549" i="23"/>
  <c r="I549" i="23"/>
  <c r="H549" i="23"/>
  <c r="K548" i="23"/>
  <c r="J548" i="23"/>
  <c r="I548" i="23"/>
  <c r="H548" i="23"/>
  <c r="K547" i="23"/>
  <c r="J547" i="23"/>
  <c r="I547" i="23"/>
  <c r="H547" i="23"/>
  <c r="K546" i="23"/>
  <c r="J546" i="23"/>
  <c r="I546" i="23"/>
  <c r="H546" i="23"/>
  <c r="K545" i="23"/>
  <c r="J545" i="23"/>
  <c r="I545" i="23"/>
  <c r="H545" i="23"/>
  <c r="K544" i="23"/>
  <c r="J544" i="23"/>
  <c r="I544" i="23"/>
  <c r="H544" i="23"/>
  <c r="K543" i="23"/>
  <c r="J543" i="23"/>
  <c r="I543" i="23"/>
  <c r="H543" i="23"/>
  <c r="K542" i="23"/>
  <c r="J542" i="23"/>
  <c r="I542" i="23"/>
  <c r="H542" i="23"/>
  <c r="K541" i="23"/>
  <c r="J541" i="23"/>
  <c r="I541" i="23"/>
  <c r="H541" i="23"/>
  <c r="K540" i="23"/>
  <c r="J540" i="23"/>
  <c r="I540" i="23"/>
  <c r="H540" i="23"/>
  <c r="K539" i="23"/>
  <c r="J539" i="23"/>
  <c r="I539" i="23"/>
  <c r="H539" i="23"/>
  <c r="K538" i="23"/>
  <c r="J538" i="23"/>
  <c r="I538" i="23"/>
  <c r="H538" i="23"/>
  <c r="K537" i="23"/>
  <c r="J537" i="23"/>
  <c r="I537" i="23"/>
  <c r="H537" i="23"/>
  <c r="K536" i="23"/>
  <c r="J536" i="23"/>
  <c r="I536" i="23"/>
  <c r="H536" i="23"/>
  <c r="K535" i="23"/>
  <c r="J535" i="23"/>
  <c r="I535" i="23"/>
  <c r="H535" i="23"/>
  <c r="K534" i="23"/>
  <c r="J534" i="23"/>
  <c r="I534" i="23"/>
  <c r="H534" i="23"/>
  <c r="K533" i="23"/>
  <c r="J533" i="23"/>
  <c r="I533" i="23"/>
  <c r="H533" i="23"/>
  <c r="K532" i="23"/>
  <c r="J532" i="23"/>
  <c r="I532" i="23"/>
  <c r="H532" i="23"/>
  <c r="K531" i="23"/>
  <c r="J531" i="23"/>
  <c r="I531" i="23"/>
  <c r="H531" i="23"/>
  <c r="K530" i="23"/>
  <c r="J530" i="23"/>
  <c r="I530" i="23"/>
  <c r="H530" i="23"/>
  <c r="K529" i="23"/>
  <c r="J529" i="23"/>
  <c r="I529" i="23"/>
  <c r="H529" i="23"/>
  <c r="K528" i="23"/>
  <c r="J528" i="23"/>
  <c r="I528" i="23"/>
  <c r="H528" i="23"/>
  <c r="K527" i="23"/>
  <c r="J527" i="23"/>
  <c r="I527" i="23"/>
  <c r="H527" i="23"/>
  <c r="K526" i="23"/>
  <c r="J526" i="23"/>
  <c r="I526" i="23"/>
  <c r="H526" i="23"/>
  <c r="K525" i="23"/>
  <c r="J525" i="23"/>
  <c r="I525" i="23"/>
  <c r="H525" i="23"/>
  <c r="K524" i="23"/>
  <c r="J524" i="23"/>
  <c r="I524" i="23"/>
  <c r="H524" i="23"/>
  <c r="K523" i="23"/>
  <c r="J523" i="23"/>
  <c r="I523" i="23"/>
  <c r="H523" i="23"/>
  <c r="K522" i="23"/>
  <c r="J522" i="23"/>
  <c r="I522" i="23"/>
  <c r="H522" i="23"/>
  <c r="K521" i="23"/>
  <c r="J521" i="23"/>
  <c r="I521" i="23"/>
  <c r="H521" i="23"/>
  <c r="K520" i="23"/>
  <c r="J520" i="23"/>
  <c r="I520" i="23"/>
  <c r="H520" i="23"/>
  <c r="K519" i="23"/>
  <c r="J519" i="23"/>
  <c r="I519" i="23"/>
  <c r="H519" i="23"/>
  <c r="K518" i="23"/>
  <c r="J518" i="23"/>
  <c r="I518" i="23"/>
  <c r="H518" i="23"/>
  <c r="K517" i="23"/>
  <c r="J517" i="23"/>
  <c r="I517" i="23"/>
  <c r="H517" i="23"/>
  <c r="K516" i="23"/>
  <c r="J516" i="23"/>
  <c r="I516" i="23"/>
  <c r="H516" i="23"/>
  <c r="K515" i="23"/>
  <c r="J515" i="23"/>
  <c r="I515" i="23"/>
  <c r="H515" i="23"/>
  <c r="K514" i="23"/>
  <c r="J514" i="23"/>
  <c r="I514" i="23"/>
  <c r="H514" i="23"/>
  <c r="K513" i="23"/>
  <c r="J513" i="23"/>
  <c r="I513" i="23"/>
  <c r="H513" i="23"/>
  <c r="K512" i="23"/>
  <c r="J512" i="23"/>
  <c r="I512" i="23"/>
  <c r="H512" i="23"/>
  <c r="K511" i="23"/>
  <c r="J511" i="23"/>
  <c r="I511" i="23"/>
  <c r="H511" i="23"/>
  <c r="K510" i="23"/>
  <c r="J510" i="23"/>
  <c r="I510" i="23"/>
  <c r="H510" i="23"/>
  <c r="K509" i="23"/>
  <c r="J509" i="23"/>
  <c r="I509" i="23"/>
  <c r="H509" i="23"/>
  <c r="K508" i="23"/>
  <c r="J508" i="23"/>
  <c r="I508" i="23"/>
  <c r="H508" i="23"/>
  <c r="K507" i="23"/>
  <c r="J507" i="23"/>
  <c r="I507" i="23"/>
  <c r="H507" i="23"/>
  <c r="K506" i="23"/>
  <c r="J506" i="23"/>
  <c r="I506" i="23"/>
  <c r="H506" i="23"/>
  <c r="K505" i="23"/>
  <c r="J505" i="23"/>
  <c r="I505" i="23"/>
  <c r="H505" i="23"/>
  <c r="K504" i="23"/>
  <c r="J504" i="23"/>
  <c r="I504" i="23"/>
  <c r="H504" i="23"/>
  <c r="K503" i="23"/>
  <c r="J503" i="23"/>
  <c r="I503" i="23"/>
  <c r="H503" i="23"/>
  <c r="K502" i="23"/>
  <c r="J502" i="23"/>
  <c r="I502" i="23"/>
  <c r="H502" i="23"/>
  <c r="K501" i="23"/>
  <c r="J501" i="23"/>
  <c r="I501" i="23"/>
  <c r="H501" i="23"/>
  <c r="K500" i="23"/>
  <c r="J500" i="23"/>
  <c r="I500" i="23"/>
  <c r="H500" i="23"/>
  <c r="K499" i="23"/>
  <c r="J499" i="23"/>
  <c r="I499" i="23"/>
  <c r="H499" i="23"/>
  <c r="K498" i="23"/>
  <c r="J498" i="23"/>
  <c r="I498" i="23"/>
  <c r="H498" i="23"/>
  <c r="K497" i="23"/>
  <c r="J497" i="23"/>
  <c r="I497" i="23"/>
  <c r="H497" i="23"/>
  <c r="K496" i="23"/>
  <c r="J496" i="23"/>
  <c r="I496" i="23"/>
  <c r="H496" i="23"/>
  <c r="K495" i="23"/>
  <c r="J495" i="23"/>
  <c r="I495" i="23"/>
  <c r="H495" i="23"/>
  <c r="K494" i="23"/>
  <c r="J494" i="23"/>
  <c r="I494" i="23"/>
  <c r="H494" i="23"/>
  <c r="K493" i="23"/>
  <c r="J493" i="23"/>
  <c r="I493" i="23"/>
  <c r="H493" i="23"/>
  <c r="K492" i="23"/>
  <c r="J492" i="23"/>
  <c r="I492" i="23"/>
  <c r="H492" i="23"/>
  <c r="K491" i="23"/>
  <c r="J491" i="23"/>
  <c r="I491" i="23"/>
  <c r="H491" i="23"/>
  <c r="K490" i="23"/>
  <c r="J490" i="23"/>
  <c r="I490" i="23"/>
  <c r="H490" i="23"/>
  <c r="K489" i="23"/>
  <c r="J489" i="23"/>
  <c r="I489" i="23"/>
  <c r="H489" i="23"/>
  <c r="K488" i="23"/>
  <c r="J488" i="23"/>
  <c r="I488" i="23"/>
  <c r="H488" i="23"/>
  <c r="K487" i="23"/>
  <c r="J487" i="23"/>
  <c r="I487" i="23"/>
  <c r="H487" i="23"/>
  <c r="K486" i="23"/>
  <c r="J486" i="23"/>
  <c r="I486" i="23"/>
  <c r="H486" i="23"/>
  <c r="K485" i="23"/>
  <c r="J485" i="23"/>
  <c r="I485" i="23"/>
  <c r="H485" i="23"/>
  <c r="K484" i="23"/>
  <c r="J484" i="23"/>
  <c r="I484" i="23"/>
  <c r="H484" i="23"/>
  <c r="K483" i="23"/>
  <c r="J483" i="23"/>
  <c r="I483" i="23"/>
  <c r="H483" i="23"/>
  <c r="K482" i="23"/>
  <c r="J482" i="23"/>
  <c r="I482" i="23"/>
  <c r="H482" i="23"/>
  <c r="K481" i="23"/>
  <c r="J481" i="23"/>
  <c r="I481" i="23"/>
  <c r="H481" i="23"/>
  <c r="K480" i="23"/>
  <c r="J480" i="23"/>
  <c r="I480" i="23"/>
  <c r="H480" i="23"/>
  <c r="K479" i="23"/>
  <c r="J479" i="23"/>
  <c r="I479" i="23"/>
  <c r="H479" i="23"/>
  <c r="K478" i="23"/>
  <c r="J478" i="23"/>
  <c r="I478" i="23"/>
  <c r="H478" i="23"/>
  <c r="K477" i="23"/>
  <c r="J477" i="23"/>
  <c r="I477" i="23"/>
  <c r="H477" i="23"/>
  <c r="K476" i="23"/>
  <c r="J476" i="23"/>
  <c r="I476" i="23"/>
  <c r="H476" i="23"/>
  <c r="K475" i="23"/>
  <c r="J475" i="23"/>
  <c r="I475" i="23"/>
  <c r="H475" i="23"/>
  <c r="K474" i="23"/>
  <c r="J474" i="23"/>
  <c r="I474" i="23"/>
  <c r="H474" i="23"/>
  <c r="K473" i="23"/>
  <c r="J473" i="23"/>
  <c r="I473" i="23"/>
  <c r="H473" i="23"/>
  <c r="K472" i="23"/>
  <c r="J472" i="23"/>
  <c r="I472" i="23"/>
  <c r="H472" i="23"/>
  <c r="K471" i="23"/>
  <c r="J471" i="23"/>
  <c r="I471" i="23"/>
  <c r="H471" i="23"/>
  <c r="K470" i="23"/>
  <c r="J470" i="23"/>
  <c r="I470" i="23"/>
  <c r="H470" i="23"/>
  <c r="K469" i="23"/>
  <c r="J469" i="23"/>
  <c r="I469" i="23"/>
  <c r="H469" i="23"/>
  <c r="K468" i="23"/>
  <c r="J468" i="23"/>
  <c r="I468" i="23"/>
  <c r="H468" i="23"/>
  <c r="K467" i="23"/>
  <c r="J467" i="23"/>
  <c r="I467" i="23"/>
  <c r="H467" i="23"/>
  <c r="K466" i="23"/>
  <c r="J466" i="23"/>
  <c r="I466" i="23"/>
  <c r="H466" i="23"/>
  <c r="K465" i="23"/>
  <c r="J465" i="23"/>
  <c r="I465" i="23"/>
  <c r="H465" i="23"/>
  <c r="K464" i="23"/>
  <c r="J464" i="23"/>
  <c r="I464" i="23"/>
  <c r="H464" i="23"/>
  <c r="K463" i="23"/>
  <c r="J463" i="23"/>
  <c r="I463" i="23"/>
  <c r="H463" i="23"/>
  <c r="K462" i="23"/>
  <c r="J462" i="23"/>
  <c r="I462" i="23"/>
  <c r="H462" i="23"/>
  <c r="K461" i="23"/>
  <c r="J461" i="23"/>
  <c r="I461" i="23"/>
  <c r="H461" i="23"/>
  <c r="K460" i="23"/>
  <c r="J460" i="23"/>
  <c r="I460" i="23"/>
  <c r="H460" i="23"/>
  <c r="K459" i="23"/>
  <c r="J459" i="23"/>
  <c r="I459" i="23"/>
  <c r="H459" i="23"/>
  <c r="K458" i="23"/>
  <c r="J458" i="23"/>
  <c r="I458" i="23"/>
  <c r="H458" i="23"/>
  <c r="K457" i="23"/>
  <c r="J457" i="23"/>
  <c r="I457" i="23"/>
  <c r="H457" i="23"/>
  <c r="K456" i="23"/>
  <c r="J456" i="23"/>
  <c r="I456" i="23"/>
  <c r="H456" i="23"/>
  <c r="K455" i="23"/>
  <c r="J455" i="23"/>
  <c r="I455" i="23"/>
  <c r="H455" i="23"/>
  <c r="K454" i="23"/>
  <c r="J454" i="23"/>
  <c r="I454" i="23"/>
  <c r="H454" i="23"/>
  <c r="K453" i="23"/>
  <c r="J453" i="23"/>
  <c r="I453" i="23"/>
  <c r="H453" i="23"/>
  <c r="K452" i="23"/>
  <c r="J452" i="23"/>
  <c r="I452" i="23"/>
  <c r="H452" i="23"/>
  <c r="K451" i="23"/>
  <c r="J451" i="23"/>
  <c r="I451" i="23"/>
  <c r="H451" i="23"/>
  <c r="K450" i="23"/>
  <c r="J450" i="23"/>
  <c r="I450" i="23"/>
  <c r="H450" i="23"/>
  <c r="K449" i="23"/>
  <c r="J449" i="23"/>
  <c r="I449" i="23"/>
  <c r="H449" i="23"/>
  <c r="K448" i="23"/>
  <c r="J448" i="23"/>
  <c r="I448" i="23"/>
  <c r="H448" i="23"/>
  <c r="K447" i="23"/>
  <c r="J447" i="23"/>
  <c r="I447" i="23"/>
  <c r="H447" i="23"/>
  <c r="K446" i="23"/>
  <c r="J446" i="23"/>
  <c r="I446" i="23"/>
  <c r="H446" i="23"/>
  <c r="K445" i="23"/>
  <c r="J445" i="23"/>
  <c r="I445" i="23"/>
  <c r="H445" i="23"/>
  <c r="K444" i="23"/>
  <c r="J444" i="23"/>
  <c r="I444" i="23"/>
  <c r="H444" i="23"/>
  <c r="K443" i="23"/>
  <c r="J443" i="23"/>
  <c r="I443" i="23"/>
  <c r="H443" i="23"/>
  <c r="K442" i="23"/>
  <c r="J442" i="23"/>
  <c r="I442" i="23"/>
  <c r="H442" i="23"/>
  <c r="K441" i="23"/>
  <c r="J441" i="23"/>
  <c r="I441" i="23"/>
  <c r="H441" i="23"/>
  <c r="K440" i="23"/>
  <c r="J440" i="23"/>
  <c r="I440" i="23"/>
  <c r="H440" i="23"/>
  <c r="K439" i="23"/>
  <c r="J439" i="23"/>
  <c r="I439" i="23"/>
  <c r="H439" i="23"/>
  <c r="K438" i="23"/>
  <c r="J438" i="23"/>
  <c r="I438" i="23"/>
  <c r="H438" i="23"/>
  <c r="K437" i="23"/>
  <c r="J437" i="23"/>
  <c r="I437" i="23"/>
  <c r="H437" i="23"/>
  <c r="K436" i="23"/>
  <c r="J436" i="23"/>
  <c r="I436" i="23"/>
  <c r="H436" i="23"/>
  <c r="K435" i="23"/>
  <c r="J435" i="23"/>
  <c r="I435" i="23"/>
  <c r="H435" i="23"/>
  <c r="K434" i="23"/>
  <c r="J434" i="23"/>
  <c r="I434" i="23"/>
  <c r="H434" i="23"/>
  <c r="K433" i="23"/>
  <c r="J433" i="23"/>
  <c r="I433" i="23"/>
  <c r="H433" i="23"/>
  <c r="K432" i="23"/>
  <c r="J432" i="23"/>
  <c r="I432" i="23"/>
  <c r="H432" i="23"/>
  <c r="K431" i="23"/>
  <c r="J431" i="23"/>
  <c r="I431" i="23"/>
  <c r="H431" i="23"/>
  <c r="K430" i="23"/>
  <c r="J430" i="23"/>
  <c r="I430" i="23"/>
  <c r="H430" i="23"/>
  <c r="K429" i="23"/>
  <c r="J429" i="23"/>
  <c r="I429" i="23"/>
  <c r="H429" i="23"/>
  <c r="K428" i="23"/>
  <c r="J428" i="23"/>
  <c r="I428" i="23"/>
  <c r="H428" i="23"/>
  <c r="K427" i="23"/>
  <c r="J427" i="23"/>
  <c r="I427" i="23"/>
  <c r="H427" i="23"/>
  <c r="K426" i="23"/>
  <c r="J426" i="23"/>
  <c r="I426" i="23"/>
  <c r="H426" i="23"/>
  <c r="K425" i="23"/>
  <c r="J425" i="23"/>
  <c r="I425" i="23"/>
  <c r="H425" i="23"/>
  <c r="K424" i="23"/>
  <c r="J424" i="23"/>
  <c r="I424" i="23"/>
  <c r="H424" i="23"/>
  <c r="K423" i="23"/>
  <c r="J423" i="23"/>
  <c r="I423" i="23"/>
  <c r="H423" i="23"/>
  <c r="K422" i="23"/>
  <c r="J422" i="23"/>
  <c r="I422" i="23"/>
  <c r="H422" i="23"/>
  <c r="K421" i="23"/>
  <c r="J421" i="23"/>
  <c r="I421" i="23"/>
  <c r="H421" i="23"/>
  <c r="K420" i="23"/>
  <c r="J420" i="23"/>
  <c r="I420" i="23"/>
  <c r="H420" i="23"/>
  <c r="K419" i="23"/>
  <c r="J419" i="23"/>
  <c r="I419" i="23"/>
  <c r="H419" i="23"/>
  <c r="K418" i="23"/>
  <c r="J418" i="23"/>
  <c r="I418" i="23"/>
  <c r="H418" i="23"/>
  <c r="K417" i="23"/>
  <c r="J417" i="23"/>
  <c r="I417" i="23"/>
  <c r="H417" i="23"/>
  <c r="K416" i="23"/>
  <c r="J416" i="23"/>
  <c r="I416" i="23"/>
  <c r="H416" i="23"/>
  <c r="K415" i="23"/>
  <c r="J415" i="23"/>
  <c r="I415" i="23"/>
  <c r="H415" i="23"/>
  <c r="K414" i="23"/>
  <c r="J414" i="23"/>
  <c r="I414" i="23"/>
  <c r="H414" i="23"/>
  <c r="K413" i="23"/>
  <c r="J413" i="23"/>
  <c r="I413" i="23"/>
  <c r="H413" i="23"/>
  <c r="K412" i="23"/>
  <c r="J412" i="23"/>
  <c r="I412" i="23"/>
  <c r="H412" i="23"/>
  <c r="K411" i="23"/>
  <c r="J411" i="23"/>
  <c r="I411" i="23"/>
  <c r="H411" i="23"/>
  <c r="K410" i="23"/>
  <c r="J410" i="23"/>
  <c r="I410" i="23"/>
  <c r="H410" i="23"/>
  <c r="K409" i="23"/>
  <c r="J409" i="23"/>
  <c r="I409" i="23"/>
  <c r="H409" i="23"/>
  <c r="K408" i="23"/>
  <c r="J408" i="23"/>
  <c r="I408" i="23"/>
  <c r="H408" i="23"/>
  <c r="K407" i="23"/>
  <c r="J407" i="23"/>
  <c r="I407" i="23"/>
  <c r="H407" i="23"/>
  <c r="K406" i="23"/>
  <c r="J406" i="23"/>
  <c r="I406" i="23"/>
  <c r="H406" i="23"/>
  <c r="K405" i="23"/>
  <c r="J405" i="23"/>
  <c r="I405" i="23"/>
  <c r="H405" i="23"/>
  <c r="K404" i="23"/>
  <c r="J404" i="23"/>
  <c r="I404" i="23"/>
  <c r="H404" i="23"/>
  <c r="K403" i="23"/>
  <c r="J403" i="23"/>
  <c r="I403" i="23"/>
  <c r="H403" i="23"/>
  <c r="K402" i="23"/>
  <c r="J402" i="23"/>
  <c r="I402" i="23"/>
  <c r="H402" i="23"/>
  <c r="K401" i="23"/>
  <c r="J401" i="23"/>
  <c r="I401" i="23"/>
  <c r="H401" i="23"/>
  <c r="K400" i="23"/>
  <c r="J400" i="23"/>
  <c r="I400" i="23"/>
  <c r="H400" i="23"/>
  <c r="K399" i="23"/>
  <c r="J399" i="23"/>
  <c r="I399" i="23"/>
  <c r="H399" i="23"/>
  <c r="K398" i="23"/>
  <c r="J398" i="23"/>
  <c r="I398" i="23"/>
  <c r="H398" i="23"/>
  <c r="K397" i="23"/>
  <c r="J397" i="23"/>
  <c r="I397" i="23"/>
  <c r="H397" i="23"/>
  <c r="K396" i="23"/>
  <c r="J396" i="23"/>
  <c r="I396" i="23"/>
  <c r="H396" i="23"/>
  <c r="K395" i="23"/>
  <c r="J395" i="23"/>
  <c r="I395" i="23"/>
  <c r="H395" i="23"/>
  <c r="K394" i="23"/>
  <c r="J394" i="23"/>
  <c r="I394" i="23"/>
  <c r="H394" i="23"/>
  <c r="K393" i="23"/>
  <c r="J393" i="23"/>
  <c r="I393" i="23"/>
  <c r="H393" i="23"/>
  <c r="K392" i="23"/>
  <c r="J392" i="23"/>
  <c r="I392" i="23"/>
  <c r="H392" i="23"/>
  <c r="K391" i="23"/>
  <c r="J391" i="23"/>
  <c r="I391" i="23"/>
  <c r="H391" i="23"/>
  <c r="K390" i="23"/>
  <c r="J390" i="23"/>
  <c r="I390" i="23"/>
  <c r="H390" i="23"/>
  <c r="K389" i="23"/>
  <c r="J389" i="23"/>
  <c r="I389" i="23"/>
  <c r="H389" i="23"/>
  <c r="K388" i="23"/>
  <c r="J388" i="23"/>
  <c r="I388" i="23"/>
  <c r="H388" i="23"/>
  <c r="K387" i="23"/>
  <c r="J387" i="23"/>
  <c r="I387" i="23"/>
  <c r="H387" i="23"/>
  <c r="K386" i="23"/>
  <c r="J386" i="23"/>
  <c r="I386" i="23"/>
  <c r="H386" i="23"/>
  <c r="K385" i="23"/>
  <c r="J385" i="23"/>
  <c r="I385" i="23"/>
  <c r="H385" i="23"/>
  <c r="K384" i="23"/>
  <c r="J384" i="23"/>
  <c r="I384" i="23"/>
  <c r="H384" i="23"/>
  <c r="K383" i="23"/>
  <c r="J383" i="23"/>
  <c r="I383" i="23"/>
  <c r="H383" i="23"/>
  <c r="K382" i="23"/>
  <c r="J382" i="23"/>
  <c r="I382" i="23"/>
  <c r="H382" i="23"/>
  <c r="K381" i="23"/>
  <c r="J381" i="23"/>
  <c r="I381" i="23"/>
  <c r="H381" i="23"/>
  <c r="K380" i="23"/>
  <c r="J380" i="23"/>
  <c r="I380" i="23"/>
  <c r="H380" i="23"/>
  <c r="K379" i="23"/>
  <c r="J379" i="23"/>
  <c r="I379" i="23"/>
  <c r="H379" i="23"/>
  <c r="K378" i="23"/>
  <c r="J378" i="23"/>
  <c r="I378" i="23"/>
  <c r="H378" i="23"/>
  <c r="K377" i="23"/>
  <c r="J377" i="23"/>
  <c r="I377" i="23"/>
  <c r="H377" i="23"/>
  <c r="K376" i="23"/>
  <c r="J376" i="23"/>
  <c r="I376" i="23"/>
  <c r="H376" i="23"/>
  <c r="K375" i="23"/>
  <c r="J375" i="23"/>
  <c r="I375" i="23"/>
  <c r="H375" i="23"/>
  <c r="K374" i="23"/>
  <c r="J374" i="23"/>
  <c r="I374" i="23"/>
  <c r="H374" i="23"/>
  <c r="K373" i="23"/>
  <c r="J373" i="23"/>
  <c r="I373" i="23"/>
  <c r="H373" i="23"/>
  <c r="K372" i="23"/>
  <c r="J372" i="23"/>
  <c r="I372" i="23"/>
  <c r="H372" i="23"/>
  <c r="K371" i="23"/>
  <c r="J371" i="23"/>
  <c r="I371" i="23"/>
  <c r="H371" i="23"/>
  <c r="K370" i="23"/>
  <c r="J370" i="23"/>
  <c r="I370" i="23"/>
  <c r="H370" i="23"/>
  <c r="K369" i="23"/>
  <c r="J369" i="23"/>
  <c r="I369" i="23"/>
  <c r="H369" i="23"/>
  <c r="K368" i="23"/>
  <c r="J368" i="23"/>
  <c r="I368" i="23"/>
  <c r="H368" i="23"/>
  <c r="K367" i="23"/>
  <c r="J367" i="23"/>
  <c r="I367" i="23"/>
  <c r="H367" i="23"/>
  <c r="K366" i="23"/>
  <c r="J366" i="23"/>
  <c r="I366" i="23"/>
  <c r="H366" i="23"/>
  <c r="K365" i="23"/>
  <c r="J365" i="23"/>
  <c r="I365" i="23"/>
  <c r="H365" i="23"/>
  <c r="K364" i="23"/>
  <c r="J364" i="23"/>
  <c r="I364" i="23"/>
  <c r="H364" i="23"/>
  <c r="K363" i="23"/>
  <c r="J363" i="23"/>
  <c r="I363" i="23"/>
  <c r="H363" i="23"/>
  <c r="K362" i="23"/>
  <c r="J362" i="23"/>
  <c r="I362" i="23"/>
  <c r="H362" i="23"/>
  <c r="K361" i="23"/>
  <c r="J361" i="23"/>
  <c r="I361" i="23"/>
  <c r="H361" i="23"/>
  <c r="K360" i="23"/>
  <c r="J360" i="23"/>
  <c r="I360" i="23"/>
  <c r="H360" i="23"/>
  <c r="K359" i="23"/>
  <c r="J359" i="23"/>
  <c r="I359" i="23"/>
  <c r="H359" i="23"/>
  <c r="K358" i="23"/>
  <c r="J358" i="23"/>
  <c r="I358" i="23"/>
  <c r="H358" i="23"/>
  <c r="K357" i="23"/>
  <c r="J357" i="23"/>
  <c r="I357" i="23"/>
  <c r="H357" i="23"/>
  <c r="K356" i="23"/>
  <c r="J356" i="23"/>
  <c r="I356" i="23"/>
  <c r="H356" i="23"/>
  <c r="K355" i="23"/>
  <c r="J355" i="23"/>
  <c r="I355" i="23"/>
  <c r="H355" i="23"/>
  <c r="K354" i="23"/>
  <c r="J354" i="23"/>
  <c r="I354" i="23"/>
  <c r="H354" i="23"/>
  <c r="K353" i="23"/>
  <c r="J353" i="23"/>
  <c r="I353" i="23"/>
  <c r="H353" i="23"/>
  <c r="K352" i="23"/>
  <c r="J352" i="23"/>
  <c r="I352" i="23"/>
  <c r="H352" i="23"/>
  <c r="K351" i="23"/>
  <c r="J351" i="23"/>
  <c r="I351" i="23"/>
  <c r="H351" i="23"/>
  <c r="K350" i="23"/>
  <c r="J350" i="23"/>
  <c r="I350" i="23"/>
  <c r="H350" i="23"/>
  <c r="K349" i="23"/>
  <c r="J349" i="23"/>
  <c r="I349" i="23"/>
  <c r="H349" i="23"/>
  <c r="K348" i="23"/>
  <c r="J348" i="23"/>
  <c r="I348" i="23"/>
  <c r="H348" i="23"/>
  <c r="K347" i="23"/>
  <c r="J347" i="23"/>
  <c r="I347" i="23"/>
  <c r="H347" i="23"/>
  <c r="K346" i="23"/>
  <c r="J346" i="23"/>
  <c r="I346" i="23"/>
  <c r="H346" i="23"/>
  <c r="K345" i="23"/>
  <c r="J345" i="23"/>
  <c r="I345" i="23"/>
  <c r="H345" i="23"/>
  <c r="K344" i="23"/>
  <c r="J344" i="23"/>
  <c r="I344" i="23"/>
  <c r="H344" i="23"/>
  <c r="K343" i="23"/>
  <c r="J343" i="23"/>
  <c r="I343" i="23"/>
  <c r="H343" i="23"/>
  <c r="K342" i="23"/>
  <c r="J342" i="23"/>
  <c r="I342" i="23"/>
  <c r="H342" i="23"/>
  <c r="K341" i="23"/>
  <c r="J341" i="23"/>
  <c r="I341" i="23"/>
  <c r="H341" i="23"/>
  <c r="K340" i="23"/>
  <c r="J340" i="23"/>
  <c r="I340" i="23"/>
  <c r="H340" i="23"/>
  <c r="K339" i="23"/>
  <c r="J339" i="23"/>
  <c r="I339" i="23"/>
  <c r="H339" i="23"/>
  <c r="K338" i="23"/>
  <c r="J338" i="23"/>
  <c r="I338" i="23"/>
  <c r="H338" i="23"/>
  <c r="K337" i="23"/>
  <c r="J337" i="23"/>
  <c r="I337" i="23"/>
  <c r="H337" i="23"/>
  <c r="K336" i="23"/>
  <c r="J336" i="23"/>
  <c r="I336" i="23"/>
  <c r="H336" i="23"/>
  <c r="K335" i="23"/>
  <c r="J335" i="23"/>
  <c r="I335" i="23"/>
  <c r="H335" i="23"/>
  <c r="K334" i="23"/>
  <c r="J334" i="23"/>
  <c r="I334" i="23"/>
  <c r="H334" i="23"/>
  <c r="K333" i="23"/>
  <c r="J333" i="23"/>
  <c r="I333" i="23"/>
  <c r="H333" i="23"/>
  <c r="K332" i="23"/>
  <c r="J332" i="23"/>
  <c r="I332" i="23"/>
  <c r="H332" i="23"/>
  <c r="K331" i="23"/>
  <c r="J331" i="23"/>
  <c r="I331" i="23"/>
  <c r="H331" i="23"/>
  <c r="K330" i="23"/>
  <c r="J330" i="23"/>
  <c r="I330" i="23"/>
  <c r="H330" i="23"/>
  <c r="K329" i="23"/>
  <c r="J329" i="23"/>
  <c r="I329" i="23"/>
  <c r="H329" i="23"/>
  <c r="K328" i="23"/>
  <c r="J328" i="23"/>
  <c r="I328" i="23"/>
  <c r="H328" i="23"/>
  <c r="K327" i="23"/>
  <c r="J327" i="23"/>
  <c r="I327" i="23"/>
  <c r="H327" i="23"/>
  <c r="K326" i="23"/>
  <c r="J326" i="23"/>
  <c r="I326" i="23"/>
  <c r="H326" i="23"/>
  <c r="K325" i="23"/>
  <c r="J325" i="23"/>
  <c r="I325" i="23"/>
  <c r="H325" i="23"/>
  <c r="K324" i="23"/>
  <c r="J324" i="23"/>
  <c r="I324" i="23"/>
  <c r="H324" i="23"/>
  <c r="K323" i="23"/>
  <c r="J323" i="23"/>
  <c r="I323" i="23"/>
  <c r="H323" i="23"/>
  <c r="K322" i="23"/>
  <c r="J322" i="23"/>
  <c r="I322" i="23"/>
  <c r="H322" i="23"/>
  <c r="K321" i="23"/>
  <c r="J321" i="23"/>
  <c r="I321" i="23"/>
  <c r="H321" i="23"/>
  <c r="K320" i="23"/>
  <c r="J320" i="23"/>
  <c r="I320" i="23"/>
  <c r="H320" i="23"/>
  <c r="K319" i="23"/>
  <c r="J319" i="23"/>
  <c r="I319" i="23"/>
  <c r="H319" i="23"/>
  <c r="K318" i="23"/>
  <c r="J318" i="23"/>
  <c r="I318" i="23"/>
  <c r="H318" i="23"/>
  <c r="K317" i="23"/>
  <c r="J317" i="23"/>
  <c r="I317" i="23"/>
  <c r="H317" i="23"/>
  <c r="K316" i="23"/>
  <c r="J316" i="23"/>
  <c r="I316" i="23"/>
  <c r="H316" i="23"/>
  <c r="K315" i="23"/>
  <c r="J315" i="23"/>
  <c r="I315" i="23"/>
  <c r="H315" i="23"/>
  <c r="K314" i="23"/>
  <c r="J314" i="23"/>
  <c r="I314" i="23"/>
  <c r="H314" i="23"/>
  <c r="K313" i="23"/>
  <c r="J313" i="23"/>
  <c r="I313" i="23"/>
  <c r="H313" i="23"/>
  <c r="K312" i="23"/>
  <c r="J312" i="23"/>
  <c r="I312" i="23"/>
  <c r="H312" i="23"/>
  <c r="K311" i="23"/>
  <c r="J311" i="23"/>
  <c r="I311" i="23"/>
  <c r="H311" i="23"/>
  <c r="K310" i="23"/>
  <c r="J310" i="23"/>
  <c r="I310" i="23"/>
  <c r="H310" i="23"/>
  <c r="K309" i="23"/>
  <c r="J309" i="23"/>
  <c r="I309" i="23"/>
  <c r="H309" i="23"/>
  <c r="K308" i="23"/>
  <c r="J308" i="23"/>
  <c r="I308" i="23"/>
  <c r="H308" i="23"/>
  <c r="K307" i="23"/>
  <c r="J307" i="23"/>
  <c r="I307" i="23"/>
  <c r="H307" i="23"/>
  <c r="K306" i="23"/>
  <c r="J306" i="23"/>
  <c r="I306" i="23"/>
  <c r="H306" i="23"/>
  <c r="K305" i="23"/>
  <c r="J305" i="23"/>
  <c r="I305" i="23"/>
  <c r="H305" i="23"/>
  <c r="K304" i="23"/>
  <c r="J304" i="23"/>
  <c r="I304" i="23"/>
  <c r="H304" i="23"/>
  <c r="K303" i="23"/>
  <c r="J303" i="23"/>
  <c r="I303" i="23"/>
  <c r="H303" i="23"/>
  <c r="K302" i="23"/>
  <c r="J302" i="23"/>
  <c r="I302" i="23"/>
  <c r="H302" i="23"/>
  <c r="K301" i="23"/>
  <c r="J301" i="23"/>
  <c r="I301" i="23"/>
  <c r="H301" i="23"/>
  <c r="K300" i="23"/>
  <c r="J300" i="23"/>
  <c r="I300" i="23"/>
  <c r="H300" i="23"/>
  <c r="K299" i="23"/>
  <c r="J299" i="23"/>
  <c r="I299" i="23"/>
  <c r="H299" i="23"/>
  <c r="K298" i="23"/>
  <c r="J298" i="23"/>
  <c r="I298" i="23"/>
  <c r="H298" i="23"/>
  <c r="K297" i="23"/>
  <c r="J297" i="23"/>
  <c r="I297" i="23"/>
  <c r="H297" i="23"/>
  <c r="K296" i="23"/>
  <c r="J296" i="23"/>
  <c r="I296" i="23"/>
  <c r="H296" i="23"/>
  <c r="K295" i="23"/>
  <c r="J295" i="23"/>
  <c r="I295" i="23"/>
  <c r="H295" i="23"/>
  <c r="K294" i="23"/>
  <c r="J294" i="23"/>
  <c r="I294" i="23"/>
  <c r="H294" i="23"/>
  <c r="K293" i="23"/>
  <c r="J293" i="23"/>
  <c r="I293" i="23"/>
  <c r="H293" i="23"/>
  <c r="K292" i="23"/>
  <c r="J292" i="23"/>
  <c r="I292" i="23"/>
  <c r="H292" i="23"/>
  <c r="K291" i="23"/>
  <c r="J291" i="23"/>
  <c r="I291" i="23"/>
  <c r="H291" i="23"/>
  <c r="K290" i="23"/>
  <c r="J290" i="23"/>
  <c r="I290" i="23"/>
  <c r="H290" i="23"/>
  <c r="K289" i="23"/>
  <c r="J289" i="23"/>
  <c r="I289" i="23"/>
  <c r="H289" i="23"/>
  <c r="K288" i="23"/>
  <c r="J288" i="23"/>
  <c r="I288" i="23"/>
  <c r="H288" i="23"/>
  <c r="K287" i="23"/>
  <c r="J287" i="23"/>
  <c r="I287" i="23"/>
  <c r="H287" i="23"/>
  <c r="K286" i="23"/>
  <c r="J286" i="23"/>
  <c r="I286" i="23"/>
  <c r="H286" i="23"/>
  <c r="K285" i="23"/>
  <c r="J285" i="23"/>
  <c r="I285" i="23"/>
  <c r="H285" i="23"/>
  <c r="K284" i="23"/>
  <c r="J284" i="23"/>
  <c r="I284" i="23"/>
  <c r="H284" i="23"/>
  <c r="K283" i="23"/>
  <c r="J283" i="23"/>
  <c r="I283" i="23"/>
  <c r="H283" i="23"/>
  <c r="K282" i="23"/>
  <c r="J282" i="23"/>
  <c r="I282" i="23"/>
  <c r="H282" i="23"/>
  <c r="K281" i="23"/>
  <c r="J281" i="23"/>
  <c r="I281" i="23"/>
  <c r="H281" i="23"/>
  <c r="K280" i="23"/>
  <c r="J280" i="23"/>
  <c r="I280" i="23"/>
  <c r="H280" i="23"/>
  <c r="K279" i="23"/>
  <c r="J279" i="23"/>
  <c r="I279" i="23"/>
  <c r="H279" i="23"/>
  <c r="K278" i="23"/>
  <c r="J278" i="23"/>
  <c r="I278" i="23"/>
  <c r="H278" i="23"/>
  <c r="K277" i="23"/>
  <c r="J277" i="23"/>
  <c r="I277" i="23"/>
  <c r="H277" i="23"/>
  <c r="K276" i="23"/>
  <c r="J276" i="23"/>
  <c r="I276" i="23"/>
  <c r="H276" i="23"/>
  <c r="K275" i="23"/>
  <c r="J275" i="23"/>
  <c r="I275" i="23"/>
  <c r="H275" i="23"/>
  <c r="K274" i="23"/>
  <c r="J274" i="23"/>
  <c r="I274" i="23"/>
  <c r="H274" i="23"/>
  <c r="K273" i="23"/>
  <c r="J273" i="23"/>
  <c r="I273" i="23"/>
  <c r="H273" i="23"/>
  <c r="K272" i="23"/>
  <c r="J272" i="23"/>
  <c r="I272" i="23"/>
  <c r="H272" i="23"/>
  <c r="K271" i="23"/>
  <c r="J271" i="23"/>
  <c r="I271" i="23"/>
  <c r="H271" i="23"/>
  <c r="K270" i="23"/>
  <c r="J270" i="23"/>
  <c r="I270" i="23"/>
  <c r="H270" i="23"/>
  <c r="K269" i="23"/>
  <c r="J269" i="23"/>
  <c r="I269" i="23"/>
  <c r="H269" i="23"/>
  <c r="K268" i="23"/>
  <c r="J268" i="23"/>
  <c r="I268" i="23"/>
  <c r="H268" i="23"/>
  <c r="K267" i="23"/>
  <c r="J267" i="23"/>
  <c r="I267" i="23"/>
  <c r="H267" i="23"/>
  <c r="K266" i="23"/>
  <c r="J266" i="23"/>
  <c r="I266" i="23"/>
  <c r="H266" i="23"/>
  <c r="K265" i="23"/>
  <c r="J265" i="23"/>
  <c r="I265" i="23"/>
  <c r="H265" i="23"/>
  <c r="K264" i="23"/>
  <c r="J264" i="23"/>
  <c r="I264" i="23"/>
  <c r="H264" i="23"/>
  <c r="K263" i="23"/>
  <c r="J263" i="23"/>
  <c r="I263" i="23"/>
  <c r="H263" i="23"/>
  <c r="K262" i="23"/>
  <c r="J262" i="23"/>
  <c r="I262" i="23"/>
  <c r="H262" i="23"/>
  <c r="K261" i="23"/>
  <c r="J261" i="23"/>
  <c r="I261" i="23"/>
  <c r="H261" i="23"/>
  <c r="K260" i="23"/>
  <c r="J260" i="23"/>
  <c r="I260" i="23"/>
  <c r="H260" i="23"/>
  <c r="K259" i="23"/>
  <c r="J259" i="23"/>
  <c r="I259" i="23"/>
  <c r="H259" i="23"/>
  <c r="K258" i="23"/>
  <c r="J258" i="23"/>
  <c r="I258" i="23"/>
  <c r="H258" i="23"/>
  <c r="K257" i="23"/>
  <c r="J257" i="23"/>
  <c r="I257" i="23"/>
  <c r="H257" i="23"/>
  <c r="K256" i="23"/>
  <c r="J256" i="23"/>
  <c r="I256" i="23"/>
  <c r="H256" i="23"/>
  <c r="K255" i="23"/>
  <c r="J255" i="23"/>
  <c r="I255" i="23"/>
  <c r="H255" i="23"/>
  <c r="K254" i="23"/>
  <c r="J254" i="23"/>
  <c r="I254" i="23"/>
  <c r="H254" i="23"/>
  <c r="K253" i="23"/>
  <c r="J253" i="23"/>
  <c r="I253" i="23"/>
  <c r="H253" i="23"/>
  <c r="K252" i="23"/>
  <c r="J252" i="23"/>
  <c r="I252" i="23"/>
  <c r="H252" i="23"/>
  <c r="K251" i="23"/>
  <c r="J251" i="23"/>
  <c r="I251" i="23"/>
  <c r="H251" i="23"/>
  <c r="K250" i="23"/>
  <c r="J250" i="23"/>
  <c r="I250" i="23"/>
  <c r="H250" i="23"/>
  <c r="K249" i="23"/>
  <c r="J249" i="23"/>
  <c r="I249" i="23"/>
  <c r="H249" i="23"/>
  <c r="K248" i="23"/>
  <c r="J248" i="23"/>
  <c r="I248" i="23"/>
  <c r="H248" i="23"/>
  <c r="K247" i="23"/>
  <c r="J247" i="23"/>
  <c r="I247" i="23"/>
  <c r="H247" i="23"/>
  <c r="K246" i="23"/>
  <c r="J246" i="23"/>
  <c r="I246" i="23"/>
  <c r="H246" i="23"/>
  <c r="K245" i="23"/>
  <c r="J245" i="23"/>
  <c r="I245" i="23"/>
  <c r="H245" i="23"/>
  <c r="K244" i="23"/>
  <c r="J244" i="23"/>
  <c r="I244" i="23"/>
  <c r="H244" i="23"/>
  <c r="K243" i="23"/>
  <c r="J243" i="23"/>
  <c r="I243" i="23"/>
  <c r="H243" i="23"/>
  <c r="K242" i="23"/>
  <c r="J242" i="23"/>
  <c r="I242" i="23"/>
  <c r="H242" i="23"/>
  <c r="K241" i="23"/>
  <c r="J241" i="23"/>
  <c r="I241" i="23"/>
  <c r="H241" i="23"/>
  <c r="K240" i="23"/>
  <c r="J240" i="23"/>
  <c r="I240" i="23"/>
  <c r="H240" i="23"/>
  <c r="K239" i="23"/>
  <c r="J239" i="23"/>
  <c r="I239" i="23"/>
  <c r="H239" i="23"/>
  <c r="K238" i="23"/>
  <c r="J238" i="23"/>
  <c r="I238" i="23"/>
  <c r="H238" i="23"/>
  <c r="K237" i="23"/>
  <c r="J237" i="23"/>
  <c r="I237" i="23"/>
  <c r="H237" i="23"/>
  <c r="K236" i="23"/>
  <c r="J236" i="23"/>
  <c r="I236" i="23"/>
  <c r="H236" i="23"/>
  <c r="K235" i="23"/>
  <c r="J235" i="23"/>
  <c r="I235" i="23"/>
  <c r="H235" i="23"/>
  <c r="K234" i="23"/>
  <c r="J234" i="23"/>
  <c r="I234" i="23"/>
  <c r="H234" i="23"/>
  <c r="K233" i="23"/>
  <c r="J233" i="23"/>
  <c r="I233" i="23"/>
  <c r="H233" i="23"/>
  <c r="K232" i="23"/>
  <c r="J232" i="23"/>
  <c r="I232" i="23"/>
  <c r="H232" i="23"/>
  <c r="K231" i="23"/>
  <c r="J231" i="23"/>
  <c r="I231" i="23"/>
  <c r="H231" i="23"/>
  <c r="K230" i="23"/>
  <c r="J230" i="23"/>
  <c r="I230" i="23"/>
  <c r="H230" i="23"/>
  <c r="K229" i="23"/>
  <c r="J229" i="23"/>
  <c r="I229" i="23"/>
  <c r="H229" i="23"/>
  <c r="K228" i="23"/>
  <c r="J228" i="23"/>
  <c r="I228" i="23"/>
  <c r="H228" i="23"/>
  <c r="K227" i="23"/>
  <c r="J227" i="23"/>
  <c r="I227" i="23"/>
  <c r="H227" i="23"/>
  <c r="K226" i="23"/>
  <c r="J226" i="23"/>
  <c r="I226" i="23"/>
  <c r="H226" i="23"/>
  <c r="K225" i="23"/>
  <c r="J225" i="23"/>
  <c r="I225" i="23"/>
  <c r="H225" i="23"/>
  <c r="K224" i="23"/>
  <c r="J224" i="23"/>
  <c r="I224" i="23"/>
  <c r="H224" i="23"/>
  <c r="K223" i="23"/>
  <c r="J223" i="23"/>
  <c r="I223" i="23"/>
  <c r="H223" i="23"/>
  <c r="K222" i="23"/>
  <c r="J222" i="23"/>
  <c r="I222" i="23"/>
  <c r="H222" i="23"/>
  <c r="K221" i="23"/>
  <c r="J221" i="23"/>
  <c r="I221" i="23"/>
  <c r="H221" i="23"/>
  <c r="K220" i="23"/>
  <c r="J220" i="23"/>
  <c r="I220" i="23"/>
  <c r="H220" i="23"/>
  <c r="K219" i="23"/>
  <c r="J219" i="23"/>
  <c r="I219" i="23"/>
  <c r="H219" i="23"/>
  <c r="K218" i="23"/>
  <c r="J218" i="23"/>
  <c r="I218" i="23"/>
  <c r="H218" i="23"/>
  <c r="K217" i="23"/>
  <c r="J217" i="23"/>
  <c r="I217" i="23"/>
  <c r="H217" i="23"/>
  <c r="K216" i="23"/>
  <c r="J216" i="23"/>
  <c r="I216" i="23"/>
  <c r="H216" i="23"/>
  <c r="K215" i="23"/>
  <c r="J215" i="23"/>
  <c r="I215" i="23"/>
  <c r="H215" i="23"/>
  <c r="K214" i="23"/>
  <c r="J214" i="23"/>
  <c r="I214" i="23"/>
  <c r="H214" i="23"/>
  <c r="K213" i="23"/>
  <c r="J213" i="23"/>
  <c r="I213" i="23"/>
  <c r="H213" i="23"/>
  <c r="K212" i="23"/>
  <c r="J212" i="23"/>
  <c r="I212" i="23"/>
  <c r="H212" i="23"/>
  <c r="K211" i="23"/>
  <c r="J211" i="23"/>
  <c r="I211" i="23"/>
  <c r="H211" i="23"/>
  <c r="K210" i="23"/>
  <c r="J210" i="23"/>
  <c r="I210" i="23"/>
  <c r="H210" i="23"/>
  <c r="K209" i="23"/>
  <c r="J209" i="23"/>
  <c r="I209" i="23"/>
  <c r="H209" i="23"/>
  <c r="K208" i="23"/>
  <c r="J208" i="23"/>
  <c r="I208" i="23"/>
  <c r="H208" i="23"/>
  <c r="K207" i="23"/>
  <c r="J207" i="23"/>
  <c r="I207" i="23"/>
  <c r="H207" i="23"/>
  <c r="K206" i="23"/>
  <c r="J206" i="23"/>
  <c r="I206" i="23"/>
  <c r="H206" i="23"/>
  <c r="K205" i="23"/>
  <c r="J205" i="23"/>
  <c r="I205" i="23"/>
  <c r="H205" i="23"/>
  <c r="K204" i="23"/>
  <c r="J204" i="23"/>
  <c r="I204" i="23"/>
  <c r="H204" i="23"/>
  <c r="K203" i="23"/>
  <c r="J203" i="23"/>
  <c r="I203" i="23"/>
  <c r="H203" i="23"/>
  <c r="K202" i="23"/>
  <c r="J202" i="23"/>
  <c r="I202" i="23"/>
  <c r="H202" i="23"/>
  <c r="K201" i="23"/>
  <c r="J201" i="23"/>
  <c r="I201" i="23"/>
  <c r="H201" i="23"/>
  <c r="K200" i="23"/>
  <c r="J200" i="23"/>
  <c r="I200" i="23"/>
  <c r="H200" i="23"/>
  <c r="K199" i="23"/>
  <c r="J199" i="23"/>
  <c r="I199" i="23"/>
  <c r="H199" i="23"/>
  <c r="K198" i="23"/>
  <c r="J198" i="23"/>
  <c r="I198" i="23"/>
  <c r="H198" i="23"/>
  <c r="K197" i="23"/>
  <c r="J197" i="23"/>
  <c r="I197" i="23"/>
  <c r="H197" i="23"/>
  <c r="K196" i="23"/>
  <c r="J196" i="23"/>
  <c r="I196" i="23"/>
  <c r="H196" i="23"/>
  <c r="K195" i="23"/>
  <c r="J195" i="23"/>
  <c r="I195" i="23"/>
  <c r="H195" i="23"/>
  <c r="K194" i="23"/>
  <c r="J194" i="23"/>
  <c r="I194" i="23"/>
  <c r="H194" i="23"/>
  <c r="K193" i="23"/>
  <c r="J193" i="23"/>
  <c r="I193" i="23"/>
  <c r="H193" i="23"/>
  <c r="K192" i="23"/>
  <c r="J192" i="23"/>
  <c r="I192" i="23"/>
  <c r="H192" i="23"/>
  <c r="K191" i="23"/>
  <c r="J191" i="23"/>
  <c r="I191" i="23"/>
  <c r="H191" i="23"/>
  <c r="K190" i="23"/>
  <c r="J190" i="23"/>
  <c r="I190" i="23"/>
  <c r="H190" i="23"/>
  <c r="K189" i="23"/>
  <c r="J189" i="23"/>
  <c r="I189" i="23"/>
  <c r="H189" i="23"/>
  <c r="K188" i="23"/>
  <c r="J188" i="23"/>
  <c r="I188" i="23"/>
  <c r="H188" i="23"/>
  <c r="K187" i="23"/>
  <c r="J187" i="23"/>
  <c r="I187" i="23"/>
  <c r="H187" i="23"/>
  <c r="K186" i="23"/>
  <c r="J186" i="23"/>
  <c r="I186" i="23"/>
  <c r="H186" i="23"/>
  <c r="K185" i="23"/>
  <c r="J185" i="23"/>
  <c r="I185" i="23"/>
  <c r="H185" i="23"/>
  <c r="K184" i="23"/>
  <c r="J184" i="23"/>
  <c r="I184" i="23"/>
  <c r="H184" i="23"/>
  <c r="K183" i="23"/>
  <c r="J183" i="23"/>
  <c r="I183" i="23"/>
  <c r="H183" i="23"/>
  <c r="K182" i="23"/>
  <c r="J182" i="23"/>
  <c r="I182" i="23"/>
  <c r="H182" i="23"/>
  <c r="K181" i="23"/>
  <c r="J181" i="23"/>
  <c r="I181" i="23"/>
  <c r="H181" i="23"/>
  <c r="K180" i="23"/>
  <c r="J180" i="23"/>
  <c r="I180" i="23"/>
  <c r="H180" i="23"/>
  <c r="K179" i="23"/>
  <c r="J179" i="23"/>
  <c r="I179" i="23"/>
  <c r="H179" i="23"/>
  <c r="K178" i="23"/>
  <c r="J178" i="23"/>
  <c r="I178" i="23"/>
  <c r="H178" i="23"/>
  <c r="K177" i="23"/>
  <c r="J177" i="23"/>
  <c r="I177" i="23"/>
  <c r="H177" i="23"/>
  <c r="K176" i="23"/>
  <c r="J176" i="23"/>
  <c r="I176" i="23"/>
  <c r="H176" i="23"/>
  <c r="K175" i="23"/>
  <c r="J175" i="23"/>
  <c r="I175" i="23"/>
  <c r="H175" i="23"/>
  <c r="K174" i="23"/>
  <c r="J174" i="23"/>
  <c r="I174" i="23"/>
  <c r="H174" i="23"/>
  <c r="K173" i="23"/>
  <c r="J173" i="23"/>
  <c r="I173" i="23"/>
  <c r="H173" i="23"/>
  <c r="K172" i="23"/>
  <c r="J172" i="23"/>
  <c r="I172" i="23"/>
  <c r="H172" i="23"/>
  <c r="K171" i="23"/>
  <c r="J171" i="23"/>
  <c r="I171" i="23"/>
  <c r="H171" i="23"/>
  <c r="K170" i="23"/>
  <c r="J170" i="23"/>
  <c r="I170" i="23"/>
  <c r="H170" i="23"/>
  <c r="K169" i="23"/>
  <c r="J169" i="23"/>
  <c r="I169" i="23"/>
  <c r="H169" i="23"/>
  <c r="K168" i="23"/>
  <c r="J168" i="23"/>
  <c r="I168" i="23"/>
  <c r="H168" i="23"/>
  <c r="K167" i="23"/>
  <c r="J167" i="23"/>
  <c r="I167" i="23"/>
  <c r="H167" i="23"/>
  <c r="K166" i="23"/>
  <c r="J166" i="23"/>
  <c r="I166" i="23"/>
  <c r="H166" i="23"/>
  <c r="K165" i="23"/>
  <c r="J165" i="23"/>
  <c r="I165" i="23"/>
  <c r="H165" i="23"/>
  <c r="K164" i="23"/>
  <c r="J164" i="23"/>
  <c r="I164" i="23"/>
  <c r="H164" i="23"/>
  <c r="K163" i="23"/>
  <c r="J163" i="23"/>
  <c r="I163" i="23"/>
  <c r="H163" i="23"/>
  <c r="K162" i="23"/>
  <c r="J162" i="23"/>
  <c r="I162" i="23"/>
  <c r="H162" i="23"/>
  <c r="K161" i="23"/>
  <c r="J161" i="23"/>
  <c r="I161" i="23"/>
  <c r="H161" i="23"/>
  <c r="K160" i="23"/>
  <c r="J160" i="23"/>
  <c r="I160" i="23"/>
  <c r="H160" i="23"/>
  <c r="K159" i="23"/>
  <c r="J159" i="23"/>
  <c r="I159" i="23"/>
  <c r="H159" i="23"/>
  <c r="K158" i="23"/>
  <c r="J158" i="23"/>
  <c r="I158" i="23"/>
  <c r="H158" i="23"/>
  <c r="K157" i="23"/>
  <c r="J157" i="23"/>
  <c r="I157" i="23"/>
  <c r="H157" i="23"/>
  <c r="K156" i="23"/>
  <c r="J156" i="23"/>
  <c r="I156" i="23"/>
  <c r="H156" i="23"/>
  <c r="K155" i="23"/>
  <c r="J155" i="23"/>
  <c r="I155" i="23"/>
  <c r="H155" i="23"/>
  <c r="K154" i="23"/>
  <c r="J154" i="23"/>
  <c r="I154" i="23"/>
  <c r="H154" i="23"/>
  <c r="K153" i="23"/>
  <c r="J153" i="23"/>
  <c r="I153" i="23"/>
  <c r="H153" i="23"/>
  <c r="K152" i="23"/>
  <c r="J152" i="23"/>
  <c r="I152" i="23"/>
  <c r="H152" i="23"/>
  <c r="K151" i="23"/>
  <c r="J151" i="23"/>
  <c r="I151" i="23"/>
  <c r="H151" i="23"/>
  <c r="K150" i="23"/>
  <c r="J150" i="23"/>
  <c r="I150" i="23"/>
  <c r="H150" i="23"/>
  <c r="K149" i="23"/>
  <c r="J149" i="23"/>
  <c r="I149" i="23"/>
  <c r="H149" i="23"/>
  <c r="K148" i="23"/>
  <c r="J148" i="23"/>
  <c r="I148" i="23"/>
  <c r="H148" i="23"/>
  <c r="K147" i="23"/>
  <c r="J147" i="23"/>
  <c r="I147" i="23"/>
  <c r="H147" i="23"/>
  <c r="K146" i="23"/>
  <c r="J146" i="23"/>
  <c r="I146" i="23"/>
  <c r="H146" i="23"/>
  <c r="K145" i="23"/>
  <c r="J145" i="23"/>
  <c r="I145" i="23"/>
  <c r="H145" i="23"/>
  <c r="K144" i="23"/>
  <c r="J144" i="23"/>
  <c r="I144" i="23"/>
  <c r="H144" i="23"/>
  <c r="K143" i="23"/>
  <c r="J143" i="23"/>
  <c r="I143" i="23"/>
  <c r="H143" i="23"/>
  <c r="K142" i="23"/>
  <c r="J142" i="23"/>
  <c r="I142" i="23"/>
  <c r="H142" i="23"/>
  <c r="K141" i="23"/>
  <c r="J141" i="23"/>
  <c r="I141" i="23"/>
  <c r="H141" i="23"/>
  <c r="K140" i="23"/>
  <c r="J140" i="23"/>
  <c r="I140" i="23"/>
  <c r="H140" i="23"/>
  <c r="K139" i="23"/>
  <c r="J139" i="23"/>
  <c r="I139" i="23"/>
  <c r="H139" i="23"/>
  <c r="K138" i="23"/>
  <c r="J138" i="23"/>
  <c r="I138" i="23"/>
  <c r="H138" i="23"/>
  <c r="K137" i="23"/>
  <c r="J137" i="23"/>
  <c r="I137" i="23"/>
  <c r="H137" i="23"/>
  <c r="K136" i="23"/>
  <c r="J136" i="23"/>
  <c r="I136" i="23"/>
  <c r="H136" i="23"/>
  <c r="K135" i="23"/>
  <c r="J135" i="23"/>
  <c r="I135" i="23"/>
  <c r="H135" i="23"/>
  <c r="K134" i="23"/>
  <c r="J134" i="23"/>
  <c r="I134" i="23"/>
  <c r="H134" i="23"/>
  <c r="K133" i="23"/>
  <c r="J133" i="23"/>
  <c r="I133" i="23"/>
  <c r="H133" i="23"/>
  <c r="K132" i="23"/>
  <c r="J132" i="23"/>
  <c r="I132" i="23"/>
  <c r="H132" i="23"/>
  <c r="K131" i="23"/>
  <c r="J131" i="23"/>
  <c r="I131" i="23"/>
  <c r="H131" i="23"/>
  <c r="K130" i="23"/>
  <c r="J130" i="23"/>
  <c r="I130" i="23"/>
  <c r="H130" i="23"/>
  <c r="K129" i="23"/>
  <c r="J129" i="23"/>
  <c r="I129" i="23"/>
  <c r="H129" i="23"/>
  <c r="K128" i="23"/>
  <c r="J128" i="23"/>
  <c r="I128" i="23"/>
  <c r="H128" i="23"/>
  <c r="K127" i="23"/>
  <c r="J127" i="23"/>
  <c r="I127" i="23"/>
  <c r="H127" i="23"/>
  <c r="K126" i="23"/>
  <c r="J126" i="23"/>
  <c r="I126" i="23"/>
  <c r="H126" i="23"/>
  <c r="K125" i="23"/>
  <c r="J125" i="23"/>
  <c r="I125" i="23"/>
  <c r="H125" i="23"/>
  <c r="K124" i="23"/>
  <c r="J124" i="23"/>
  <c r="I124" i="23"/>
  <c r="H124" i="23"/>
  <c r="K123" i="23"/>
  <c r="J123" i="23"/>
  <c r="I123" i="23"/>
  <c r="H123" i="23"/>
  <c r="K122" i="23"/>
  <c r="J122" i="23"/>
  <c r="I122" i="23"/>
  <c r="H122" i="23"/>
  <c r="K121" i="23"/>
  <c r="J121" i="23"/>
  <c r="I121" i="23"/>
  <c r="H121" i="23"/>
  <c r="K120" i="23"/>
  <c r="J120" i="23"/>
  <c r="I120" i="23"/>
  <c r="H120" i="23"/>
  <c r="K119" i="23"/>
  <c r="J119" i="23"/>
  <c r="I119" i="23"/>
  <c r="H119" i="23"/>
  <c r="K118" i="23"/>
  <c r="J118" i="23"/>
  <c r="I118" i="23"/>
  <c r="H118" i="23"/>
  <c r="K117" i="23"/>
  <c r="J117" i="23"/>
  <c r="I117" i="23"/>
  <c r="H117" i="23"/>
  <c r="K116" i="23"/>
  <c r="J116" i="23"/>
  <c r="I116" i="23"/>
  <c r="H116" i="23"/>
  <c r="K115" i="23"/>
  <c r="J115" i="23"/>
  <c r="I115" i="23"/>
  <c r="H115" i="23"/>
  <c r="K114" i="23"/>
  <c r="J114" i="23"/>
  <c r="I114" i="23"/>
  <c r="H114" i="23"/>
  <c r="K113" i="23"/>
  <c r="J113" i="23"/>
  <c r="I113" i="23"/>
  <c r="H113" i="23"/>
  <c r="K112" i="23"/>
  <c r="J112" i="23"/>
  <c r="I112" i="23"/>
  <c r="H112" i="23"/>
  <c r="K111" i="23"/>
  <c r="J111" i="23"/>
  <c r="I111" i="23"/>
  <c r="H111" i="23"/>
  <c r="K110" i="23"/>
  <c r="J110" i="23"/>
  <c r="I110" i="23"/>
  <c r="H110" i="23"/>
  <c r="K109" i="23"/>
  <c r="J109" i="23"/>
  <c r="I109" i="23"/>
  <c r="H109" i="23"/>
  <c r="K108" i="23"/>
  <c r="J108" i="23"/>
  <c r="I108" i="23"/>
  <c r="H108" i="23"/>
  <c r="K107" i="23"/>
  <c r="J107" i="23"/>
  <c r="I107" i="23"/>
  <c r="H107" i="23"/>
  <c r="K106" i="23"/>
  <c r="J106" i="23"/>
  <c r="I106" i="23"/>
  <c r="H106" i="23"/>
  <c r="K105" i="23"/>
  <c r="J105" i="23"/>
  <c r="I105" i="23"/>
  <c r="H105" i="23"/>
  <c r="K104" i="23"/>
  <c r="J104" i="23"/>
  <c r="I104" i="23"/>
  <c r="H104" i="23"/>
  <c r="K103" i="23"/>
  <c r="J103" i="23"/>
  <c r="I103" i="23"/>
  <c r="H103" i="23"/>
  <c r="K102" i="23"/>
  <c r="J102" i="23"/>
  <c r="I102" i="23"/>
  <c r="H102" i="23"/>
  <c r="K101" i="23"/>
  <c r="J101" i="23"/>
  <c r="I101" i="23"/>
  <c r="H101" i="23"/>
  <c r="K100" i="23"/>
  <c r="J100" i="23"/>
  <c r="I100" i="23"/>
  <c r="H100" i="23"/>
  <c r="K99" i="23"/>
  <c r="J99" i="23"/>
  <c r="I99" i="23"/>
  <c r="H99" i="23"/>
  <c r="K98" i="23"/>
  <c r="J98" i="23"/>
  <c r="I98" i="23"/>
  <c r="H98" i="23"/>
  <c r="K97" i="23"/>
  <c r="J97" i="23"/>
  <c r="I97" i="23"/>
  <c r="H97" i="23"/>
  <c r="K96" i="23"/>
  <c r="J96" i="23"/>
  <c r="I96" i="23"/>
  <c r="H96" i="23"/>
  <c r="K95" i="23"/>
  <c r="J95" i="23"/>
  <c r="I95" i="23"/>
  <c r="H95" i="23"/>
  <c r="K94" i="23"/>
  <c r="J94" i="23"/>
  <c r="I94" i="23"/>
  <c r="H94" i="23"/>
  <c r="K93" i="23"/>
  <c r="J93" i="23"/>
  <c r="I93" i="23"/>
  <c r="H93" i="23"/>
  <c r="K92" i="23"/>
  <c r="J92" i="23"/>
  <c r="I92" i="23"/>
  <c r="H92" i="23"/>
  <c r="K91" i="23"/>
  <c r="J91" i="23"/>
  <c r="I91" i="23"/>
  <c r="H91" i="23"/>
  <c r="K90" i="23"/>
  <c r="J90" i="23"/>
  <c r="I90" i="23"/>
  <c r="H90" i="23"/>
  <c r="K89" i="23"/>
  <c r="J89" i="23"/>
  <c r="I89" i="23"/>
  <c r="H89" i="23"/>
  <c r="K88" i="23"/>
  <c r="J88" i="23"/>
  <c r="I88" i="23"/>
  <c r="H88" i="23"/>
  <c r="K87" i="23"/>
  <c r="J87" i="23"/>
  <c r="I87" i="23"/>
  <c r="H87" i="23"/>
  <c r="K86" i="23"/>
  <c r="J86" i="23"/>
  <c r="I86" i="23"/>
  <c r="H86" i="23"/>
  <c r="K85" i="23"/>
  <c r="J85" i="23"/>
  <c r="I85" i="23"/>
  <c r="H85" i="23"/>
  <c r="K84" i="23"/>
  <c r="J84" i="23"/>
  <c r="I84" i="23"/>
  <c r="H84" i="23"/>
  <c r="K83" i="23"/>
  <c r="J83" i="23"/>
  <c r="I83" i="23"/>
  <c r="H83" i="23"/>
  <c r="K82" i="23"/>
  <c r="J82" i="23"/>
  <c r="I82" i="23"/>
  <c r="H82" i="23"/>
  <c r="K81" i="23"/>
  <c r="J81" i="23"/>
  <c r="I81" i="23"/>
  <c r="H81" i="23"/>
  <c r="K80" i="23"/>
  <c r="J80" i="23"/>
  <c r="I80" i="23"/>
  <c r="H80" i="23"/>
  <c r="K79" i="23"/>
  <c r="J79" i="23"/>
  <c r="I79" i="23"/>
  <c r="H79" i="23"/>
  <c r="K78" i="23"/>
  <c r="J78" i="23"/>
  <c r="I78" i="23"/>
  <c r="H78" i="23"/>
  <c r="K77" i="23"/>
  <c r="J77" i="23"/>
  <c r="I77" i="23"/>
  <c r="H77" i="23"/>
  <c r="K76" i="23"/>
  <c r="J76" i="23"/>
  <c r="I76" i="23"/>
  <c r="H76" i="23"/>
  <c r="K75" i="23"/>
  <c r="J75" i="23"/>
  <c r="I75" i="23"/>
  <c r="H75" i="23"/>
  <c r="K74" i="23"/>
  <c r="J74" i="23"/>
  <c r="I74" i="23"/>
  <c r="H74" i="23"/>
  <c r="K73" i="23"/>
  <c r="J73" i="23"/>
  <c r="I73" i="23"/>
  <c r="H73" i="23"/>
  <c r="K72" i="23"/>
  <c r="J72" i="23"/>
  <c r="I72" i="23"/>
  <c r="H72" i="23"/>
  <c r="K71" i="23"/>
  <c r="J71" i="23"/>
  <c r="I71" i="23"/>
  <c r="H71" i="23"/>
  <c r="K70" i="23"/>
  <c r="J70" i="23"/>
  <c r="I70" i="23"/>
  <c r="H70" i="23"/>
  <c r="K69" i="23"/>
  <c r="J69" i="23"/>
  <c r="I69" i="23"/>
  <c r="H69" i="23"/>
  <c r="K68" i="23"/>
  <c r="J68" i="23"/>
  <c r="I68" i="23"/>
  <c r="H68" i="23"/>
  <c r="K67" i="23"/>
  <c r="J67" i="23"/>
  <c r="I67" i="23"/>
  <c r="H67" i="23"/>
  <c r="K66" i="23"/>
  <c r="J66" i="23"/>
  <c r="I66" i="23"/>
  <c r="H66" i="23"/>
  <c r="K65" i="23"/>
  <c r="J65" i="23"/>
  <c r="I65" i="23"/>
  <c r="H65" i="23"/>
  <c r="K64" i="23"/>
  <c r="J64" i="23"/>
  <c r="I64" i="23"/>
  <c r="H64" i="23"/>
  <c r="K63" i="23"/>
  <c r="J63" i="23"/>
  <c r="I63" i="23"/>
  <c r="H63" i="23"/>
  <c r="K62" i="23"/>
  <c r="J62" i="23"/>
  <c r="I62" i="23"/>
  <c r="H62" i="23"/>
  <c r="K61" i="23"/>
  <c r="J61" i="23"/>
  <c r="I61" i="23"/>
  <c r="H61" i="23"/>
  <c r="K60" i="23"/>
  <c r="J60" i="23"/>
  <c r="I60" i="23"/>
  <c r="H60" i="23"/>
  <c r="K59" i="23"/>
  <c r="J59" i="23"/>
  <c r="I59" i="23"/>
  <c r="H59" i="23"/>
  <c r="K58" i="23"/>
  <c r="J58" i="23"/>
  <c r="I58" i="23"/>
  <c r="H58" i="23"/>
  <c r="K57" i="23"/>
  <c r="J57" i="23"/>
  <c r="I57" i="23"/>
  <c r="H57" i="23"/>
  <c r="K56" i="23"/>
  <c r="J56" i="23"/>
  <c r="I56" i="23"/>
  <c r="H56" i="23"/>
  <c r="K55" i="23"/>
  <c r="J55" i="23"/>
  <c r="I55" i="23"/>
  <c r="H55" i="23"/>
  <c r="K54" i="23"/>
  <c r="J54" i="23"/>
  <c r="I54" i="23"/>
  <c r="H54" i="23"/>
  <c r="K53" i="23"/>
  <c r="J53" i="23"/>
  <c r="I53" i="23"/>
  <c r="H53" i="23"/>
  <c r="K52" i="23"/>
  <c r="J52" i="23"/>
  <c r="I52" i="23"/>
  <c r="H52" i="23"/>
  <c r="K51" i="23"/>
  <c r="J51" i="23"/>
  <c r="I51" i="23"/>
  <c r="H51" i="23"/>
  <c r="K50" i="23"/>
  <c r="J50" i="23"/>
  <c r="I50" i="23"/>
  <c r="H50" i="23"/>
  <c r="K49" i="23"/>
  <c r="J49" i="23"/>
  <c r="I49" i="23"/>
  <c r="H49" i="23"/>
  <c r="K48" i="23"/>
  <c r="J48" i="23"/>
  <c r="I48" i="23"/>
  <c r="H48" i="23"/>
  <c r="K47" i="23"/>
  <c r="J47" i="23"/>
  <c r="I47" i="23"/>
  <c r="H47" i="23"/>
  <c r="K46" i="23"/>
  <c r="J46" i="23"/>
  <c r="I46" i="23"/>
  <c r="H46" i="23"/>
  <c r="K45" i="23"/>
  <c r="J45" i="23"/>
  <c r="I45" i="23"/>
  <c r="H45" i="23"/>
  <c r="K44" i="23"/>
  <c r="J44" i="23"/>
  <c r="I44" i="23"/>
  <c r="H44" i="23"/>
  <c r="K43" i="23"/>
  <c r="J43" i="23"/>
  <c r="I43" i="23"/>
  <c r="H43" i="23"/>
  <c r="K42" i="23"/>
  <c r="J42" i="23"/>
  <c r="I42" i="23"/>
  <c r="H42" i="23"/>
  <c r="K41" i="23"/>
  <c r="J41" i="23"/>
  <c r="I41" i="23"/>
  <c r="H41" i="23"/>
  <c r="K40" i="23"/>
  <c r="J40" i="23"/>
  <c r="I40" i="23"/>
  <c r="H40" i="23"/>
  <c r="K39" i="23"/>
  <c r="J39" i="23"/>
  <c r="I39" i="23"/>
  <c r="H39" i="23"/>
  <c r="K38" i="23"/>
  <c r="J38" i="23"/>
  <c r="I38" i="23"/>
  <c r="H38" i="23"/>
  <c r="K37" i="23"/>
  <c r="J37" i="23"/>
  <c r="I37" i="23"/>
  <c r="H37" i="23"/>
  <c r="K36" i="23"/>
  <c r="J36" i="23"/>
  <c r="I36" i="23"/>
  <c r="H36" i="23"/>
  <c r="K35" i="23"/>
  <c r="J35" i="23"/>
  <c r="I35" i="23"/>
  <c r="H35" i="23"/>
  <c r="K34" i="23"/>
  <c r="J34" i="23"/>
  <c r="I34" i="23"/>
  <c r="H34" i="23"/>
  <c r="K33" i="23"/>
  <c r="J33" i="23"/>
  <c r="I33" i="23"/>
  <c r="H33" i="23"/>
  <c r="K32" i="23"/>
  <c r="J32" i="23"/>
  <c r="I32" i="23"/>
  <c r="H32" i="23"/>
  <c r="K31" i="23"/>
  <c r="J31" i="23"/>
  <c r="I31" i="23"/>
  <c r="H31" i="23"/>
  <c r="K30" i="23"/>
  <c r="J30" i="23"/>
  <c r="I30" i="23"/>
  <c r="H30" i="23"/>
  <c r="K29" i="23"/>
  <c r="J29" i="23"/>
  <c r="I29" i="23"/>
  <c r="H29" i="23"/>
  <c r="K28" i="23"/>
  <c r="J28" i="23"/>
  <c r="I28" i="23"/>
  <c r="H28" i="23"/>
  <c r="K27" i="23"/>
  <c r="J27" i="23"/>
  <c r="I27" i="23"/>
  <c r="H27" i="23"/>
  <c r="K26" i="23"/>
  <c r="J26" i="23"/>
  <c r="I26" i="23"/>
  <c r="H26" i="23"/>
  <c r="K25" i="23"/>
  <c r="J25" i="23"/>
  <c r="I25" i="23"/>
  <c r="H25" i="23"/>
  <c r="K24" i="23"/>
  <c r="J24" i="23"/>
  <c r="I24" i="23"/>
  <c r="H24" i="23"/>
  <c r="K23" i="23"/>
  <c r="J23" i="23"/>
  <c r="I23" i="23"/>
  <c r="H23" i="23"/>
  <c r="K22" i="23"/>
  <c r="J22" i="23"/>
  <c r="I22" i="23"/>
  <c r="H22" i="23"/>
  <c r="K21" i="23"/>
  <c r="J21" i="23"/>
  <c r="I21" i="23"/>
  <c r="H21" i="23"/>
  <c r="K20" i="23"/>
  <c r="J20" i="23"/>
  <c r="I20" i="23"/>
  <c r="H20" i="23"/>
  <c r="K19" i="23"/>
  <c r="J19" i="23"/>
  <c r="I19" i="23"/>
  <c r="H19" i="23"/>
  <c r="K18" i="23"/>
  <c r="J18" i="23"/>
  <c r="I18" i="23"/>
  <c r="H18" i="23"/>
  <c r="K17" i="23"/>
  <c r="J17" i="23"/>
  <c r="I17" i="23"/>
  <c r="H17" i="23"/>
  <c r="K16" i="23"/>
  <c r="J16" i="23"/>
  <c r="I16" i="23"/>
  <c r="H16" i="23"/>
  <c r="K15" i="23"/>
  <c r="J15" i="23"/>
  <c r="I15" i="23"/>
  <c r="H15" i="23"/>
  <c r="K14" i="23"/>
  <c r="J14" i="23"/>
  <c r="I14" i="23"/>
  <c r="H14" i="23"/>
  <c r="K13" i="23"/>
  <c r="J13" i="23"/>
  <c r="I13" i="23"/>
  <c r="H13" i="23"/>
  <c r="K12" i="23"/>
  <c r="J12" i="23"/>
  <c r="I12" i="23"/>
  <c r="H12" i="23"/>
  <c r="K11" i="23"/>
  <c r="J11" i="23"/>
  <c r="I11" i="23"/>
  <c r="H11" i="23"/>
  <c r="K10" i="23"/>
  <c r="J10" i="23"/>
  <c r="I10" i="23"/>
  <c r="H10" i="23"/>
  <c r="K9" i="23"/>
  <c r="J9" i="23"/>
  <c r="I9" i="23"/>
  <c r="H9" i="23"/>
  <c r="K8" i="23"/>
  <c r="J8" i="23"/>
  <c r="I8" i="23"/>
  <c r="H8" i="23"/>
  <c r="K7" i="23"/>
  <c r="J7" i="23"/>
  <c r="I7" i="23"/>
  <c r="H7" i="23"/>
  <c r="K6" i="23"/>
  <c r="J6" i="23"/>
  <c r="I6" i="23"/>
  <c r="H6" i="23"/>
  <c r="K5" i="23"/>
  <c r="J5" i="23"/>
  <c r="I5" i="23"/>
  <c r="H5" i="23"/>
  <c r="K4" i="23"/>
  <c r="J4" i="23"/>
  <c r="I4" i="23"/>
  <c r="H4" i="23"/>
  <c r="K3" i="23"/>
  <c r="J3" i="23"/>
  <c r="I3" i="23"/>
  <c r="H3" i="23"/>
  <c r="K2" i="23"/>
  <c r="J2" i="23"/>
  <c r="I2" i="23"/>
  <c r="H2" i="23"/>
  <c r="C4" i="1"/>
  <c r="C5" i="1"/>
  <c r="C6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" i="1"/>
  <c r="B36" i="1"/>
  <c r="B37" i="1"/>
  <c r="B38" i="1"/>
  <c r="B39" i="1"/>
  <c r="B40" i="1"/>
  <c r="B41" i="1"/>
  <c r="B42" i="1"/>
  <c r="B43" i="1"/>
  <c r="B44" i="1"/>
  <c r="B45" i="1"/>
  <c r="B4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4" i="1"/>
  <c r="B5" i="1"/>
  <c r="B6" i="1"/>
  <c r="B12" i="1"/>
  <c r="B3" i="1"/>
  <c r="L13" i="18"/>
  <c r="F9" i="18"/>
  <c r="K16" i="18"/>
  <c r="H16" i="18"/>
  <c r="G13" i="18"/>
  <c r="J3" i="20"/>
  <c r="M16" i="18"/>
  <c r="I16" i="18"/>
  <c r="I15" i="18"/>
  <c r="H3" i="20"/>
  <c r="L15" i="18"/>
  <c r="K3" i="20"/>
  <c r="F16" i="18"/>
  <c r="I9" i="18"/>
  <c r="H15" i="18"/>
  <c r="D16" i="18"/>
  <c r="D3" i="20"/>
  <c r="K13" i="18"/>
  <c r="G15" i="18"/>
  <c r="I13" i="18"/>
  <c r="F5" i="18"/>
  <c r="E16" i="18"/>
  <c r="D13" i="18"/>
  <c r="L16" i="18"/>
  <c r="G3" i="20"/>
  <c r="K5" i="18"/>
  <c r="D15" i="18"/>
  <c r="H13" i="18"/>
  <c r="K9" i="18"/>
  <c r="G9" i="18"/>
  <c r="M5" i="18"/>
  <c r="H5" i="18"/>
  <c r="J16" i="18"/>
  <c r="L5" i="18"/>
  <c r="J13" i="18"/>
  <c r="E5" i="18"/>
  <c r="J15" i="18"/>
  <c r="I5" i="18"/>
  <c r="M13" i="18"/>
  <c r="H9" i="18"/>
  <c r="G5" i="18"/>
  <c r="D5" i="18"/>
  <c r="E15" i="18"/>
  <c r="F15" i="18"/>
  <c r="D9" i="18"/>
  <c r="L3" i="20"/>
  <c r="E13" i="18"/>
  <c r="E3" i="20"/>
  <c r="L9" i="18"/>
  <c r="J5" i="18"/>
  <c r="M15" i="18"/>
  <c r="C3" i="20"/>
  <c r="E9" i="18"/>
  <c r="M9" i="18"/>
  <c r="F13" i="18"/>
  <c r="J9" i="18"/>
  <c r="K15" i="18"/>
  <c r="F3" i="20"/>
  <c r="G16" i="18"/>
  <c r="I3" i="20"/>
  <c r="O577" i="22" l="1"/>
  <c r="O576" i="22"/>
  <c r="O575" i="22"/>
  <c r="O574" i="22"/>
  <c r="O573" i="22"/>
  <c r="O572" i="22"/>
  <c r="O571" i="22"/>
  <c r="O570" i="22"/>
  <c r="O569" i="22"/>
  <c r="O568" i="22"/>
  <c r="O567" i="22"/>
  <c r="O566" i="22"/>
  <c r="O565" i="22"/>
  <c r="O564" i="22"/>
  <c r="O563" i="22"/>
  <c r="O562" i="22"/>
  <c r="O561" i="22"/>
  <c r="O560" i="22"/>
  <c r="O559" i="22"/>
  <c r="O558" i="22"/>
  <c r="O557" i="22"/>
  <c r="O556" i="22"/>
  <c r="O555" i="22"/>
  <c r="O554" i="22"/>
  <c r="O553" i="22"/>
  <c r="O552" i="22"/>
  <c r="O551" i="22"/>
  <c r="O550" i="22"/>
  <c r="O549" i="22"/>
  <c r="O548" i="22"/>
  <c r="O547" i="22"/>
  <c r="O546" i="22"/>
  <c r="O545" i="22"/>
  <c r="O544" i="22"/>
  <c r="O543" i="22"/>
  <c r="O542" i="22"/>
  <c r="O541" i="22"/>
  <c r="O540" i="22"/>
  <c r="O539" i="22"/>
  <c r="O538" i="22"/>
  <c r="O537" i="22"/>
  <c r="O536" i="22"/>
  <c r="O535" i="22"/>
  <c r="O534" i="22"/>
  <c r="O533" i="22"/>
  <c r="O532" i="22"/>
  <c r="O531" i="22"/>
  <c r="O530" i="22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17" i="22"/>
  <c r="O516" i="22"/>
  <c r="O515" i="22"/>
  <c r="O514" i="22"/>
  <c r="O513" i="22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00" i="22"/>
  <c r="O499" i="22"/>
  <c r="O498" i="22"/>
  <c r="O497" i="22"/>
  <c r="O496" i="22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83" i="22"/>
  <c r="O482" i="22"/>
  <c r="O481" i="22"/>
  <c r="O480" i="22"/>
  <c r="O479" i="22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66" i="22"/>
  <c r="O465" i="22"/>
  <c r="O464" i="22"/>
  <c r="O463" i="22"/>
  <c r="O462" i="22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49" i="22"/>
  <c r="O448" i="22"/>
  <c r="O447" i="22"/>
  <c r="O446" i="22"/>
  <c r="O445" i="22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32" i="22"/>
  <c r="O431" i="22"/>
  <c r="O430" i="22"/>
  <c r="O429" i="22"/>
  <c r="O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15" i="22"/>
  <c r="O414" i="22"/>
  <c r="O413" i="22"/>
  <c r="O412" i="22"/>
  <c r="O411" i="22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398" i="22"/>
  <c r="O397" i="22"/>
  <c r="O396" i="22"/>
  <c r="O395" i="22"/>
  <c r="O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81" i="22"/>
  <c r="O380" i="22"/>
  <c r="O379" i="22"/>
  <c r="O378" i="22"/>
  <c r="O377" i="22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64" i="22"/>
  <c r="O363" i="22"/>
  <c r="O362" i="22"/>
  <c r="O361" i="22"/>
  <c r="O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47" i="22"/>
  <c r="O346" i="22"/>
  <c r="O345" i="22"/>
  <c r="O344" i="22"/>
  <c r="O343" i="22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30" i="22"/>
  <c r="O329" i="22"/>
  <c r="O328" i="22"/>
  <c r="O327" i="22"/>
  <c r="O326" i="22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13" i="22"/>
  <c r="O312" i="22"/>
  <c r="O311" i="22"/>
  <c r="O310" i="22"/>
  <c r="O309" i="22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296" i="22"/>
  <c r="O295" i="22"/>
  <c r="O294" i="22"/>
  <c r="O293" i="22"/>
  <c r="O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79" i="22"/>
  <c r="O278" i="22"/>
  <c r="O277" i="22"/>
  <c r="O276" i="22"/>
  <c r="O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62" i="22"/>
  <c r="O261" i="22"/>
  <c r="O260" i="22"/>
  <c r="O259" i="22"/>
  <c r="O258" i="22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45" i="22"/>
  <c r="O244" i="22"/>
  <c r="O243" i="22"/>
  <c r="O242" i="22"/>
  <c r="O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28" i="22"/>
  <c r="O227" i="22"/>
  <c r="O226" i="22"/>
  <c r="O225" i="22"/>
  <c r="O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08" i="22"/>
  <c r="O207" i="22"/>
  <c r="O206" i="22"/>
  <c r="O205" i="22"/>
  <c r="O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191" i="22"/>
  <c r="O190" i="22"/>
  <c r="O189" i="22"/>
  <c r="O188" i="22"/>
  <c r="O187" i="22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74" i="22"/>
  <c r="O173" i="22"/>
  <c r="O172" i="22"/>
  <c r="O171" i="22"/>
  <c r="O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57" i="22"/>
  <c r="O156" i="22"/>
  <c r="O155" i="22"/>
  <c r="O154" i="22"/>
  <c r="O153" i="22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38" i="22"/>
  <c r="O137" i="22"/>
  <c r="O136" i="22"/>
  <c r="O135" i="22"/>
  <c r="O134" i="22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21" i="22"/>
  <c r="O120" i="22"/>
  <c r="O119" i="22"/>
  <c r="O118" i="22"/>
  <c r="O117" i="22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04" i="22"/>
  <c r="O103" i="22"/>
  <c r="O102" i="22"/>
  <c r="O101" i="22"/>
  <c r="O100" i="22"/>
  <c r="O99" i="22"/>
  <c r="O98" i="22"/>
  <c r="O97" i="22"/>
  <c r="O96" i="22"/>
  <c r="O95" i="22"/>
  <c r="O94" i="22"/>
  <c r="O93" i="22"/>
  <c r="O92" i="22"/>
  <c r="O91" i="22"/>
  <c r="O90" i="22"/>
  <c r="O89" i="22"/>
  <c r="O88" i="22"/>
  <c r="O87" i="22"/>
  <c r="O86" i="22"/>
  <c r="O85" i="22"/>
  <c r="O84" i="22"/>
  <c r="O83" i="22"/>
  <c r="O82" i="22"/>
  <c r="O81" i="22"/>
  <c r="O80" i="22"/>
  <c r="O79" i="22"/>
  <c r="O78" i="22"/>
  <c r="O77" i="22"/>
  <c r="O76" i="22"/>
  <c r="O75" i="22"/>
  <c r="O74" i="22"/>
  <c r="O73" i="22"/>
  <c r="O72" i="22"/>
  <c r="O71" i="22"/>
  <c r="O70" i="22"/>
  <c r="O69" i="22"/>
  <c r="O68" i="22"/>
  <c r="O67" i="22"/>
  <c r="O66" i="22"/>
  <c r="O65" i="22"/>
  <c r="O64" i="22"/>
  <c r="O63" i="22"/>
  <c r="O62" i="22"/>
  <c r="O61" i="22"/>
  <c r="O60" i="22"/>
  <c r="O59" i="22"/>
  <c r="O58" i="22"/>
  <c r="O57" i="22"/>
  <c r="O56" i="22"/>
  <c r="O55" i="22"/>
  <c r="O54" i="22"/>
  <c r="O53" i="22"/>
  <c r="O52" i="22"/>
  <c r="O51" i="22"/>
  <c r="O50" i="22"/>
  <c r="O49" i="22"/>
  <c r="O48" i="22"/>
  <c r="O47" i="22"/>
  <c r="O46" i="22"/>
  <c r="O45" i="22"/>
  <c r="O44" i="22"/>
  <c r="O43" i="22"/>
  <c r="O42" i="22"/>
  <c r="O41" i="22"/>
  <c r="O40" i="22"/>
  <c r="O39" i="22"/>
  <c r="O38" i="22"/>
  <c r="O37" i="22"/>
  <c r="O36" i="22"/>
  <c r="O35" i="22"/>
  <c r="O34" i="22"/>
  <c r="O33" i="22"/>
  <c r="O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19" i="22"/>
  <c r="O18" i="22"/>
  <c r="O17" i="22"/>
  <c r="O16" i="22"/>
  <c r="O15" i="22"/>
  <c r="O14" i="22"/>
  <c r="O13" i="22"/>
  <c r="O12" i="22"/>
  <c r="O11" i="22"/>
  <c r="O10" i="22"/>
  <c r="O9" i="22"/>
  <c r="O8" i="22"/>
  <c r="O7" i="22"/>
  <c r="O6" i="22"/>
  <c r="O5" i="22"/>
  <c r="O4" i="22"/>
  <c r="O3" i="22"/>
  <c r="O2" i="22"/>
  <c r="L39" i="23" l="1"/>
  <c r="L55" i="23"/>
  <c r="L79" i="23"/>
  <c r="L99" i="23"/>
  <c r="L139" i="23"/>
  <c r="L143" i="23"/>
  <c r="L159" i="23"/>
  <c r="L183" i="23"/>
  <c r="L187" i="23"/>
  <c r="L227" i="23"/>
  <c r="L255" i="23"/>
  <c r="L267" i="23"/>
  <c r="L311" i="23"/>
  <c r="L331" i="23"/>
  <c r="L363" i="23"/>
  <c r="L379" i="23"/>
  <c r="L391" i="23"/>
  <c r="L439" i="23"/>
  <c r="L451" i="23"/>
  <c r="L483" i="23"/>
  <c r="L495" i="23"/>
  <c r="L511" i="23"/>
  <c r="L555" i="23"/>
  <c r="L575" i="23"/>
  <c r="K1" i="23"/>
  <c r="J1" i="23"/>
  <c r="I1" i="23"/>
  <c r="H1" i="23"/>
  <c r="L27" i="23"/>
  <c r="L107" i="23"/>
  <c r="L211" i="23"/>
  <c r="L327" i="23"/>
  <c r="L419" i="23"/>
  <c r="L543" i="23"/>
  <c r="L7" i="23" l="1"/>
  <c r="L15" i="23"/>
  <c r="L23" i="23"/>
  <c r="L35" i="23"/>
  <c r="L43" i="23"/>
  <c r="L59" i="23"/>
  <c r="L67" i="23"/>
  <c r="L83" i="23"/>
  <c r="L87" i="23"/>
  <c r="L111" i="23"/>
  <c r="L123" i="23"/>
  <c r="L127" i="23"/>
  <c r="L151" i="23"/>
  <c r="L163" i="23"/>
  <c r="L167" i="23"/>
  <c r="L179" i="23"/>
  <c r="L199" i="23"/>
  <c r="L207" i="23"/>
  <c r="L223" i="23"/>
  <c r="L235" i="23"/>
  <c r="L251" i="23"/>
  <c r="L271" i="23"/>
  <c r="L291" i="23"/>
  <c r="L295" i="23"/>
  <c r="L315" i="23"/>
  <c r="L4" i="23"/>
  <c r="L8" i="23"/>
  <c r="L12" i="23"/>
  <c r="L16" i="23"/>
  <c r="L20" i="23"/>
  <c r="L24" i="23"/>
  <c r="L28" i="23"/>
  <c r="L32" i="23"/>
  <c r="L36" i="23"/>
  <c r="L40" i="23"/>
  <c r="L44" i="23"/>
  <c r="L48" i="23"/>
  <c r="L52" i="23"/>
  <c r="L56" i="23"/>
  <c r="L60" i="23"/>
  <c r="L64" i="23"/>
  <c r="L68" i="23"/>
  <c r="L72" i="23"/>
  <c r="L76" i="23"/>
  <c r="L80" i="23"/>
  <c r="L84" i="23"/>
  <c r="L88" i="23"/>
  <c r="L92" i="23"/>
  <c r="L96" i="23"/>
  <c r="L100" i="23"/>
  <c r="L104" i="23"/>
  <c r="L108" i="23"/>
  <c r="L112" i="23"/>
  <c r="L116" i="23"/>
  <c r="L120" i="23"/>
  <c r="L124" i="23"/>
  <c r="L128" i="23"/>
  <c r="L132" i="23"/>
  <c r="L136" i="23"/>
  <c r="L140" i="23"/>
  <c r="L144" i="23"/>
  <c r="L148" i="23"/>
  <c r="L152" i="23"/>
  <c r="L156" i="23"/>
  <c r="L160" i="23"/>
  <c r="L164" i="23"/>
  <c r="L168" i="23"/>
  <c r="L172" i="23"/>
  <c r="L176" i="23"/>
  <c r="L180" i="23"/>
  <c r="L184" i="23"/>
  <c r="L188" i="23"/>
  <c r="L192" i="23"/>
  <c r="L196" i="23"/>
  <c r="L200" i="23"/>
  <c r="L204" i="23"/>
  <c r="L208" i="23"/>
  <c r="L212" i="23"/>
  <c r="L216" i="23"/>
  <c r="L220" i="23"/>
  <c r="L224" i="23"/>
  <c r="L228" i="23"/>
  <c r="L232" i="23"/>
  <c r="L236" i="23"/>
  <c r="L240" i="23"/>
  <c r="L244" i="23"/>
  <c r="L248" i="23"/>
  <c r="L252" i="23"/>
  <c r="L256" i="23"/>
  <c r="L260" i="23"/>
  <c r="L264" i="23"/>
  <c r="L268" i="23"/>
  <c r="L272" i="23"/>
  <c r="L276" i="23"/>
  <c r="L280" i="23"/>
  <c r="L284" i="23"/>
  <c r="L288" i="23"/>
  <c r="L292" i="23"/>
  <c r="L296" i="23"/>
  <c r="L300" i="23"/>
  <c r="L304" i="23"/>
  <c r="L308" i="23"/>
  <c r="L312" i="23"/>
  <c r="L316" i="23"/>
  <c r="L320" i="23"/>
  <c r="L324" i="23"/>
  <c r="L328" i="23"/>
  <c r="L332" i="23"/>
  <c r="L336" i="23"/>
  <c r="L340" i="23"/>
  <c r="L344" i="23"/>
  <c r="L348" i="23"/>
  <c r="L352" i="23"/>
  <c r="L356" i="23"/>
  <c r="L360" i="23"/>
  <c r="L364" i="23"/>
  <c r="L368" i="23"/>
  <c r="L372" i="23"/>
  <c r="L376" i="23"/>
  <c r="L380" i="23"/>
  <c r="L384" i="23"/>
  <c r="L388" i="23"/>
  <c r="L392" i="23"/>
  <c r="L396" i="23"/>
  <c r="L400" i="23"/>
  <c r="L404" i="23"/>
  <c r="L408" i="23"/>
  <c r="L412" i="23"/>
  <c r="L416" i="23"/>
  <c r="L420" i="23"/>
  <c r="L424" i="23"/>
  <c r="L428" i="23"/>
  <c r="L432" i="23"/>
  <c r="L436" i="23"/>
  <c r="L440" i="23"/>
  <c r="L444" i="23"/>
  <c r="L448" i="23"/>
  <c r="L452" i="23"/>
  <c r="L456" i="23"/>
  <c r="L460" i="23"/>
  <c r="L464" i="23"/>
  <c r="L468" i="23"/>
  <c r="L472" i="23"/>
  <c r="L476" i="23"/>
  <c r="L480" i="23"/>
  <c r="L484" i="23"/>
  <c r="L488" i="23"/>
  <c r="L492" i="23"/>
  <c r="L496" i="23"/>
  <c r="L500" i="23"/>
  <c r="L504" i="23"/>
  <c r="L508" i="23"/>
  <c r="L512" i="23"/>
  <c r="L516" i="23"/>
  <c r="L520" i="23"/>
  <c r="L524" i="23"/>
  <c r="L528" i="23"/>
  <c r="L532" i="23"/>
  <c r="L536" i="23"/>
  <c r="L540" i="23"/>
  <c r="L544" i="23"/>
  <c r="L548" i="23"/>
  <c r="L552" i="23"/>
  <c r="L556" i="23"/>
  <c r="L560" i="23"/>
  <c r="L564" i="23"/>
  <c r="L568" i="23"/>
  <c r="L572" i="23"/>
  <c r="L576" i="23"/>
  <c r="L343" i="23"/>
  <c r="L347" i="23"/>
  <c r="L359" i="23"/>
  <c r="L375" i="23"/>
  <c r="L387" i="23"/>
  <c r="L403" i="23"/>
  <c r="L407" i="23"/>
  <c r="L423" i="23"/>
  <c r="L435" i="23"/>
  <c r="L463" i="23"/>
  <c r="L467" i="23"/>
  <c r="L479" i="23"/>
  <c r="L499" i="23"/>
  <c r="L523" i="23"/>
  <c r="L527" i="23"/>
  <c r="L539" i="23"/>
  <c r="L559" i="23"/>
  <c r="L571" i="23"/>
  <c r="L567" i="23"/>
  <c r="L563" i="23"/>
  <c r="L551" i="23"/>
  <c r="L547" i="23"/>
  <c r="L535" i="23"/>
  <c r="L531" i="23"/>
  <c r="L519" i="23"/>
  <c r="L515" i="23"/>
  <c r="L507" i="23"/>
  <c r="L503" i="23"/>
  <c r="L491" i="23"/>
  <c r="L487" i="23"/>
  <c r="L475" i="23"/>
  <c r="L471" i="23"/>
  <c r="L459" i="23"/>
  <c r="L455" i="23"/>
  <c r="L447" i="23"/>
  <c r="L443" i="23"/>
  <c r="L431" i="23"/>
  <c r="L427" i="23"/>
  <c r="L415" i="23"/>
  <c r="L411" i="23"/>
  <c r="L399" i="23"/>
  <c r="L395" i="23"/>
  <c r="L383" i="23"/>
  <c r="L371" i="23"/>
  <c r="L367" i="23"/>
  <c r="L355" i="23"/>
  <c r="L351" i="23"/>
  <c r="L339" i="23"/>
  <c r="L335" i="23"/>
  <c r="L319" i="23"/>
  <c r="L307" i="23"/>
  <c r="L303" i="23"/>
  <c r="L283" i="23"/>
  <c r="L279" i="23"/>
  <c r="L263" i="23"/>
  <c r="L243" i="23"/>
  <c r="L239" i="23"/>
  <c r="L215" i="23"/>
  <c r="L195" i="23"/>
  <c r="L171" i="23"/>
  <c r="L155" i="23"/>
  <c r="L135" i="23"/>
  <c r="L115" i="23"/>
  <c r="L95" i="23"/>
  <c r="L71" i="23"/>
  <c r="L51" i="23"/>
  <c r="L31" i="23"/>
  <c r="L11" i="23"/>
  <c r="L3" i="23"/>
  <c r="L19" i="23"/>
  <c r="L47" i="23"/>
  <c r="L63" i="23"/>
  <c r="L75" i="23"/>
  <c r="L91" i="23"/>
  <c r="L103" i="23"/>
  <c r="L119" i="23"/>
  <c r="L131" i="23"/>
  <c r="L147" i="23"/>
  <c r="L175" i="23"/>
  <c r="L191" i="23"/>
  <c r="L203" i="23"/>
  <c r="L219" i="23"/>
  <c r="L231" i="23"/>
  <c r="L247" i="23"/>
  <c r="L259" i="23"/>
  <c r="L275" i="23"/>
  <c r="L287" i="23"/>
  <c r="L299" i="23"/>
  <c r="L323" i="23"/>
  <c r="L574" i="23"/>
  <c r="L570" i="23"/>
  <c r="L566" i="23"/>
  <c r="L562" i="23"/>
  <c r="L558" i="23"/>
  <c r="L554" i="23"/>
  <c r="L550" i="23"/>
  <c r="L546" i="23"/>
  <c r="L542" i="23"/>
  <c r="L514" i="23"/>
  <c r="L510" i="23"/>
  <c r="L490" i="23"/>
  <c r="L462" i="23"/>
  <c r="L458" i="23"/>
  <c r="L454" i="23"/>
  <c r="L450" i="23"/>
  <c r="L426" i="23"/>
  <c r="L422" i="23"/>
  <c r="L418" i="23"/>
  <c r="L414" i="23"/>
  <c r="L410" i="23"/>
  <c r="L406" i="23"/>
  <c r="L402" i="23"/>
  <c r="L398" i="23"/>
  <c r="L394" i="23"/>
  <c r="L390" i="23"/>
  <c r="L378" i="23"/>
  <c r="L374" i="23"/>
  <c r="L370" i="23"/>
  <c r="L366" i="23"/>
  <c r="L362" i="23"/>
  <c r="L358" i="23"/>
  <c r="L334" i="23"/>
  <c r="L330" i="23"/>
  <c r="L326" i="23"/>
  <c r="L322" i="23"/>
  <c r="L318" i="23"/>
  <c r="L314" i="23"/>
  <c r="L310" i="23"/>
  <c r="L294" i="23"/>
  <c r="L286" i="23"/>
  <c r="L282" i="23"/>
  <c r="L278" i="23"/>
  <c r="L274" i="23"/>
  <c r="L270" i="23"/>
  <c r="L266" i="23"/>
  <c r="L238" i="23"/>
  <c r="L234" i="23"/>
  <c r="L230" i="23"/>
  <c r="L226" i="23"/>
  <c r="L222" i="23"/>
  <c r="L218" i="23"/>
  <c r="L214" i="23"/>
  <c r="L210" i="23"/>
  <c r="L206" i="23"/>
  <c r="L202" i="23"/>
  <c r="L198" i="23"/>
  <c r="L194" i="23"/>
  <c r="L190" i="23"/>
  <c r="L186" i="23"/>
  <c r="L182" i="23"/>
  <c r="L178" i="23"/>
  <c r="L154" i="23"/>
  <c r="L142" i="23"/>
  <c r="L138" i="23"/>
  <c r="L134" i="23"/>
  <c r="L126" i="23"/>
  <c r="L122" i="23"/>
  <c r="L118" i="23"/>
  <c r="L114" i="23"/>
  <c r="L42" i="23"/>
  <c r="L538" i="23"/>
  <c r="L534" i="23"/>
  <c r="L530" i="23"/>
  <c r="L526" i="23"/>
  <c r="L522" i="23"/>
  <c r="L518" i="23"/>
  <c r="L506" i="23"/>
  <c r="L502" i="23"/>
  <c r="L498" i="23"/>
  <c r="L494" i="23"/>
  <c r="L486" i="23"/>
  <c r="L482" i="23"/>
  <c r="L478" i="23"/>
  <c r="L474" i="23"/>
  <c r="L470" i="23"/>
  <c r="L466" i="23"/>
  <c r="L446" i="23"/>
  <c r="L442" i="23"/>
  <c r="L438" i="23"/>
  <c r="L434" i="23"/>
  <c r="L430" i="23"/>
  <c r="L386" i="23"/>
  <c r="L382" i="23"/>
  <c r="L354" i="23"/>
  <c r="L350" i="23"/>
  <c r="L346" i="23"/>
  <c r="L342" i="23"/>
  <c r="L338" i="23"/>
  <c r="L306" i="23"/>
  <c r="L302" i="23"/>
  <c r="L298" i="23"/>
  <c r="L290" i="23"/>
  <c r="L262" i="23"/>
  <c r="L258" i="23"/>
  <c r="L254" i="23"/>
  <c r="L250" i="23"/>
  <c r="L246" i="23"/>
  <c r="L242" i="23"/>
  <c r="L174" i="23"/>
  <c r="L170" i="23"/>
  <c r="L166" i="23"/>
  <c r="L162" i="23"/>
  <c r="L158" i="23"/>
  <c r="L150" i="23"/>
  <c r="L146" i="23"/>
  <c r="L130" i="23"/>
  <c r="L110" i="23"/>
  <c r="L106" i="23"/>
  <c r="L102" i="23"/>
  <c r="L98" i="23"/>
  <c r="L94" i="23"/>
  <c r="L90" i="23"/>
  <c r="L86" i="23"/>
  <c r="L82" i="23"/>
  <c r="L78" i="23"/>
  <c r="L74" i="23"/>
  <c r="L70" i="23"/>
  <c r="L66" i="23"/>
  <c r="L62" i="23"/>
  <c r="L58" i="23"/>
  <c r="L54" i="23"/>
  <c r="L50" i="23"/>
  <c r="L46" i="23"/>
  <c r="L38" i="23"/>
  <c r="L34" i="23"/>
  <c r="L30" i="23"/>
  <c r="L26" i="23"/>
  <c r="L22" i="23"/>
  <c r="L18" i="23"/>
  <c r="L14" i="23"/>
  <c r="L10" i="23"/>
  <c r="L6" i="23"/>
  <c r="L577" i="23"/>
  <c r="L573" i="23"/>
  <c r="L569" i="23"/>
  <c r="L565" i="23"/>
  <c r="L561" i="23"/>
  <c r="L557" i="23"/>
  <c r="L553" i="23"/>
  <c r="L549" i="23"/>
  <c r="L545" i="23"/>
  <c r="L541" i="23"/>
  <c r="L537" i="23"/>
  <c r="L533" i="23"/>
  <c r="L529" i="23"/>
  <c r="L525" i="23"/>
  <c r="L521" i="23"/>
  <c r="L517" i="23"/>
  <c r="L513" i="23"/>
  <c r="L509" i="23"/>
  <c r="L505" i="23"/>
  <c r="L501" i="23"/>
  <c r="L497" i="23"/>
  <c r="L493" i="23"/>
  <c r="L489" i="23"/>
  <c r="L485" i="23"/>
  <c r="L481" i="23"/>
  <c r="L477" i="23"/>
  <c r="L473" i="23"/>
  <c r="L469" i="23"/>
  <c r="L465" i="23"/>
  <c r="L461" i="23"/>
  <c r="L457" i="23"/>
  <c r="L453" i="23"/>
  <c r="L449" i="23"/>
  <c r="L445" i="23"/>
  <c r="L441" i="23"/>
  <c r="L437" i="23"/>
  <c r="L433" i="23"/>
  <c r="L429" i="23"/>
  <c r="L425" i="23"/>
  <c r="L421" i="23"/>
  <c r="L417" i="23"/>
  <c r="L413" i="23"/>
  <c r="L409" i="23"/>
  <c r="L405" i="23"/>
  <c r="L401" i="23"/>
  <c r="L397" i="23"/>
  <c r="L393" i="23"/>
  <c r="L389" i="23"/>
  <c r="L385" i="23"/>
  <c r="L381" i="23"/>
  <c r="L377" i="23"/>
  <c r="L373" i="23"/>
  <c r="L369" i="23"/>
  <c r="L365" i="23"/>
  <c r="L361" i="23"/>
  <c r="L357" i="23"/>
  <c r="L353" i="23"/>
  <c r="L349" i="23"/>
  <c r="L345" i="23"/>
  <c r="L341" i="23"/>
  <c r="L337" i="23"/>
  <c r="L333" i="23"/>
  <c r="L329" i="23"/>
  <c r="L325" i="23"/>
  <c r="L321" i="23"/>
  <c r="L317" i="23"/>
  <c r="L313" i="23"/>
  <c r="L309" i="23"/>
  <c r="L305" i="23"/>
  <c r="L301" i="23"/>
  <c r="L297" i="23"/>
  <c r="L293" i="23"/>
  <c r="L289" i="23"/>
  <c r="L285" i="23"/>
  <c r="L281" i="23"/>
  <c r="L277" i="23"/>
  <c r="L273" i="23"/>
  <c r="L269" i="23"/>
  <c r="L265" i="23"/>
  <c r="L261" i="23"/>
  <c r="L257" i="23"/>
  <c r="L253" i="23"/>
  <c r="L249" i="23"/>
  <c r="L245" i="23"/>
  <c r="L241" i="23"/>
  <c r="L237" i="23"/>
  <c r="L233" i="23"/>
  <c r="L229" i="23"/>
  <c r="L225" i="23"/>
  <c r="L221" i="23"/>
  <c r="L217" i="23"/>
  <c r="L213" i="23"/>
  <c r="L209" i="23"/>
  <c r="L205" i="23"/>
  <c r="L201" i="23"/>
  <c r="L197" i="23"/>
  <c r="L193" i="23"/>
  <c r="L189" i="23"/>
  <c r="L185" i="23"/>
  <c r="L181" i="23"/>
  <c r="L177" i="23"/>
  <c r="L173" i="23"/>
  <c r="L169" i="23"/>
  <c r="L165" i="23"/>
  <c r="L161" i="23"/>
  <c r="L157" i="23"/>
  <c r="L153" i="23"/>
  <c r="L149" i="23"/>
  <c r="L145" i="23"/>
  <c r="L141" i="23"/>
  <c r="L137" i="23"/>
  <c r="L133" i="23"/>
  <c r="L129" i="23"/>
  <c r="L125" i="23"/>
  <c r="L121" i="23"/>
  <c r="L117" i="23"/>
  <c r="L113" i="23"/>
  <c r="L109" i="23"/>
  <c r="L105" i="23"/>
  <c r="L101" i="23"/>
  <c r="L97" i="23"/>
  <c r="L93" i="23"/>
  <c r="L89" i="23"/>
  <c r="L85" i="23"/>
  <c r="L81" i="23"/>
  <c r="L77" i="23"/>
  <c r="L73" i="23"/>
  <c r="L69" i="23"/>
  <c r="L65" i="23"/>
  <c r="L61" i="23"/>
  <c r="L57" i="23"/>
  <c r="L53" i="23"/>
  <c r="L49" i="23"/>
  <c r="L45" i="23"/>
  <c r="L41" i="23"/>
  <c r="L37" i="23"/>
  <c r="L33" i="23"/>
  <c r="L29" i="23"/>
  <c r="L25" i="23"/>
  <c r="L21" i="23"/>
  <c r="L17" i="23"/>
  <c r="L13" i="23"/>
  <c r="L9" i="23"/>
  <c r="L5" i="23"/>
  <c r="N3" i="23"/>
  <c r="L2" i="23"/>
  <c r="N4" i="23"/>
  <c r="AX1" i="22"/>
  <c r="AA1" i="22" s="1"/>
  <c r="AV1" i="22"/>
  <c r="Y1" i="22" s="1"/>
  <c r="AT1" i="22"/>
  <c r="W1" i="22" s="1"/>
  <c r="AR1" i="22"/>
  <c r="AP1" i="22"/>
  <c r="S1" i="22" s="1"/>
  <c r="AN1" i="22"/>
  <c r="Q1" i="22" s="1"/>
  <c r="AL1" i="22"/>
  <c r="O1" i="22" s="1"/>
  <c r="AJ1" i="22"/>
  <c r="M1" i="22" s="1"/>
  <c r="AH1" i="22"/>
  <c r="K1" i="22" s="1"/>
  <c r="AW1" i="22"/>
  <c r="Z1" i="22" s="1"/>
  <c r="AU1" i="22"/>
  <c r="X1" i="22" s="1"/>
  <c r="AS1" i="22"/>
  <c r="V1" i="22" s="1"/>
  <c r="AQ1" i="22"/>
  <c r="T1" i="22" s="1"/>
  <c r="AO1" i="22"/>
  <c r="AM1" i="22"/>
  <c r="P1" i="22" s="1"/>
  <c r="AK1" i="22"/>
  <c r="N1" i="22" s="1"/>
  <c r="AI1" i="22"/>
  <c r="L1" i="22" s="1"/>
  <c r="AG1" i="22"/>
  <c r="J1" i="22" s="1"/>
  <c r="AF1" i="22"/>
  <c r="I1" i="22" s="1"/>
  <c r="AE1" i="22"/>
  <c r="H1" i="22" s="1"/>
  <c r="BB3" i="22"/>
  <c r="BA3" i="22"/>
  <c r="BA2" i="22"/>
  <c r="H4" i="22"/>
  <c r="H8" i="22"/>
  <c r="H32" i="22"/>
  <c r="H40" i="22"/>
  <c r="T105" i="22"/>
  <c r="T135" i="22"/>
  <c r="T147" i="22"/>
  <c r="T170" i="22"/>
  <c r="P174" i="22"/>
  <c r="H201" i="22"/>
  <c r="P215" i="22"/>
  <c r="H216" i="22"/>
  <c r="P227" i="22"/>
  <c r="T230" i="22"/>
  <c r="P231" i="22"/>
  <c r="T238" i="22"/>
  <c r="L241" i="22"/>
  <c r="H248" i="22"/>
  <c r="P248" i="22"/>
  <c r="H250" i="22"/>
  <c r="H256" i="22"/>
  <c r="P259" i="22"/>
  <c r="T263" i="22"/>
  <c r="T270" i="22"/>
  <c r="H272" i="22"/>
  <c r="T275" i="22"/>
  <c r="H277" i="22"/>
  <c r="T279" i="22"/>
  <c r="H282" i="22"/>
  <c r="P283" i="22"/>
  <c r="P288" i="22"/>
  <c r="T289" i="22"/>
  <c r="H292" i="22"/>
  <c r="T299" i="22"/>
  <c r="H301" i="22"/>
  <c r="P303" i="22"/>
  <c r="L307" i="22"/>
  <c r="P312" i="22"/>
  <c r="L316" i="22"/>
  <c r="T318" i="22"/>
  <c r="H320" i="22"/>
  <c r="T327" i="22"/>
  <c r="H330" i="22"/>
  <c r="P331" i="22"/>
  <c r="T337" i="22"/>
  <c r="R1" i="22"/>
  <c r="U1" i="22"/>
  <c r="H3" i="22"/>
  <c r="J3" i="22"/>
  <c r="L3" i="22"/>
  <c r="N3" i="22"/>
  <c r="P3" i="22"/>
  <c r="R3" i="22"/>
  <c r="T3" i="22"/>
  <c r="V3" i="22"/>
  <c r="X3" i="22"/>
  <c r="Z3" i="22"/>
  <c r="J4" i="22"/>
  <c r="L4" i="22"/>
  <c r="N4" i="22"/>
  <c r="P4" i="22"/>
  <c r="R4" i="22"/>
  <c r="T4" i="22"/>
  <c r="V4" i="22"/>
  <c r="X4" i="22"/>
  <c r="Z4" i="22"/>
  <c r="H5" i="22"/>
  <c r="J5" i="22"/>
  <c r="L5" i="22"/>
  <c r="N5" i="22"/>
  <c r="P5" i="22"/>
  <c r="R5" i="22"/>
  <c r="T5" i="22"/>
  <c r="V5" i="22"/>
  <c r="X5" i="22"/>
  <c r="Z5" i="22"/>
  <c r="H6" i="22"/>
  <c r="J6" i="22"/>
  <c r="L6" i="22"/>
  <c r="N6" i="22"/>
  <c r="P6" i="22"/>
  <c r="R6" i="22"/>
  <c r="T6" i="22"/>
  <c r="V6" i="22"/>
  <c r="X6" i="22"/>
  <c r="Z6" i="22"/>
  <c r="H7" i="22"/>
  <c r="J7" i="22"/>
  <c r="L7" i="22"/>
  <c r="N7" i="22"/>
  <c r="P7" i="22"/>
  <c r="R7" i="22"/>
  <c r="T7" i="22"/>
  <c r="V7" i="22"/>
  <c r="X7" i="22"/>
  <c r="Z7" i="22"/>
  <c r="J8" i="22"/>
  <c r="L8" i="22"/>
  <c r="N8" i="22"/>
  <c r="P8" i="22"/>
  <c r="R8" i="22"/>
  <c r="T8" i="22"/>
  <c r="V8" i="22"/>
  <c r="X8" i="22"/>
  <c r="Z8" i="22"/>
  <c r="H9" i="22"/>
  <c r="J9" i="22"/>
  <c r="L9" i="22"/>
  <c r="N9" i="22"/>
  <c r="P9" i="22"/>
  <c r="R9" i="22"/>
  <c r="T9" i="22"/>
  <c r="V9" i="22"/>
  <c r="X9" i="22"/>
  <c r="Z9" i="22"/>
  <c r="H10" i="22"/>
  <c r="J10" i="22"/>
  <c r="L10" i="22"/>
  <c r="N10" i="22"/>
  <c r="P10" i="22"/>
  <c r="R10" i="22"/>
  <c r="T10" i="22"/>
  <c r="V10" i="22"/>
  <c r="X10" i="22"/>
  <c r="Z10" i="22"/>
  <c r="H11" i="22"/>
  <c r="J11" i="22"/>
  <c r="L11" i="22"/>
  <c r="N11" i="22"/>
  <c r="P11" i="22"/>
  <c r="R11" i="22"/>
  <c r="T11" i="22"/>
  <c r="V11" i="22"/>
  <c r="X11" i="22"/>
  <c r="Z11" i="22"/>
  <c r="H12" i="22"/>
  <c r="J12" i="22"/>
  <c r="L12" i="22"/>
  <c r="N12" i="22"/>
  <c r="P12" i="22"/>
  <c r="R12" i="22"/>
  <c r="T12" i="22"/>
  <c r="V12" i="22"/>
  <c r="X12" i="22"/>
  <c r="Z12" i="22"/>
  <c r="H13" i="22"/>
  <c r="J13" i="22"/>
  <c r="L13" i="22"/>
  <c r="N13" i="22"/>
  <c r="P13" i="22"/>
  <c r="R13" i="22"/>
  <c r="T13" i="22"/>
  <c r="V13" i="22"/>
  <c r="X13" i="22"/>
  <c r="Z13" i="22"/>
  <c r="H14" i="22"/>
  <c r="J14" i="22"/>
  <c r="L14" i="22"/>
  <c r="N14" i="22"/>
  <c r="P14" i="22"/>
  <c r="R14" i="22"/>
  <c r="T14" i="22"/>
  <c r="V14" i="22"/>
  <c r="X14" i="22"/>
  <c r="Z14" i="22"/>
  <c r="H15" i="22"/>
  <c r="J15" i="22"/>
  <c r="L15" i="22"/>
  <c r="N15" i="22"/>
  <c r="P15" i="22"/>
  <c r="R15" i="22"/>
  <c r="T15" i="22"/>
  <c r="V15" i="22"/>
  <c r="X15" i="22"/>
  <c r="Z15" i="22"/>
  <c r="H16" i="22"/>
  <c r="J16" i="22"/>
  <c r="L16" i="22"/>
  <c r="N16" i="22"/>
  <c r="P16" i="22"/>
  <c r="R16" i="22"/>
  <c r="T16" i="22"/>
  <c r="V16" i="22"/>
  <c r="X16" i="22"/>
  <c r="Z16" i="22"/>
  <c r="H17" i="22"/>
  <c r="J17" i="22"/>
  <c r="L17" i="22"/>
  <c r="N17" i="22"/>
  <c r="P17" i="22"/>
  <c r="R17" i="22"/>
  <c r="T17" i="22"/>
  <c r="V17" i="22"/>
  <c r="X17" i="22"/>
  <c r="Z17" i="22"/>
  <c r="H18" i="22"/>
  <c r="J18" i="22"/>
  <c r="L18" i="22"/>
  <c r="N18" i="22"/>
  <c r="P18" i="22"/>
  <c r="R18" i="22"/>
  <c r="T18" i="22"/>
  <c r="V18" i="22"/>
  <c r="X18" i="22"/>
  <c r="Z18" i="22"/>
  <c r="H19" i="22"/>
  <c r="J19" i="22"/>
  <c r="L19" i="22"/>
  <c r="N19" i="22"/>
  <c r="P19" i="22"/>
  <c r="R19" i="22"/>
  <c r="T19" i="22"/>
  <c r="V19" i="22"/>
  <c r="X19" i="22"/>
  <c r="Z19" i="22"/>
  <c r="H20" i="22"/>
  <c r="J20" i="22"/>
  <c r="L20" i="22"/>
  <c r="N20" i="22"/>
  <c r="P20" i="22"/>
  <c r="R20" i="22"/>
  <c r="T20" i="22"/>
  <c r="V20" i="22"/>
  <c r="X20" i="22"/>
  <c r="Z20" i="22"/>
  <c r="H21" i="22"/>
  <c r="J21" i="22"/>
  <c r="L21" i="22"/>
  <c r="N21" i="22"/>
  <c r="P21" i="22"/>
  <c r="R21" i="22"/>
  <c r="T21" i="22"/>
  <c r="V21" i="22"/>
  <c r="X21" i="22"/>
  <c r="Z21" i="22"/>
  <c r="H22" i="22"/>
  <c r="J22" i="22"/>
  <c r="L22" i="22"/>
  <c r="N22" i="22"/>
  <c r="P22" i="22"/>
  <c r="R22" i="22"/>
  <c r="T22" i="22"/>
  <c r="V22" i="22"/>
  <c r="X22" i="22"/>
  <c r="Z22" i="22"/>
  <c r="H23" i="22"/>
  <c r="J23" i="22"/>
  <c r="L23" i="22"/>
  <c r="N23" i="22"/>
  <c r="P23" i="22"/>
  <c r="R23" i="22"/>
  <c r="T23" i="22"/>
  <c r="V23" i="22"/>
  <c r="X23" i="22"/>
  <c r="Z23" i="22"/>
  <c r="H24" i="22"/>
  <c r="J24" i="22"/>
  <c r="L24" i="22"/>
  <c r="N24" i="22"/>
  <c r="P24" i="22"/>
  <c r="R24" i="22"/>
  <c r="T24" i="22"/>
  <c r="V24" i="22"/>
  <c r="X24" i="22"/>
  <c r="Z24" i="22"/>
  <c r="H25" i="22"/>
  <c r="J25" i="22"/>
  <c r="L25" i="22"/>
  <c r="N25" i="22"/>
  <c r="P25" i="22"/>
  <c r="R25" i="22"/>
  <c r="T25" i="22"/>
  <c r="V25" i="22"/>
  <c r="X25" i="22"/>
  <c r="Z25" i="22"/>
  <c r="H26" i="22"/>
  <c r="J26" i="22"/>
  <c r="L26" i="22"/>
  <c r="N26" i="22"/>
  <c r="P26" i="22"/>
  <c r="R26" i="22"/>
  <c r="T26" i="22"/>
  <c r="V26" i="22"/>
  <c r="X26" i="22"/>
  <c r="Z26" i="22"/>
  <c r="H27" i="22"/>
  <c r="J27" i="22"/>
  <c r="L27" i="22"/>
  <c r="N27" i="22"/>
  <c r="P27" i="22"/>
  <c r="R27" i="22"/>
  <c r="T27" i="22"/>
  <c r="V27" i="22"/>
  <c r="X27" i="22"/>
  <c r="Z27" i="22"/>
  <c r="H28" i="22"/>
  <c r="J28" i="22"/>
  <c r="L28" i="22"/>
  <c r="N28" i="22"/>
  <c r="P28" i="22"/>
  <c r="R28" i="22"/>
  <c r="T28" i="22"/>
  <c r="V28" i="22"/>
  <c r="X28" i="22"/>
  <c r="Z28" i="22"/>
  <c r="H29" i="22"/>
  <c r="J29" i="22"/>
  <c r="L29" i="22"/>
  <c r="N29" i="22"/>
  <c r="P29" i="22"/>
  <c r="R29" i="22"/>
  <c r="T29" i="22"/>
  <c r="V29" i="22"/>
  <c r="X29" i="22"/>
  <c r="Z29" i="22"/>
  <c r="H30" i="22"/>
  <c r="J30" i="22"/>
  <c r="L30" i="22"/>
  <c r="N30" i="22"/>
  <c r="P30" i="22"/>
  <c r="R30" i="22"/>
  <c r="T30" i="22"/>
  <c r="V30" i="22"/>
  <c r="X30" i="22"/>
  <c r="Z30" i="22"/>
  <c r="H31" i="22"/>
  <c r="J31" i="22"/>
  <c r="L31" i="22"/>
  <c r="N31" i="22"/>
  <c r="P31" i="22"/>
  <c r="R31" i="22"/>
  <c r="T31" i="22"/>
  <c r="V31" i="22"/>
  <c r="X31" i="22"/>
  <c r="Z31" i="22"/>
  <c r="J32" i="22"/>
  <c r="L32" i="22"/>
  <c r="N32" i="22"/>
  <c r="P32" i="22"/>
  <c r="R32" i="22"/>
  <c r="T32" i="22"/>
  <c r="V32" i="22"/>
  <c r="X32" i="22"/>
  <c r="Z32" i="22"/>
  <c r="H33" i="22"/>
  <c r="J33" i="22"/>
  <c r="L33" i="22"/>
  <c r="N33" i="22"/>
  <c r="P33" i="22"/>
  <c r="R33" i="22"/>
  <c r="T33" i="22"/>
  <c r="V33" i="22"/>
  <c r="X33" i="22"/>
  <c r="Z33" i="22"/>
  <c r="H34" i="22"/>
  <c r="J34" i="22"/>
  <c r="L34" i="22"/>
  <c r="N34" i="22"/>
  <c r="P34" i="22"/>
  <c r="R34" i="22"/>
  <c r="T34" i="22"/>
  <c r="V34" i="22"/>
  <c r="X34" i="22"/>
  <c r="Z34" i="22"/>
  <c r="H35" i="22"/>
  <c r="J35" i="22"/>
  <c r="L35" i="22"/>
  <c r="N35" i="22"/>
  <c r="P35" i="22"/>
  <c r="R35" i="22"/>
  <c r="T35" i="22"/>
  <c r="V35" i="22"/>
  <c r="X35" i="22"/>
  <c r="Z35" i="22"/>
  <c r="H36" i="22"/>
  <c r="J36" i="22"/>
  <c r="L36" i="22"/>
  <c r="N36" i="22"/>
  <c r="P36" i="22"/>
  <c r="R36" i="22"/>
  <c r="T36" i="22"/>
  <c r="V36" i="22"/>
  <c r="X36" i="22"/>
  <c r="Z36" i="22"/>
  <c r="H37" i="22"/>
  <c r="J37" i="22"/>
  <c r="L37" i="22"/>
  <c r="N37" i="22"/>
  <c r="P37" i="22"/>
  <c r="R37" i="22"/>
  <c r="T37" i="22"/>
  <c r="V37" i="22"/>
  <c r="X37" i="22"/>
  <c r="Z37" i="22"/>
  <c r="H38" i="22"/>
  <c r="J38" i="22"/>
  <c r="L38" i="22"/>
  <c r="N38" i="22"/>
  <c r="P38" i="22"/>
  <c r="R38" i="22"/>
  <c r="T38" i="22"/>
  <c r="V38" i="22"/>
  <c r="X38" i="22"/>
  <c r="Z38" i="22"/>
  <c r="H39" i="22"/>
  <c r="J39" i="22"/>
  <c r="L39" i="22"/>
  <c r="N39" i="22"/>
  <c r="P39" i="22"/>
  <c r="R39" i="22"/>
  <c r="T39" i="22"/>
  <c r="V39" i="22"/>
  <c r="X39" i="22"/>
  <c r="Z39" i="22"/>
  <c r="J40" i="22"/>
  <c r="L40" i="22"/>
  <c r="N40" i="22"/>
  <c r="P40" i="22"/>
  <c r="R40" i="22"/>
  <c r="T40" i="22"/>
  <c r="V40" i="22"/>
  <c r="X40" i="22"/>
  <c r="Z40" i="22"/>
  <c r="H41" i="22"/>
  <c r="J41" i="22"/>
  <c r="L41" i="22"/>
  <c r="N41" i="22"/>
  <c r="P41" i="22"/>
  <c r="R41" i="22"/>
  <c r="T41" i="22"/>
  <c r="V41" i="22"/>
  <c r="X41" i="22"/>
  <c r="Z41" i="22"/>
  <c r="H42" i="22"/>
  <c r="J42" i="22"/>
  <c r="L42" i="22"/>
  <c r="N42" i="22"/>
  <c r="P42" i="22"/>
  <c r="R42" i="22"/>
  <c r="T42" i="22"/>
  <c r="V42" i="22"/>
  <c r="X42" i="22"/>
  <c r="Z42" i="22"/>
  <c r="H43" i="22"/>
  <c r="J43" i="22"/>
  <c r="L43" i="22"/>
  <c r="N43" i="22"/>
  <c r="P43" i="22"/>
  <c r="R43" i="22"/>
  <c r="T43" i="22"/>
  <c r="V43" i="22"/>
  <c r="X43" i="22"/>
  <c r="Z43" i="22"/>
  <c r="H44" i="22"/>
  <c r="J44" i="22"/>
  <c r="L44" i="22"/>
  <c r="N44" i="22"/>
  <c r="P44" i="22"/>
  <c r="R44" i="22"/>
  <c r="T44" i="22"/>
  <c r="V44" i="22"/>
  <c r="X44" i="22"/>
  <c r="Z44" i="22"/>
  <c r="H45" i="22"/>
  <c r="J45" i="22"/>
  <c r="L45" i="22"/>
  <c r="N45" i="22"/>
  <c r="P45" i="22"/>
  <c r="R45" i="22"/>
  <c r="T45" i="22"/>
  <c r="V45" i="22"/>
  <c r="X45" i="22"/>
  <c r="Z45" i="22"/>
  <c r="H46" i="22"/>
  <c r="J46" i="22"/>
  <c r="L46" i="22"/>
  <c r="N46" i="22"/>
  <c r="P46" i="22"/>
  <c r="R46" i="22"/>
  <c r="T46" i="22"/>
  <c r="V46" i="22"/>
  <c r="X46" i="22"/>
  <c r="Z46" i="22"/>
  <c r="H47" i="22"/>
  <c r="J47" i="22"/>
  <c r="L47" i="22"/>
  <c r="N47" i="22"/>
  <c r="P47" i="22"/>
  <c r="R47" i="22"/>
  <c r="T47" i="22"/>
  <c r="V47" i="22"/>
  <c r="X47" i="22"/>
  <c r="Z47" i="22"/>
  <c r="H48" i="22"/>
  <c r="J48" i="22"/>
  <c r="L48" i="22"/>
  <c r="N48" i="22"/>
  <c r="P48" i="22"/>
  <c r="R48" i="22"/>
  <c r="T48" i="22"/>
  <c r="V48" i="22"/>
  <c r="X48" i="22"/>
  <c r="Z48" i="22"/>
  <c r="H49" i="22"/>
  <c r="J49" i="22"/>
  <c r="L49" i="22"/>
  <c r="N49" i="22"/>
  <c r="P49" i="22"/>
  <c r="R49" i="22"/>
  <c r="T49" i="22"/>
  <c r="V49" i="22"/>
  <c r="X49" i="22"/>
  <c r="Z49" i="22"/>
  <c r="H50" i="22"/>
  <c r="J50" i="22"/>
  <c r="L50" i="22"/>
  <c r="N50" i="22"/>
  <c r="P50" i="22"/>
  <c r="R50" i="22"/>
  <c r="T50" i="22"/>
  <c r="V50" i="22"/>
  <c r="X50" i="22"/>
  <c r="Z50" i="22"/>
  <c r="H51" i="22"/>
  <c r="J51" i="22"/>
  <c r="L51" i="22"/>
  <c r="N51" i="22"/>
  <c r="P51" i="22"/>
  <c r="R51" i="22"/>
  <c r="T51" i="22"/>
  <c r="V51" i="22"/>
  <c r="X51" i="22"/>
  <c r="Z51" i="22"/>
  <c r="H52" i="22"/>
  <c r="J52" i="22"/>
  <c r="L52" i="22"/>
  <c r="N52" i="22"/>
  <c r="P52" i="22"/>
  <c r="R52" i="22"/>
  <c r="T52" i="22"/>
  <c r="V52" i="22"/>
  <c r="X52" i="22"/>
  <c r="Z52" i="22"/>
  <c r="H53" i="22"/>
  <c r="J53" i="22"/>
  <c r="L53" i="22"/>
  <c r="N53" i="22"/>
  <c r="P53" i="22"/>
  <c r="R53" i="22"/>
  <c r="T53" i="22"/>
  <c r="V53" i="22"/>
  <c r="X53" i="22"/>
  <c r="Z53" i="22"/>
  <c r="H54" i="22"/>
  <c r="J54" i="22"/>
  <c r="L54" i="22"/>
  <c r="N54" i="22"/>
  <c r="P54" i="22"/>
  <c r="R54" i="22"/>
  <c r="T54" i="22"/>
  <c r="V54" i="22"/>
  <c r="X54" i="22"/>
  <c r="Z54" i="22"/>
  <c r="H55" i="22"/>
  <c r="J55" i="22"/>
  <c r="L55" i="22"/>
  <c r="N55" i="22"/>
  <c r="P55" i="22"/>
  <c r="R55" i="22"/>
  <c r="T55" i="22"/>
  <c r="V55" i="22"/>
  <c r="X55" i="22"/>
  <c r="Z55" i="22"/>
  <c r="H56" i="22"/>
  <c r="J56" i="22"/>
  <c r="L56" i="22"/>
  <c r="N56" i="22"/>
  <c r="P56" i="22"/>
  <c r="R56" i="22"/>
  <c r="T56" i="22"/>
  <c r="V56" i="22"/>
  <c r="X56" i="22"/>
  <c r="Z56" i="22"/>
  <c r="H57" i="22"/>
  <c r="J57" i="22"/>
  <c r="L57" i="22"/>
  <c r="N57" i="22"/>
  <c r="P57" i="22"/>
  <c r="R57" i="22"/>
  <c r="T57" i="22"/>
  <c r="V57" i="22"/>
  <c r="X57" i="22"/>
  <c r="Z57" i="22"/>
  <c r="H58" i="22"/>
  <c r="J58" i="22"/>
  <c r="L58" i="22"/>
  <c r="N58" i="22"/>
  <c r="P58" i="22"/>
  <c r="R58" i="22"/>
  <c r="T58" i="22"/>
  <c r="V58" i="22"/>
  <c r="X58" i="22"/>
  <c r="Z58" i="22"/>
  <c r="H59" i="22"/>
  <c r="J59" i="22"/>
  <c r="L59" i="22"/>
  <c r="N59" i="22"/>
  <c r="P59" i="22"/>
  <c r="R59" i="22"/>
  <c r="T59" i="22"/>
  <c r="V59" i="22"/>
  <c r="X59" i="22"/>
  <c r="Z59" i="22"/>
  <c r="H60" i="22"/>
  <c r="J60" i="22"/>
  <c r="L60" i="22"/>
  <c r="N60" i="22"/>
  <c r="P60" i="22"/>
  <c r="R60" i="22"/>
  <c r="T60" i="22"/>
  <c r="V60" i="22"/>
  <c r="X60" i="22"/>
  <c r="Z60" i="22"/>
  <c r="H61" i="22"/>
  <c r="J61" i="22"/>
  <c r="L61" i="22"/>
  <c r="N61" i="22"/>
  <c r="P61" i="22"/>
  <c r="R61" i="22"/>
  <c r="T61" i="22"/>
  <c r="V61" i="22"/>
  <c r="X61" i="22"/>
  <c r="Z61" i="22"/>
  <c r="H62" i="22"/>
  <c r="J62" i="22"/>
  <c r="L62" i="22"/>
  <c r="N62" i="22"/>
  <c r="P62" i="22"/>
  <c r="R62" i="22"/>
  <c r="T62" i="22"/>
  <c r="V62" i="22"/>
  <c r="X62" i="22"/>
  <c r="Z62" i="22"/>
  <c r="H63" i="22"/>
  <c r="J63" i="22"/>
  <c r="L63" i="22"/>
  <c r="N63" i="22"/>
  <c r="P63" i="22"/>
  <c r="R63" i="22"/>
  <c r="T63" i="22"/>
  <c r="V63" i="22"/>
  <c r="X63" i="22"/>
  <c r="Z63" i="22"/>
  <c r="H64" i="22"/>
  <c r="J64" i="22"/>
  <c r="L64" i="22"/>
  <c r="N64" i="22"/>
  <c r="P64" i="22"/>
  <c r="R64" i="22"/>
  <c r="T64" i="22"/>
  <c r="V64" i="22"/>
  <c r="X64" i="22"/>
  <c r="Z64" i="22"/>
  <c r="H65" i="22"/>
  <c r="J65" i="22"/>
  <c r="L65" i="22"/>
  <c r="N65" i="22"/>
  <c r="P65" i="22"/>
  <c r="R65" i="22"/>
  <c r="T65" i="22"/>
  <c r="V65" i="22"/>
  <c r="X65" i="22"/>
  <c r="Z65" i="22"/>
  <c r="H66" i="22"/>
  <c r="J66" i="22"/>
  <c r="L66" i="22"/>
  <c r="N66" i="22"/>
  <c r="P66" i="22"/>
  <c r="R66" i="22"/>
  <c r="T66" i="22"/>
  <c r="V66" i="22"/>
  <c r="X66" i="22"/>
  <c r="Z66" i="22"/>
  <c r="H67" i="22"/>
  <c r="J67" i="22"/>
  <c r="L67" i="22"/>
  <c r="N67" i="22"/>
  <c r="P67" i="22"/>
  <c r="R67" i="22"/>
  <c r="T67" i="22"/>
  <c r="V67" i="22"/>
  <c r="X67" i="22"/>
  <c r="Z67" i="22"/>
  <c r="H68" i="22"/>
  <c r="J68" i="22"/>
  <c r="L68" i="22"/>
  <c r="N68" i="22"/>
  <c r="P68" i="22"/>
  <c r="R68" i="22"/>
  <c r="T68" i="22"/>
  <c r="V68" i="22"/>
  <c r="X68" i="22"/>
  <c r="Z68" i="22"/>
  <c r="H69" i="22"/>
  <c r="J69" i="22"/>
  <c r="L69" i="22"/>
  <c r="N69" i="22"/>
  <c r="P69" i="22"/>
  <c r="R69" i="22"/>
  <c r="T69" i="22"/>
  <c r="V69" i="22"/>
  <c r="X69" i="22"/>
  <c r="Z69" i="22"/>
  <c r="H70" i="22"/>
  <c r="J70" i="22"/>
  <c r="L70" i="22"/>
  <c r="N70" i="22"/>
  <c r="P70" i="22"/>
  <c r="R70" i="22"/>
  <c r="T70" i="22"/>
  <c r="V70" i="22"/>
  <c r="X70" i="22"/>
  <c r="Z70" i="22"/>
  <c r="H71" i="22"/>
  <c r="J71" i="22"/>
  <c r="L71" i="22"/>
  <c r="N71" i="22"/>
  <c r="P71" i="22"/>
  <c r="R71" i="22"/>
  <c r="T71" i="22"/>
  <c r="V71" i="22"/>
  <c r="X71" i="22"/>
  <c r="Z71" i="22"/>
  <c r="H72" i="22"/>
  <c r="J72" i="22"/>
  <c r="L72" i="22"/>
  <c r="N72" i="22"/>
  <c r="P72" i="22"/>
  <c r="R72" i="22"/>
  <c r="T72" i="22"/>
  <c r="V72" i="22"/>
  <c r="X72" i="22"/>
  <c r="Z72" i="22"/>
  <c r="H73" i="22"/>
  <c r="J73" i="22"/>
  <c r="L73" i="22"/>
  <c r="N73" i="22"/>
  <c r="P73" i="22"/>
  <c r="R73" i="22"/>
  <c r="T73" i="22"/>
  <c r="V73" i="22"/>
  <c r="X73" i="22"/>
  <c r="Z73" i="22"/>
  <c r="H74" i="22"/>
  <c r="J74" i="22"/>
  <c r="L74" i="22"/>
  <c r="N74" i="22"/>
  <c r="P74" i="22"/>
  <c r="R74" i="22"/>
  <c r="T74" i="22"/>
  <c r="V74" i="22"/>
  <c r="X74" i="22"/>
  <c r="Z74" i="22"/>
  <c r="H75" i="22"/>
  <c r="J75" i="22"/>
  <c r="L75" i="22"/>
  <c r="N75" i="22"/>
  <c r="P75" i="22"/>
  <c r="R75" i="22"/>
  <c r="T75" i="22"/>
  <c r="V75" i="22"/>
  <c r="X75" i="22"/>
  <c r="Z75" i="22"/>
  <c r="H76" i="22"/>
  <c r="J76" i="22"/>
  <c r="L76" i="22"/>
  <c r="N76" i="22"/>
  <c r="P76" i="22"/>
  <c r="R76" i="22"/>
  <c r="T76" i="22"/>
  <c r="V76" i="22"/>
  <c r="X76" i="22"/>
  <c r="Z76" i="22"/>
  <c r="H77" i="22"/>
  <c r="J77" i="22"/>
  <c r="L77" i="22"/>
  <c r="N77" i="22"/>
  <c r="P77" i="22"/>
  <c r="R77" i="22"/>
  <c r="T77" i="22"/>
  <c r="V77" i="22"/>
  <c r="X77" i="22"/>
  <c r="Z77" i="22"/>
  <c r="H78" i="22"/>
  <c r="J78" i="22"/>
  <c r="L78" i="22"/>
  <c r="N78" i="22"/>
  <c r="P78" i="22"/>
  <c r="R78" i="22"/>
  <c r="T78" i="22"/>
  <c r="V78" i="22"/>
  <c r="X78" i="22"/>
  <c r="Z78" i="22"/>
  <c r="H79" i="22"/>
  <c r="J79" i="22"/>
  <c r="L79" i="22"/>
  <c r="N79" i="22"/>
  <c r="P79" i="22"/>
  <c r="R79" i="22"/>
  <c r="T79" i="22"/>
  <c r="V79" i="22"/>
  <c r="X79" i="22"/>
  <c r="Z79" i="22"/>
  <c r="H80" i="22"/>
  <c r="J80" i="22"/>
  <c r="L80" i="22"/>
  <c r="N80" i="22"/>
  <c r="P80" i="22"/>
  <c r="R80" i="22"/>
  <c r="T80" i="22"/>
  <c r="V80" i="22"/>
  <c r="X80" i="22"/>
  <c r="Z80" i="22"/>
  <c r="H81" i="22"/>
  <c r="J81" i="22"/>
  <c r="L81" i="22"/>
  <c r="N81" i="22"/>
  <c r="P81" i="22"/>
  <c r="R81" i="22"/>
  <c r="T81" i="22"/>
  <c r="V81" i="22"/>
  <c r="X81" i="22"/>
  <c r="Z81" i="22"/>
  <c r="H82" i="22"/>
  <c r="J82" i="22"/>
  <c r="L82" i="22"/>
  <c r="N82" i="22"/>
  <c r="P82" i="22"/>
  <c r="R82" i="22"/>
  <c r="T82" i="22"/>
  <c r="V82" i="22"/>
  <c r="X82" i="22"/>
  <c r="Z82" i="22"/>
  <c r="H83" i="22"/>
  <c r="J83" i="22"/>
  <c r="L83" i="22"/>
  <c r="N83" i="22"/>
  <c r="P83" i="22"/>
  <c r="R83" i="22"/>
  <c r="T83" i="22"/>
  <c r="V83" i="22"/>
  <c r="X83" i="22"/>
  <c r="Z83" i="22"/>
  <c r="H84" i="22"/>
  <c r="J84" i="22"/>
  <c r="L84" i="22"/>
  <c r="N84" i="22"/>
  <c r="P84" i="22"/>
  <c r="R84" i="22"/>
  <c r="T84" i="22"/>
  <c r="V84" i="22"/>
  <c r="X84" i="22"/>
  <c r="Z84" i="22"/>
  <c r="H85" i="22"/>
  <c r="J85" i="22"/>
  <c r="L85" i="22"/>
  <c r="N85" i="22"/>
  <c r="P85" i="22"/>
  <c r="R85" i="22"/>
  <c r="T85" i="22"/>
  <c r="V85" i="22"/>
  <c r="X85" i="22"/>
  <c r="Z85" i="22"/>
  <c r="H86" i="22"/>
  <c r="J86" i="22"/>
  <c r="L86" i="22"/>
  <c r="N86" i="22"/>
  <c r="P86" i="22"/>
  <c r="R86" i="22"/>
  <c r="T86" i="22"/>
  <c r="V86" i="22"/>
  <c r="X86" i="22"/>
  <c r="Z86" i="22"/>
  <c r="H87" i="22"/>
  <c r="J87" i="22"/>
  <c r="L87" i="22"/>
  <c r="N87" i="22"/>
  <c r="P87" i="22"/>
  <c r="R87" i="22"/>
  <c r="T87" i="22"/>
  <c r="V87" i="22"/>
  <c r="X87" i="22"/>
  <c r="Z87" i="22"/>
  <c r="H88" i="22"/>
  <c r="J88" i="22"/>
  <c r="L88" i="22"/>
  <c r="N88" i="22"/>
  <c r="P88" i="22"/>
  <c r="R88" i="22"/>
  <c r="T88" i="22"/>
  <c r="V88" i="22"/>
  <c r="X88" i="22"/>
  <c r="Z88" i="22"/>
  <c r="H89" i="22"/>
  <c r="J89" i="22"/>
  <c r="L89" i="22"/>
  <c r="N89" i="22"/>
  <c r="P89" i="22"/>
  <c r="R89" i="22"/>
  <c r="T89" i="22"/>
  <c r="V89" i="22"/>
  <c r="X89" i="22"/>
  <c r="Z89" i="22"/>
  <c r="H90" i="22"/>
  <c r="J90" i="22"/>
  <c r="L90" i="22"/>
  <c r="N90" i="22"/>
  <c r="P90" i="22"/>
  <c r="R90" i="22"/>
  <c r="T90" i="22"/>
  <c r="V90" i="22"/>
  <c r="X90" i="22"/>
  <c r="Z90" i="22"/>
  <c r="H91" i="22"/>
  <c r="J91" i="22"/>
  <c r="L91" i="22"/>
  <c r="N91" i="22"/>
  <c r="P91" i="22"/>
  <c r="R91" i="22"/>
  <c r="T91" i="22"/>
  <c r="V91" i="22"/>
  <c r="X91" i="22"/>
  <c r="Z91" i="22"/>
  <c r="H92" i="22"/>
  <c r="J92" i="22"/>
  <c r="L92" i="22"/>
  <c r="N92" i="22"/>
  <c r="P92" i="22"/>
  <c r="R92" i="22"/>
  <c r="T92" i="22"/>
  <c r="V92" i="22"/>
  <c r="X92" i="22"/>
  <c r="Z92" i="22"/>
  <c r="H93" i="22"/>
  <c r="J93" i="22"/>
  <c r="L93" i="22"/>
  <c r="N93" i="22"/>
  <c r="P93" i="22"/>
  <c r="R93" i="22"/>
  <c r="T93" i="22"/>
  <c r="V93" i="22"/>
  <c r="X93" i="22"/>
  <c r="Z93" i="22"/>
  <c r="H94" i="22"/>
  <c r="J94" i="22"/>
  <c r="L94" i="22"/>
  <c r="N94" i="22"/>
  <c r="P94" i="22"/>
  <c r="R94" i="22"/>
  <c r="T94" i="22"/>
  <c r="V94" i="22"/>
  <c r="X94" i="22"/>
  <c r="Z94" i="22"/>
  <c r="H95" i="22"/>
  <c r="J95" i="22"/>
  <c r="L95" i="22"/>
  <c r="N95" i="22"/>
  <c r="P95" i="22"/>
  <c r="R95" i="22"/>
  <c r="T95" i="22"/>
  <c r="V95" i="22"/>
  <c r="X95" i="22"/>
  <c r="Z95" i="22"/>
  <c r="H96" i="22"/>
  <c r="J96" i="22"/>
  <c r="L96" i="22"/>
  <c r="N96" i="22"/>
  <c r="P96" i="22"/>
  <c r="R96" i="22"/>
  <c r="T96" i="22"/>
  <c r="V96" i="22"/>
  <c r="X96" i="22"/>
  <c r="Z96" i="22"/>
  <c r="H97" i="22"/>
  <c r="J97" i="22"/>
  <c r="L97" i="22"/>
  <c r="N97" i="22"/>
  <c r="P97" i="22"/>
  <c r="R97" i="22"/>
  <c r="T97" i="22"/>
  <c r="V97" i="22"/>
  <c r="X97" i="22"/>
  <c r="Z97" i="22"/>
  <c r="H98" i="22"/>
  <c r="J98" i="22"/>
  <c r="L98" i="22"/>
  <c r="N98" i="22"/>
  <c r="P98" i="22"/>
  <c r="R98" i="22"/>
  <c r="T98" i="22"/>
  <c r="V98" i="22"/>
  <c r="X98" i="22"/>
  <c r="Z98" i="22"/>
  <c r="H99" i="22"/>
  <c r="J99" i="22"/>
  <c r="L99" i="22"/>
  <c r="N99" i="22"/>
  <c r="P99" i="22"/>
  <c r="R99" i="22"/>
  <c r="T99" i="22"/>
  <c r="V99" i="22"/>
  <c r="X99" i="22"/>
  <c r="Z99" i="22"/>
  <c r="H100" i="22"/>
  <c r="J100" i="22"/>
  <c r="L100" i="22"/>
  <c r="N100" i="22"/>
  <c r="P100" i="22"/>
  <c r="R100" i="22"/>
  <c r="T100" i="22"/>
  <c r="V100" i="22"/>
  <c r="X100" i="22"/>
  <c r="Z100" i="22"/>
  <c r="H101" i="22"/>
  <c r="J101" i="22"/>
  <c r="L101" i="22"/>
  <c r="N101" i="22"/>
  <c r="P101" i="22"/>
  <c r="R101" i="22"/>
  <c r="T101" i="22"/>
  <c r="V101" i="22"/>
  <c r="X101" i="22"/>
  <c r="Z101" i="22"/>
  <c r="H102" i="22"/>
  <c r="J102" i="22"/>
  <c r="L102" i="22"/>
  <c r="N102" i="22"/>
  <c r="P102" i="22"/>
  <c r="R102" i="22"/>
  <c r="T102" i="22"/>
  <c r="V102" i="22"/>
  <c r="X102" i="22"/>
  <c r="Z102" i="22"/>
  <c r="H103" i="22"/>
  <c r="J103" i="22"/>
  <c r="L103" i="22"/>
  <c r="N103" i="22"/>
  <c r="P103" i="22"/>
  <c r="R103" i="22"/>
  <c r="T103" i="22"/>
  <c r="V103" i="22"/>
  <c r="X103" i="22"/>
  <c r="Z103" i="22"/>
  <c r="H104" i="22"/>
  <c r="J104" i="22"/>
  <c r="L104" i="22"/>
  <c r="N104" i="22"/>
  <c r="P104" i="22"/>
  <c r="R104" i="22"/>
  <c r="T104" i="22"/>
  <c r="V104" i="22"/>
  <c r="X104" i="22"/>
  <c r="Z104" i="22"/>
  <c r="H105" i="22"/>
  <c r="J105" i="22"/>
  <c r="L105" i="22"/>
  <c r="N105" i="22"/>
  <c r="P105" i="22"/>
  <c r="R105" i="22"/>
  <c r="V105" i="22"/>
  <c r="X105" i="22"/>
  <c r="Z105" i="22"/>
  <c r="H106" i="22"/>
  <c r="J106" i="22"/>
  <c r="L106" i="22"/>
  <c r="N106" i="22"/>
  <c r="P106" i="22"/>
  <c r="R106" i="22"/>
  <c r="T106" i="22"/>
  <c r="V106" i="22"/>
  <c r="X106" i="22"/>
  <c r="Z106" i="22"/>
  <c r="H107" i="22"/>
  <c r="J107" i="22"/>
  <c r="L107" i="22"/>
  <c r="N107" i="22"/>
  <c r="P107" i="22"/>
  <c r="R107" i="22"/>
  <c r="T107" i="22"/>
  <c r="V107" i="22"/>
  <c r="X107" i="22"/>
  <c r="Z107" i="22"/>
  <c r="H108" i="22"/>
  <c r="J108" i="22"/>
  <c r="L108" i="22"/>
  <c r="N108" i="22"/>
  <c r="P108" i="22"/>
  <c r="R108" i="22"/>
  <c r="T108" i="22"/>
  <c r="V108" i="22"/>
  <c r="X108" i="22"/>
  <c r="Z108" i="22"/>
  <c r="H109" i="22"/>
  <c r="J109" i="22"/>
  <c r="L109" i="22"/>
  <c r="N109" i="22"/>
  <c r="P109" i="22"/>
  <c r="R109" i="22"/>
  <c r="T109" i="22"/>
  <c r="V109" i="22"/>
  <c r="X109" i="22"/>
  <c r="Z109" i="22"/>
  <c r="H110" i="22"/>
  <c r="J110" i="22"/>
  <c r="L110" i="22"/>
  <c r="N110" i="22"/>
  <c r="P110" i="22"/>
  <c r="R110" i="22"/>
  <c r="T110" i="22"/>
  <c r="V110" i="22"/>
  <c r="X110" i="22"/>
  <c r="Z110" i="22"/>
  <c r="H111" i="22"/>
  <c r="J111" i="22"/>
  <c r="L111" i="22"/>
  <c r="N111" i="22"/>
  <c r="P111" i="22"/>
  <c r="R111" i="22"/>
  <c r="T111" i="22"/>
  <c r="V111" i="22"/>
  <c r="X111" i="22"/>
  <c r="Z111" i="22"/>
  <c r="H112" i="22"/>
  <c r="J112" i="22"/>
  <c r="L112" i="22"/>
  <c r="N112" i="22"/>
  <c r="P112" i="22"/>
  <c r="R112" i="22"/>
  <c r="T112" i="22"/>
  <c r="V112" i="22"/>
  <c r="X112" i="22"/>
  <c r="Z112" i="22"/>
  <c r="H113" i="22"/>
  <c r="J113" i="22"/>
  <c r="L113" i="22"/>
  <c r="N113" i="22"/>
  <c r="P113" i="22"/>
  <c r="R113" i="22"/>
  <c r="T113" i="22"/>
  <c r="V113" i="22"/>
  <c r="X113" i="22"/>
  <c r="Z113" i="22"/>
  <c r="H114" i="22"/>
  <c r="J114" i="22"/>
  <c r="L114" i="22"/>
  <c r="N114" i="22"/>
  <c r="P114" i="22"/>
  <c r="R114" i="22"/>
  <c r="T114" i="22"/>
  <c r="V114" i="22"/>
  <c r="X114" i="22"/>
  <c r="Z114" i="22"/>
  <c r="H115" i="22"/>
  <c r="J115" i="22"/>
  <c r="L115" i="22"/>
  <c r="N115" i="22"/>
  <c r="P115" i="22"/>
  <c r="R115" i="22"/>
  <c r="T115" i="22"/>
  <c r="V115" i="22"/>
  <c r="X115" i="22"/>
  <c r="Z115" i="22"/>
  <c r="H116" i="22"/>
  <c r="J116" i="22"/>
  <c r="L116" i="22"/>
  <c r="N116" i="22"/>
  <c r="P116" i="22"/>
  <c r="R116" i="22"/>
  <c r="T116" i="22"/>
  <c r="V116" i="22"/>
  <c r="X116" i="22"/>
  <c r="Z116" i="22"/>
  <c r="H117" i="22"/>
  <c r="J117" i="22"/>
  <c r="L117" i="22"/>
  <c r="N117" i="22"/>
  <c r="P117" i="22"/>
  <c r="R117" i="22"/>
  <c r="T117" i="22"/>
  <c r="V117" i="22"/>
  <c r="X117" i="22"/>
  <c r="Z117" i="22"/>
  <c r="H118" i="22"/>
  <c r="J118" i="22"/>
  <c r="L118" i="22"/>
  <c r="N118" i="22"/>
  <c r="P118" i="22"/>
  <c r="R118" i="22"/>
  <c r="T118" i="22"/>
  <c r="V118" i="22"/>
  <c r="X118" i="22"/>
  <c r="Z118" i="22"/>
  <c r="H119" i="22"/>
  <c r="J119" i="22"/>
  <c r="L119" i="22"/>
  <c r="N119" i="22"/>
  <c r="P119" i="22"/>
  <c r="R119" i="22"/>
  <c r="T119" i="22"/>
  <c r="V119" i="22"/>
  <c r="X119" i="22"/>
  <c r="Z119" i="22"/>
  <c r="H120" i="22"/>
  <c r="J120" i="22"/>
  <c r="L120" i="22"/>
  <c r="N120" i="22"/>
  <c r="P120" i="22"/>
  <c r="R120" i="22"/>
  <c r="T120" i="22"/>
  <c r="V120" i="22"/>
  <c r="X120" i="22"/>
  <c r="Z120" i="22"/>
  <c r="H121" i="22"/>
  <c r="J121" i="22"/>
  <c r="L121" i="22"/>
  <c r="N121" i="22"/>
  <c r="P121" i="22"/>
  <c r="R121" i="22"/>
  <c r="T121" i="22"/>
  <c r="V121" i="22"/>
  <c r="X121" i="22"/>
  <c r="Z121" i="22"/>
  <c r="H122" i="22"/>
  <c r="J122" i="22"/>
  <c r="L122" i="22"/>
  <c r="N122" i="22"/>
  <c r="P122" i="22"/>
  <c r="R122" i="22"/>
  <c r="T122" i="22"/>
  <c r="V122" i="22"/>
  <c r="X122" i="22"/>
  <c r="Z122" i="22"/>
  <c r="H123" i="22"/>
  <c r="J123" i="22"/>
  <c r="L123" i="22"/>
  <c r="N123" i="22"/>
  <c r="P123" i="22"/>
  <c r="R123" i="22"/>
  <c r="T123" i="22"/>
  <c r="V123" i="22"/>
  <c r="X123" i="22"/>
  <c r="Z123" i="22"/>
  <c r="H124" i="22"/>
  <c r="J124" i="22"/>
  <c r="L124" i="22"/>
  <c r="N124" i="22"/>
  <c r="P124" i="22"/>
  <c r="R124" i="22"/>
  <c r="T124" i="22"/>
  <c r="V124" i="22"/>
  <c r="X124" i="22"/>
  <c r="Z124" i="22"/>
  <c r="H125" i="22"/>
  <c r="J125" i="22"/>
  <c r="L125" i="22"/>
  <c r="N125" i="22"/>
  <c r="P125" i="22"/>
  <c r="R125" i="22"/>
  <c r="T125" i="22"/>
  <c r="V125" i="22"/>
  <c r="X125" i="22"/>
  <c r="Z125" i="22"/>
  <c r="H126" i="22"/>
  <c r="J126" i="22"/>
  <c r="L126" i="22"/>
  <c r="N126" i="22"/>
  <c r="P126" i="22"/>
  <c r="R126" i="22"/>
  <c r="T126" i="22"/>
  <c r="V126" i="22"/>
  <c r="X126" i="22"/>
  <c r="Z126" i="22"/>
  <c r="H127" i="22"/>
  <c r="J127" i="22"/>
  <c r="L127" i="22"/>
  <c r="N127" i="22"/>
  <c r="P127" i="22"/>
  <c r="R127" i="22"/>
  <c r="T127" i="22"/>
  <c r="V127" i="22"/>
  <c r="X127" i="22"/>
  <c r="Z127" i="22"/>
  <c r="H128" i="22"/>
  <c r="J128" i="22"/>
  <c r="L128" i="22"/>
  <c r="N128" i="22"/>
  <c r="P128" i="22"/>
  <c r="R128" i="22"/>
  <c r="T128" i="22"/>
  <c r="V128" i="22"/>
  <c r="X128" i="22"/>
  <c r="Z128" i="22"/>
  <c r="H129" i="22"/>
  <c r="J129" i="22"/>
  <c r="L129" i="22"/>
  <c r="N129" i="22"/>
  <c r="P129" i="22"/>
  <c r="R129" i="22"/>
  <c r="T129" i="22"/>
  <c r="V129" i="22"/>
  <c r="X129" i="22"/>
  <c r="Z129" i="22"/>
  <c r="H130" i="22"/>
  <c r="J130" i="22"/>
  <c r="L130" i="22"/>
  <c r="N130" i="22"/>
  <c r="P130" i="22"/>
  <c r="R130" i="22"/>
  <c r="T130" i="22"/>
  <c r="V130" i="22"/>
  <c r="X130" i="22"/>
  <c r="Z130" i="22"/>
  <c r="H131" i="22"/>
  <c r="J131" i="22"/>
  <c r="L131" i="22"/>
  <c r="N131" i="22"/>
  <c r="P131" i="22"/>
  <c r="R131" i="22"/>
  <c r="T131" i="22"/>
  <c r="V131" i="22"/>
  <c r="X131" i="22"/>
  <c r="Z131" i="22"/>
  <c r="H132" i="22"/>
  <c r="J132" i="22"/>
  <c r="L132" i="22"/>
  <c r="N132" i="22"/>
  <c r="P132" i="22"/>
  <c r="R132" i="22"/>
  <c r="T132" i="22"/>
  <c r="V132" i="22"/>
  <c r="X132" i="22"/>
  <c r="Z132" i="22"/>
  <c r="H133" i="22"/>
  <c r="J133" i="22"/>
  <c r="L133" i="22"/>
  <c r="N133" i="22"/>
  <c r="P133" i="22"/>
  <c r="R133" i="22"/>
  <c r="T133" i="22"/>
  <c r="V133" i="22"/>
  <c r="X133" i="22"/>
  <c r="Z133" i="22"/>
  <c r="H134" i="22"/>
  <c r="J134" i="22"/>
  <c r="L134" i="22"/>
  <c r="N134" i="22"/>
  <c r="P134" i="22"/>
  <c r="R134" i="22"/>
  <c r="T134" i="22"/>
  <c r="V134" i="22"/>
  <c r="X134" i="22"/>
  <c r="Z134" i="22"/>
  <c r="H135" i="22"/>
  <c r="J135" i="22"/>
  <c r="L135" i="22"/>
  <c r="N135" i="22"/>
  <c r="P135" i="22"/>
  <c r="R135" i="22"/>
  <c r="V135" i="22"/>
  <c r="X135" i="22"/>
  <c r="Z135" i="22"/>
  <c r="H136" i="22"/>
  <c r="J136" i="22"/>
  <c r="L136" i="22"/>
  <c r="N136" i="22"/>
  <c r="P136" i="22"/>
  <c r="R136" i="22"/>
  <c r="T136" i="22"/>
  <c r="V136" i="22"/>
  <c r="X136" i="22"/>
  <c r="Z136" i="22"/>
  <c r="H137" i="22"/>
  <c r="J137" i="22"/>
  <c r="L137" i="22"/>
  <c r="N137" i="22"/>
  <c r="P137" i="22"/>
  <c r="R137" i="22"/>
  <c r="T137" i="22"/>
  <c r="V137" i="22"/>
  <c r="X137" i="22"/>
  <c r="Z137" i="22"/>
  <c r="H138" i="22"/>
  <c r="J138" i="22"/>
  <c r="L138" i="22"/>
  <c r="N138" i="22"/>
  <c r="P138" i="22"/>
  <c r="R138" i="22"/>
  <c r="T138" i="22"/>
  <c r="V138" i="22"/>
  <c r="X138" i="22"/>
  <c r="Z138" i="22"/>
  <c r="H139" i="22"/>
  <c r="J139" i="22"/>
  <c r="L139" i="22"/>
  <c r="N139" i="22"/>
  <c r="P139" i="22"/>
  <c r="R139" i="22"/>
  <c r="T139" i="22"/>
  <c r="V139" i="22"/>
  <c r="X139" i="22"/>
  <c r="Z139" i="22"/>
  <c r="H140" i="22"/>
  <c r="J140" i="22"/>
  <c r="L140" i="22"/>
  <c r="N140" i="22"/>
  <c r="P140" i="22"/>
  <c r="R140" i="22"/>
  <c r="T140" i="22"/>
  <c r="V140" i="22"/>
  <c r="X140" i="22"/>
  <c r="Z140" i="22"/>
  <c r="H141" i="22"/>
  <c r="J141" i="22"/>
  <c r="L141" i="22"/>
  <c r="N141" i="22"/>
  <c r="P141" i="22"/>
  <c r="R141" i="22"/>
  <c r="T141" i="22"/>
  <c r="V141" i="22"/>
  <c r="X141" i="22"/>
  <c r="Z141" i="22"/>
  <c r="H142" i="22"/>
  <c r="J142" i="22"/>
  <c r="L142" i="22"/>
  <c r="N142" i="22"/>
  <c r="P142" i="22"/>
  <c r="R142" i="22"/>
  <c r="T142" i="22"/>
  <c r="V142" i="22"/>
  <c r="X142" i="22"/>
  <c r="Z142" i="22"/>
  <c r="H143" i="22"/>
  <c r="J143" i="22"/>
  <c r="L143" i="22"/>
  <c r="N143" i="22"/>
  <c r="P143" i="22"/>
  <c r="R143" i="22"/>
  <c r="T143" i="22"/>
  <c r="V143" i="22"/>
  <c r="X143" i="22"/>
  <c r="Z143" i="22"/>
  <c r="H144" i="22"/>
  <c r="J144" i="22"/>
  <c r="L144" i="22"/>
  <c r="N144" i="22"/>
  <c r="P144" i="22"/>
  <c r="R144" i="22"/>
  <c r="T144" i="22"/>
  <c r="V144" i="22"/>
  <c r="X144" i="22"/>
  <c r="Z144" i="22"/>
  <c r="H145" i="22"/>
  <c r="J145" i="22"/>
  <c r="L145" i="22"/>
  <c r="N145" i="22"/>
  <c r="P145" i="22"/>
  <c r="R145" i="22"/>
  <c r="T145" i="22"/>
  <c r="V145" i="22"/>
  <c r="X145" i="22"/>
  <c r="Z145" i="22"/>
  <c r="H146" i="22"/>
  <c r="J146" i="22"/>
  <c r="L146" i="22"/>
  <c r="N146" i="22"/>
  <c r="P146" i="22"/>
  <c r="R146" i="22"/>
  <c r="T146" i="22"/>
  <c r="V146" i="22"/>
  <c r="X146" i="22"/>
  <c r="Z146" i="22"/>
  <c r="H147" i="22"/>
  <c r="J147" i="22"/>
  <c r="L147" i="22"/>
  <c r="N147" i="22"/>
  <c r="P147" i="22"/>
  <c r="R147" i="22"/>
  <c r="V147" i="22"/>
  <c r="X147" i="22"/>
  <c r="Z147" i="22"/>
  <c r="H148" i="22"/>
  <c r="J148" i="22"/>
  <c r="L148" i="22"/>
  <c r="N148" i="22"/>
  <c r="P148" i="22"/>
  <c r="R148" i="22"/>
  <c r="T148" i="22"/>
  <c r="V148" i="22"/>
  <c r="X148" i="22"/>
  <c r="Z148" i="22"/>
  <c r="H149" i="22"/>
  <c r="J149" i="22"/>
  <c r="L149" i="22"/>
  <c r="N149" i="22"/>
  <c r="P149" i="22"/>
  <c r="R149" i="22"/>
  <c r="T149" i="22"/>
  <c r="V149" i="22"/>
  <c r="X149" i="22"/>
  <c r="Z149" i="22"/>
  <c r="H150" i="22"/>
  <c r="J150" i="22"/>
  <c r="L150" i="22"/>
  <c r="N150" i="22"/>
  <c r="P150" i="22"/>
  <c r="R150" i="22"/>
  <c r="T150" i="22"/>
  <c r="V150" i="22"/>
  <c r="X150" i="22"/>
  <c r="Z150" i="22"/>
  <c r="H151" i="22"/>
  <c r="J151" i="22"/>
  <c r="L151" i="22"/>
  <c r="N151" i="22"/>
  <c r="P151" i="22"/>
  <c r="R151" i="22"/>
  <c r="T151" i="22"/>
  <c r="V151" i="22"/>
  <c r="X151" i="22"/>
  <c r="Z151" i="22"/>
  <c r="H152" i="22"/>
  <c r="J152" i="22"/>
  <c r="L152" i="22"/>
  <c r="N152" i="22"/>
  <c r="P152" i="22"/>
  <c r="R152" i="22"/>
  <c r="T152" i="22"/>
  <c r="V152" i="22"/>
  <c r="X152" i="22"/>
  <c r="Z152" i="22"/>
  <c r="H153" i="22"/>
  <c r="J153" i="22"/>
  <c r="L153" i="22"/>
  <c r="N153" i="22"/>
  <c r="P153" i="22"/>
  <c r="R153" i="22"/>
  <c r="T153" i="22"/>
  <c r="V153" i="22"/>
  <c r="X153" i="22"/>
  <c r="Z153" i="22"/>
  <c r="H154" i="22"/>
  <c r="J154" i="22"/>
  <c r="L154" i="22"/>
  <c r="N154" i="22"/>
  <c r="P154" i="22"/>
  <c r="R154" i="22"/>
  <c r="T154" i="22"/>
  <c r="V154" i="22"/>
  <c r="X154" i="22"/>
  <c r="Z154" i="22"/>
  <c r="H155" i="22"/>
  <c r="J155" i="22"/>
  <c r="L155" i="22"/>
  <c r="N155" i="22"/>
  <c r="P155" i="22"/>
  <c r="R155" i="22"/>
  <c r="T155" i="22"/>
  <c r="V155" i="22"/>
  <c r="X155" i="22"/>
  <c r="Z155" i="22"/>
  <c r="H156" i="22"/>
  <c r="J156" i="22"/>
  <c r="L156" i="22"/>
  <c r="N156" i="22"/>
  <c r="P156" i="22"/>
  <c r="R156" i="22"/>
  <c r="T156" i="22"/>
  <c r="V156" i="22"/>
  <c r="X156" i="22"/>
  <c r="Z156" i="22"/>
  <c r="H157" i="22"/>
  <c r="J157" i="22"/>
  <c r="L157" i="22"/>
  <c r="N157" i="22"/>
  <c r="P157" i="22"/>
  <c r="R157" i="22"/>
  <c r="T157" i="22"/>
  <c r="V157" i="22"/>
  <c r="X157" i="22"/>
  <c r="Z157" i="22"/>
  <c r="H158" i="22"/>
  <c r="J158" i="22"/>
  <c r="L158" i="22"/>
  <c r="N158" i="22"/>
  <c r="P158" i="22"/>
  <c r="R158" i="22"/>
  <c r="T158" i="22"/>
  <c r="V158" i="22"/>
  <c r="X158" i="22"/>
  <c r="Z158" i="22"/>
  <c r="H159" i="22"/>
  <c r="J159" i="22"/>
  <c r="L159" i="22"/>
  <c r="N159" i="22"/>
  <c r="P159" i="22"/>
  <c r="R159" i="22"/>
  <c r="T159" i="22"/>
  <c r="V159" i="22"/>
  <c r="X159" i="22"/>
  <c r="Z159" i="22"/>
  <c r="H160" i="22"/>
  <c r="J160" i="22"/>
  <c r="L160" i="22"/>
  <c r="N160" i="22"/>
  <c r="P160" i="22"/>
  <c r="R160" i="22"/>
  <c r="T160" i="22"/>
  <c r="V160" i="22"/>
  <c r="X160" i="22"/>
  <c r="Z160" i="22"/>
  <c r="H161" i="22"/>
  <c r="J161" i="22"/>
  <c r="L161" i="22"/>
  <c r="N161" i="22"/>
  <c r="P161" i="22"/>
  <c r="R161" i="22"/>
  <c r="T161" i="22"/>
  <c r="V161" i="22"/>
  <c r="X161" i="22"/>
  <c r="Z161" i="22"/>
  <c r="H162" i="22"/>
  <c r="J162" i="22"/>
  <c r="L162" i="22"/>
  <c r="N162" i="22"/>
  <c r="P162" i="22"/>
  <c r="R162" i="22"/>
  <c r="T162" i="22"/>
  <c r="V162" i="22"/>
  <c r="X162" i="22"/>
  <c r="Z162" i="22"/>
  <c r="H163" i="22"/>
  <c r="J163" i="22"/>
  <c r="L163" i="22"/>
  <c r="N163" i="22"/>
  <c r="P163" i="22"/>
  <c r="R163" i="22"/>
  <c r="T163" i="22"/>
  <c r="V163" i="22"/>
  <c r="X163" i="22"/>
  <c r="Z163" i="22"/>
  <c r="H164" i="22"/>
  <c r="J164" i="22"/>
  <c r="L164" i="22"/>
  <c r="N164" i="22"/>
  <c r="P164" i="22"/>
  <c r="R164" i="22"/>
  <c r="T164" i="22"/>
  <c r="V164" i="22"/>
  <c r="X164" i="22"/>
  <c r="Z164" i="22"/>
  <c r="H165" i="22"/>
  <c r="J165" i="22"/>
  <c r="L165" i="22"/>
  <c r="N165" i="22"/>
  <c r="P165" i="22"/>
  <c r="R165" i="22"/>
  <c r="T165" i="22"/>
  <c r="V165" i="22"/>
  <c r="X165" i="22"/>
  <c r="Z165" i="22"/>
  <c r="H166" i="22"/>
  <c r="J166" i="22"/>
  <c r="L166" i="22"/>
  <c r="N166" i="22"/>
  <c r="P166" i="22"/>
  <c r="R166" i="22"/>
  <c r="T166" i="22"/>
  <c r="V166" i="22"/>
  <c r="X166" i="22"/>
  <c r="Z166" i="22"/>
  <c r="H167" i="22"/>
  <c r="J167" i="22"/>
  <c r="L167" i="22"/>
  <c r="N167" i="22"/>
  <c r="P167" i="22"/>
  <c r="R167" i="22"/>
  <c r="T167" i="22"/>
  <c r="V167" i="22"/>
  <c r="X167" i="22"/>
  <c r="Z167" i="22"/>
  <c r="H168" i="22"/>
  <c r="J168" i="22"/>
  <c r="L168" i="22"/>
  <c r="N168" i="22"/>
  <c r="P168" i="22"/>
  <c r="R168" i="22"/>
  <c r="T168" i="22"/>
  <c r="V168" i="22"/>
  <c r="X168" i="22"/>
  <c r="Z168" i="22"/>
  <c r="H169" i="22"/>
  <c r="J169" i="22"/>
  <c r="L169" i="22"/>
  <c r="N169" i="22"/>
  <c r="P169" i="22"/>
  <c r="R169" i="22"/>
  <c r="T169" i="22"/>
  <c r="V169" i="22"/>
  <c r="X169" i="22"/>
  <c r="Z169" i="22"/>
  <c r="H170" i="22"/>
  <c r="J170" i="22"/>
  <c r="L170" i="22"/>
  <c r="N170" i="22"/>
  <c r="P170" i="22"/>
  <c r="R170" i="22"/>
  <c r="V170" i="22"/>
  <c r="X170" i="22"/>
  <c r="Z170" i="22"/>
  <c r="H171" i="22"/>
  <c r="J171" i="22"/>
  <c r="L171" i="22"/>
  <c r="N171" i="22"/>
  <c r="P171" i="22"/>
  <c r="R171" i="22"/>
  <c r="T171" i="22"/>
  <c r="V171" i="22"/>
  <c r="X171" i="22"/>
  <c r="Z171" i="22"/>
  <c r="H172" i="22"/>
  <c r="J172" i="22"/>
  <c r="L172" i="22"/>
  <c r="N172" i="22"/>
  <c r="P172" i="22"/>
  <c r="R172" i="22"/>
  <c r="T172" i="22"/>
  <c r="V172" i="22"/>
  <c r="X172" i="22"/>
  <c r="Z172" i="22"/>
  <c r="H173" i="22"/>
  <c r="J173" i="22"/>
  <c r="L173" i="22"/>
  <c r="N173" i="22"/>
  <c r="P173" i="22"/>
  <c r="R173" i="22"/>
  <c r="T173" i="22"/>
  <c r="V173" i="22"/>
  <c r="X173" i="22"/>
  <c r="Z173" i="22"/>
  <c r="H174" i="22"/>
  <c r="J174" i="22"/>
  <c r="L174" i="22"/>
  <c r="N174" i="22"/>
  <c r="R174" i="22"/>
  <c r="T174" i="22"/>
  <c r="V174" i="22"/>
  <c r="X174" i="22"/>
  <c r="Z174" i="22"/>
  <c r="H175" i="22"/>
  <c r="J175" i="22"/>
  <c r="L175" i="22"/>
  <c r="N175" i="22"/>
  <c r="P175" i="22"/>
  <c r="R175" i="22"/>
  <c r="T175" i="22"/>
  <c r="V175" i="22"/>
  <c r="X175" i="22"/>
  <c r="Z175" i="22"/>
  <c r="H176" i="22"/>
  <c r="J176" i="22"/>
  <c r="L176" i="22"/>
  <c r="N176" i="22"/>
  <c r="P176" i="22"/>
  <c r="R176" i="22"/>
  <c r="T176" i="22"/>
  <c r="V176" i="22"/>
  <c r="X176" i="22"/>
  <c r="Z176" i="22"/>
  <c r="H177" i="22"/>
  <c r="J177" i="22"/>
  <c r="L177" i="22"/>
  <c r="N177" i="22"/>
  <c r="P177" i="22"/>
  <c r="R177" i="22"/>
  <c r="T177" i="22"/>
  <c r="V177" i="22"/>
  <c r="X177" i="22"/>
  <c r="Z177" i="22"/>
  <c r="H178" i="22"/>
  <c r="J178" i="22"/>
  <c r="L178" i="22"/>
  <c r="N178" i="22"/>
  <c r="P178" i="22"/>
  <c r="R178" i="22"/>
  <c r="T178" i="22"/>
  <c r="V178" i="22"/>
  <c r="X178" i="22"/>
  <c r="Z178" i="22"/>
  <c r="H179" i="22"/>
  <c r="J179" i="22"/>
  <c r="L179" i="22"/>
  <c r="N179" i="22"/>
  <c r="P179" i="22"/>
  <c r="R179" i="22"/>
  <c r="T179" i="22"/>
  <c r="V179" i="22"/>
  <c r="X179" i="22"/>
  <c r="Z179" i="22"/>
  <c r="H180" i="22"/>
  <c r="J180" i="22"/>
  <c r="L180" i="22"/>
  <c r="N180" i="22"/>
  <c r="P180" i="22"/>
  <c r="R180" i="22"/>
  <c r="T180" i="22"/>
  <c r="V180" i="22"/>
  <c r="X180" i="22"/>
  <c r="Z180" i="22"/>
  <c r="H181" i="22"/>
  <c r="J181" i="22"/>
  <c r="L181" i="22"/>
  <c r="N181" i="22"/>
  <c r="P181" i="22"/>
  <c r="R181" i="22"/>
  <c r="T181" i="22"/>
  <c r="V181" i="22"/>
  <c r="X181" i="22"/>
  <c r="Z181" i="22"/>
  <c r="H182" i="22"/>
  <c r="J182" i="22"/>
  <c r="L182" i="22"/>
  <c r="N182" i="22"/>
  <c r="P182" i="22"/>
  <c r="R182" i="22"/>
  <c r="T182" i="22"/>
  <c r="V182" i="22"/>
  <c r="X182" i="22"/>
  <c r="Z182" i="22"/>
  <c r="H183" i="22"/>
  <c r="J183" i="22"/>
  <c r="L183" i="22"/>
  <c r="N183" i="22"/>
  <c r="P183" i="22"/>
  <c r="R183" i="22"/>
  <c r="T183" i="22"/>
  <c r="V183" i="22"/>
  <c r="X183" i="22"/>
  <c r="Z183" i="22"/>
  <c r="H184" i="22"/>
  <c r="J184" i="22"/>
  <c r="L184" i="22"/>
  <c r="N184" i="22"/>
  <c r="P184" i="22"/>
  <c r="R184" i="22"/>
  <c r="T184" i="22"/>
  <c r="V184" i="22"/>
  <c r="X184" i="22"/>
  <c r="Z184" i="22"/>
  <c r="H185" i="22"/>
  <c r="J185" i="22"/>
  <c r="L185" i="22"/>
  <c r="N185" i="22"/>
  <c r="P185" i="22"/>
  <c r="R185" i="22"/>
  <c r="T185" i="22"/>
  <c r="V185" i="22"/>
  <c r="X185" i="22"/>
  <c r="Z185" i="22"/>
  <c r="H186" i="22"/>
  <c r="J186" i="22"/>
  <c r="L186" i="22"/>
  <c r="N186" i="22"/>
  <c r="P186" i="22"/>
  <c r="R186" i="22"/>
  <c r="T186" i="22"/>
  <c r="V186" i="22"/>
  <c r="X186" i="22"/>
  <c r="Z186" i="22"/>
  <c r="H187" i="22"/>
  <c r="J187" i="22"/>
  <c r="L187" i="22"/>
  <c r="N187" i="22"/>
  <c r="P187" i="22"/>
  <c r="R187" i="22"/>
  <c r="T187" i="22"/>
  <c r="V187" i="22"/>
  <c r="X187" i="22"/>
  <c r="Z187" i="22"/>
  <c r="H188" i="22"/>
  <c r="J188" i="22"/>
  <c r="L188" i="22"/>
  <c r="N188" i="22"/>
  <c r="P188" i="22"/>
  <c r="R188" i="22"/>
  <c r="T188" i="22"/>
  <c r="V188" i="22"/>
  <c r="X188" i="22"/>
  <c r="Z188" i="22"/>
  <c r="H189" i="22"/>
  <c r="J189" i="22"/>
  <c r="L189" i="22"/>
  <c r="N189" i="22"/>
  <c r="P189" i="22"/>
  <c r="R189" i="22"/>
  <c r="T189" i="22"/>
  <c r="V189" i="22"/>
  <c r="X189" i="22"/>
  <c r="Z189" i="22"/>
  <c r="H190" i="22"/>
  <c r="J190" i="22"/>
  <c r="L190" i="22"/>
  <c r="N190" i="22"/>
  <c r="P190" i="22"/>
  <c r="R190" i="22"/>
  <c r="T190" i="22"/>
  <c r="V190" i="22"/>
  <c r="X190" i="22"/>
  <c r="Z190" i="22"/>
  <c r="H191" i="22"/>
  <c r="J191" i="22"/>
  <c r="L191" i="22"/>
  <c r="N191" i="22"/>
  <c r="P191" i="22"/>
  <c r="R191" i="22"/>
  <c r="T191" i="22"/>
  <c r="V191" i="22"/>
  <c r="X191" i="22"/>
  <c r="Z191" i="22"/>
  <c r="H192" i="22"/>
  <c r="J192" i="22"/>
  <c r="L192" i="22"/>
  <c r="N192" i="22"/>
  <c r="P192" i="22"/>
  <c r="R192" i="22"/>
  <c r="T192" i="22"/>
  <c r="V192" i="22"/>
  <c r="X192" i="22"/>
  <c r="Z192" i="22"/>
  <c r="H193" i="22"/>
  <c r="J193" i="22"/>
  <c r="L193" i="22"/>
  <c r="N193" i="22"/>
  <c r="P193" i="22"/>
  <c r="R193" i="22"/>
  <c r="T193" i="22"/>
  <c r="V193" i="22"/>
  <c r="X193" i="22"/>
  <c r="Z193" i="22"/>
  <c r="H194" i="22"/>
  <c r="J194" i="22"/>
  <c r="L194" i="22"/>
  <c r="N194" i="22"/>
  <c r="P194" i="22"/>
  <c r="R194" i="22"/>
  <c r="T194" i="22"/>
  <c r="V194" i="22"/>
  <c r="X194" i="22"/>
  <c r="Z194" i="22"/>
  <c r="H195" i="22"/>
  <c r="J195" i="22"/>
  <c r="L195" i="22"/>
  <c r="N195" i="22"/>
  <c r="P195" i="22"/>
  <c r="R195" i="22"/>
  <c r="T195" i="22"/>
  <c r="V195" i="22"/>
  <c r="X195" i="22"/>
  <c r="Z195" i="22"/>
  <c r="H196" i="22"/>
  <c r="J196" i="22"/>
  <c r="L196" i="22"/>
  <c r="N196" i="22"/>
  <c r="P196" i="22"/>
  <c r="R196" i="22"/>
  <c r="T196" i="22"/>
  <c r="V196" i="22"/>
  <c r="X196" i="22"/>
  <c r="Z196" i="22"/>
  <c r="H197" i="22"/>
  <c r="J197" i="22"/>
  <c r="L197" i="22"/>
  <c r="N197" i="22"/>
  <c r="P197" i="22"/>
  <c r="R197" i="22"/>
  <c r="T197" i="22"/>
  <c r="V197" i="22"/>
  <c r="X197" i="22"/>
  <c r="Z197" i="22"/>
  <c r="H198" i="22"/>
  <c r="J198" i="22"/>
  <c r="L198" i="22"/>
  <c r="N198" i="22"/>
  <c r="P198" i="22"/>
  <c r="R198" i="22"/>
  <c r="T198" i="22"/>
  <c r="V198" i="22"/>
  <c r="X198" i="22"/>
  <c r="Z198" i="22"/>
  <c r="H199" i="22"/>
  <c r="J199" i="22"/>
  <c r="L199" i="22"/>
  <c r="N199" i="22"/>
  <c r="P199" i="22"/>
  <c r="R199" i="22"/>
  <c r="T199" i="22"/>
  <c r="V199" i="22"/>
  <c r="X199" i="22"/>
  <c r="Z199" i="22"/>
  <c r="H200" i="22"/>
  <c r="J200" i="22"/>
  <c r="L200" i="22"/>
  <c r="N200" i="22"/>
  <c r="P200" i="22"/>
  <c r="R200" i="22"/>
  <c r="T200" i="22"/>
  <c r="V200" i="22"/>
  <c r="X200" i="22"/>
  <c r="Z200" i="22"/>
  <c r="J201" i="22"/>
  <c r="L201" i="22"/>
  <c r="N201" i="22"/>
  <c r="P201" i="22"/>
  <c r="R201" i="22"/>
  <c r="T201" i="22"/>
  <c r="V201" i="22"/>
  <c r="X201" i="22"/>
  <c r="Z201" i="22"/>
  <c r="H202" i="22"/>
  <c r="J202" i="22"/>
  <c r="L202" i="22"/>
  <c r="N202" i="22"/>
  <c r="P202" i="22"/>
  <c r="R202" i="22"/>
  <c r="T202" i="22"/>
  <c r="V202" i="22"/>
  <c r="X202" i="22"/>
  <c r="Z202" i="22"/>
  <c r="H203" i="22"/>
  <c r="J203" i="22"/>
  <c r="L203" i="22"/>
  <c r="N203" i="22"/>
  <c r="P203" i="22"/>
  <c r="R203" i="22"/>
  <c r="T203" i="22"/>
  <c r="V203" i="22"/>
  <c r="X203" i="22"/>
  <c r="Z203" i="22"/>
  <c r="H204" i="22"/>
  <c r="J204" i="22"/>
  <c r="L204" i="22"/>
  <c r="N204" i="22"/>
  <c r="P204" i="22"/>
  <c r="R204" i="22"/>
  <c r="T204" i="22"/>
  <c r="V204" i="22"/>
  <c r="X204" i="22"/>
  <c r="Z204" i="22"/>
  <c r="H205" i="22"/>
  <c r="J205" i="22"/>
  <c r="L205" i="22"/>
  <c r="N205" i="22"/>
  <c r="P205" i="22"/>
  <c r="R205" i="22"/>
  <c r="T205" i="22"/>
  <c r="V205" i="22"/>
  <c r="X205" i="22"/>
  <c r="Z205" i="22"/>
  <c r="H206" i="22"/>
  <c r="J206" i="22"/>
  <c r="L206" i="22"/>
  <c r="N206" i="22"/>
  <c r="P206" i="22"/>
  <c r="R206" i="22"/>
  <c r="T206" i="22"/>
  <c r="V206" i="22"/>
  <c r="X206" i="22"/>
  <c r="Z206" i="22"/>
  <c r="H207" i="22"/>
  <c r="J207" i="22"/>
  <c r="L207" i="22"/>
  <c r="N207" i="22"/>
  <c r="P207" i="22"/>
  <c r="R207" i="22"/>
  <c r="T207" i="22"/>
  <c r="V207" i="22"/>
  <c r="X207" i="22"/>
  <c r="Z207" i="22"/>
  <c r="H208" i="22"/>
  <c r="J208" i="22"/>
  <c r="L208" i="22"/>
  <c r="N208" i="22"/>
  <c r="P208" i="22"/>
  <c r="R208" i="22"/>
  <c r="T208" i="22"/>
  <c r="V208" i="22"/>
  <c r="X208" i="22"/>
  <c r="Z208" i="22"/>
  <c r="H209" i="22"/>
  <c r="J209" i="22"/>
  <c r="L209" i="22"/>
  <c r="N209" i="22"/>
  <c r="P209" i="22"/>
  <c r="R209" i="22"/>
  <c r="T209" i="22"/>
  <c r="V209" i="22"/>
  <c r="X209" i="22"/>
  <c r="Z209" i="22"/>
  <c r="H210" i="22"/>
  <c r="J210" i="22"/>
  <c r="L210" i="22"/>
  <c r="N210" i="22"/>
  <c r="P210" i="22"/>
  <c r="R210" i="22"/>
  <c r="T210" i="22"/>
  <c r="V210" i="22"/>
  <c r="X210" i="22"/>
  <c r="Z210" i="22"/>
  <c r="H211" i="22"/>
  <c r="J211" i="22"/>
  <c r="L211" i="22"/>
  <c r="N211" i="22"/>
  <c r="P211" i="22"/>
  <c r="R211" i="22"/>
  <c r="T211" i="22"/>
  <c r="V211" i="22"/>
  <c r="X211" i="22"/>
  <c r="Z211" i="22"/>
  <c r="H212" i="22"/>
  <c r="J212" i="22"/>
  <c r="L212" i="22"/>
  <c r="N212" i="22"/>
  <c r="P212" i="22"/>
  <c r="R212" i="22"/>
  <c r="T212" i="22"/>
  <c r="V212" i="22"/>
  <c r="X212" i="22"/>
  <c r="Z212" i="22"/>
  <c r="H213" i="22"/>
  <c r="J213" i="22"/>
  <c r="L213" i="22"/>
  <c r="N213" i="22"/>
  <c r="P213" i="22"/>
  <c r="R213" i="22"/>
  <c r="T213" i="22"/>
  <c r="V213" i="22"/>
  <c r="X213" i="22"/>
  <c r="Z213" i="22"/>
  <c r="H214" i="22"/>
  <c r="J214" i="22"/>
  <c r="L214" i="22"/>
  <c r="N214" i="22"/>
  <c r="P214" i="22"/>
  <c r="R214" i="22"/>
  <c r="T214" i="22"/>
  <c r="V214" i="22"/>
  <c r="X214" i="22"/>
  <c r="Z214" i="22"/>
  <c r="H215" i="22"/>
  <c r="J215" i="22"/>
  <c r="L215" i="22"/>
  <c r="N215" i="22"/>
  <c r="R215" i="22"/>
  <c r="T215" i="22"/>
  <c r="V215" i="22"/>
  <c r="X215" i="22"/>
  <c r="Z215" i="22"/>
  <c r="J216" i="22"/>
  <c r="L216" i="22"/>
  <c r="N216" i="22"/>
  <c r="P216" i="22"/>
  <c r="R216" i="22"/>
  <c r="T216" i="22"/>
  <c r="V216" i="22"/>
  <c r="X216" i="22"/>
  <c r="Z216" i="22"/>
  <c r="H217" i="22"/>
  <c r="J217" i="22"/>
  <c r="L217" i="22"/>
  <c r="N217" i="22"/>
  <c r="P217" i="22"/>
  <c r="R217" i="22"/>
  <c r="T217" i="22"/>
  <c r="V217" i="22"/>
  <c r="X217" i="22"/>
  <c r="Z217" i="22"/>
  <c r="H218" i="22"/>
  <c r="J218" i="22"/>
  <c r="L218" i="22"/>
  <c r="N218" i="22"/>
  <c r="P218" i="22"/>
  <c r="R218" i="22"/>
  <c r="T218" i="22"/>
  <c r="V218" i="22"/>
  <c r="X218" i="22"/>
  <c r="Z218" i="22"/>
  <c r="H219" i="22"/>
  <c r="J219" i="22"/>
  <c r="L219" i="22"/>
  <c r="N219" i="22"/>
  <c r="P219" i="22"/>
  <c r="R219" i="22"/>
  <c r="T219" i="22"/>
  <c r="V219" i="22"/>
  <c r="X219" i="22"/>
  <c r="Z219" i="22"/>
  <c r="H220" i="22"/>
  <c r="J220" i="22"/>
  <c r="L220" i="22"/>
  <c r="N220" i="22"/>
  <c r="P220" i="22"/>
  <c r="R220" i="22"/>
  <c r="T220" i="22"/>
  <c r="V220" i="22"/>
  <c r="X220" i="22"/>
  <c r="Z220" i="22"/>
  <c r="H221" i="22"/>
  <c r="J221" i="22"/>
  <c r="L221" i="22"/>
  <c r="N221" i="22"/>
  <c r="P221" i="22"/>
  <c r="R221" i="22"/>
  <c r="T221" i="22"/>
  <c r="V221" i="22"/>
  <c r="X221" i="22"/>
  <c r="Z221" i="22"/>
  <c r="H222" i="22"/>
  <c r="J222" i="22"/>
  <c r="L222" i="22"/>
  <c r="N222" i="22"/>
  <c r="P222" i="22"/>
  <c r="R222" i="22"/>
  <c r="T222" i="22"/>
  <c r="V222" i="22"/>
  <c r="X222" i="22"/>
  <c r="Z222" i="22"/>
  <c r="H223" i="22"/>
  <c r="J223" i="22"/>
  <c r="L223" i="22"/>
  <c r="N223" i="22"/>
  <c r="P223" i="22"/>
  <c r="R223" i="22"/>
  <c r="T223" i="22"/>
  <c r="V223" i="22"/>
  <c r="X223" i="22"/>
  <c r="Z223" i="22"/>
  <c r="H224" i="22"/>
  <c r="J224" i="22"/>
  <c r="L224" i="22"/>
  <c r="N224" i="22"/>
  <c r="P224" i="22"/>
  <c r="R224" i="22"/>
  <c r="T224" i="22"/>
  <c r="V224" i="22"/>
  <c r="X224" i="22"/>
  <c r="Z224" i="22"/>
  <c r="H225" i="22"/>
  <c r="J225" i="22"/>
  <c r="L225" i="22"/>
  <c r="N225" i="22"/>
  <c r="P225" i="22"/>
  <c r="R225" i="22"/>
  <c r="T225" i="22"/>
  <c r="V225" i="22"/>
  <c r="X225" i="22"/>
  <c r="Z225" i="22"/>
  <c r="H226" i="22"/>
  <c r="J226" i="22"/>
  <c r="L226" i="22"/>
  <c r="N226" i="22"/>
  <c r="P226" i="22"/>
  <c r="R226" i="22"/>
  <c r="T226" i="22"/>
  <c r="V226" i="22"/>
  <c r="X226" i="22"/>
  <c r="Z226" i="22"/>
  <c r="H227" i="22"/>
  <c r="J227" i="22"/>
  <c r="L227" i="22"/>
  <c r="N227" i="22"/>
  <c r="R227" i="22"/>
  <c r="T227" i="22"/>
  <c r="V227" i="22"/>
  <c r="X227" i="22"/>
  <c r="Z227" i="22"/>
  <c r="H228" i="22"/>
  <c r="J228" i="22"/>
  <c r="L228" i="22"/>
  <c r="N228" i="22"/>
  <c r="P228" i="22"/>
  <c r="R228" i="22"/>
  <c r="T228" i="22"/>
  <c r="V228" i="22"/>
  <c r="X228" i="22"/>
  <c r="Z228" i="22"/>
  <c r="H229" i="22"/>
  <c r="J229" i="22"/>
  <c r="L229" i="22"/>
  <c r="N229" i="22"/>
  <c r="P229" i="22"/>
  <c r="R229" i="22"/>
  <c r="T229" i="22"/>
  <c r="V229" i="22"/>
  <c r="X229" i="22"/>
  <c r="Z229" i="22"/>
  <c r="H230" i="22"/>
  <c r="J230" i="22"/>
  <c r="L230" i="22"/>
  <c r="N230" i="22"/>
  <c r="P230" i="22"/>
  <c r="R230" i="22"/>
  <c r="V230" i="22"/>
  <c r="X230" i="22"/>
  <c r="Z230" i="22"/>
  <c r="H231" i="22"/>
  <c r="J231" i="22"/>
  <c r="L231" i="22"/>
  <c r="N231" i="22"/>
  <c r="R231" i="22"/>
  <c r="T231" i="22"/>
  <c r="V231" i="22"/>
  <c r="X231" i="22"/>
  <c r="Z231" i="22"/>
  <c r="H232" i="22"/>
  <c r="J232" i="22"/>
  <c r="L232" i="22"/>
  <c r="N232" i="22"/>
  <c r="P232" i="22"/>
  <c r="R232" i="22"/>
  <c r="T232" i="22"/>
  <c r="V232" i="22"/>
  <c r="X232" i="22"/>
  <c r="Z232" i="22"/>
  <c r="H233" i="22"/>
  <c r="J233" i="22"/>
  <c r="L233" i="22"/>
  <c r="N233" i="22"/>
  <c r="P233" i="22"/>
  <c r="R233" i="22"/>
  <c r="T233" i="22"/>
  <c r="V233" i="22"/>
  <c r="X233" i="22"/>
  <c r="Z233" i="22"/>
  <c r="H234" i="22"/>
  <c r="J234" i="22"/>
  <c r="L234" i="22"/>
  <c r="N234" i="22"/>
  <c r="P234" i="22"/>
  <c r="R234" i="22"/>
  <c r="T234" i="22"/>
  <c r="V234" i="22"/>
  <c r="X234" i="22"/>
  <c r="Z234" i="22"/>
  <c r="H235" i="22"/>
  <c r="J235" i="22"/>
  <c r="L235" i="22"/>
  <c r="N235" i="22"/>
  <c r="P235" i="22"/>
  <c r="R235" i="22"/>
  <c r="T235" i="22"/>
  <c r="V235" i="22"/>
  <c r="X235" i="22"/>
  <c r="Z235" i="22"/>
  <c r="H236" i="22"/>
  <c r="J236" i="22"/>
  <c r="L236" i="22"/>
  <c r="N236" i="22"/>
  <c r="P236" i="22"/>
  <c r="R236" i="22"/>
  <c r="T236" i="22"/>
  <c r="V236" i="22"/>
  <c r="X236" i="22"/>
  <c r="Z236" i="22"/>
  <c r="H237" i="22"/>
  <c r="J237" i="22"/>
  <c r="L237" i="22"/>
  <c r="N237" i="22"/>
  <c r="P237" i="22"/>
  <c r="R237" i="22"/>
  <c r="T237" i="22"/>
  <c r="V237" i="22"/>
  <c r="X237" i="22"/>
  <c r="Z237" i="22"/>
  <c r="H238" i="22"/>
  <c r="J238" i="22"/>
  <c r="L238" i="22"/>
  <c r="N238" i="22"/>
  <c r="P238" i="22"/>
  <c r="R238" i="22"/>
  <c r="V238" i="22"/>
  <c r="X238" i="22"/>
  <c r="Z238" i="22"/>
  <c r="H239" i="22"/>
  <c r="J239" i="22"/>
  <c r="L239" i="22"/>
  <c r="N239" i="22"/>
  <c r="P239" i="22"/>
  <c r="R239" i="22"/>
  <c r="T239" i="22"/>
  <c r="V239" i="22"/>
  <c r="X239" i="22"/>
  <c r="Z239" i="22"/>
  <c r="H240" i="22"/>
  <c r="J240" i="22"/>
  <c r="L240" i="22"/>
  <c r="N240" i="22"/>
  <c r="P240" i="22"/>
  <c r="R240" i="22"/>
  <c r="T240" i="22"/>
  <c r="V240" i="22"/>
  <c r="X240" i="22"/>
  <c r="Z240" i="22"/>
  <c r="H241" i="22"/>
  <c r="J241" i="22"/>
  <c r="N241" i="22"/>
  <c r="P241" i="22"/>
  <c r="R241" i="22"/>
  <c r="T241" i="22"/>
  <c r="V241" i="22"/>
  <c r="X241" i="22"/>
  <c r="Z241" i="22"/>
  <c r="H242" i="22"/>
  <c r="J242" i="22"/>
  <c r="L242" i="22"/>
  <c r="N242" i="22"/>
  <c r="P242" i="22"/>
  <c r="R242" i="22"/>
  <c r="T242" i="22"/>
  <c r="V242" i="22"/>
  <c r="X242" i="22"/>
  <c r="Z242" i="22"/>
  <c r="H243" i="22"/>
  <c r="J243" i="22"/>
  <c r="L243" i="22"/>
  <c r="N243" i="22"/>
  <c r="P243" i="22"/>
  <c r="R243" i="22"/>
  <c r="T243" i="22"/>
  <c r="V243" i="22"/>
  <c r="X243" i="22"/>
  <c r="Z243" i="22"/>
  <c r="H244" i="22"/>
  <c r="J244" i="22"/>
  <c r="L244" i="22"/>
  <c r="N244" i="22"/>
  <c r="P244" i="22"/>
  <c r="R244" i="22"/>
  <c r="T244" i="22"/>
  <c r="V244" i="22"/>
  <c r="X244" i="22"/>
  <c r="Z244" i="22"/>
  <c r="H245" i="22"/>
  <c r="J245" i="22"/>
  <c r="L245" i="22"/>
  <c r="N245" i="22"/>
  <c r="P245" i="22"/>
  <c r="R245" i="22"/>
  <c r="T245" i="22"/>
  <c r="V245" i="22"/>
  <c r="X245" i="22"/>
  <c r="Z245" i="22"/>
  <c r="H246" i="22"/>
  <c r="J246" i="22"/>
  <c r="L246" i="22"/>
  <c r="N246" i="22"/>
  <c r="P246" i="22"/>
  <c r="R246" i="22"/>
  <c r="T246" i="22"/>
  <c r="V246" i="22"/>
  <c r="X246" i="22"/>
  <c r="Z246" i="22"/>
  <c r="H247" i="22"/>
  <c r="J247" i="22"/>
  <c r="L247" i="22"/>
  <c r="N247" i="22"/>
  <c r="P247" i="22"/>
  <c r="R247" i="22"/>
  <c r="T247" i="22"/>
  <c r="V247" i="22"/>
  <c r="X247" i="22"/>
  <c r="Z247" i="22"/>
  <c r="J248" i="22"/>
  <c r="L248" i="22"/>
  <c r="N248" i="22"/>
  <c r="R248" i="22"/>
  <c r="T248" i="22"/>
  <c r="V248" i="22"/>
  <c r="X248" i="22"/>
  <c r="Z248" i="22"/>
  <c r="H249" i="22"/>
  <c r="J249" i="22"/>
  <c r="L249" i="22"/>
  <c r="N249" i="22"/>
  <c r="P249" i="22"/>
  <c r="R249" i="22"/>
  <c r="T249" i="22"/>
  <c r="V249" i="22"/>
  <c r="X249" i="22"/>
  <c r="Z249" i="22"/>
  <c r="J250" i="22"/>
  <c r="L250" i="22"/>
  <c r="N250" i="22"/>
  <c r="P250" i="22"/>
  <c r="R250" i="22"/>
  <c r="T250" i="22"/>
  <c r="V250" i="22"/>
  <c r="X250" i="22"/>
  <c r="Z250" i="22"/>
  <c r="H251" i="22"/>
  <c r="J251" i="22"/>
  <c r="L251" i="22"/>
  <c r="N251" i="22"/>
  <c r="P251" i="22"/>
  <c r="R251" i="22"/>
  <c r="T251" i="22"/>
  <c r="V251" i="22"/>
  <c r="X251" i="22"/>
  <c r="Z251" i="22"/>
  <c r="H252" i="22"/>
  <c r="J252" i="22"/>
  <c r="L252" i="22"/>
  <c r="N252" i="22"/>
  <c r="P252" i="22"/>
  <c r="R252" i="22"/>
  <c r="T252" i="22"/>
  <c r="V252" i="22"/>
  <c r="X252" i="22"/>
  <c r="Z252" i="22"/>
  <c r="H253" i="22"/>
  <c r="J253" i="22"/>
  <c r="L253" i="22"/>
  <c r="N253" i="22"/>
  <c r="P253" i="22"/>
  <c r="R253" i="22"/>
  <c r="T253" i="22"/>
  <c r="V253" i="22"/>
  <c r="X253" i="22"/>
  <c r="Z253" i="22"/>
  <c r="H254" i="22"/>
  <c r="J254" i="22"/>
  <c r="L254" i="22"/>
  <c r="N254" i="22"/>
  <c r="P254" i="22"/>
  <c r="R254" i="22"/>
  <c r="T254" i="22"/>
  <c r="V254" i="22"/>
  <c r="X254" i="22"/>
  <c r="Z254" i="22"/>
  <c r="H255" i="22"/>
  <c r="J255" i="22"/>
  <c r="L255" i="22"/>
  <c r="N255" i="22"/>
  <c r="P255" i="22"/>
  <c r="R255" i="22"/>
  <c r="T255" i="22"/>
  <c r="V255" i="22"/>
  <c r="X255" i="22"/>
  <c r="Z255" i="22"/>
  <c r="J256" i="22"/>
  <c r="L256" i="22"/>
  <c r="N256" i="22"/>
  <c r="P256" i="22"/>
  <c r="R256" i="22"/>
  <c r="T256" i="22"/>
  <c r="V256" i="22"/>
  <c r="X256" i="22"/>
  <c r="Z256" i="22"/>
  <c r="H257" i="22"/>
  <c r="J257" i="22"/>
  <c r="L257" i="22"/>
  <c r="N257" i="22"/>
  <c r="P257" i="22"/>
  <c r="R257" i="22"/>
  <c r="T257" i="22"/>
  <c r="V257" i="22"/>
  <c r="X257" i="22"/>
  <c r="Z257" i="22"/>
  <c r="H258" i="22"/>
  <c r="J258" i="22"/>
  <c r="L258" i="22"/>
  <c r="N258" i="22"/>
  <c r="P258" i="22"/>
  <c r="R258" i="22"/>
  <c r="T258" i="22"/>
  <c r="V258" i="22"/>
  <c r="X258" i="22"/>
  <c r="Z258" i="22"/>
  <c r="H259" i="22"/>
  <c r="J259" i="22"/>
  <c r="L259" i="22"/>
  <c r="N259" i="22"/>
  <c r="R259" i="22"/>
  <c r="T259" i="22"/>
  <c r="V259" i="22"/>
  <c r="X259" i="22"/>
  <c r="Z259" i="22"/>
  <c r="H260" i="22"/>
  <c r="J260" i="22"/>
  <c r="L260" i="22"/>
  <c r="N260" i="22"/>
  <c r="P260" i="22"/>
  <c r="R260" i="22"/>
  <c r="T260" i="22"/>
  <c r="V260" i="22"/>
  <c r="X260" i="22"/>
  <c r="Z260" i="22"/>
  <c r="H261" i="22"/>
  <c r="J261" i="22"/>
  <c r="L261" i="22"/>
  <c r="N261" i="22"/>
  <c r="P261" i="22"/>
  <c r="R261" i="22"/>
  <c r="T261" i="22"/>
  <c r="V261" i="22"/>
  <c r="X261" i="22"/>
  <c r="Z261" i="22"/>
  <c r="H262" i="22"/>
  <c r="J262" i="22"/>
  <c r="L262" i="22"/>
  <c r="N262" i="22"/>
  <c r="P262" i="22"/>
  <c r="R262" i="22"/>
  <c r="T262" i="22"/>
  <c r="V262" i="22"/>
  <c r="X262" i="22"/>
  <c r="Z262" i="22"/>
  <c r="H263" i="22"/>
  <c r="J263" i="22"/>
  <c r="L263" i="22"/>
  <c r="N263" i="22"/>
  <c r="P263" i="22"/>
  <c r="R263" i="22"/>
  <c r="V263" i="22"/>
  <c r="X263" i="22"/>
  <c r="Z263" i="22"/>
  <c r="H264" i="22"/>
  <c r="J264" i="22"/>
  <c r="L264" i="22"/>
  <c r="N264" i="22"/>
  <c r="P264" i="22"/>
  <c r="R264" i="22"/>
  <c r="T264" i="22"/>
  <c r="V264" i="22"/>
  <c r="X264" i="22"/>
  <c r="Z264" i="22"/>
  <c r="H265" i="22"/>
  <c r="J265" i="22"/>
  <c r="L265" i="22"/>
  <c r="N265" i="22"/>
  <c r="P265" i="22"/>
  <c r="R265" i="22"/>
  <c r="T265" i="22"/>
  <c r="V265" i="22"/>
  <c r="X265" i="22"/>
  <c r="Z265" i="22"/>
  <c r="H266" i="22"/>
  <c r="J266" i="22"/>
  <c r="L266" i="22"/>
  <c r="N266" i="22"/>
  <c r="P266" i="22"/>
  <c r="R266" i="22"/>
  <c r="T266" i="22"/>
  <c r="V266" i="22"/>
  <c r="X266" i="22"/>
  <c r="Z266" i="22"/>
  <c r="H267" i="22"/>
  <c r="J267" i="22"/>
  <c r="L267" i="22"/>
  <c r="N267" i="22"/>
  <c r="P267" i="22"/>
  <c r="R267" i="22"/>
  <c r="T267" i="22"/>
  <c r="V267" i="22"/>
  <c r="X267" i="22"/>
  <c r="Z267" i="22"/>
  <c r="H268" i="22"/>
  <c r="J268" i="22"/>
  <c r="L268" i="22"/>
  <c r="N268" i="22"/>
  <c r="P268" i="22"/>
  <c r="R268" i="22"/>
  <c r="T268" i="22"/>
  <c r="V268" i="22"/>
  <c r="X268" i="22"/>
  <c r="Z268" i="22"/>
  <c r="H269" i="22"/>
  <c r="J269" i="22"/>
  <c r="L269" i="22"/>
  <c r="N269" i="22"/>
  <c r="P269" i="22"/>
  <c r="R269" i="22"/>
  <c r="T269" i="22"/>
  <c r="V269" i="22"/>
  <c r="X269" i="22"/>
  <c r="Z269" i="22"/>
  <c r="H270" i="22"/>
  <c r="J270" i="22"/>
  <c r="L270" i="22"/>
  <c r="N270" i="22"/>
  <c r="P270" i="22"/>
  <c r="R270" i="22"/>
  <c r="V270" i="22"/>
  <c r="X270" i="22"/>
  <c r="Z270" i="22"/>
  <c r="H271" i="22"/>
  <c r="J271" i="22"/>
  <c r="L271" i="22"/>
  <c r="N271" i="22"/>
  <c r="P271" i="22"/>
  <c r="R271" i="22"/>
  <c r="T271" i="22"/>
  <c r="V271" i="22"/>
  <c r="X271" i="22"/>
  <c r="Z271" i="22"/>
  <c r="J272" i="22"/>
  <c r="L272" i="22"/>
  <c r="N272" i="22"/>
  <c r="P272" i="22"/>
  <c r="R272" i="22"/>
  <c r="T272" i="22"/>
  <c r="V272" i="22"/>
  <c r="X272" i="22"/>
  <c r="Z272" i="22"/>
  <c r="H273" i="22"/>
  <c r="J273" i="22"/>
  <c r="L273" i="22"/>
  <c r="N273" i="22"/>
  <c r="P273" i="22"/>
  <c r="R273" i="22"/>
  <c r="T273" i="22"/>
  <c r="V273" i="22"/>
  <c r="X273" i="22"/>
  <c r="Z273" i="22"/>
  <c r="H274" i="22"/>
  <c r="J274" i="22"/>
  <c r="L274" i="22"/>
  <c r="N274" i="22"/>
  <c r="P274" i="22"/>
  <c r="R274" i="22"/>
  <c r="T274" i="22"/>
  <c r="V274" i="22"/>
  <c r="X274" i="22"/>
  <c r="Z274" i="22"/>
  <c r="H275" i="22"/>
  <c r="J275" i="22"/>
  <c r="L275" i="22"/>
  <c r="N275" i="22"/>
  <c r="P275" i="22"/>
  <c r="R275" i="22"/>
  <c r="V275" i="22"/>
  <c r="X275" i="22"/>
  <c r="Z275" i="22"/>
  <c r="H276" i="22"/>
  <c r="J276" i="22"/>
  <c r="L276" i="22"/>
  <c r="N276" i="22"/>
  <c r="P276" i="22"/>
  <c r="R276" i="22"/>
  <c r="T276" i="22"/>
  <c r="V276" i="22"/>
  <c r="X276" i="22"/>
  <c r="Z276" i="22"/>
  <c r="J277" i="22"/>
  <c r="L277" i="22"/>
  <c r="N277" i="22"/>
  <c r="P277" i="22"/>
  <c r="R277" i="22"/>
  <c r="T277" i="22"/>
  <c r="V277" i="22"/>
  <c r="X277" i="22"/>
  <c r="Z277" i="22"/>
  <c r="H278" i="22"/>
  <c r="J278" i="22"/>
  <c r="L278" i="22"/>
  <c r="N278" i="22"/>
  <c r="P278" i="22"/>
  <c r="R278" i="22"/>
  <c r="T278" i="22"/>
  <c r="V278" i="22"/>
  <c r="X278" i="22"/>
  <c r="Z278" i="22"/>
  <c r="H279" i="22"/>
  <c r="J279" i="22"/>
  <c r="L279" i="22"/>
  <c r="N279" i="22"/>
  <c r="P279" i="22"/>
  <c r="R279" i="22"/>
  <c r="V279" i="22"/>
  <c r="X279" i="22"/>
  <c r="Z279" i="22"/>
  <c r="H280" i="22"/>
  <c r="J280" i="22"/>
  <c r="L280" i="22"/>
  <c r="N280" i="22"/>
  <c r="P280" i="22"/>
  <c r="R280" i="22"/>
  <c r="T280" i="22"/>
  <c r="V280" i="22"/>
  <c r="X280" i="22"/>
  <c r="Z280" i="22"/>
  <c r="H281" i="22"/>
  <c r="J281" i="22"/>
  <c r="L281" i="22"/>
  <c r="N281" i="22"/>
  <c r="P281" i="22"/>
  <c r="R281" i="22"/>
  <c r="T281" i="22"/>
  <c r="V281" i="22"/>
  <c r="X281" i="22"/>
  <c r="Z281" i="22"/>
  <c r="J282" i="22"/>
  <c r="L282" i="22"/>
  <c r="N282" i="22"/>
  <c r="P282" i="22"/>
  <c r="R282" i="22"/>
  <c r="T282" i="22"/>
  <c r="V282" i="22"/>
  <c r="X282" i="22"/>
  <c r="Z282" i="22"/>
  <c r="H283" i="22"/>
  <c r="J283" i="22"/>
  <c r="L283" i="22"/>
  <c r="N283" i="22"/>
  <c r="R283" i="22"/>
  <c r="T283" i="22"/>
  <c r="V283" i="22"/>
  <c r="X283" i="22"/>
  <c r="Z283" i="22"/>
  <c r="H284" i="22"/>
  <c r="J284" i="22"/>
  <c r="L284" i="22"/>
  <c r="N284" i="22"/>
  <c r="P284" i="22"/>
  <c r="R284" i="22"/>
  <c r="T284" i="22"/>
  <c r="V284" i="22"/>
  <c r="X284" i="22"/>
  <c r="Z284" i="22"/>
  <c r="H285" i="22"/>
  <c r="J285" i="22"/>
  <c r="L285" i="22"/>
  <c r="N285" i="22"/>
  <c r="P285" i="22"/>
  <c r="R285" i="22"/>
  <c r="T285" i="22"/>
  <c r="V285" i="22"/>
  <c r="X285" i="22"/>
  <c r="Z285" i="22"/>
  <c r="H286" i="22"/>
  <c r="J286" i="22"/>
  <c r="L286" i="22"/>
  <c r="N286" i="22"/>
  <c r="P286" i="22"/>
  <c r="R286" i="22"/>
  <c r="T286" i="22"/>
  <c r="V286" i="22"/>
  <c r="X286" i="22"/>
  <c r="Z286" i="22"/>
  <c r="H287" i="22"/>
  <c r="J287" i="22"/>
  <c r="L287" i="22"/>
  <c r="N287" i="22"/>
  <c r="P287" i="22"/>
  <c r="R287" i="22"/>
  <c r="T287" i="22"/>
  <c r="V287" i="22"/>
  <c r="X287" i="22"/>
  <c r="Z287" i="22"/>
  <c r="H288" i="22"/>
  <c r="J288" i="22"/>
  <c r="L288" i="22"/>
  <c r="N288" i="22"/>
  <c r="R288" i="22"/>
  <c r="T288" i="22"/>
  <c r="V288" i="22"/>
  <c r="X288" i="22"/>
  <c r="Z288" i="22"/>
  <c r="H289" i="22"/>
  <c r="J289" i="22"/>
  <c r="L289" i="22"/>
  <c r="N289" i="22"/>
  <c r="P289" i="22"/>
  <c r="R289" i="22"/>
  <c r="V289" i="22"/>
  <c r="X289" i="22"/>
  <c r="Z289" i="22"/>
  <c r="H290" i="22"/>
  <c r="J290" i="22"/>
  <c r="L290" i="22"/>
  <c r="N290" i="22"/>
  <c r="P290" i="22"/>
  <c r="R290" i="22"/>
  <c r="T290" i="22"/>
  <c r="V290" i="22"/>
  <c r="X290" i="22"/>
  <c r="Z290" i="22"/>
  <c r="H291" i="22"/>
  <c r="J291" i="22"/>
  <c r="L291" i="22"/>
  <c r="N291" i="22"/>
  <c r="P291" i="22"/>
  <c r="R291" i="22"/>
  <c r="T291" i="22"/>
  <c r="V291" i="22"/>
  <c r="X291" i="22"/>
  <c r="Z291" i="22"/>
  <c r="J292" i="22"/>
  <c r="L292" i="22"/>
  <c r="N292" i="22"/>
  <c r="P292" i="22"/>
  <c r="R292" i="22"/>
  <c r="T292" i="22"/>
  <c r="V292" i="22"/>
  <c r="X292" i="22"/>
  <c r="Z292" i="22"/>
  <c r="H293" i="22"/>
  <c r="J293" i="22"/>
  <c r="L293" i="22"/>
  <c r="N293" i="22"/>
  <c r="P293" i="22"/>
  <c r="R293" i="22"/>
  <c r="T293" i="22"/>
  <c r="V293" i="22"/>
  <c r="X293" i="22"/>
  <c r="Z293" i="22"/>
  <c r="H294" i="22"/>
  <c r="J294" i="22"/>
  <c r="L294" i="22"/>
  <c r="N294" i="22"/>
  <c r="P294" i="22"/>
  <c r="R294" i="22"/>
  <c r="T294" i="22"/>
  <c r="V294" i="22"/>
  <c r="X294" i="22"/>
  <c r="Z294" i="22"/>
  <c r="H295" i="22"/>
  <c r="J295" i="22"/>
  <c r="L295" i="22"/>
  <c r="N295" i="22"/>
  <c r="P295" i="22"/>
  <c r="R295" i="22"/>
  <c r="T295" i="22"/>
  <c r="V295" i="22"/>
  <c r="X295" i="22"/>
  <c r="Z295" i="22"/>
  <c r="H296" i="22"/>
  <c r="J296" i="22"/>
  <c r="L296" i="22"/>
  <c r="N296" i="22"/>
  <c r="P296" i="22"/>
  <c r="R296" i="22"/>
  <c r="T296" i="22"/>
  <c r="V296" i="22"/>
  <c r="X296" i="22"/>
  <c r="Z296" i="22"/>
  <c r="H297" i="22"/>
  <c r="J297" i="22"/>
  <c r="L297" i="22"/>
  <c r="N297" i="22"/>
  <c r="P297" i="22"/>
  <c r="R297" i="22"/>
  <c r="T297" i="22"/>
  <c r="V297" i="22"/>
  <c r="X297" i="22"/>
  <c r="Z297" i="22"/>
  <c r="H298" i="22"/>
  <c r="J298" i="22"/>
  <c r="L298" i="22"/>
  <c r="N298" i="22"/>
  <c r="P298" i="22"/>
  <c r="R298" i="22"/>
  <c r="T298" i="22"/>
  <c r="V298" i="22"/>
  <c r="X298" i="22"/>
  <c r="Z298" i="22"/>
  <c r="H299" i="22"/>
  <c r="J299" i="22"/>
  <c r="L299" i="22"/>
  <c r="N299" i="22"/>
  <c r="P299" i="22"/>
  <c r="R299" i="22"/>
  <c r="V299" i="22"/>
  <c r="X299" i="22"/>
  <c r="Z299" i="22"/>
  <c r="H300" i="22"/>
  <c r="J300" i="22"/>
  <c r="L300" i="22"/>
  <c r="N300" i="22"/>
  <c r="P300" i="22"/>
  <c r="R300" i="22"/>
  <c r="T300" i="22"/>
  <c r="V300" i="22"/>
  <c r="X300" i="22"/>
  <c r="Z300" i="22"/>
  <c r="J301" i="22"/>
  <c r="L301" i="22"/>
  <c r="N301" i="22"/>
  <c r="P301" i="22"/>
  <c r="R301" i="22"/>
  <c r="T301" i="22"/>
  <c r="V301" i="22"/>
  <c r="X301" i="22"/>
  <c r="Z301" i="22"/>
  <c r="H302" i="22"/>
  <c r="J302" i="22"/>
  <c r="L302" i="22"/>
  <c r="N302" i="22"/>
  <c r="P302" i="22"/>
  <c r="R302" i="22"/>
  <c r="T302" i="22"/>
  <c r="V302" i="22"/>
  <c r="X302" i="22"/>
  <c r="Z302" i="22"/>
  <c r="H303" i="22"/>
  <c r="J303" i="22"/>
  <c r="L303" i="22"/>
  <c r="N303" i="22"/>
  <c r="R303" i="22"/>
  <c r="T303" i="22"/>
  <c r="V303" i="22"/>
  <c r="X303" i="22"/>
  <c r="Z303" i="22"/>
  <c r="H304" i="22"/>
  <c r="J304" i="22"/>
  <c r="L304" i="22"/>
  <c r="N304" i="22"/>
  <c r="P304" i="22"/>
  <c r="R304" i="22"/>
  <c r="T304" i="22"/>
  <c r="V304" i="22"/>
  <c r="X304" i="22"/>
  <c r="Z304" i="22"/>
  <c r="H305" i="22"/>
  <c r="J305" i="22"/>
  <c r="L305" i="22"/>
  <c r="N305" i="22"/>
  <c r="P305" i="22"/>
  <c r="R305" i="22"/>
  <c r="T305" i="22"/>
  <c r="V305" i="22"/>
  <c r="X305" i="22"/>
  <c r="Z305" i="22"/>
  <c r="H306" i="22"/>
  <c r="J306" i="22"/>
  <c r="L306" i="22"/>
  <c r="N306" i="22"/>
  <c r="P306" i="22"/>
  <c r="R306" i="22"/>
  <c r="T306" i="22"/>
  <c r="V306" i="22"/>
  <c r="X306" i="22"/>
  <c r="Z306" i="22"/>
  <c r="H307" i="22"/>
  <c r="J307" i="22"/>
  <c r="N307" i="22"/>
  <c r="P307" i="22"/>
  <c r="R307" i="22"/>
  <c r="T307" i="22"/>
  <c r="V307" i="22"/>
  <c r="X307" i="22"/>
  <c r="Z307" i="22"/>
  <c r="H308" i="22"/>
  <c r="J308" i="22"/>
  <c r="L308" i="22"/>
  <c r="N308" i="22"/>
  <c r="P308" i="22"/>
  <c r="R308" i="22"/>
  <c r="T308" i="22"/>
  <c r="V308" i="22"/>
  <c r="X308" i="22"/>
  <c r="Z308" i="22"/>
  <c r="H309" i="22"/>
  <c r="J309" i="22"/>
  <c r="L309" i="22"/>
  <c r="N309" i="22"/>
  <c r="P309" i="22"/>
  <c r="R309" i="22"/>
  <c r="T309" i="22"/>
  <c r="V309" i="22"/>
  <c r="X309" i="22"/>
  <c r="Z309" i="22"/>
  <c r="H310" i="22"/>
  <c r="J310" i="22"/>
  <c r="L310" i="22"/>
  <c r="N310" i="22"/>
  <c r="P310" i="22"/>
  <c r="R310" i="22"/>
  <c r="T310" i="22"/>
  <c r="V310" i="22"/>
  <c r="X310" i="22"/>
  <c r="Z310" i="22"/>
  <c r="H311" i="22"/>
  <c r="J311" i="22"/>
  <c r="L311" i="22"/>
  <c r="N311" i="22"/>
  <c r="P311" i="22"/>
  <c r="R311" i="22"/>
  <c r="T311" i="22"/>
  <c r="V311" i="22"/>
  <c r="X311" i="22"/>
  <c r="Z311" i="22"/>
  <c r="H312" i="22"/>
  <c r="J312" i="22"/>
  <c r="L312" i="22"/>
  <c r="N312" i="22"/>
  <c r="R312" i="22"/>
  <c r="T312" i="22"/>
  <c r="V312" i="22"/>
  <c r="X312" i="22"/>
  <c r="Z312" i="22"/>
  <c r="H313" i="22"/>
  <c r="J313" i="22"/>
  <c r="L313" i="22"/>
  <c r="N313" i="22"/>
  <c r="P313" i="22"/>
  <c r="R313" i="22"/>
  <c r="T313" i="22"/>
  <c r="V313" i="22"/>
  <c r="X313" i="22"/>
  <c r="Z313" i="22"/>
  <c r="H314" i="22"/>
  <c r="J314" i="22"/>
  <c r="L314" i="22"/>
  <c r="N314" i="22"/>
  <c r="P314" i="22"/>
  <c r="R314" i="22"/>
  <c r="T314" i="22"/>
  <c r="V314" i="22"/>
  <c r="X314" i="22"/>
  <c r="Z314" i="22"/>
  <c r="H315" i="22"/>
  <c r="J315" i="22"/>
  <c r="L315" i="22"/>
  <c r="N315" i="22"/>
  <c r="P315" i="22"/>
  <c r="R315" i="22"/>
  <c r="T315" i="22"/>
  <c r="V315" i="22"/>
  <c r="X315" i="22"/>
  <c r="Z315" i="22"/>
  <c r="H316" i="22"/>
  <c r="J316" i="22"/>
  <c r="N316" i="22"/>
  <c r="P316" i="22"/>
  <c r="R316" i="22"/>
  <c r="T316" i="22"/>
  <c r="V316" i="22"/>
  <c r="X316" i="22"/>
  <c r="Z316" i="22"/>
  <c r="H317" i="22"/>
  <c r="J317" i="22"/>
  <c r="L317" i="22"/>
  <c r="N317" i="22"/>
  <c r="P317" i="22"/>
  <c r="R317" i="22"/>
  <c r="T317" i="22"/>
  <c r="V317" i="22"/>
  <c r="X317" i="22"/>
  <c r="Z317" i="22"/>
  <c r="H318" i="22"/>
  <c r="J318" i="22"/>
  <c r="L318" i="22"/>
  <c r="N318" i="22"/>
  <c r="P318" i="22"/>
  <c r="R318" i="22"/>
  <c r="V318" i="22"/>
  <c r="X318" i="22"/>
  <c r="Z318" i="22"/>
  <c r="H319" i="22"/>
  <c r="J319" i="22"/>
  <c r="L319" i="22"/>
  <c r="N319" i="22"/>
  <c r="P319" i="22"/>
  <c r="R319" i="22"/>
  <c r="T319" i="22"/>
  <c r="V319" i="22"/>
  <c r="X319" i="22"/>
  <c r="Z319" i="22"/>
  <c r="J320" i="22"/>
  <c r="L320" i="22"/>
  <c r="N320" i="22"/>
  <c r="P320" i="22"/>
  <c r="R320" i="22"/>
  <c r="T320" i="22"/>
  <c r="V320" i="22"/>
  <c r="X320" i="22"/>
  <c r="Z320" i="22"/>
  <c r="H321" i="22"/>
  <c r="J321" i="22"/>
  <c r="L321" i="22"/>
  <c r="N321" i="22"/>
  <c r="P321" i="22"/>
  <c r="R321" i="22"/>
  <c r="T321" i="22"/>
  <c r="V321" i="22"/>
  <c r="X321" i="22"/>
  <c r="Z321" i="22"/>
  <c r="H322" i="22"/>
  <c r="J322" i="22"/>
  <c r="L322" i="22"/>
  <c r="N322" i="22"/>
  <c r="P322" i="22"/>
  <c r="R322" i="22"/>
  <c r="T322" i="22"/>
  <c r="V322" i="22"/>
  <c r="X322" i="22"/>
  <c r="Z322" i="22"/>
  <c r="H323" i="22"/>
  <c r="J323" i="22"/>
  <c r="L323" i="22"/>
  <c r="N323" i="22"/>
  <c r="P323" i="22"/>
  <c r="R323" i="22"/>
  <c r="T323" i="22"/>
  <c r="V323" i="22"/>
  <c r="X323" i="22"/>
  <c r="Z323" i="22"/>
  <c r="H324" i="22"/>
  <c r="J324" i="22"/>
  <c r="L324" i="22"/>
  <c r="N324" i="22"/>
  <c r="P324" i="22"/>
  <c r="R324" i="22"/>
  <c r="T324" i="22"/>
  <c r="V324" i="22"/>
  <c r="X324" i="22"/>
  <c r="Z324" i="22"/>
  <c r="H325" i="22"/>
  <c r="J325" i="22"/>
  <c r="L325" i="22"/>
  <c r="N325" i="22"/>
  <c r="P325" i="22"/>
  <c r="R325" i="22"/>
  <c r="T325" i="22"/>
  <c r="V325" i="22"/>
  <c r="X325" i="22"/>
  <c r="Z325" i="22"/>
  <c r="H326" i="22"/>
  <c r="J326" i="22"/>
  <c r="L326" i="22"/>
  <c r="N326" i="22"/>
  <c r="P326" i="22"/>
  <c r="R326" i="22"/>
  <c r="T326" i="22"/>
  <c r="V326" i="22"/>
  <c r="X326" i="22"/>
  <c r="Z326" i="22"/>
  <c r="H327" i="22"/>
  <c r="J327" i="22"/>
  <c r="L327" i="22"/>
  <c r="N327" i="22"/>
  <c r="P327" i="22"/>
  <c r="R327" i="22"/>
  <c r="V327" i="22"/>
  <c r="X327" i="22"/>
  <c r="Z327" i="22"/>
  <c r="H328" i="22"/>
  <c r="J328" i="22"/>
  <c r="L328" i="22"/>
  <c r="N328" i="22"/>
  <c r="P328" i="22"/>
  <c r="R328" i="22"/>
  <c r="T328" i="22"/>
  <c r="V328" i="22"/>
  <c r="X328" i="22"/>
  <c r="Z328" i="22"/>
  <c r="H329" i="22"/>
  <c r="J329" i="22"/>
  <c r="L329" i="22"/>
  <c r="N329" i="22"/>
  <c r="P329" i="22"/>
  <c r="R329" i="22"/>
  <c r="T329" i="22"/>
  <c r="V329" i="22"/>
  <c r="X329" i="22"/>
  <c r="Z329" i="22"/>
  <c r="J330" i="22"/>
  <c r="L330" i="22"/>
  <c r="N330" i="22"/>
  <c r="P330" i="22"/>
  <c r="R330" i="22"/>
  <c r="T330" i="22"/>
  <c r="V330" i="22"/>
  <c r="X330" i="22"/>
  <c r="Z330" i="22"/>
  <c r="H331" i="22"/>
  <c r="J331" i="22"/>
  <c r="L331" i="22"/>
  <c r="N331" i="22"/>
  <c r="R331" i="22"/>
  <c r="T331" i="22"/>
  <c r="V331" i="22"/>
  <c r="X331" i="22"/>
  <c r="Z331" i="22"/>
  <c r="H332" i="22"/>
  <c r="J332" i="22"/>
  <c r="L332" i="22"/>
  <c r="N332" i="22"/>
  <c r="P332" i="22"/>
  <c r="R332" i="22"/>
  <c r="T332" i="22"/>
  <c r="V332" i="22"/>
  <c r="X332" i="22"/>
  <c r="Z332" i="22"/>
  <c r="H333" i="22"/>
  <c r="J333" i="22"/>
  <c r="L333" i="22"/>
  <c r="N333" i="22"/>
  <c r="P333" i="22"/>
  <c r="R333" i="22"/>
  <c r="T333" i="22"/>
  <c r="V333" i="22"/>
  <c r="X333" i="22"/>
  <c r="Z333" i="22"/>
  <c r="H334" i="22"/>
  <c r="J334" i="22"/>
  <c r="L334" i="22"/>
  <c r="N334" i="22"/>
  <c r="P334" i="22"/>
  <c r="R334" i="22"/>
  <c r="T334" i="22"/>
  <c r="V334" i="22"/>
  <c r="X334" i="22"/>
  <c r="Z334" i="22"/>
  <c r="H335" i="22"/>
  <c r="J335" i="22"/>
  <c r="L335" i="22"/>
  <c r="N335" i="22"/>
  <c r="P335" i="22"/>
  <c r="R335" i="22"/>
  <c r="T335" i="22"/>
  <c r="V335" i="22"/>
  <c r="X335" i="22"/>
  <c r="Z335" i="22"/>
  <c r="H336" i="22"/>
  <c r="J336" i="22"/>
  <c r="L336" i="22"/>
  <c r="N336" i="22"/>
  <c r="P336" i="22"/>
  <c r="R336" i="22"/>
  <c r="T336" i="22"/>
  <c r="V336" i="22"/>
  <c r="X336" i="22"/>
  <c r="Z336" i="22"/>
  <c r="H337" i="22"/>
  <c r="J337" i="22"/>
  <c r="L337" i="22"/>
  <c r="N337" i="22"/>
  <c r="P337" i="22"/>
  <c r="R337" i="22"/>
  <c r="V337" i="22"/>
  <c r="X337" i="22"/>
  <c r="Z337" i="22"/>
  <c r="H338" i="22"/>
  <c r="J338" i="22"/>
  <c r="L338" i="22"/>
  <c r="N338" i="22"/>
  <c r="P338" i="22"/>
  <c r="R338" i="22"/>
  <c r="T338" i="22"/>
  <c r="V338" i="22"/>
  <c r="X338" i="22"/>
  <c r="Z338" i="22"/>
  <c r="H339" i="22"/>
  <c r="J339" i="22"/>
  <c r="L339" i="22"/>
  <c r="N339" i="22"/>
  <c r="P339" i="22"/>
  <c r="R339" i="22"/>
  <c r="T339" i="22"/>
  <c r="V339" i="22"/>
  <c r="X339" i="22"/>
  <c r="Z339" i="22"/>
  <c r="H340" i="22"/>
  <c r="J340" i="22"/>
  <c r="L340" i="22"/>
  <c r="N340" i="22"/>
  <c r="P340" i="22"/>
  <c r="R340" i="22"/>
  <c r="T340" i="22"/>
  <c r="V340" i="22"/>
  <c r="X340" i="22"/>
  <c r="Z340" i="22"/>
  <c r="H341" i="22"/>
  <c r="J341" i="22"/>
  <c r="L341" i="22"/>
  <c r="N341" i="22"/>
  <c r="P341" i="22"/>
  <c r="R341" i="22"/>
  <c r="T341" i="22"/>
  <c r="V341" i="22"/>
  <c r="X341" i="22"/>
  <c r="Z341" i="22"/>
  <c r="H342" i="22"/>
  <c r="J342" i="22"/>
  <c r="L342" i="22"/>
  <c r="N342" i="22"/>
  <c r="P342" i="22"/>
  <c r="R342" i="22"/>
  <c r="T342" i="22"/>
  <c r="V342" i="22"/>
  <c r="X342" i="22"/>
  <c r="Z342" i="22"/>
  <c r="H343" i="22"/>
  <c r="J343" i="22"/>
  <c r="L343" i="22"/>
  <c r="N343" i="22"/>
  <c r="P343" i="22"/>
  <c r="R343" i="22"/>
  <c r="T343" i="22"/>
  <c r="V343" i="22"/>
  <c r="X343" i="22"/>
  <c r="Z343" i="22"/>
  <c r="H344" i="22"/>
  <c r="J344" i="22"/>
  <c r="L344" i="22"/>
  <c r="N344" i="22"/>
  <c r="P344" i="22"/>
  <c r="R344" i="22"/>
  <c r="T344" i="22"/>
  <c r="V344" i="22"/>
  <c r="X344" i="22"/>
  <c r="Z344" i="22"/>
  <c r="H345" i="22"/>
  <c r="J345" i="22"/>
  <c r="L345" i="22"/>
  <c r="N345" i="22"/>
  <c r="P345" i="22"/>
  <c r="R345" i="22"/>
  <c r="T345" i="22"/>
  <c r="V345" i="22"/>
  <c r="X345" i="22"/>
  <c r="Z345" i="22"/>
  <c r="H346" i="22"/>
  <c r="J346" i="22"/>
  <c r="L346" i="22"/>
  <c r="N346" i="22"/>
  <c r="P346" i="22"/>
  <c r="R346" i="22"/>
  <c r="T346" i="22"/>
  <c r="V346" i="22"/>
  <c r="X346" i="22"/>
  <c r="Z346" i="22"/>
  <c r="H347" i="22"/>
  <c r="J347" i="22"/>
  <c r="L347" i="22"/>
  <c r="N347" i="22"/>
  <c r="P347" i="22"/>
  <c r="R347" i="22"/>
  <c r="T347" i="22"/>
  <c r="V347" i="22"/>
  <c r="X347" i="22"/>
  <c r="Z347" i="22"/>
  <c r="H348" i="22"/>
  <c r="J348" i="22"/>
  <c r="L348" i="22"/>
  <c r="N348" i="22"/>
  <c r="P348" i="22"/>
  <c r="R348" i="22"/>
  <c r="T348" i="22"/>
  <c r="V348" i="22"/>
  <c r="X348" i="22"/>
  <c r="Z348" i="22"/>
  <c r="H349" i="22"/>
  <c r="J349" i="22"/>
  <c r="L349" i="22"/>
  <c r="N349" i="22"/>
  <c r="P349" i="22"/>
  <c r="R349" i="22"/>
  <c r="T349" i="22"/>
  <c r="V349" i="22"/>
  <c r="X349" i="22"/>
  <c r="Z349" i="22"/>
  <c r="H350" i="22"/>
  <c r="J350" i="22"/>
  <c r="L350" i="22"/>
  <c r="N350" i="22"/>
  <c r="P350" i="22"/>
  <c r="R350" i="22"/>
  <c r="T350" i="22"/>
  <c r="V350" i="22"/>
  <c r="X350" i="22"/>
  <c r="Z350" i="22"/>
  <c r="H351" i="22"/>
  <c r="J351" i="22"/>
  <c r="L351" i="22"/>
  <c r="N351" i="22"/>
  <c r="P351" i="22"/>
  <c r="R351" i="22"/>
  <c r="T351" i="22"/>
  <c r="V351" i="22"/>
  <c r="X351" i="22"/>
  <c r="Z351" i="22"/>
  <c r="H352" i="22"/>
  <c r="J352" i="22"/>
  <c r="L352" i="22"/>
  <c r="N352" i="22"/>
  <c r="P352" i="22"/>
  <c r="R352" i="22"/>
  <c r="T352" i="22"/>
  <c r="V352" i="22"/>
  <c r="X352" i="22"/>
  <c r="Z352" i="22"/>
  <c r="H353" i="22"/>
  <c r="J353" i="22"/>
  <c r="L353" i="22"/>
  <c r="N353" i="22"/>
  <c r="P353" i="22"/>
  <c r="R353" i="22"/>
  <c r="T353" i="22"/>
  <c r="V353" i="22"/>
  <c r="X353" i="22"/>
  <c r="Z353" i="22"/>
  <c r="H354" i="22"/>
  <c r="J354" i="22"/>
  <c r="L354" i="22"/>
  <c r="N354" i="22"/>
  <c r="P354" i="22"/>
  <c r="R354" i="22"/>
  <c r="T354" i="22"/>
  <c r="V354" i="22"/>
  <c r="X354" i="22"/>
  <c r="Z354" i="22"/>
  <c r="H355" i="22"/>
  <c r="J355" i="22"/>
  <c r="L355" i="22"/>
  <c r="N355" i="22"/>
  <c r="P355" i="22"/>
  <c r="R355" i="22"/>
  <c r="T355" i="22"/>
  <c r="V355" i="22"/>
  <c r="X355" i="22"/>
  <c r="Z355" i="22"/>
  <c r="H356" i="22"/>
  <c r="J356" i="22"/>
  <c r="L356" i="22"/>
  <c r="N356" i="22"/>
  <c r="P356" i="22"/>
  <c r="R356" i="22"/>
  <c r="T356" i="22"/>
  <c r="V356" i="22"/>
  <c r="X356" i="22"/>
  <c r="Z356" i="22"/>
  <c r="H357" i="22"/>
  <c r="J357" i="22"/>
  <c r="L357" i="22"/>
  <c r="N357" i="22"/>
  <c r="P357" i="22"/>
  <c r="R357" i="22"/>
  <c r="T357" i="22"/>
  <c r="V357" i="22"/>
  <c r="X357" i="22"/>
  <c r="Z357" i="22"/>
  <c r="H358" i="22"/>
  <c r="J358" i="22"/>
  <c r="L358" i="22"/>
  <c r="N358" i="22"/>
  <c r="P358" i="22"/>
  <c r="R358" i="22"/>
  <c r="T358" i="22"/>
  <c r="V358" i="22"/>
  <c r="X358" i="22"/>
  <c r="Z358" i="22"/>
  <c r="H359" i="22"/>
  <c r="J359" i="22"/>
  <c r="L359" i="22"/>
  <c r="N359" i="22"/>
  <c r="P359" i="22"/>
  <c r="R359" i="22"/>
  <c r="T359" i="22"/>
  <c r="V359" i="22"/>
  <c r="X359" i="22"/>
  <c r="Z359" i="22"/>
  <c r="H360" i="22"/>
  <c r="J360" i="22"/>
  <c r="L360" i="22"/>
  <c r="N360" i="22"/>
  <c r="P360" i="22"/>
  <c r="R360" i="22"/>
  <c r="T360" i="22"/>
  <c r="V360" i="22"/>
  <c r="X360" i="22"/>
  <c r="Z360" i="22"/>
  <c r="H361" i="22"/>
  <c r="J361" i="22"/>
  <c r="L361" i="22"/>
  <c r="N361" i="22"/>
  <c r="P361" i="22"/>
  <c r="R361" i="22"/>
  <c r="T361" i="22"/>
  <c r="V361" i="22"/>
  <c r="X361" i="22"/>
  <c r="Z361" i="22"/>
  <c r="H362" i="22"/>
  <c r="J362" i="22"/>
  <c r="L362" i="22"/>
  <c r="N362" i="22"/>
  <c r="P362" i="22"/>
  <c r="R362" i="22"/>
  <c r="T362" i="22"/>
  <c r="V362" i="22"/>
  <c r="X362" i="22"/>
  <c r="Z362" i="22"/>
  <c r="H363" i="22"/>
  <c r="J363" i="22"/>
  <c r="L363" i="22"/>
  <c r="N363" i="22"/>
  <c r="P363" i="22"/>
  <c r="R363" i="22"/>
  <c r="T363" i="22"/>
  <c r="V363" i="22"/>
  <c r="X363" i="22"/>
  <c r="Z363" i="22"/>
  <c r="H364" i="22"/>
  <c r="J364" i="22"/>
  <c r="L364" i="22"/>
  <c r="N364" i="22"/>
  <c r="P364" i="22"/>
  <c r="R364" i="22"/>
  <c r="T364" i="22"/>
  <c r="V364" i="22"/>
  <c r="X364" i="22"/>
  <c r="Z364" i="22"/>
  <c r="H365" i="22"/>
  <c r="J365" i="22"/>
  <c r="L365" i="22"/>
  <c r="N365" i="22"/>
  <c r="P365" i="22"/>
  <c r="R365" i="22"/>
  <c r="T365" i="22"/>
  <c r="V365" i="22"/>
  <c r="X365" i="22"/>
  <c r="Z365" i="22"/>
  <c r="H366" i="22"/>
  <c r="J366" i="22"/>
  <c r="L366" i="22"/>
  <c r="N366" i="22"/>
  <c r="P366" i="22"/>
  <c r="R366" i="22"/>
  <c r="T366" i="22"/>
  <c r="V366" i="22"/>
  <c r="X366" i="22"/>
  <c r="Z366" i="22"/>
  <c r="H367" i="22"/>
  <c r="J367" i="22"/>
  <c r="L367" i="22"/>
  <c r="N367" i="22"/>
  <c r="P367" i="22"/>
  <c r="R367" i="22"/>
  <c r="T367" i="22"/>
  <c r="V367" i="22"/>
  <c r="X367" i="22"/>
  <c r="Z367" i="22"/>
  <c r="H368" i="22"/>
  <c r="J368" i="22"/>
  <c r="L368" i="22"/>
  <c r="N368" i="22"/>
  <c r="P368" i="22"/>
  <c r="R368" i="22"/>
  <c r="T368" i="22"/>
  <c r="V368" i="22"/>
  <c r="X368" i="22"/>
  <c r="Z368" i="22"/>
  <c r="H369" i="22"/>
  <c r="J369" i="22"/>
  <c r="L369" i="22"/>
  <c r="N369" i="22"/>
  <c r="P369" i="22"/>
  <c r="R369" i="22"/>
  <c r="T369" i="22"/>
  <c r="V369" i="22"/>
  <c r="X369" i="22"/>
  <c r="Z369" i="22"/>
  <c r="H370" i="22"/>
  <c r="J370" i="22"/>
  <c r="L370" i="22"/>
  <c r="N370" i="22"/>
  <c r="P370" i="22"/>
  <c r="R370" i="22"/>
  <c r="T370" i="22"/>
  <c r="V370" i="22"/>
  <c r="X370" i="22"/>
  <c r="Z370" i="22"/>
  <c r="H371" i="22"/>
  <c r="J371" i="22"/>
  <c r="L371" i="22"/>
  <c r="N371" i="22"/>
  <c r="P371" i="22"/>
  <c r="R371" i="22"/>
  <c r="T371" i="22"/>
  <c r="V371" i="22"/>
  <c r="X371" i="22"/>
  <c r="Z371" i="22"/>
  <c r="H372" i="22"/>
  <c r="J372" i="22"/>
  <c r="L372" i="22"/>
  <c r="N372" i="22"/>
  <c r="P372" i="22"/>
  <c r="R372" i="22"/>
  <c r="T372" i="22"/>
  <c r="V372" i="22"/>
  <c r="X372" i="22"/>
  <c r="Z372" i="22"/>
  <c r="H373" i="22"/>
  <c r="J373" i="22"/>
  <c r="L373" i="22"/>
  <c r="N373" i="22"/>
  <c r="P373" i="22"/>
  <c r="R373" i="22"/>
  <c r="T373" i="22"/>
  <c r="V373" i="22"/>
  <c r="X373" i="22"/>
  <c r="Z373" i="22"/>
  <c r="H374" i="22"/>
  <c r="J374" i="22"/>
  <c r="L374" i="22"/>
  <c r="N374" i="22"/>
  <c r="P374" i="22"/>
  <c r="R374" i="22"/>
  <c r="T374" i="22"/>
  <c r="V374" i="22"/>
  <c r="X374" i="22"/>
  <c r="Z374" i="22"/>
  <c r="H375" i="22"/>
  <c r="J375" i="22"/>
  <c r="L375" i="22"/>
  <c r="N375" i="22"/>
  <c r="P375" i="22"/>
  <c r="R375" i="22"/>
  <c r="T375" i="22"/>
  <c r="V375" i="22"/>
  <c r="X375" i="22"/>
  <c r="Z375" i="22"/>
  <c r="H376" i="22"/>
  <c r="J376" i="22"/>
  <c r="L376" i="22"/>
  <c r="N376" i="22"/>
  <c r="P376" i="22"/>
  <c r="R376" i="22"/>
  <c r="T376" i="22"/>
  <c r="V376" i="22"/>
  <c r="X376" i="22"/>
  <c r="Z376" i="22"/>
  <c r="H377" i="22"/>
  <c r="J377" i="22"/>
  <c r="L377" i="22"/>
  <c r="N377" i="22"/>
  <c r="P377" i="22"/>
  <c r="R377" i="22"/>
  <c r="T377" i="22"/>
  <c r="V377" i="22"/>
  <c r="X377" i="22"/>
  <c r="Z377" i="22"/>
  <c r="H378" i="22"/>
  <c r="J378" i="22"/>
  <c r="L378" i="22"/>
  <c r="N378" i="22"/>
  <c r="P378" i="22"/>
  <c r="R378" i="22"/>
  <c r="T378" i="22"/>
  <c r="V378" i="22"/>
  <c r="X378" i="22"/>
  <c r="Z378" i="22"/>
  <c r="H379" i="22"/>
  <c r="J379" i="22"/>
  <c r="L379" i="22"/>
  <c r="N379" i="22"/>
  <c r="P379" i="22"/>
  <c r="R379" i="22"/>
  <c r="T379" i="22"/>
  <c r="V379" i="22"/>
  <c r="X379" i="22"/>
  <c r="Z379" i="22"/>
  <c r="H380" i="22"/>
  <c r="J380" i="22"/>
  <c r="L380" i="22"/>
  <c r="N380" i="22"/>
  <c r="P380" i="22"/>
  <c r="R380" i="22"/>
  <c r="T380" i="22"/>
  <c r="V380" i="22"/>
  <c r="X380" i="22"/>
  <c r="Z380" i="22"/>
  <c r="H381" i="22"/>
  <c r="J381" i="22"/>
  <c r="L381" i="22"/>
  <c r="N381" i="22"/>
  <c r="P381" i="22"/>
  <c r="R381" i="22"/>
  <c r="T381" i="22"/>
  <c r="V381" i="22"/>
  <c r="X381" i="22"/>
  <c r="Z381" i="22"/>
  <c r="H382" i="22"/>
  <c r="J382" i="22"/>
  <c r="L382" i="22"/>
  <c r="N382" i="22"/>
  <c r="P382" i="22"/>
  <c r="R382" i="22"/>
  <c r="T382" i="22"/>
  <c r="V382" i="22"/>
  <c r="X382" i="22"/>
  <c r="Z382" i="22"/>
  <c r="H383" i="22"/>
  <c r="J383" i="22"/>
  <c r="L383" i="22"/>
  <c r="N383" i="22"/>
  <c r="P383" i="22"/>
  <c r="R383" i="22"/>
  <c r="T383" i="22"/>
  <c r="V383" i="22"/>
  <c r="X383" i="22"/>
  <c r="Z383" i="22"/>
  <c r="H384" i="22"/>
  <c r="J384" i="22"/>
  <c r="L384" i="22"/>
  <c r="N384" i="22"/>
  <c r="P384" i="22"/>
  <c r="R384" i="22"/>
  <c r="T384" i="22"/>
  <c r="V384" i="22"/>
  <c r="X384" i="22"/>
  <c r="Z384" i="22"/>
  <c r="H385" i="22"/>
  <c r="J385" i="22"/>
  <c r="L385" i="22"/>
  <c r="N385" i="22"/>
  <c r="P385" i="22"/>
  <c r="R385" i="22"/>
  <c r="T385" i="22"/>
  <c r="V385" i="22"/>
  <c r="X385" i="22"/>
  <c r="Z385" i="22"/>
  <c r="H386" i="22"/>
  <c r="J386" i="22"/>
  <c r="L386" i="22"/>
  <c r="N386" i="22"/>
  <c r="P386" i="22"/>
  <c r="R386" i="22"/>
  <c r="T386" i="22"/>
  <c r="V386" i="22"/>
  <c r="X386" i="22"/>
  <c r="Z386" i="22"/>
  <c r="H387" i="22"/>
  <c r="J387" i="22"/>
  <c r="L387" i="22"/>
  <c r="N387" i="22"/>
  <c r="P387" i="22"/>
  <c r="R387" i="22"/>
  <c r="T387" i="22"/>
  <c r="V387" i="22"/>
  <c r="X387" i="22"/>
  <c r="Z387" i="22"/>
  <c r="H388" i="22"/>
  <c r="J388" i="22"/>
  <c r="L388" i="22"/>
  <c r="N388" i="22"/>
  <c r="P388" i="22"/>
  <c r="R388" i="22"/>
  <c r="T388" i="22"/>
  <c r="V388" i="22"/>
  <c r="X388" i="22"/>
  <c r="Z388" i="22"/>
  <c r="H389" i="22"/>
  <c r="J389" i="22"/>
  <c r="L389" i="22"/>
  <c r="N389" i="22"/>
  <c r="P389" i="22"/>
  <c r="R389" i="22"/>
  <c r="T389" i="22"/>
  <c r="V389" i="22"/>
  <c r="X389" i="22"/>
  <c r="Z389" i="22"/>
  <c r="H390" i="22"/>
  <c r="J390" i="22"/>
  <c r="L390" i="22"/>
  <c r="N390" i="22"/>
  <c r="P390" i="22"/>
  <c r="R390" i="22"/>
  <c r="T390" i="22"/>
  <c r="V390" i="22"/>
  <c r="X390" i="22"/>
  <c r="Z390" i="22"/>
  <c r="H391" i="22"/>
  <c r="J391" i="22"/>
  <c r="L391" i="22"/>
  <c r="N391" i="22"/>
  <c r="P391" i="22"/>
  <c r="R391" i="22"/>
  <c r="T391" i="22"/>
  <c r="V391" i="22"/>
  <c r="X391" i="22"/>
  <c r="Z391" i="22"/>
  <c r="H392" i="22"/>
  <c r="J392" i="22"/>
  <c r="L392" i="22"/>
  <c r="N392" i="22"/>
  <c r="P392" i="22"/>
  <c r="R392" i="22"/>
  <c r="T392" i="22"/>
  <c r="V392" i="22"/>
  <c r="X392" i="22"/>
  <c r="Z392" i="22"/>
  <c r="H393" i="22"/>
  <c r="J393" i="22"/>
  <c r="L393" i="22"/>
  <c r="N393" i="22"/>
  <c r="P393" i="22"/>
  <c r="R393" i="22"/>
  <c r="T393" i="22"/>
  <c r="V393" i="22"/>
  <c r="X393" i="22"/>
  <c r="Z393" i="22"/>
  <c r="H394" i="22"/>
  <c r="J394" i="22"/>
  <c r="L394" i="22"/>
  <c r="N394" i="22"/>
  <c r="P394" i="22"/>
  <c r="R394" i="22"/>
  <c r="T394" i="22"/>
  <c r="V394" i="22"/>
  <c r="X394" i="22"/>
  <c r="Z394" i="22"/>
  <c r="H395" i="22"/>
  <c r="J395" i="22"/>
  <c r="L395" i="22"/>
  <c r="N395" i="22"/>
  <c r="P395" i="22"/>
  <c r="R395" i="22"/>
  <c r="T395" i="22"/>
  <c r="V395" i="22"/>
  <c r="X395" i="22"/>
  <c r="Z395" i="22"/>
  <c r="H396" i="22"/>
  <c r="J396" i="22"/>
  <c r="L396" i="22"/>
  <c r="N396" i="22"/>
  <c r="P396" i="22"/>
  <c r="R396" i="22"/>
  <c r="T396" i="22"/>
  <c r="V396" i="22"/>
  <c r="X396" i="22"/>
  <c r="Z396" i="22"/>
  <c r="H397" i="22"/>
  <c r="J397" i="22"/>
  <c r="L397" i="22"/>
  <c r="N397" i="22"/>
  <c r="P397" i="22"/>
  <c r="R397" i="22"/>
  <c r="T397" i="22"/>
  <c r="V397" i="22"/>
  <c r="X397" i="22"/>
  <c r="Z397" i="22"/>
  <c r="H398" i="22"/>
  <c r="J398" i="22"/>
  <c r="L398" i="22"/>
  <c r="N398" i="22"/>
  <c r="P398" i="22"/>
  <c r="R398" i="22"/>
  <c r="T398" i="22"/>
  <c r="V398" i="22"/>
  <c r="X398" i="22"/>
  <c r="Z398" i="22"/>
  <c r="H399" i="22"/>
  <c r="J399" i="22"/>
  <c r="L399" i="22"/>
  <c r="N399" i="22"/>
  <c r="P399" i="22"/>
  <c r="R399" i="22"/>
  <c r="T399" i="22"/>
  <c r="V399" i="22"/>
  <c r="X399" i="22"/>
  <c r="Z399" i="22"/>
  <c r="H400" i="22"/>
  <c r="J400" i="22"/>
  <c r="L400" i="22"/>
  <c r="N400" i="22"/>
  <c r="P400" i="22"/>
  <c r="R400" i="22"/>
  <c r="T400" i="22"/>
  <c r="V400" i="22"/>
  <c r="X400" i="22"/>
  <c r="Z400" i="22"/>
  <c r="H401" i="22"/>
  <c r="J401" i="22"/>
  <c r="L401" i="22"/>
  <c r="N401" i="22"/>
  <c r="P401" i="22"/>
  <c r="R401" i="22"/>
  <c r="T401" i="22"/>
  <c r="V401" i="22"/>
  <c r="X401" i="22"/>
  <c r="Z401" i="22"/>
  <c r="H402" i="22"/>
  <c r="J402" i="22"/>
  <c r="L402" i="22"/>
  <c r="N402" i="22"/>
  <c r="P402" i="22"/>
  <c r="R402" i="22"/>
  <c r="T402" i="22"/>
  <c r="V402" i="22"/>
  <c r="X402" i="22"/>
  <c r="Z402" i="22"/>
  <c r="H403" i="22"/>
  <c r="J403" i="22"/>
  <c r="L403" i="22"/>
  <c r="N403" i="22"/>
  <c r="P403" i="22"/>
  <c r="R403" i="22"/>
  <c r="T403" i="22"/>
  <c r="V403" i="22"/>
  <c r="X403" i="22"/>
  <c r="Z403" i="22"/>
  <c r="H404" i="22"/>
  <c r="J404" i="22"/>
  <c r="L404" i="22"/>
  <c r="N404" i="22"/>
  <c r="P404" i="22"/>
  <c r="R404" i="22"/>
  <c r="T404" i="22"/>
  <c r="V404" i="22"/>
  <c r="X404" i="22"/>
  <c r="Z404" i="22"/>
  <c r="H405" i="22"/>
  <c r="J405" i="22"/>
  <c r="L405" i="22"/>
  <c r="N405" i="22"/>
  <c r="P405" i="22"/>
  <c r="R405" i="22"/>
  <c r="T405" i="22"/>
  <c r="V405" i="22"/>
  <c r="X405" i="22"/>
  <c r="Z405" i="22"/>
  <c r="H406" i="22"/>
  <c r="J406" i="22"/>
  <c r="L406" i="22"/>
  <c r="N406" i="22"/>
  <c r="P406" i="22"/>
  <c r="R406" i="22"/>
  <c r="T406" i="22"/>
  <c r="V406" i="22"/>
  <c r="X406" i="22"/>
  <c r="Z406" i="22"/>
  <c r="H407" i="22"/>
  <c r="J407" i="22"/>
  <c r="L407" i="22"/>
  <c r="N407" i="22"/>
  <c r="P407" i="22"/>
  <c r="R407" i="22"/>
  <c r="T407" i="22"/>
  <c r="V407" i="22"/>
  <c r="X407" i="22"/>
  <c r="Z407" i="22"/>
  <c r="H408" i="22"/>
  <c r="J408" i="22"/>
  <c r="L408" i="22"/>
  <c r="N408" i="22"/>
  <c r="P408" i="22"/>
  <c r="R408" i="22"/>
  <c r="T408" i="22"/>
  <c r="V408" i="22"/>
  <c r="X408" i="22"/>
  <c r="Z408" i="22"/>
  <c r="H409" i="22"/>
  <c r="J409" i="22"/>
  <c r="L409" i="22"/>
  <c r="N409" i="22"/>
  <c r="P409" i="22"/>
  <c r="R409" i="22"/>
  <c r="T409" i="22"/>
  <c r="V409" i="22"/>
  <c r="X409" i="22"/>
  <c r="Z409" i="22"/>
  <c r="H410" i="22"/>
  <c r="J410" i="22"/>
  <c r="L410" i="22"/>
  <c r="N410" i="22"/>
  <c r="P410" i="22"/>
  <c r="R410" i="22"/>
  <c r="T410" i="22"/>
  <c r="V410" i="22"/>
  <c r="X410" i="22"/>
  <c r="Z410" i="22"/>
  <c r="H411" i="22"/>
  <c r="J411" i="22"/>
  <c r="L411" i="22"/>
  <c r="N411" i="22"/>
  <c r="P411" i="22"/>
  <c r="R411" i="22"/>
  <c r="T411" i="22"/>
  <c r="V411" i="22"/>
  <c r="X411" i="22"/>
  <c r="Z411" i="22"/>
  <c r="H412" i="22"/>
  <c r="J412" i="22"/>
  <c r="L412" i="22"/>
  <c r="N412" i="22"/>
  <c r="P412" i="22"/>
  <c r="R412" i="22"/>
  <c r="T412" i="22"/>
  <c r="V412" i="22"/>
  <c r="X412" i="22"/>
  <c r="Z412" i="22"/>
  <c r="H413" i="22"/>
  <c r="J413" i="22"/>
  <c r="L413" i="22"/>
  <c r="N413" i="22"/>
  <c r="P413" i="22"/>
  <c r="R413" i="22"/>
  <c r="T413" i="22"/>
  <c r="V413" i="22"/>
  <c r="X413" i="22"/>
  <c r="Z413" i="22"/>
  <c r="H414" i="22"/>
  <c r="J414" i="22"/>
  <c r="L414" i="22"/>
  <c r="N414" i="22"/>
  <c r="P414" i="22"/>
  <c r="R414" i="22"/>
  <c r="T414" i="22"/>
  <c r="V414" i="22"/>
  <c r="X414" i="22"/>
  <c r="Z414" i="22"/>
  <c r="H415" i="22"/>
  <c r="J415" i="22"/>
  <c r="L415" i="22"/>
  <c r="N415" i="22"/>
  <c r="P415" i="22"/>
  <c r="R415" i="22"/>
  <c r="T415" i="22"/>
  <c r="V415" i="22"/>
  <c r="X415" i="22"/>
  <c r="Z415" i="22"/>
  <c r="H416" i="22"/>
  <c r="J416" i="22"/>
  <c r="L416" i="22"/>
  <c r="N416" i="22"/>
  <c r="P416" i="22"/>
  <c r="R416" i="22"/>
  <c r="T416" i="22"/>
  <c r="V416" i="22"/>
  <c r="X416" i="22"/>
  <c r="Z416" i="22"/>
  <c r="H417" i="22"/>
  <c r="J417" i="22"/>
  <c r="L417" i="22"/>
  <c r="N417" i="22"/>
  <c r="P417" i="22"/>
  <c r="R417" i="22"/>
  <c r="T417" i="22"/>
  <c r="V417" i="22"/>
  <c r="X417" i="22"/>
  <c r="Z417" i="22"/>
  <c r="H418" i="22"/>
  <c r="J418" i="22"/>
  <c r="L418" i="22"/>
  <c r="N418" i="22"/>
  <c r="P418" i="22"/>
  <c r="R418" i="22"/>
  <c r="T418" i="22"/>
  <c r="V418" i="22"/>
  <c r="X418" i="22"/>
  <c r="Z418" i="22"/>
  <c r="H419" i="22"/>
  <c r="J419" i="22"/>
  <c r="L419" i="22"/>
  <c r="N419" i="22"/>
  <c r="P419" i="22"/>
  <c r="R419" i="22"/>
  <c r="T419" i="22"/>
  <c r="V419" i="22"/>
  <c r="X419" i="22"/>
  <c r="Z419" i="22"/>
  <c r="H420" i="22"/>
  <c r="J420" i="22"/>
  <c r="L420" i="22"/>
  <c r="N420" i="22"/>
  <c r="P420" i="22"/>
  <c r="R420" i="22"/>
  <c r="T420" i="22"/>
  <c r="V420" i="22"/>
  <c r="X420" i="22"/>
  <c r="Z420" i="22"/>
  <c r="H421" i="22"/>
  <c r="J421" i="22"/>
  <c r="L421" i="22"/>
  <c r="N421" i="22"/>
  <c r="P421" i="22"/>
  <c r="R421" i="22"/>
  <c r="T421" i="22"/>
  <c r="V421" i="22"/>
  <c r="X421" i="22"/>
  <c r="Z421" i="22"/>
  <c r="H422" i="22"/>
  <c r="J422" i="22"/>
  <c r="L422" i="22"/>
  <c r="N422" i="22"/>
  <c r="P422" i="22"/>
  <c r="R422" i="22"/>
  <c r="T422" i="22"/>
  <c r="V422" i="22"/>
  <c r="X422" i="22"/>
  <c r="Z422" i="22"/>
  <c r="H423" i="22"/>
  <c r="J423" i="22"/>
  <c r="L423" i="22"/>
  <c r="N423" i="22"/>
  <c r="P423" i="22"/>
  <c r="R423" i="22"/>
  <c r="T423" i="22"/>
  <c r="V423" i="22"/>
  <c r="X423" i="22"/>
  <c r="Z423" i="22"/>
  <c r="H424" i="22"/>
  <c r="J424" i="22"/>
  <c r="L424" i="22"/>
  <c r="N424" i="22"/>
  <c r="P424" i="22"/>
  <c r="R424" i="22"/>
  <c r="T424" i="22"/>
  <c r="V424" i="22"/>
  <c r="X424" i="22"/>
  <c r="Z424" i="22"/>
  <c r="H425" i="22"/>
  <c r="J425" i="22"/>
  <c r="L425" i="22"/>
  <c r="N425" i="22"/>
  <c r="P425" i="22"/>
  <c r="R425" i="22"/>
  <c r="T425" i="22"/>
  <c r="V425" i="22"/>
  <c r="X425" i="22"/>
  <c r="Z425" i="22"/>
  <c r="H426" i="22"/>
  <c r="J426" i="22"/>
  <c r="L426" i="22"/>
  <c r="N426" i="22"/>
  <c r="P426" i="22"/>
  <c r="R426" i="22"/>
  <c r="T426" i="22"/>
  <c r="V426" i="22"/>
  <c r="X426" i="22"/>
  <c r="Z426" i="22"/>
  <c r="H427" i="22"/>
  <c r="J427" i="22"/>
  <c r="L427" i="22"/>
  <c r="N427" i="22"/>
  <c r="P427" i="22"/>
  <c r="R427" i="22"/>
  <c r="T427" i="22"/>
  <c r="V427" i="22"/>
  <c r="X427" i="22"/>
  <c r="Z427" i="22"/>
  <c r="H428" i="22"/>
  <c r="J428" i="22"/>
  <c r="L428" i="22"/>
  <c r="N428" i="22"/>
  <c r="P428" i="22"/>
  <c r="R428" i="22"/>
  <c r="T428" i="22"/>
  <c r="V428" i="22"/>
  <c r="X428" i="22"/>
  <c r="Z428" i="22"/>
  <c r="H429" i="22"/>
  <c r="J429" i="22"/>
  <c r="L429" i="22"/>
  <c r="N429" i="22"/>
  <c r="P429" i="22"/>
  <c r="R429" i="22"/>
  <c r="T429" i="22"/>
  <c r="V429" i="22"/>
  <c r="X429" i="22"/>
  <c r="Z429" i="22"/>
  <c r="H430" i="22"/>
  <c r="J430" i="22"/>
  <c r="L430" i="22"/>
  <c r="N430" i="22"/>
  <c r="P430" i="22"/>
  <c r="R430" i="22"/>
  <c r="T430" i="22"/>
  <c r="V430" i="22"/>
  <c r="X430" i="22"/>
  <c r="Z430" i="22"/>
  <c r="H431" i="22"/>
  <c r="J431" i="22"/>
  <c r="L431" i="22"/>
  <c r="N431" i="22"/>
  <c r="P431" i="22"/>
  <c r="R431" i="22"/>
  <c r="T431" i="22"/>
  <c r="V431" i="22"/>
  <c r="X431" i="22"/>
  <c r="Z431" i="22"/>
  <c r="H432" i="22"/>
  <c r="J432" i="22"/>
  <c r="L432" i="22"/>
  <c r="N432" i="22"/>
  <c r="P432" i="22"/>
  <c r="R432" i="22"/>
  <c r="T432" i="22"/>
  <c r="V432" i="22"/>
  <c r="X432" i="22"/>
  <c r="Z432" i="22"/>
  <c r="H433" i="22"/>
  <c r="J433" i="22"/>
  <c r="L433" i="22"/>
  <c r="N433" i="22"/>
  <c r="P433" i="22"/>
  <c r="R433" i="22"/>
  <c r="T433" i="22"/>
  <c r="V433" i="22"/>
  <c r="X433" i="22"/>
  <c r="Z433" i="22"/>
  <c r="H434" i="22"/>
  <c r="J434" i="22"/>
  <c r="L434" i="22"/>
  <c r="N434" i="22"/>
  <c r="P434" i="22"/>
  <c r="R434" i="22"/>
  <c r="T434" i="22"/>
  <c r="V434" i="22"/>
  <c r="X434" i="22"/>
  <c r="Z434" i="22"/>
  <c r="H435" i="22"/>
  <c r="J435" i="22"/>
  <c r="L435" i="22"/>
  <c r="N435" i="22"/>
  <c r="P435" i="22"/>
  <c r="R435" i="22"/>
  <c r="T435" i="22"/>
  <c r="V435" i="22"/>
  <c r="X435" i="22"/>
  <c r="Z435" i="22"/>
  <c r="H436" i="22"/>
  <c r="J436" i="22"/>
  <c r="L436" i="22"/>
  <c r="N436" i="22"/>
  <c r="P436" i="22"/>
  <c r="R436" i="22"/>
  <c r="T436" i="22"/>
  <c r="V436" i="22"/>
  <c r="X436" i="22"/>
  <c r="Z436" i="22"/>
  <c r="H437" i="22"/>
  <c r="J437" i="22"/>
  <c r="L437" i="22"/>
  <c r="N437" i="22"/>
  <c r="P437" i="22"/>
  <c r="R437" i="22"/>
  <c r="T437" i="22"/>
  <c r="V437" i="22"/>
  <c r="X437" i="22"/>
  <c r="Z437" i="22"/>
  <c r="H438" i="22"/>
  <c r="J438" i="22"/>
  <c r="L438" i="22"/>
  <c r="N438" i="22"/>
  <c r="P438" i="22"/>
  <c r="R438" i="22"/>
  <c r="T438" i="22"/>
  <c r="V438" i="22"/>
  <c r="X438" i="22"/>
  <c r="Z438" i="22"/>
  <c r="H439" i="22"/>
  <c r="J439" i="22"/>
  <c r="L439" i="22"/>
  <c r="N439" i="22"/>
  <c r="P439" i="22"/>
  <c r="R439" i="22"/>
  <c r="T439" i="22"/>
  <c r="V439" i="22"/>
  <c r="X439" i="22"/>
  <c r="Z439" i="22"/>
  <c r="H440" i="22"/>
  <c r="J440" i="22"/>
  <c r="L440" i="22"/>
  <c r="N440" i="22"/>
  <c r="P440" i="22"/>
  <c r="R440" i="22"/>
  <c r="T440" i="22"/>
  <c r="V440" i="22"/>
  <c r="X440" i="22"/>
  <c r="Z440" i="22"/>
  <c r="H441" i="22"/>
  <c r="J441" i="22"/>
  <c r="L441" i="22"/>
  <c r="N441" i="22"/>
  <c r="P441" i="22"/>
  <c r="R441" i="22"/>
  <c r="T441" i="22"/>
  <c r="V441" i="22"/>
  <c r="X441" i="22"/>
  <c r="Z441" i="22"/>
  <c r="H442" i="22"/>
  <c r="J442" i="22"/>
  <c r="L442" i="22"/>
  <c r="N442" i="22"/>
  <c r="P442" i="22"/>
  <c r="R442" i="22"/>
  <c r="T442" i="22"/>
  <c r="V442" i="22"/>
  <c r="X442" i="22"/>
  <c r="Z442" i="22"/>
  <c r="H443" i="22"/>
  <c r="J443" i="22"/>
  <c r="L443" i="22"/>
  <c r="N443" i="22"/>
  <c r="P443" i="22"/>
  <c r="R443" i="22"/>
  <c r="T443" i="22"/>
  <c r="V443" i="22"/>
  <c r="X443" i="22"/>
  <c r="Z443" i="22"/>
  <c r="H444" i="22"/>
  <c r="J444" i="22"/>
  <c r="L444" i="22"/>
  <c r="N444" i="22"/>
  <c r="P444" i="22"/>
  <c r="R444" i="22"/>
  <c r="T444" i="22"/>
  <c r="V444" i="22"/>
  <c r="X444" i="22"/>
  <c r="Z444" i="22"/>
  <c r="H445" i="22"/>
  <c r="J445" i="22"/>
  <c r="L445" i="22"/>
  <c r="N445" i="22"/>
  <c r="P445" i="22"/>
  <c r="R445" i="22"/>
  <c r="T445" i="22"/>
  <c r="V445" i="22"/>
  <c r="X445" i="22"/>
  <c r="Z445" i="22"/>
  <c r="H446" i="22"/>
  <c r="J446" i="22"/>
  <c r="L446" i="22"/>
  <c r="N446" i="22"/>
  <c r="P446" i="22"/>
  <c r="R446" i="22"/>
  <c r="T446" i="22"/>
  <c r="V446" i="22"/>
  <c r="X446" i="22"/>
  <c r="Z446" i="22"/>
  <c r="H447" i="22"/>
  <c r="J447" i="22"/>
  <c r="L447" i="22"/>
  <c r="N447" i="22"/>
  <c r="P447" i="22"/>
  <c r="R447" i="22"/>
  <c r="T447" i="22"/>
  <c r="V447" i="22"/>
  <c r="X447" i="22"/>
  <c r="Z447" i="22"/>
  <c r="H448" i="22"/>
  <c r="J448" i="22"/>
  <c r="L448" i="22"/>
  <c r="N448" i="22"/>
  <c r="P448" i="22"/>
  <c r="R448" i="22"/>
  <c r="T448" i="22"/>
  <c r="V448" i="22"/>
  <c r="X448" i="22"/>
  <c r="Z448" i="22"/>
  <c r="H449" i="22"/>
  <c r="J449" i="22"/>
  <c r="L449" i="22"/>
  <c r="N449" i="22"/>
  <c r="P449" i="22"/>
  <c r="R449" i="22"/>
  <c r="T449" i="22"/>
  <c r="V449" i="22"/>
  <c r="X449" i="22"/>
  <c r="Z449" i="22"/>
  <c r="H450" i="22"/>
  <c r="J450" i="22"/>
  <c r="L450" i="22"/>
  <c r="N450" i="22"/>
  <c r="P450" i="22"/>
  <c r="R450" i="22"/>
  <c r="T450" i="22"/>
  <c r="V450" i="22"/>
  <c r="X450" i="22"/>
  <c r="Z450" i="22"/>
  <c r="H451" i="22"/>
  <c r="J451" i="22"/>
  <c r="L451" i="22"/>
  <c r="N451" i="22"/>
  <c r="P451" i="22"/>
  <c r="R451" i="22"/>
  <c r="T451" i="22"/>
  <c r="V451" i="22"/>
  <c r="X451" i="22"/>
  <c r="Z451" i="22"/>
  <c r="H452" i="22"/>
  <c r="J452" i="22"/>
  <c r="L452" i="22"/>
  <c r="N452" i="22"/>
  <c r="P452" i="22"/>
  <c r="R452" i="22"/>
  <c r="T452" i="22"/>
  <c r="V452" i="22"/>
  <c r="X452" i="22"/>
  <c r="Z452" i="22"/>
  <c r="H453" i="22"/>
  <c r="J453" i="22"/>
  <c r="L453" i="22"/>
  <c r="N453" i="22"/>
  <c r="P453" i="22"/>
  <c r="R453" i="22"/>
  <c r="T453" i="22"/>
  <c r="V453" i="22"/>
  <c r="X453" i="22"/>
  <c r="Z453" i="22"/>
  <c r="H454" i="22"/>
  <c r="J454" i="22"/>
  <c r="L454" i="22"/>
  <c r="N454" i="22"/>
  <c r="P454" i="22"/>
  <c r="R454" i="22"/>
  <c r="T454" i="22"/>
  <c r="V454" i="22"/>
  <c r="X454" i="22"/>
  <c r="Z454" i="22"/>
  <c r="H455" i="22"/>
  <c r="J455" i="22"/>
  <c r="L455" i="22"/>
  <c r="N455" i="22"/>
  <c r="P455" i="22"/>
  <c r="R455" i="22"/>
  <c r="T455" i="22"/>
  <c r="V455" i="22"/>
  <c r="X455" i="22"/>
  <c r="Z455" i="22"/>
  <c r="H456" i="22"/>
  <c r="J456" i="22"/>
  <c r="L456" i="22"/>
  <c r="N456" i="22"/>
  <c r="P456" i="22"/>
  <c r="R456" i="22"/>
  <c r="T456" i="22"/>
  <c r="V456" i="22"/>
  <c r="X456" i="22"/>
  <c r="Z456" i="22"/>
  <c r="H457" i="22"/>
  <c r="J457" i="22"/>
  <c r="L457" i="22"/>
  <c r="N457" i="22"/>
  <c r="P457" i="22"/>
  <c r="R457" i="22"/>
  <c r="T457" i="22"/>
  <c r="V457" i="22"/>
  <c r="X457" i="22"/>
  <c r="Z457" i="22"/>
  <c r="H458" i="22"/>
  <c r="J458" i="22"/>
  <c r="L458" i="22"/>
  <c r="N458" i="22"/>
  <c r="P458" i="22"/>
  <c r="R458" i="22"/>
  <c r="T458" i="22"/>
  <c r="V458" i="22"/>
  <c r="X458" i="22"/>
  <c r="Z458" i="22"/>
  <c r="H459" i="22"/>
  <c r="J459" i="22"/>
  <c r="L459" i="22"/>
  <c r="N459" i="22"/>
  <c r="P459" i="22"/>
  <c r="R459" i="22"/>
  <c r="T459" i="22"/>
  <c r="V459" i="22"/>
  <c r="X459" i="22"/>
  <c r="Z459" i="22"/>
  <c r="H460" i="22"/>
  <c r="J460" i="22"/>
  <c r="L460" i="22"/>
  <c r="N460" i="22"/>
  <c r="P460" i="22"/>
  <c r="R460" i="22"/>
  <c r="T460" i="22"/>
  <c r="V460" i="22"/>
  <c r="X460" i="22"/>
  <c r="Z460" i="22"/>
  <c r="H461" i="22"/>
  <c r="J461" i="22"/>
  <c r="L461" i="22"/>
  <c r="N461" i="22"/>
  <c r="P461" i="22"/>
  <c r="R461" i="22"/>
  <c r="T461" i="22"/>
  <c r="V461" i="22"/>
  <c r="X461" i="22"/>
  <c r="Z461" i="22"/>
  <c r="H462" i="22"/>
  <c r="J462" i="22"/>
  <c r="L462" i="22"/>
  <c r="N462" i="22"/>
  <c r="P462" i="22"/>
  <c r="R462" i="22"/>
  <c r="T462" i="22"/>
  <c r="V462" i="22"/>
  <c r="X462" i="22"/>
  <c r="Z462" i="22"/>
  <c r="H463" i="22"/>
  <c r="J463" i="22"/>
  <c r="L463" i="22"/>
  <c r="N463" i="22"/>
  <c r="P463" i="22"/>
  <c r="R463" i="22"/>
  <c r="T463" i="22"/>
  <c r="V463" i="22"/>
  <c r="X463" i="22"/>
  <c r="Z463" i="22"/>
  <c r="H464" i="22"/>
  <c r="J464" i="22"/>
  <c r="L464" i="22"/>
  <c r="N464" i="22"/>
  <c r="P464" i="22"/>
  <c r="R464" i="22"/>
  <c r="T464" i="22"/>
  <c r="V464" i="22"/>
  <c r="X464" i="22"/>
  <c r="Z464" i="22"/>
  <c r="H465" i="22"/>
  <c r="J465" i="22"/>
  <c r="L465" i="22"/>
  <c r="N465" i="22"/>
  <c r="P465" i="22"/>
  <c r="R465" i="22"/>
  <c r="T465" i="22"/>
  <c r="V465" i="22"/>
  <c r="X465" i="22"/>
  <c r="Z465" i="22"/>
  <c r="H466" i="22"/>
  <c r="J466" i="22"/>
  <c r="L466" i="22"/>
  <c r="N466" i="22"/>
  <c r="P466" i="22"/>
  <c r="R466" i="22"/>
  <c r="T466" i="22"/>
  <c r="V466" i="22"/>
  <c r="X466" i="22"/>
  <c r="Z466" i="22"/>
  <c r="H467" i="22"/>
  <c r="J467" i="22"/>
  <c r="L467" i="22"/>
  <c r="N467" i="22"/>
  <c r="P467" i="22"/>
  <c r="R467" i="22"/>
  <c r="T467" i="22"/>
  <c r="V467" i="22"/>
  <c r="X467" i="22"/>
  <c r="Z467" i="22"/>
  <c r="H468" i="22"/>
  <c r="J468" i="22"/>
  <c r="L468" i="22"/>
  <c r="N468" i="22"/>
  <c r="P468" i="22"/>
  <c r="R468" i="22"/>
  <c r="T468" i="22"/>
  <c r="V468" i="22"/>
  <c r="X468" i="22"/>
  <c r="Z468" i="22"/>
  <c r="H469" i="22"/>
  <c r="J469" i="22"/>
  <c r="L469" i="22"/>
  <c r="N469" i="22"/>
  <c r="P469" i="22"/>
  <c r="R469" i="22"/>
  <c r="T469" i="22"/>
  <c r="V469" i="22"/>
  <c r="X469" i="22"/>
  <c r="Z469" i="22"/>
  <c r="H470" i="22"/>
  <c r="J470" i="22"/>
  <c r="L470" i="22"/>
  <c r="N470" i="22"/>
  <c r="P470" i="22"/>
  <c r="R470" i="22"/>
  <c r="T470" i="22"/>
  <c r="V470" i="22"/>
  <c r="X470" i="22"/>
  <c r="Z470" i="22"/>
  <c r="H471" i="22"/>
  <c r="J471" i="22"/>
  <c r="L471" i="22"/>
  <c r="N471" i="22"/>
  <c r="P471" i="22"/>
  <c r="R471" i="22"/>
  <c r="T471" i="22"/>
  <c r="V471" i="22"/>
  <c r="X471" i="22"/>
  <c r="Z471" i="22"/>
  <c r="H472" i="22"/>
  <c r="J472" i="22"/>
  <c r="L472" i="22"/>
  <c r="N472" i="22"/>
  <c r="P472" i="22"/>
  <c r="R472" i="22"/>
  <c r="T472" i="22"/>
  <c r="V472" i="22"/>
  <c r="X472" i="22"/>
  <c r="Z472" i="22"/>
  <c r="H473" i="22"/>
  <c r="J473" i="22"/>
  <c r="L473" i="22"/>
  <c r="N473" i="22"/>
  <c r="P473" i="22"/>
  <c r="R473" i="22"/>
  <c r="T473" i="22"/>
  <c r="V473" i="22"/>
  <c r="X473" i="22"/>
  <c r="Z473" i="22"/>
  <c r="H474" i="22"/>
  <c r="J474" i="22"/>
  <c r="L474" i="22"/>
  <c r="N474" i="22"/>
  <c r="P474" i="22"/>
  <c r="R474" i="22"/>
  <c r="T474" i="22"/>
  <c r="V474" i="22"/>
  <c r="X474" i="22"/>
  <c r="Z474" i="22"/>
  <c r="H475" i="22"/>
  <c r="J475" i="22"/>
  <c r="L475" i="22"/>
  <c r="N475" i="22"/>
  <c r="P475" i="22"/>
  <c r="R475" i="22"/>
  <c r="T475" i="22"/>
  <c r="V475" i="22"/>
  <c r="X475" i="22"/>
  <c r="Z475" i="22"/>
  <c r="H476" i="22"/>
  <c r="J476" i="22"/>
  <c r="L476" i="22"/>
  <c r="N476" i="22"/>
  <c r="P476" i="22"/>
  <c r="R476" i="22"/>
  <c r="T476" i="22"/>
  <c r="V476" i="22"/>
  <c r="X476" i="22"/>
  <c r="Z476" i="22"/>
  <c r="H477" i="22"/>
  <c r="J477" i="22"/>
  <c r="L477" i="22"/>
  <c r="N477" i="22"/>
  <c r="P477" i="22"/>
  <c r="R477" i="22"/>
  <c r="T477" i="22"/>
  <c r="V477" i="22"/>
  <c r="X477" i="22"/>
  <c r="Z477" i="22"/>
  <c r="H478" i="22"/>
  <c r="J478" i="22"/>
  <c r="L478" i="22"/>
  <c r="N478" i="22"/>
  <c r="P478" i="22"/>
  <c r="R478" i="22"/>
  <c r="T478" i="22"/>
  <c r="V478" i="22"/>
  <c r="X478" i="22"/>
  <c r="Z478" i="22"/>
  <c r="H479" i="22"/>
  <c r="J479" i="22"/>
  <c r="L479" i="22"/>
  <c r="N479" i="22"/>
  <c r="P479" i="22"/>
  <c r="R479" i="22"/>
  <c r="T479" i="22"/>
  <c r="V479" i="22"/>
  <c r="X479" i="22"/>
  <c r="Z479" i="22"/>
  <c r="H480" i="22"/>
  <c r="J480" i="22"/>
  <c r="L480" i="22"/>
  <c r="N480" i="22"/>
  <c r="P480" i="22"/>
  <c r="R480" i="22"/>
  <c r="T480" i="22"/>
  <c r="V480" i="22"/>
  <c r="X480" i="22"/>
  <c r="Z480" i="22"/>
  <c r="H481" i="22"/>
  <c r="J481" i="22"/>
  <c r="L481" i="22"/>
  <c r="N481" i="22"/>
  <c r="P481" i="22"/>
  <c r="R481" i="22"/>
  <c r="T481" i="22"/>
  <c r="V481" i="22"/>
  <c r="X481" i="22"/>
  <c r="Z481" i="22"/>
  <c r="H482" i="22"/>
  <c r="J482" i="22"/>
  <c r="L482" i="22"/>
  <c r="N482" i="22"/>
  <c r="P482" i="22"/>
  <c r="R482" i="22"/>
  <c r="T482" i="22"/>
  <c r="V482" i="22"/>
  <c r="X482" i="22"/>
  <c r="Z482" i="22"/>
  <c r="H483" i="22"/>
  <c r="J483" i="22"/>
  <c r="L483" i="22"/>
  <c r="N483" i="22"/>
  <c r="P483" i="22"/>
  <c r="R483" i="22"/>
  <c r="T483" i="22"/>
  <c r="V483" i="22"/>
  <c r="X483" i="22"/>
  <c r="Z483" i="22"/>
  <c r="H484" i="22"/>
  <c r="J484" i="22"/>
  <c r="L484" i="22"/>
  <c r="N484" i="22"/>
  <c r="P484" i="22"/>
  <c r="R484" i="22"/>
  <c r="T484" i="22"/>
  <c r="V484" i="22"/>
  <c r="X484" i="22"/>
  <c r="Z484" i="22"/>
  <c r="H485" i="22"/>
  <c r="J485" i="22"/>
  <c r="L485" i="22"/>
  <c r="N485" i="22"/>
  <c r="P485" i="22"/>
  <c r="R485" i="22"/>
  <c r="T485" i="22"/>
  <c r="V485" i="22"/>
  <c r="X485" i="22"/>
  <c r="Z485" i="22"/>
  <c r="H486" i="22"/>
  <c r="J486" i="22"/>
  <c r="L486" i="22"/>
  <c r="N486" i="22"/>
  <c r="P486" i="22"/>
  <c r="R486" i="22"/>
  <c r="T486" i="22"/>
  <c r="V486" i="22"/>
  <c r="X486" i="22"/>
  <c r="Z486" i="22"/>
  <c r="H487" i="22"/>
  <c r="J487" i="22"/>
  <c r="L487" i="22"/>
  <c r="N487" i="22"/>
  <c r="P487" i="22"/>
  <c r="R487" i="22"/>
  <c r="T487" i="22"/>
  <c r="V487" i="22"/>
  <c r="X487" i="22"/>
  <c r="Z487" i="22"/>
  <c r="H488" i="22"/>
  <c r="J488" i="22"/>
  <c r="L488" i="22"/>
  <c r="N488" i="22"/>
  <c r="P488" i="22"/>
  <c r="R488" i="22"/>
  <c r="T488" i="22"/>
  <c r="V488" i="22"/>
  <c r="X488" i="22"/>
  <c r="Z488" i="22"/>
  <c r="H489" i="22"/>
  <c r="J489" i="22"/>
  <c r="L489" i="22"/>
  <c r="N489" i="22"/>
  <c r="P489" i="22"/>
  <c r="R489" i="22"/>
  <c r="T489" i="22"/>
  <c r="V489" i="22"/>
  <c r="X489" i="22"/>
  <c r="Z489" i="22"/>
  <c r="H490" i="22"/>
  <c r="J490" i="22"/>
  <c r="L490" i="22"/>
  <c r="N490" i="22"/>
  <c r="P490" i="22"/>
  <c r="R490" i="22"/>
  <c r="T490" i="22"/>
  <c r="V490" i="22"/>
  <c r="X490" i="22"/>
  <c r="Z490" i="22"/>
  <c r="H491" i="22"/>
  <c r="J491" i="22"/>
  <c r="L491" i="22"/>
  <c r="N491" i="22"/>
  <c r="P491" i="22"/>
  <c r="R491" i="22"/>
  <c r="T491" i="22"/>
  <c r="V491" i="22"/>
  <c r="X491" i="22"/>
  <c r="Z491" i="22"/>
  <c r="H492" i="22"/>
  <c r="J492" i="22"/>
  <c r="L492" i="22"/>
  <c r="N492" i="22"/>
  <c r="P492" i="22"/>
  <c r="R492" i="22"/>
  <c r="T492" i="22"/>
  <c r="V492" i="22"/>
  <c r="X492" i="22"/>
  <c r="Z492" i="22"/>
  <c r="H493" i="22"/>
  <c r="J493" i="22"/>
  <c r="L493" i="22"/>
  <c r="N493" i="22"/>
  <c r="P493" i="22"/>
  <c r="R493" i="22"/>
  <c r="T493" i="22"/>
  <c r="V493" i="22"/>
  <c r="X493" i="22"/>
  <c r="Z493" i="22"/>
  <c r="H494" i="22"/>
  <c r="J494" i="22"/>
  <c r="L494" i="22"/>
  <c r="N494" i="22"/>
  <c r="P494" i="22"/>
  <c r="R494" i="22"/>
  <c r="T494" i="22"/>
  <c r="V494" i="22"/>
  <c r="X494" i="22"/>
  <c r="Z494" i="22"/>
  <c r="H495" i="22"/>
  <c r="J495" i="22"/>
  <c r="L495" i="22"/>
  <c r="N495" i="22"/>
  <c r="P495" i="22"/>
  <c r="R495" i="22"/>
  <c r="T495" i="22"/>
  <c r="V495" i="22"/>
  <c r="X495" i="22"/>
  <c r="Z495" i="22"/>
  <c r="H496" i="22"/>
  <c r="J496" i="22"/>
  <c r="L496" i="22"/>
  <c r="N496" i="22"/>
  <c r="P496" i="22"/>
  <c r="R496" i="22"/>
  <c r="T496" i="22"/>
  <c r="V496" i="22"/>
  <c r="X496" i="22"/>
  <c r="Z496" i="22"/>
  <c r="H497" i="22"/>
  <c r="J497" i="22"/>
  <c r="L497" i="22"/>
  <c r="N497" i="22"/>
  <c r="P497" i="22"/>
  <c r="R497" i="22"/>
  <c r="T497" i="22"/>
  <c r="V497" i="22"/>
  <c r="X497" i="22"/>
  <c r="Z497" i="22"/>
  <c r="H498" i="22"/>
  <c r="J498" i="22"/>
  <c r="L498" i="22"/>
  <c r="N498" i="22"/>
  <c r="P498" i="22"/>
  <c r="R498" i="22"/>
  <c r="T498" i="22"/>
  <c r="V498" i="22"/>
  <c r="X498" i="22"/>
  <c r="Z498" i="22"/>
  <c r="H499" i="22"/>
  <c r="J499" i="22"/>
  <c r="L499" i="22"/>
  <c r="N499" i="22"/>
  <c r="P499" i="22"/>
  <c r="R499" i="22"/>
  <c r="T499" i="22"/>
  <c r="V499" i="22"/>
  <c r="X499" i="22"/>
  <c r="Z499" i="22"/>
  <c r="H500" i="22"/>
  <c r="J500" i="22"/>
  <c r="L500" i="22"/>
  <c r="N500" i="22"/>
  <c r="P500" i="22"/>
  <c r="R500" i="22"/>
  <c r="T500" i="22"/>
  <c r="V500" i="22"/>
  <c r="X500" i="22"/>
  <c r="Z500" i="22"/>
  <c r="H501" i="22"/>
  <c r="J501" i="22"/>
  <c r="L501" i="22"/>
  <c r="N501" i="22"/>
  <c r="P501" i="22"/>
  <c r="R501" i="22"/>
  <c r="T501" i="22"/>
  <c r="V501" i="22"/>
  <c r="X501" i="22"/>
  <c r="Z501" i="22"/>
  <c r="H502" i="22"/>
  <c r="J502" i="22"/>
  <c r="L502" i="22"/>
  <c r="N502" i="22"/>
  <c r="P502" i="22"/>
  <c r="R502" i="22"/>
  <c r="T502" i="22"/>
  <c r="V502" i="22"/>
  <c r="X502" i="22"/>
  <c r="Z502" i="22"/>
  <c r="H503" i="22"/>
  <c r="J503" i="22"/>
  <c r="L503" i="22"/>
  <c r="N503" i="22"/>
  <c r="P503" i="22"/>
  <c r="R503" i="22"/>
  <c r="T503" i="22"/>
  <c r="V503" i="22"/>
  <c r="X503" i="22"/>
  <c r="Z503" i="22"/>
  <c r="H504" i="22"/>
  <c r="J504" i="22"/>
  <c r="L504" i="22"/>
  <c r="N504" i="22"/>
  <c r="P504" i="22"/>
  <c r="R504" i="22"/>
  <c r="T504" i="22"/>
  <c r="V504" i="22"/>
  <c r="X504" i="22"/>
  <c r="Z504" i="22"/>
  <c r="H505" i="22"/>
  <c r="J505" i="22"/>
  <c r="L505" i="22"/>
  <c r="N505" i="22"/>
  <c r="P505" i="22"/>
  <c r="R505" i="22"/>
  <c r="T505" i="22"/>
  <c r="V505" i="22"/>
  <c r="X505" i="22"/>
  <c r="Z505" i="22"/>
  <c r="H506" i="22"/>
  <c r="J506" i="22"/>
  <c r="L506" i="22"/>
  <c r="N506" i="22"/>
  <c r="P506" i="22"/>
  <c r="R506" i="22"/>
  <c r="T506" i="22"/>
  <c r="V506" i="22"/>
  <c r="X506" i="22"/>
  <c r="Z506" i="22"/>
  <c r="H507" i="22"/>
  <c r="J507" i="22"/>
  <c r="L507" i="22"/>
  <c r="N507" i="22"/>
  <c r="P507" i="22"/>
  <c r="R507" i="22"/>
  <c r="T507" i="22"/>
  <c r="V507" i="22"/>
  <c r="X507" i="22"/>
  <c r="Z507" i="22"/>
  <c r="H508" i="22"/>
  <c r="J508" i="22"/>
  <c r="L508" i="22"/>
  <c r="N508" i="22"/>
  <c r="P508" i="22"/>
  <c r="R508" i="22"/>
  <c r="T508" i="22"/>
  <c r="V508" i="22"/>
  <c r="X508" i="22"/>
  <c r="Z508" i="22"/>
  <c r="H509" i="22"/>
  <c r="J509" i="22"/>
  <c r="L509" i="22"/>
  <c r="N509" i="22"/>
  <c r="P509" i="22"/>
  <c r="R509" i="22"/>
  <c r="T509" i="22"/>
  <c r="V509" i="22"/>
  <c r="X509" i="22"/>
  <c r="Z509" i="22"/>
  <c r="H510" i="22"/>
  <c r="J510" i="22"/>
  <c r="L510" i="22"/>
  <c r="N510" i="22"/>
  <c r="P510" i="22"/>
  <c r="R510" i="22"/>
  <c r="T510" i="22"/>
  <c r="V510" i="22"/>
  <c r="X510" i="22"/>
  <c r="Z510" i="22"/>
  <c r="H511" i="22"/>
  <c r="J511" i="22"/>
  <c r="L511" i="22"/>
  <c r="N511" i="22"/>
  <c r="P511" i="22"/>
  <c r="R511" i="22"/>
  <c r="T511" i="22"/>
  <c r="V511" i="22"/>
  <c r="X511" i="22"/>
  <c r="Z511" i="22"/>
  <c r="H512" i="22"/>
  <c r="J512" i="22"/>
  <c r="L512" i="22"/>
  <c r="N512" i="22"/>
  <c r="P512" i="22"/>
  <c r="R512" i="22"/>
  <c r="T512" i="22"/>
  <c r="V512" i="22"/>
  <c r="X512" i="22"/>
  <c r="Z512" i="22"/>
  <c r="H513" i="22"/>
  <c r="J513" i="22"/>
  <c r="L513" i="22"/>
  <c r="N513" i="22"/>
  <c r="P513" i="22"/>
  <c r="R513" i="22"/>
  <c r="T513" i="22"/>
  <c r="V513" i="22"/>
  <c r="X513" i="22"/>
  <c r="Z513" i="22"/>
  <c r="H514" i="22"/>
  <c r="J514" i="22"/>
  <c r="L514" i="22"/>
  <c r="N514" i="22"/>
  <c r="P514" i="22"/>
  <c r="R514" i="22"/>
  <c r="T514" i="22"/>
  <c r="V514" i="22"/>
  <c r="X514" i="22"/>
  <c r="Z514" i="22"/>
  <c r="H515" i="22"/>
  <c r="J515" i="22"/>
  <c r="L515" i="22"/>
  <c r="N515" i="22"/>
  <c r="P515" i="22"/>
  <c r="R515" i="22"/>
  <c r="T515" i="22"/>
  <c r="V515" i="22"/>
  <c r="X515" i="22"/>
  <c r="Z515" i="22"/>
  <c r="H516" i="22"/>
  <c r="J516" i="22"/>
  <c r="L516" i="22"/>
  <c r="N516" i="22"/>
  <c r="P516" i="22"/>
  <c r="R516" i="22"/>
  <c r="T516" i="22"/>
  <c r="V516" i="22"/>
  <c r="X516" i="22"/>
  <c r="Z516" i="22"/>
  <c r="H517" i="22"/>
  <c r="J517" i="22"/>
  <c r="L517" i="22"/>
  <c r="N517" i="22"/>
  <c r="P517" i="22"/>
  <c r="R517" i="22"/>
  <c r="T517" i="22"/>
  <c r="V517" i="22"/>
  <c r="X517" i="22"/>
  <c r="Z517" i="22"/>
  <c r="H518" i="22"/>
  <c r="J518" i="22"/>
  <c r="L518" i="22"/>
  <c r="N518" i="22"/>
  <c r="P518" i="22"/>
  <c r="R518" i="22"/>
  <c r="T518" i="22"/>
  <c r="V518" i="22"/>
  <c r="X518" i="22"/>
  <c r="Z518" i="22"/>
  <c r="H519" i="22"/>
  <c r="J519" i="22"/>
  <c r="L519" i="22"/>
  <c r="N519" i="22"/>
  <c r="P519" i="22"/>
  <c r="R519" i="22"/>
  <c r="T519" i="22"/>
  <c r="V519" i="22"/>
  <c r="X519" i="22"/>
  <c r="Z519" i="22"/>
  <c r="H520" i="22"/>
  <c r="J520" i="22"/>
  <c r="L520" i="22"/>
  <c r="N520" i="22"/>
  <c r="P520" i="22"/>
  <c r="R520" i="22"/>
  <c r="T520" i="22"/>
  <c r="V520" i="22"/>
  <c r="X520" i="22"/>
  <c r="Z520" i="22"/>
  <c r="H521" i="22"/>
  <c r="J521" i="22"/>
  <c r="L521" i="22"/>
  <c r="N521" i="22"/>
  <c r="P521" i="22"/>
  <c r="R521" i="22"/>
  <c r="T521" i="22"/>
  <c r="V521" i="22"/>
  <c r="X521" i="22"/>
  <c r="Z521" i="22"/>
  <c r="H522" i="22"/>
  <c r="J522" i="22"/>
  <c r="L522" i="22"/>
  <c r="N522" i="22"/>
  <c r="P522" i="22"/>
  <c r="R522" i="22"/>
  <c r="T522" i="22"/>
  <c r="V522" i="22"/>
  <c r="X522" i="22"/>
  <c r="Z522" i="22"/>
  <c r="H523" i="22"/>
  <c r="J523" i="22"/>
  <c r="L523" i="22"/>
  <c r="N523" i="22"/>
  <c r="P523" i="22"/>
  <c r="R523" i="22"/>
  <c r="T523" i="22"/>
  <c r="V523" i="22"/>
  <c r="X523" i="22"/>
  <c r="Z523" i="22"/>
  <c r="H524" i="22"/>
  <c r="J524" i="22"/>
  <c r="L524" i="22"/>
  <c r="N524" i="22"/>
  <c r="P524" i="22"/>
  <c r="R524" i="22"/>
  <c r="T524" i="22"/>
  <c r="V524" i="22"/>
  <c r="X524" i="22"/>
  <c r="Z524" i="22"/>
  <c r="H525" i="22"/>
  <c r="J525" i="22"/>
  <c r="L525" i="22"/>
  <c r="N525" i="22"/>
  <c r="P525" i="22"/>
  <c r="R525" i="22"/>
  <c r="T525" i="22"/>
  <c r="V525" i="22"/>
  <c r="X525" i="22"/>
  <c r="Z525" i="22"/>
  <c r="H526" i="22"/>
  <c r="J526" i="22"/>
  <c r="L526" i="22"/>
  <c r="N526" i="22"/>
  <c r="P526" i="22"/>
  <c r="R526" i="22"/>
  <c r="T526" i="22"/>
  <c r="V526" i="22"/>
  <c r="X526" i="22"/>
  <c r="Z526" i="22"/>
  <c r="H527" i="22"/>
  <c r="J527" i="22"/>
  <c r="L527" i="22"/>
  <c r="N527" i="22"/>
  <c r="P527" i="22"/>
  <c r="R527" i="22"/>
  <c r="T527" i="22"/>
  <c r="V527" i="22"/>
  <c r="X527" i="22"/>
  <c r="Z527" i="22"/>
  <c r="H528" i="22"/>
  <c r="J528" i="22"/>
  <c r="L528" i="22"/>
  <c r="N528" i="22"/>
  <c r="P528" i="22"/>
  <c r="R528" i="22"/>
  <c r="T528" i="22"/>
  <c r="V528" i="22"/>
  <c r="X528" i="22"/>
  <c r="Z528" i="22"/>
  <c r="H529" i="22"/>
  <c r="J529" i="22"/>
  <c r="L529" i="22"/>
  <c r="N529" i="22"/>
  <c r="P529" i="22"/>
  <c r="R529" i="22"/>
  <c r="T529" i="22"/>
  <c r="V529" i="22"/>
  <c r="X529" i="22"/>
  <c r="Z529" i="22"/>
  <c r="H530" i="22"/>
  <c r="J530" i="22"/>
  <c r="L530" i="22"/>
  <c r="N530" i="22"/>
  <c r="P530" i="22"/>
  <c r="R530" i="22"/>
  <c r="T530" i="22"/>
  <c r="V530" i="22"/>
  <c r="X530" i="22"/>
  <c r="Z530" i="22"/>
  <c r="H531" i="22"/>
  <c r="J531" i="22"/>
  <c r="L531" i="22"/>
  <c r="N531" i="22"/>
  <c r="P531" i="22"/>
  <c r="R531" i="22"/>
  <c r="T531" i="22"/>
  <c r="V531" i="22"/>
  <c r="X531" i="22"/>
  <c r="Z531" i="22"/>
  <c r="H532" i="22"/>
  <c r="J532" i="22"/>
  <c r="L532" i="22"/>
  <c r="N532" i="22"/>
  <c r="P532" i="22"/>
  <c r="R532" i="22"/>
  <c r="T532" i="22"/>
  <c r="V532" i="22"/>
  <c r="X532" i="22"/>
  <c r="Z532" i="22"/>
  <c r="H533" i="22"/>
  <c r="J533" i="22"/>
  <c r="L533" i="22"/>
  <c r="N533" i="22"/>
  <c r="P533" i="22"/>
  <c r="R533" i="22"/>
  <c r="T533" i="22"/>
  <c r="V533" i="22"/>
  <c r="X533" i="22"/>
  <c r="Z533" i="22"/>
  <c r="H534" i="22"/>
  <c r="J534" i="22"/>
  <c r="L534" i="22"/>
  <c r="N534" i="22"/>
  <c r="P534" i="22"/>
  <c r="R534" i="22"/>
  <c r="T534" i="22"/>
  <c r="V534" i="22"/>
  <c r="X534" i="22"/>
  <c r="Z534" i="22"/>
  <c r="H535" i="22"/>
  <c r="J535" i="22"/>
  <c r="L535" i="22"/>
  <c r="N535" i="22"/>
  <c r="P535" i="22"/>
  <c r="R535" i="22"/>
  <c r="T535" i="22"/>
  <c r="V535" i="22"/>
  <c r="X535" i="22"/>
  <c r="Z535" i="22"/>
  <c r="H536" i="22"/>
  <c r="J536" i="22"/>
  <c r="L536" i="22"/>
  <c r="N536" i="22"/>
  <c r="P536" i="22"/>
  <c r="R536" i="22"/>
  <c r="T536" i="22"/>
  <c r="V536" i="22"/>
  <c r="X536" i="22"/>
  <c r="Z536" i="22"/>
  <c r="H537" i="22"/>
  <c r="J537" i="22"/>
  <c r="L537" i="22"/>
  <c r="N537" i="22"/>
  <c r="P537" i="22"/>
  <c r="R537" i="22"/>
  <c r="T537" i="22"/>
  <c r="V537" i="22"/>
  <c r="X537" i="22"/>
  <c r="Z537" i="22"/>
  <c r="H538" i="22"/>
  <c r="J538" i="22"/>
  <c r="L538" i="22"/>
  <c r="N538" i="22"/>
  <c r="P538" i="22"/>
  <c r="R538" i="22"/>
  <c r="T538" i="22"/>
  <c r="V538" i="22"/>
  <c r="X538" i="22"/>
  <c r="Z538" i="22"/>
  <c r="H539" i="22"/>
  <c r="J539" i="22"/>
  <c r="L539" i="22"/>
  <c r="N539" i="22"/>
  <c r="P539" i="22"/>
  <c r="R539" i="22"/>
  <c r="T539" i="22"/>
  <c r="V539" i="22"/>
  <c r="X539" i="22"/>
  <c r="Z539" i="22"/>
  <c r="H540" i="22"/>
  <c r="J540" i="22"/>
  <c r="L540" i="22"/>
  <c r="N540" i="22"/>
  <c r="P540" i="22"/>
  <c r="R540" i="22"/>
  <c r="T540" i="22"/>
  <c r="V540" i="22"/>
  <c r="X540" i="22"/>
  <c r="Z540" i="22"/>
  <c r="H541" i="22"/>
  <c r="J541" i="22"/>
  <c r="L541" i="22"/>
  <c r="N541" i="22"/>
  <c r="P541" i="22"/>
  <c r="R541" i="22"/>
  <c r="T541" i="22"/>
  <c r="V541" i="22"/>
  <c r="X541" i="22"/>
  <c r="Z541" i="22"/>
  <c r="H542" i="22"/>
  <c r="J542" i="22"/>
  <c r="L542" i="22"/>
  <c r="N542" i="22"/>
  <c r="P542" i="22"/>
  <c r="R542" i="22"/>
  <c r="T542" i="22"/>
  <c r="V542" i="22"/>
  <c r="X542" i="22"/>
  <c r="Z542" i="22"/>
  <c r="H543" i="22"/>
  <c r="J543" i="22"/>
  <c r="L543" i="22"/>
  <c r="N543" i="22"/>
  <c r="P543" i="22"/>
  <c r="R543" i="22"/>
  <c r="T543" i="22"/>
  <c r="V543" i="22"/>
  <c r="X543" i="22"/>
  <c r="Z543" i="22"/>
  <c r="H544" i="22"/>
  <c r="J544" i="22"/>
  <c r="L544" i="22"/>
  <c r="N544" i="22"/>
  <c r="P544" i="22"/>
  <c r="R544" i="22"/>
  <c r="T544" i="22"/>
  <c r="V544" i="22"/>
  <c r="X544" i="22"/>
  <c r="Z544" i="22"/>
  <c r="H545" i="22"/>
  <c r="J545" i="22"/>
  <c r="L545" i="22"/>
  <c r="N545" i="22"/>
  <c r="P545" i="22"/>
  <c r="R545" i="22"/>
  <c r="T545" i="22"/>
  <c r="V545" i="22"/>
  <c r="X545" i="22"/>
  <c r="Z545" i="22"/>
  <c r="H546" i="22"/>
  <c r="J546" i="22"/>
  <c r="L546" i="22"/>
  <c r="N546" i="22"/>
  <c r="P546" i="22"/>
  <c r="R546" i="22"/>
  <c r="T546" i="22"/>
  <c r="V546" i="22"/>
  <c r="X546" i="22"/>
  <c r="Z546" i="22"/>
  <c r="H547" i="22"/>
  <c r="J547" i="22"/>
  <c r="L547" i="22"/>
  <c r="N547" i="22"/>
  <c r="P547" i="22"/>
  <c r="R547" i="22"/>
  <c r="T547" i="22"/>
  <c r="V547" i="22"/>
  <c r="X547" i="22"/>
  <c r="Z547" i="22"/>
  <c r="H548" i="22"/>
  <c r="J548" i="22"/>
  <c r="L548" i="22"/>
  <c r="N548" i="22"/>
  <c r="P548" i="22"/>
  <c r="R548" i="22"/>
  <c r="T548" i="22"/>
  <c r="V548" i="22"/>
  <c r="X548" i="22"/>
  <c r="Z548" i="22"/>
  <c r="H549" i="22"/>
  <c r="J549" i="22"/>
  <c r="L549" i="22"/>
  <c r="N549" i="22"/>
  <c r="P549" i="22"/>
  <c r="R549" i="22"/>
  <c r="T549" i="22"/>
  <c r="V549" i="22"/>
  <c r="X549" i="22"/>
  <c r="Z549" i="22"/>
  <c r="H550" i="22"/>
  <c r="J550" i="22"/>
  <c r="L550" i="22"/>
  <c r="N550" i="22"/>
  <c r="P550" i="22"/>
  <c r="R550" i="22"/>
  <c r="T550" i="22"/>
  <c r="V550" i="22"/>
  <c r="X550" i="22"/>
  <c r="Z550" i="22"/>
  <c r="H551" i="22"/>
  <c r="J551" i="22"/>
  <c r="L551" i="22"/>
  <c r="N551" i="22"/>
  <c r="P551" i="22"/>
  <c r="R551" i="22"/>
  <c r="T551" i="22"/>
  <c r="V551" i="22"/>
  <c r="X551" i="22"/>
  <c r="Z551" i="22"/>
  <c r="H552" i="22"/>
  <c r="J552" i="22"/>
  <c r="L552" i="22"/>
  <c r="N552" i="22"/>
  <c r="P552" i="22"/>
  <c r="R552" i="22"/>
  <c r="T552" i="22"/>
  <c r="V552" i="22"/>
  <c r="X552" i="22"/>
  <c r="Z552" i="22"/>
  <c r="H553" i="22"/>
  <c r="J553" i="22"/>
  <c r="L553" i="22"/>
  <c r="N553" i="22"/>
  <c r="P553" i="22"/>
  <c r="R553" i="22"/>
  <c r="T553" i="22"/>
  <c r="V553" i="22"/>
  <c r="X553" i="22"/>
  <c r="Z553" i="22"/>
  <c r="H554" i="22"/>
  <c r="J554" i="22"/>
  <c r="L554" i="22"/>
  <c r="N554" i="22"/>
  <c r="P554" i="22"/>
  <c r="R554" i="22"/>
  <c r="T554" i="22"/>
  <c r="V554" i="22"/>
  <c r="X554" i="22"/>
  <c r="Z554" i="22"/>
  <c r="H555" i="22"/>
  <c r="J555" i="22"/>
  <c r="L555" i="22"/>
  <c r="N555" i="22"/>
  <c r="P555" i="22"/>
  <c r="R555" i="22"/>
  <c r="T555" i="22"/>
  <c r="V555" i="22"/>
  <c r="X555" i="22"/>
  <c r="Z555" i="22"/>
  <c r="H556" i="22"/>
  <c r="J556" i="22"/>
  <c r="L556" i="22"/>
  <c r="N556" i="22"/>
  <c r="P556" i="22"/>
  <c r="R556" i="22"/>
  <c r="T556" i="22"/>
  <c r="V556" i="22"/>
  <c r="X556" i="22"/>
  <c r="Z556" i="22"/>
  <c r="H557" i="22"/>
  <c r="J557" i="22"/>
  <c r="L557" i="22"/>
  <c r="N557" i="22"/>
  <c r="P557" i="22"/>
  <c r="R557" i="22"/>
  <c r="T557" i="22"/>
  <c r="V557" i="22"/>
  <c r="X557" i="22"/>
  <c r="Z557" i="22"/>
  <c r="H558" i="22"/>
  <c r="J558" i="22"/>
  <c r="L558" i="22"/>
  <c r="N558" i="22"/>
  <c r="P558" i="22"/>
  <c r="R558" i="22"/>
  <c r="T558" i="22"/>
  <c r="V558" i="22"/>
  <c r="X558" i="22"/>
  <c r="Z558" i="22"/>
  <c r="H559" i="22"/>
  <c r="J559" i="22"/>
  <c r="L559" i="22"/>
  <c r="N559" i="22"/>
  <c r="P559" i="22"/>
  <c r="R559" i="22"/>
  <c r="T559" i="22"/>
  <c r="V559" i="22"/>
  <c r="X559" i="22"/>
  <c r="Z559" i="22"/>
  <c r="H560" i="22"/>
  <c r="J560" i="22"/>
  <c r="L560" i="22"/>
  <c r="N560" i="22"/>
  <c r="P560" i="22"/>
  <c r="R560" i="22"/>
  <c r="T560" i="22"/>
  <c r="V560" i="22"/>
  <c r="X560" i="22"/>
  <c r="Z560" i="22"/>
  <c r="H561" i="22"/>
  <c r="J561" i="22"/>
  <c r="L561" i="22"/>
  <c r="N561" i="22"/>
  <c r="P561" i="22"/>
  <c r="R561" i="22"/>
  <c r="T561" i="22"/>
  <c r="V561" i="22"/>
  <c r="X561" i="22"/>
  <c r="Z561" i="22"/>
  <c r="H562" i="22"/>
  <c r="J562" i="22"/>
  <c r="L562" i="22"/>
  <c r="N562" i="22"/>
  <c r="P562" i="22"/>
  <c r="R562" i="22"/>
  <c r="T562" i="22"/>
  <c r="V562" i="22"/>
  <c r="X562" i="22"/>
  <c r="Z562" i="22"/>
  <c r="H563" i="22"/>
  <c r="J563" i="22"/>
  <c r="L563" i="22"/>
  <c r="N563" i="22"/>
  <c r="P563" i="22"/>
  <c r="R563" i="22"/>
  <c r="T563" i="22"/>
  <c r="V563" i="22"/>
  <c r="X563" i="22"/>
  <c r="Z563" i="22"/>
  <c r="H564" i="22"/>
  <c r="J564" i="22"/>
  <c r="L564" i="22"/>
  <c r="N564" i="22"/>
  <c r="P564" i="22"/>
  <c r="R564" i="22"/>
  <c r="T564" i="22"/>
  <c r="V564" i="22"/>
  <c r="X564" i="22"/>
  <c r="Z564" i="22"/>
  <c r="H565" i="22"/>
  <c r="J565" i="22"/>
  <c r="L565" i="22"/>
  <c r="N565" i="22"/>
  <c r="P565" i="22"/>
  <c r="R565" i="22"/>
  <c r="T565" i="22"/>
  <c r="V565" i="22"/>
  <c r="X565" i="22"/>
  <c r="Z565" i="22"/>
  <c r="H566" i="22"/>
  <c r="J566" i="22"/>
  <c r="L566" i="22"/>
  <c r="N566" i="22"/>
  <c r="P566" i="22"/>
  <c r="R566" i="22"/>
  <c r="T566" i="22"/>
  <c r="V566" i="22"/>
  <c r="X566" i="22"/>
  <c r="Z566" i="22"/>
  <c r="H567" i="22"/>
  <c r="J567" i="22"/>
  <c r="L567" i="22"/>
  <c r="N567" i="22"/>
  <c r="P567" i="22"/>
  <c r="R567" i="22"/>
  <c r="T567" i="22"/>
  <c r="V567" i="22"/>
  <c r="X567" i="22"/>
  <c r="Z567" i="22"/>
  <c r="H568" i="22"/>
  <c r="J568" i="22"/>
  <c r="L568" i="22"/>
  <c r="N568" i="22"/>
  <c r="P568" i="22"/>
  <c r="R568" i="22"/>
  <c r="T568" i="22"/>
  <c r="V568" i="22"/>
  <c r="X568" i="22"/>
  <c r="Z568" i="22"/>
  <c r="H569" i="22"/>
  <c r="J569" i="22"/>
  <c r="L569" i="22"/>
  <c r="N569" i="22"/>
  <c r="P569" i="22"/>
  <c r="R569" i="22"/>
  <c r="T569" i="22"/>
  <c r="V569" i="22"/>
  <c r="X569" i="22"/>
  <c r="Z569" i="22"/>
  <c r="H570" i="22"/>
  <c r="J570" i="22"/>
  <c r="L570" i="22"/>
  <c r="N570" i="22"/>
  <c r="P570" i="22"/>
  <c r="R570" i="22"/>
  <c r="T570" i="22"/>
  <c r="V570" i="22"/>
  <c r="X570" i="22"/>
  <c r="Z570" i="22"/>
  <c r="H571" i="22"/>
  <c r="J571" i="22"/>
  <c r="L571" i="22"/>
  <c r="N571" i="22"/>
  <c r="P571" i="22"/>
  <c r="R571" i="22"/>
  <c r="T571" i="22"/>
  <c r="V571" i="22"/>
  <c r="X571" i="22"/>
  <c r="Z571" i="22"/>
  <c r="H572" i="22"/>
  <c r="J572" i="22"/>
  <c r="L572" i="22"/>
  <c r="N572" i="22"/>
  <c r="P572" i="22"/>
  <c r="R572" i="22"/>
  <c r="T572" i="22"/>
  <c r="V572" i="22"/>
  <c r="X572" i="22"/>
  <c r="Z572" i="22"/>
  <c r="H573" i="22"/>
  <c r="J573" i="22"/>
  <c r="L573" i="22"/>
  <c r="N573" i="22"/>
  <c r="P573" i="22"/>
  <c r="R573" i="22"/>
  <c r="T573" i="22"/>
  <c r="V573" i="22"/>
  <c r="X573" i="22"/>
  <c r="Z573" i="22"/>
  <c r="H574" i="22"/>
  <c r="J574" i="22"/>
  <c r="L574" i="22"/>
  <c r="N574" i="22"/>
  <c r="P574" i="22"/>
  <c r="R574" i="22"/>
  <c r="T574" i="22"/>
  <c r="V574" i="22"/>
  <c r="X574" i="22"/>
  <c r="Z574" i="22"/>
  <c r="H575" i="22"/>
  <c r="J575" i="22"/>
  <c r="L575" i="22"/>
  <c r="N575" i="22"/>
  <c r="P575" i="22"/>
  <c r="R575" i="22"/>
  <c r="T575" i="22"/>
  <c r="V575" i="22"/>
  <c r="X575" i="22"/>
  <c r="Z575" i="22"/>
  <c r="H576" i="22"/>
  <c r="J576" i="22"/>
  <c r="L576" i="22"/>
  <c r="N576" i="22"/>
  <c r="P576" i="22"/>
  <c r="R576" i="22"/>
  <c r="T576" i="22"/>
  <c r="V576" i="22"/>
  <c r="X576" i="22"/>
  <c r="Z576" i="22"/>
  <c r="H577" i="22"/>
  <c r="J577" i="22"/>
  <c r="L577" i="22"/>
  <c r="N577" i="22"/>
  <c r="P577" i="22"/>
  <c r="R577" i="22"/>
  <c r="T577" i="22"/>
  <c r="V577" i="22"/>
  <c r="X577" i="22"/>
  <c r="Z577" i="22"/>
  <c r="H2" i="22"/>
  <c r="Z2" i="22"/>
  <c r="X2" i="22"/>
  <c r="V2" i="22"/>
  <c r="T2" i="22"/>
  <c r="R2" i="22"/>
  <c r="P2" i="22"/>
  <c r="N2" i="22"/>
  <c r="L2" i="22"/>
  <c r="J2" i="22"/>
  <c r="N2" i="23" l="1"/>
  <c r="D8" i="23" s="1"/>
  <c r="T3" i="20"/>
  <c r="U3" i="20"/>
  <c r="T4" i="20"/>
  <c r="U4" i="20"/>
  <c r="T5" i="20"/>
  <c r="U5" i="20"/>
  <c r="T6" i="20"/>
  <c r="U6" i="20"/>
  <c r="T7" i="20"/>
  <c r="U7" i="20"/>
  <c r="T8" i="20"/>
  <c r="U8" i="20"/>
  <c r="T9" i="20"/>
  <c r="U9" i="20"/>
  <c r="U2" i="20"/>
  <c r="T2" i="20"/>
  <c r="O34" i="20"/>
  <c r="O33" i="20"/>
  <c r="O32" i="20"/>
  <c r="O31" i="20"/>
  <c r="O30" i="20"/>
  <c r="O29" i="20"/>
  <c r="O28" i="20"/>
  <c r="O27" i="20"/>
  <c r="O26" i="20"/>
  <c r="O25" i="20"/>
  <c r="Y24" i="20"/>
  <c r="X24" i="20"/>
  <c r="W24" i="20"/>
  <c r="V24" i="20"/>
  <c r="U24" i="20"/>
  <c r="T24" i="20"/>
  <c r="S24" i="20"/>
  <c r="R24" i="20"/>
  <c r="Q24" i="20"/>
  <c r="P24" i="20"/>
  <c r="AM2" i="20"/>
  <c r="AL2" i="20"/>
  <c r="AK2" i="20"/>
  <c r="AJ2" i="20"/>
  <c r="AI2" i="20"/>
  <c r="AH2" i="20"/>
  <c r="AG2" i="20"/>
  <c r="AF2" i="20"/>
  <c r="AE2" i="20"/>
  <c r="AD2" i="20"/>
  <c r="D7" i="23" l="1"/>
  <c r="AX57" i="21"/>
  <c r="AV4" i="21"/>
  <c r="K60" i="21"/>
  <c r="N58" i="21"/>
  <c r="AF56" i="21"/>
  <c r="AG54" i="21"/>
  <c r="G59" i="21"/>
  <c r="K59" i="21"/>
  <c r="O59" i="21"/>
  <c r="S59" i="21"/>
  <c r="W59" i="21"/>
  <c r="AA59" i="21"/>
  <c r="AE59" i="21"/>
  <c r="AI59" i="21"/>
  <c r="AM59" i="21"/>
  <c r="AQ59" i="21"/>
  <c r="AU59" i="21"/>
  <c r="AY59" i="21"/>
  <c r="BC59" i="21"/>
  <c r="BG59" i="21"/>
  <c r="J59" i="21"/>
  <c r="P59" i="21"/>
  <c r="U59" i="21"/>
  <c r="Z59" i="21"/>
  <c r="AF59" i="21"/>
  <c r="AK59" i="21"/>
  <c r="AP59" i="21"/>
  <c r="AV59" i="21"/>
  <c r="BA59" i="21"/>
  <c r="BF59" i="21"/>
  <c r="H59" i="21"/>
  <c r="M59" i="21"/>
  <c r="R59" i="21"/>
  <c r="X59" i="21"/>
  <c r="AC59" i="21"/>
  <c r="AH59" i="21"/>
  <c r="AN59" i="21"/>
  <c r="AS59" i="21"/>
  <c r="AX59" i="21"/>
  <c r="BD59" i="21"/>
  <c r="BI59" i="21"/>
  <c r="I59" i="21"/>
  <c r="T59" i="21"/>
  <c r="AD59" i="21"/>
  <c r="AO59" i="21"/>
  <c r="AZ59" i="21"/>
  <c r="BJ59" i="21"/>
  <c r="N59" i="21"/>
  <c r="AB59" i="21"/>
  <c r="AR59" i="21"/>
  <c r="BE59" i="21"/>
  <c r="Q59" i="21"/>
  <c r="AG59" i="21"/>
  <c r="AT59" i="21"/>
  <c r="BH59" i="21"/>
  <c r="F59" i="21"/>
  <c r="V59" i="21"/>
  <c r="AJ59" i="21"/>
  <c r="AW59" i="21"/>
  <c r="F55" i="21"/>
  <c r="J55" i="21"/>
  <c r="N55" i="21"/>
  <c r="R55" i="21"/>
  <c r="V55" i="21"/>
  <c r="Z55" i="21"/>
  <c r="AD55" i="21"/>
  <c r="AH55" i="21"/>
  <c r="AL55" i="21"/>
  <c r="AP55" i="21"/>
  <c r="AT55" i="21"/>
  <c r="AX55" i="21"/>
  <c r="BB55" i="21"/>
  <c r="BF55" i="21"/>
  <c r="BJ55" i="21"/>
  <c r="G55" i="21"/>
  <c r="L55" i="21"/>
  <c r="Q55" i="21"/>
  <c r="W55" i="21"/>
  <c r="AB55" i="21"/>
  <c r="AG55" i="21"/>
  <c r="AM55" i="21"/>
  <c r="AR55" i="21"/>
  <c r="AW55" i="21"/>
  <c r="BC55" i="21"/>
  <c r="BH55" i="21"/>
  <c r="M55" i="21"/>
  <c r="T55" i="21"/>
  <c r="AA55" i="21"/>
  <c r="AI55" i="21"/>
  <c r="AO55" i="21"/>
  <c r="AV55" i="21"/>
  <c r="BD55" i="21"/>
  <c r="I55" i="21"/>
  <c r="P55" i="21"/>
  <c r="X55" i="21"/>
  <c r="AE55" i="21"/>
  <c r="AK55" i="21"/>
  <c r="AS55" i="21"/>
  <c r="AZ55" i="21"/>
  <c r="BG55" i="21"/>
  <c r="H55" i="21"/>
  <c r="U55" i="21"/>
  <c r="AJ55" i="21"/>
  <c r="AY55" i="21"/>
  <c r="K55" i="21"/>
  <c r="Y55" i="21"/>
  <c r="AN55" i="21"/>
  <c r="BA55" i="21"/>
  <c r="O55" i="21"/>
  <c r="AQ55" i="21"/>
  <c r="S55" i="21"/>
  <c r="AU55" i="21"/>
  <c r="AC55" i="21"/>
  <c r="BE55" i="21"/>
  <c r="X60" i="21"/>
  <c r="Y59" i="21"/>
  <c r="AX56" i="21"/>
  <c r="BI54" i="21"/>
  <c r="L59" i="21"/>
  <c r="H57" i="21"/>
  <c r="L57" i="21"/>
  <c r="P57" i="21"/>
  <c r="T57" i="21"/>
  <c r="X57" i="21"/>
  <c r="AB57" i="21"/>
  <c r="AF57" i="21"/>
  <c r="AJ57" i="21"/>
  <c r="AN57" i="21"/>
  <c r="AR57" i="21"/>
  <c r="AV57" i="21"/>
  <c r="AZ57" i="21"/>
  <c r="BD57" i="21"/>
  <c r="BH57" i="21"/>
  <c r="J57" i="21"/>
  <c r="O57" i="21"/>
  <c r="U57" i="21"/>
  <c r="Z57" i="21"/>
  <c r="AE57" i="21"/>
  <c r="AK57" i="21"/>
  <c r="AP57" i="21"/>
  <c r="AU57" i="21"/>
  <c r="BA57" i="21"/>
  <c r="BF57" i="21"/>
  <c r="F57" i="21"/>
  <c r="M57" i="21"/>
  <c r="S57" i="21"/>
  <c r="AA57" i="21"/>
  <c r="AH57" i="21"/>
  <c r="AO57" i="21"/>
  <c r="AW57" i="21"/>
  <c r="BC57" i="21"/>
  <c r="BJ57" i="21"/>
  <c r="I57" i="21"/>
  <c r="Q57" i="21"/>
  <c r="W57" i="21"/>
  <c r="AD57" i="21"/>
  <c r="AL57" i="21"/>
  <c r="AS57" i="21"/>
  <c r="AY57" i="21"/>
  <c r="BG57" i="21"/>
  <c r="K57" i="21"/>
  <c r="Y57" i="21"/>
  <c r="AM57" i="21"/>
  <c r="BB57" i="21"/>
  <c r="R57" i="21"/>
  <c r="AI57" i="21"/>
  <c r="BE57" i="21"/>
  <c r="V57" i="21"/>
  <c r="AQ57" i="21"/>
  <c r="BI57" i="21"/>
  <c r="G57" i="21"/>
  <c r="AC57" i="21"/>
  <c r="AT57" i="21"/>
  <c r="H53" i="21"/>
  <c r="L53" i="21"/>
  <c r="P53" i="21"/>
  <c r="T53" i="21"/>
  <c r="X53" i="21"/>
  <c r="AB53" i="21"/>
  <c r="AF53" i="21"/>
  <c r="AJ53" i="21"/>
  <c r="AN53" i="21"/>
  <c r="AR53" i="21"/>
  <c r="AV53" i="21"/>
  <c r="AZ53" i="21"/>
  <c r="BD53" i="21"/>
  <c r="BH53" i="21"/>
  <c r="I53" i="21"/>
  <c r="N53" i="21"/>
  <c r="S53" i="21"/>
  <c r="Y53" i="21"/>
  <c r="AD53" i="21"/>
  <c r="AI53" i="21"/>
  <c r="AO53" i="21"/>
  <c r="AT53" i="21"/>
  <c r="AY53" i="21"/>
  <c r="BE53" i="21"/>
  <c r="BJ53" i="21"/>
  <c r="F53" i="21"/>
  <c r="M53" i="21"/>
  <c r="U53" i="21"/>
  <c r="AA53" i="21"/>
  <c r="AH53" i="21"/>
  <c r="AP53" i="21"/>
  <c r="AW53" i="21"/>
  <c r="BC53" i="21"/>
  <c r="J53" i="21"/>
  <c r="Q53" i="21"/>
  <c r="W53" i="21"/>
  <c r="AE53" i="21"/>
  <c r="AL53" i="21"/>
  <c r="AS53" i="21"/>
  <c r="BA53" i="21"/>
  <c r="BG53" i="21"/>
  <c r="G53" i="21"/>
  <c r="V53" i="21"/>
  <c r="AK53" i="21"/>
  <c r="AX53" i="21"/>
  <c r="K53" i="21"/>
  <c r="Z53" i="21"/>
  <c r="AM53" i="21"/>
  <c r="BB53" i="21"/>
  <c r="O53" i="21"/>
  <c r="AQ53" i="21"/>
  <c r="R53" i="21"/>
  <c r="AU53" i="21"/>
  <c r="AC53" i="21"/>
  <c r="BF53" i="21"/>
  <c r="F60" i="21"/>
  <c r="J60" i="21"/>
  <c r="N60" i="21"/>
  <c r="R60" i="21"/>
  <c r="V60" i="21"/>
  <c r="Z60" i="21"/>
  <c r="AD60" i="21"/>
  <c r="AH60" i="21"/>
  <c r="AL60" i="21"/>
  <c r="AP60" i="21"/>
  <c r="AT60" i="21"/>
  <c r="AX60" i="21"/>
  <c r="BB60" i="21"/>
  <c r="BF60" i="21"/>
  <c r="BJ60" i="21"/>
  <c r="G60" i="21"/>
  <c r="L60" i="21"/>
  <c r="Q60" i="21"/>
  <c r="W60" i="21"/>
  <c r="AB60" i="21"/>
  <c r="AG60" i="21"/>
  <c r="AM60" i="21"/>
  <c r="AR60" i="21"/>
  <c r="AW60" i="21"/>
  <c r="BC60" i="21"/>
  <c r="BH60" i="21"/>
  <c r="I60" i="21"/>
  <c r="O60" i="21"/>
  <c r="T60" i="21"/>
  <c r="Y60" i="21"/>
  <c r="AE60" i="21"/>
  <c r="AJ60" i="21"/>
  <c r="AO60" i="21"/>
  <c r="AU60" i="21"/>
  <c r="AZ60" i="21"/>
  <c r="BE60" i="21"/>
  <c r="P60" i="21"/>
  <c r="AA60" i="21"/>
  <c r="AK60" i="21"/>
  <c r="AV60" i="21"/>
  <c r="BG60" i="21"/>
  <c r="M60" i="21"/>
  <c r="AC60" i="21"/>
  <c r="AQ60" i="21"/>
  <c r="BD60" i="21"/>
  <c r="S60" i="21"/>
  <c r="AF60" i="21"/>
  <c r="AS60" i="21"/>
  <c r="BI60" i="21"/>
  <c r="H60" i="21"/>
  <c r="U60" i="21"/>
  <c r="AI60" i="21"/>
  <c r="AY60" i="21"/>
  <c r="G58" i="21"/>
  <c r="K58" i="21"/>
  <c r="O58" i="21"/>
  <c r="S58" i="21"/>
  <c r="W58" i="21"/>
  <c r="AA58" i="21"/>
  <c r="AE58" i="21"/>
  <c r="AI58" i="21"/>
  <c r="AM58" i="21"/>
  <c r="AQ58" i="21"/>
  <c r="AU58" i="21"/>
  <c r="AY58" i="21"/>
  <c r="BC58" i="21"/>
  <c r="BG58" i="21"/>
  <c r="F58" i="21"/>
  <c r="L58" i="21"/>
  <c r="Q58" i="21"/>
  <c r="V58" i="21"/>
  <c r="AB58" i="21"/>
  <c r="AG58" i="21"/>
  <c r="AL58" i="21"/>
  <c r="AR58" i="21"/>
  <c r="AW58" i="21"/>
  <c r="BB58" i="21"/>
  <c r="BH58" i="21"/>
  <c r="M58" i="21"/>
  <c r="T58" i="21"/>
  <c r="Z58" i="21"/>
  <c r="AH58" i="21"/>
  <c r="AO58" i="21"/>
  <c r="AV58" i="21"/>
  <c r="BD58" i="21"/>
  <c r="BJ58" i="21"/>
  <c r="I58" i="21"/>
  <c r="P58" i="21"/>
  <c r="X58" i="21"/>
  <c r="AD58" i="21"/>
  <c r="AK58" i="21"/>
  <c r="AS58" i="21"/>
  <c r="AZ58" i="21"/>
  <c r="BF58" i="21"/>
  <c r="J58" i="21"/>
  <c r="Y58" i="21"/>
  <c r="AN58" i="21"/>
  <c r="BA58" i="21"/>
  <c r="R58" i="21"/>
  <c r="AJ58" i="21"/>
  <c r="BE58" i="21"/>
  <c r="U58" i="21"/>
  <c r="AP58" i="21"/>
  <c r="BI58" i="21"/>
  <c r="H58" i="21"/>
  <c r="AC58" i="21"/>
  <c r="AT58" i="21"/>
  <c r="I56" i="21"/>
  <c r="M56" i="21"/>
  <c r="Q56" i="21"/>
  <c r="U56" i="21"/>
  <c r="Y56" i="21"/>
  <c r="AC56" i="21"/>
  <c r="AG56" i="21"/>
  <c r="AK56" i="21"/>
  <c r="AO56" i="21"/>
  <c r="AS56" i="21"/>
  <c r="AW56" i="21"/>
  <c r="BA56" i="21"/>
  <c r="BE56" i="21"/>
  <c r="BI56" i="21"/>
  <c r="H56" i="21"/>
  <c r="N56" i="21"/>
  <c r="S56" i="21"/>
  <c r="X56" i="21"/>
  <c r="AD56" i="21"/>
  <c r="AI56" i="21"/>
  <c r="AN56" i="21"/>
  <c r="AT56" i="21"/>
  <c r="AY56" i="21"/>
  <c r="BD56" i="21"/>
  <c r="BJ56" i="21"/>
  <c r="F56" i="21"/>
  <c r="L56" i="21"/>
  <c r="T56" i="21"/>
  <c r="AA56" i="21"/>
  <c r="AH56" i="21"/>
  <c r="AP56" i="21"/>
  <c r="AV56" i="21"/>
  <c r="BC56" i="21"/>
  <c r="J56" i="21"/>
  <c r="P56" i="21"/>
  <c r="W56" i="21"/>
  <c r="AE56" i="21"/>
  <c r="AL56" i="21"/>
  <c r="AR56" i="21"/>
  <c r="AZ56" i="21"/>
  <c r="BG56" i="21"/>
  <c r="G56" i="21"/>
  <c r="V56" i="21"/>
  <c r="K56" i="21"/>
  <c r="Z56" i="21"/>
  <c r="AM56" i="21"/>
  <c r="BB56" i="21"/>
  <c r="O56" i="21"/>
  <c r="AJ56" i="21"/>
  <c r="BF56" i="21"/>
  <c r="R56" i="21"/>
  <c r="AQ56" i="21"/>
  <c r="BH56" i="21"/>
  <c r="AB56" i="21"/>
  <c r="AU56" i="21"/>
  <c r="G54" i="21"/>
  <c r="K54" i="21"/>
  <c r="O54" i="21"/>
  <c r="S54" i="21"/>
  <c r="W54" i="21"/>
  <c r="AA54" i="21"/>
  <c r="AE54" i="21"/>
  <c r="AI54" i="21"/>
  <c r="AM54" i="21"/>
  <c r="AQ54" i="21"/>
  <c r="AU54" i="21"/>
  <c r="AY54" i="21"/>
  <c r="BC54" i="21"/>
  <c r="BG54" i="21"/>
  <c r="J54" i="21"/>
  <c r="P54" i="21"/>
  <c r="U54" i="21"/>
  <c r="Z54" i="21"/>
  <c r="AF54" i="21"/>
  <c r="AK54" i="21"/>
  <c r="AP54" i="21"/>
  <c r="AV54" i="21"/>
  <c r="BA54" i="21"/>
  <c r="BF54" i="21"/>
  <c r="F54" i="21"/>
  <c r="M54" i="21"/>
  <c r="T54" i="21"/>
  <c r="AB54" i="21"/>
  <c r="AH54" i="21"/>
  <c r="AO54" i="21"/>
  <c r="AW54" i="21"/>
  <c r="BD54" i="21"/>
  <c r="BJ54" i="21"/>
  <c r="I54" i="21"/>
  <c r="Q54" i="21"/>
  <c r="X54" i="21"/>
  <c r="AD54" i="21"/>
  <c r="AL54" i="21"/>
  <c r="AS54" i="21"/>
  <c r="AZ54" i="21"/>
  <c r="BH54" i="21"/>
  <c r="H54" i="21"/>
  <c r="V54" i="21"/>
  <c r="AJ54" i="21"/>
  <c r="AX54" i="21"/>
  <c r="L54" i="21"/>
  <c r="Y54" i="21"/>
  <c r="AN54" i="21"/>
  <c r="BB54" i="21"/>
  <c r="N54" i="21"/>
  <c r="AR54" i="21"/>
  <c r="R54" i="21"/>
  <c r="AT54" i="21"/>
  <c r="AC54" i="21"/>
  <c r="BE54" i="21"/>
  <c r="N51" i="21"/>
  <c r="U36" i="21"/>
  <c r="G34" i="21"/>
  <c r="Y32" i="21"/>
  <c r="AF30" i="21"/>
  <c r="R28" i="21"/>
  <c r="T26" i="21"/>
  <c r="BB24" i="21"/>
  <c r="AO22" i="21"/>
  <c r="M18" i="21"/>
  <c r="BA60" i="21"/>
  <c r="BB59" i="21"/>
  <c r="AX58" i="21"/>
  <c r="AG57" i="21"/>
  <c r="BI55" i="21"/>
  <c r="BI53" i="21"/>
  <c r="AN60" i="21"/>
  <c r="AL59" i="21"/>
  <c r="AF58" i="21"/>
  <c r="N57" i="21"/>
  <c r="AF55" i="21"/>
  <c r="AG53" i="21"/>
  <c r="V51" i="21"/>
  <c r="AK36" i="21"/>
  <c r="AW14" i="21"/>
  <c r="H52" i="21"/>
  <c r="L52" i="21"/>
  <c r="P52" i="21"/>
  <c r="T52" i="21"/>
  <c r="X52" i="21"/>
  <c r="AB52" i="21"/>
  <c r="AF52" i="21"/>
  <c r="AJ52" i="21"/>
  <c r="AN52" i="21"/>
  <c r="AR52" i="21"/>
  <c r="AV52" i="21"/>
  <c r="AZ52" i="21"/>
  <c r="BD52" i="21"/>
  <c r="BH52" i="21"/>
  <c r="G52" i="21"/>
  <c r="K52" i="21"/>
  <c r="O52" i="21"/>
  <c r="S52" i="21"/>
  <c r="W52" i="21"/>
  <c r="AA52" i="21"/>
  <c r="AE52" i="21"/>
  <c r="AI52" i="21"/>
  <c r="AM52" i="21"/>
  <c r="AQ52" i="21"/>
  <c r="AU52" i="21"/>
  <c r="AY52" i="21"/>
  <c r="BC52" i="21"/>
  <c r="BG52" i="21"/>
  <c r="F52" i="21"/>
  <c r="N52" i="21"/>
  <c r="V52" i="21"/>
  <c r="AD52" i="21"/>
  <c r="AL52" i="21"/>
  <c r="AT52" i="21"/>
  <c r="BB52" i="21"/>
  <c r="BJ52" i="21"/>
  <c r="I52" i="21"/>
  <c r="Q52" i="21"/>
  <c r="Y52" i="21"/>
  <c r="AG52" i="21"/>
  <c r="AO52" i="21"/>
  <c r="AW52" i="21"/>
  <c r="BE52" i="21"/>
  <c r="J52" i="21"/>
  <c r="R52" i="21"/>
  <c r="Z52" i="21"/>
  <c r="AH52" i="21"/>
  <c r="AP52" i="21"/>
  <c r="AX52" i="21"/>
  <c r="BF52" i="21"/>
  <c r="F50" i="21"/>
  <c r="J50" i="21"/>
  <c r="N50" i="21"/>
  <c r="R50" i="21"/>
  <c r="V50" i="21"/>
  <c r="Z50" i="21"/>
  <c r="AD50" i="21"/>
  <c r="AH50" i="21"/>
  <c r="AL50" i="21"/>
  <c r="AP50" i="21"/>
  <c r="AT50" i="21"/>
  <c r="AX50" i="21"/>
  <c r="BB50" i="21"/>
  <c r="BF50" i="21"/>
  <c r="BJ50" i="21"/>
  <c r="I50" i="21"/>
  <c r="M50" i="21"/>
  <c r="Q50" i="21"/>
  <c r="U50" i="21"/>
  <c r="Y50" i="21"/>
  <c r="AC50" i="21"/>
  <c r="AG50" i="21"/>
  <c r="AK50" i="21"/>
  <c r="AO50" i="21"/>
  <c r="AS50" i="21"/>
  <c r="AW50" i="21"/>
  <c r="BA50" i="21"/>
  <c r="BE50" i="21"/>
  <c r="BI50" i="21"/>
  <c r="H50" i="21"/>
  <c r="P50" i="21"/>
  <c r="X50" i="21"/>
  <c r="AF50" i="21"/>
  <c r="AN50" i="21"/>
  <c r="AV50" i="21"/>
  <c r="BD50" i="21"/>
  <c r="K50" i="21"/>
  <c r="S50" i="21"/>
  <c r="AA50" i="21"/>
  <c r="AI50" i="21"/>
  <c r="AQ50" i="21"/>
  <c r="AY50" i="21"/>
  <c r="BG50" i="21"/>
  <c r="L50" i="21"/>
  <c r="T50" i="21"/>
  <c r="AB50" i="21"/>
  <c r="AJ50" i="21"/>
  <c r="AR50" i="21"/>
  <c r="AZ50" i="21"/>
  <c r="BH50" i="21"/>
  <c r="G50" i="21"/>
  <c r="O50" i="21"/>
  <c r="W50" i="21"/>
  <c r="AE50" i="21"/>
  <c r="AM50" i="21"/>
  <c r="I46" i="21"/>
  <c r="M46" i="21"/>
  <c r="Q46" i="21"/>
  <c r="U46" i="21"/>
  <c r="Y46" i="21"/>
  <c r="AC46" i="21"/>
  <c r="AG46" i="21"/>
  <c r="AK46" i="21"/>
  <c r="AO46" i="21"/>
  <c r="AS46" i="21"/>
  <c r="AW46" i="21"/>
  <c r="BA46" i="21"/>
  <c r="BE46" i="21"/>
  <c r="BI46" i="21"/>
  <c r="H46" i="21"/>
  <c r="L46" i="21"/>
  <c r="P46" i="21"/>
  <c r="T46" i="21"/>
  <c r="X46" i="21"/>
  <c r="AB46" i="21"/>
  <c r="AF46" i="21"/>
  <c r="AJ46" i="21"/>
  <c r="AN46" i="21"/>
  <c r="AR46" i="21"/>
  <c r="AV46" i="21"/>
  <c r="AZ46" i="21"/>
  <c r="BD46" i="21"/>
  <c r="BH46" i="21"/>
  <c r="J46" i="21"/>
  <c r="R46" i="21"/>
  <c r="Z46" i="21"/>
  <c r="AH46" i="21"/>
  <c r="AP46" i="21"/>
  <c r="AX46" i="21"/>
  <c r="BF46" i="21"/>
  <c r="G46" i="21"/>
  <c r="O46" i="21"/>
  <c r="W46" i="21"/>
  <c r="AE46" i="21"/>
  <c r="AM46" i="21"/>
  <c r="AU46" i="21"/>
  <c r="BC46" i="21"/>
  <c r="F46" i="21"/>
  <c r="V46" i="21"/>
  <c r="AL46" i="21"/>
  <c r="BB46" i="21"/>
  <c r="K46" i="21"/>
  <c r="AA46" i="21"/>
  <c r="AQ46" i="21"/>
  <c r="BG46" i="21"/>
  <c r="N46" i="21"/>
  <c r="AD46" i="21"/>
  <c r="AT46" i="21"/>
  <c r="BJ46" i="21"/>
  <c r="S46" i="21"/>
  <c r="AI46" i="21"/>
  <c r="AY46" i="21"/>
  <c r="G40" i="21"/>
  <c r="K40" i="21"/>
  <c r="O40" i="21"/>
  <c r="S40" i="21"/>
  <c r="W40" i="21"/>
  <c r="AA40" i="21"/>
  <c r="AE40" i="21"/>
  <c r="AI40" i="21"/>
  <c r="AM40" i="21"/>
  <c r="AQ40" i="21"/>
  <c r="AU40" i="21"/>
  <c r="AY40" i="21"/>
  <c r="BC40" i="21"/>
  <c r="BG40" i="21"/>
  <c r="F40" i="21"/>
  <c r="J40" i="21"/>
  <c r="N40" i="21"/>
  <c r="R40" i="21"/>
  <c r="V40" i="21"/>
  <c r="Z40" i="21"/>
  <c r="AD40" i="21"/>
  <c r="AH40" i="21"/>
  <c r="AL40" i="21"/>
  <c r="AP40" i="21"/>
  <c r="AT40" i="21"/>
  <c r="AX40" i="21"/>
  <c r="BB40" i="21"/>
  <c r="BF40" i="21"/>
  <c r="BJ40" i="21"/>
  <c r="H40" i="21"/>
  <c r="P40" i="21"/>
  <c r="X40" i="21"/>
  <c r="AF40" i="21"/>
  <c r="AN40" i="21"/>
  <c r="AV40" i="21"/>
  <c r="BD40" i="21"/>
  <c r="M40" i="21"/>
  <c r="U40" i="21"/>
  <c r="AC40" i="21"/>
  <c r="AK40" i="21"/>
  <c r="AS40" i="21"/>
  <c r="BA40" i="21"/>
  <c r="BI40" i="21"/>
  <c r="L40" i="21"/>
  <c r="AB40" i="21"/>
  <c r="AR40" i="21"/>
  <c r="BH40" i="21"/>
  <c r="Q40" i="21"/>
  <c r="AG40" i="21"/>
  <c r="AW40" i="21"/>
  <c r="T40" i="21"/>
  <c r="AJ40" i="21"/>
  <c r="AZ40" i="21"/>
  <c r="I40" i="21"/>
  <c r="Y40" i="21"/>
  <c r="AO40" i="21"/>
  <c r="BE40" i="21"/>
  <c r="S38" i="21"/>
  <c r="BA52" i="21"/>
  <c r="H49" i="21"/>
  <c r="X49" i="21"/>
  <c r="AN49" i="21"/>
  <c r="BD49" i="21"/>
  <c r="L45" i="21"/>
  <c r="AB45" i="21"/>
  <c r="AR45" i="21"/>
  <c r="BH45" i="21"/>
  <c r="N43" i="21"/>
  <c r="AD43" i="21"/>
  <c r="AT43" i="21"/>
  <c r="BJ43" i="21"/>
  <c r="P41" i="21"/>
  <c r="AF41" i="21"/>
  <c r="AV41" i="21"/>
  <c r="R39" i="21"/>
  <c r="AH39" i="21"/>
  <c r="AX39" i="21"/>
  <c r="L37" i="21"/>
  <c r="AR37" i="21"/>
  <c r="I32" i="21"/>
  <c r="AO32" i="21"/>
  <c r="G31" i="21"/>
  <c r="BE29" i="21"/>
  <c r="AX28" i="21"/>
  <c r="AQ27" i="21"/>
  <c r="AJ26" i="21"/>
  <c r="AC25" i="21"/>
  <c r="V24" i="21"/>
  <c r="O23" i="21"/>
  <c r="P4" i="21"/>
  <c r="AS52" i="21"/>
  <c r="M52" i="21"/>
  <c r="AL51" i="21"/>
  <c r="F51" i="21"/>
  <c r="BI4" i="21"/>
  <c r="BE4" i="21"/>
  <c r="BA4" i="21"/>
  <c r="AW4" i="21"/>
  <c r="AS4" i="21"/>
  <c r="AO4" i="21"/>
  <c r="AK4" i="21"/>
  <c r="AG4" i="21"/>
  <c r="AC4" i="21"/>
  <c r="Y4" i="21"/>
  <c r="U4" i="21"/>
  <c r="Q4" i="21"/>
  <c r="M4" i="21"/>
  <c r="I4" i="21"/>
  <c r="BJ4" i="21"/>
  <c r="BF4" i="21"/>
  <c r="BB4" i="21"/>
  <c r="AX4" i="21"/>
  <c r="AT4" i="21"/>
  <c r="AP4" i="21"/>
  <c r="AL4" i="21"/>
  <c r="AH4" i="21"/>
  <c r="AD4" i="21"/>
  <c r="Z4" i="21"/>
  <c r="V4" i="21"/>
  <c r="R4" i="21"/>
  <c r="N4" i="21"/>
  <c r="J4" i="21"/>
  <c r="F4" i="21"/>
  <c r="BC4" i="21"/>
  <c r="AU4" i="21"/>
  <c r="AM4" i="21"/>
  <c r="AE4" i="21"/>
  <c r="W4" i="21"/>
  <c r="O4" i="21"/>
  <c r="G4" i="21"/>
  <c r="BH4" i="21"/>
  <c r="AZ4" i="21"/>
  <c r="AR4" i="21"/>
  <c r="AJ4" i="21"/>
  <c r="AB4" i="21"/>
  <c r="T4" i="21"/>
  <c r="L4" i="21"/>
  <c r="BG4" i="21"/>
  <c r="AY4" i="21"/>
  <c r="AQ4" i="21"/>
  <c r="AI4" i="21"/>
  <c r="AA4" i="21"/>
  <c r="S4" i="21"/>
  <c r="K4" i="21"/>
  <c r="G44" i="21"/>
  <c r="K44" i="21"/>
  <c r="O44" i="21"/>
  <c r="S44" i="21"/>
  <c r="W44" i="21"/>
  <c r="AA44" i="21"/>
  <c r="AE44" i="21"/>
  <c r="AI44" i="21"/>
  <c r="AM44" i="21"/>
  <c r="AQ44" i="21"/>
  <c r="AU44" i="21"/>
  <c r="AY44" i="21"/>
  <c r="BC44" i="21"/>
  <c r="BG44" i="21"/>
  <c r="F44" i="21"/>
  <c r="J44" i="21"/>
  <c r="N44" i="21"/>
  <c r="R44" i="21"/>
  <c r="V44" i="21"/>
  <c r="Z44" i="21"/>
  <c r="AD44" i="21"/>
  <c r="AH44" i="21"/>
  <c r="AL44" i="21"/>
  <c r="AP44" i="21"/>
  <c r="AT44" i="21"/>
  <c r="AX44" i="21"/>
  <c r="BB44" i="21"/>
  <c r="BF44" i="21"/>
  <c r="BJ44" i="21"/>
  <c r="L44" i="21"/>
  <c r="T44" i="21"/>
  <c r="AB44" i="21"/>
  <c r="AJ44" i="21"/>
  <c r="AR44" i="21"/>
  <c r="AZ44" i="21"/>
  <c r="BH44" i="21"/>
  <c r="I44" i="21"/>
  <c r="Q44" i="21"/>
  <c r="Y44" i="21"/>
  <c r="AG44" i="21"/>
  <c r="AO44" i="21"/>
  <c r="AW44" i="21"/>
  <c r="BE44" i="21"/>
  <c r="H44" i="21"/>
  <c r="X44" i="21"/>
  <c r="AN44" i="21"/>
  <c r="BD44" i="21"/>
  <c r="M44" i="21"/>
  <c r="AC44" i="21"/>
  <c r="AS44" i="21"/>
  <c r="BI44" i="21"/>
  <c r="P44" i="21"/>
  <c r="AF44" i="21"/>
  <c r="AV44" i="21"/>
  <c r="U44" i="21"/>
  <c r="AK44" i="21"/>
  <c r="BA44" i="21"/>
  <c r="H4" i="21"/>
  <c r="AN4" i="21"/>
  <c r="U52" i="21"/>
  <c r="AT51" i="21"/>
  <c r="J47" i="21"/>
  <c r="Z47" i="21"/>
  <c r="AP47" i="21"/>
  <c r="BF47" i="21"/>
  <c r="AD35" i="21"/>
  <c r="BJ35" i="21"/>
  <c r="W34" i="21"/>
  <c r="BC34" i="21"/>
  <c r="P33" i="21"/>
  <c r="AV33" i="21"/>
  <c r="T19" i="21"/>
  <c r="X4" i="21"/>
  <c r="BD4" i="21"/>
  <c r="AK52" i="21"/>
  <c r="BJ51" i="21"/>
  <c r="AD51" i="21"/>
  <c r="BC50" i="21"/>
  <c r="G48" i="21"/>
  <c r="K48" i="21"/>
  <c r="O48" i="21"/>
  <c r="S48" i="21"/>
  <c r="W48" i="21"/>
  <c r="AA48" i="21"/>
  <c r="AE48" i="21"/>
  <c r="AI48" i="21"/>
  <c r="AM48" i="21"/>
  <c r="AQ48" i="21"/>
  <c r="AU48" i="21"/>
  <c r="AY48" i="21"/>
  <c r="BC48" i="21"/>
  <c r="BG48" i="21"/>
  <c r="F48" i="21"/>
  <c r="J48" i="21"/>
  <c r="N48" i="21"/>
  <c r="R48" i="21"/>
  <c r="V48" i="21"/>
  <c r="Z48" i="21"/>
  <c r="AD48" i="21"/>
  <c r="AH48" i="21"/>
  <c r="AL48" i="21"/>
  <c r="AP48" i="21"/>
  <c r="AT48" i="21"/>
  <c r="AX48" i="21"/>
  <c r="BB48" i="21"/>
  <c r="BF48" i="21"/>
  <c r="BJ48" i="21"/>
  <c r="H48" i="21"/>
  <c r="P48" i="21"/>
  <c r="X48" i="21"/>
  <c r="AF48" i="21"/>
  <c r="AN48" i="21"/>
  <c r="AV48" i="21"/>
  <c r="BD48" i="21"/>
  <c r="M48" i="21"/>
  <c r="U48" i="21"/>
  <c r="AC48" i="21"/>
  <c r="AK48" i="21"/>
  <c r="AS48" i="21"/>
  <c r="BA48" i="21"/>
  <c r="BI48" i="21"/>
  <c r="T48" i="21"/>
  <c r="AJ48" i="21"/>
  <c r="AZ48" i="21"/>
  <c r="I48" i="21"/>
  <c r="Y48" i="21"/>
  <c r="AO48" i="21"/>
  <c r="BE48" i="21"/>
  <c r="L48" i="21"/>
  <c r="AB48" i="21"/>
  <c r="AR48" i="21"/>
  <c r="BH48" i="21"/>
  <c r="Q48" i="21"/>
  <c r="AG48" i="21"/>
  <c r="AW48" i="21"/>
  <c r="I42" i="21"/>
  <c r="M42" i="21"/>
  <c r="Q42" i="21"/>
  <c r="U42" i="21"/>
  <c r="Y42" i="21"/>
  <c r="AC42" i="21"/>
  <c r="AG42" i="21"/>
  <c r="AK42" i="21"/>
  <c r="AO42" i="21"/>
  <c r="AS42" i="21"/>
  <c r="AW42" i="21"/>
  <c r="BA42" i="21"/>
  <c r="BE42" i="21"/>
  <c r="BI42" i="21"/>
  <c r="H42" i="21"/>
  <c r="L42" i="21"/>
  <c r="P42" i="21"/>
  <c r="T42" i="21"/>
  <c r="X42" i="21"/>
  <c r="AB42" i="21"/>
  <c r="AF42" i="21"/>
  <c r="AJ42" i="21"/>
  <c r="AN42" i="21"/>
  <c r="AR42" i="21"/>
  <c r="AV42" i="21"/>
  <c r="AZ42" i="21"/>
  <c r="BD42" i="21"/>
  <c r="BH42" i="21"/>
  <c r="F42" i="21"/>
  <c r="N42" i="21"/>
  <c r="V42" i="21"/>
  <c r="AD42" i="21"/>
  <c r="AL42" i="21"/>
  <c r="AT42" i="21"/>
  <c r="BB42" i="21"/>
  <c r="BJ42" i="21"/>
  <c r="K42" i="21"/>
  <c r="S42" i="21"/>
  <c r="AA42" i="21"/>
  <c r="AI42" i="21"/>
  <c r="AQ42" i="21"/>
  <c r="AY42" i="21"/>
  <c r="BG42" i="21"/>
  <c r="J42" i="21"/>
  <c r="Z42" i="21"/>
  <c r="AP42" i="21"/>
  <c r="BF42" i="21"/>
  <c r="O42" i="21"/>
  <c r="AE42" i="21"/>
  <c r="AU42" i="21"/>
  <c r="R42" i="21"/>
  <c r="AH42" i="21"/>
  <c r="AX42" i="21"/>
  <c r="G42" i="21"/>
  <c r="W42" i="21"/>
  <c r="AM42" i="21"/>
  <c r="BC42" i="21"/>
  <c r="AF4" i="21"/>
  <c r="BI52" i="21"/>
  <c r="AC52" i="21"/>
  <c r="BB51" i="21"/>
  <c r="AU50" i="21"/>
  <c r="BG38" i="21"/>
  <c r="AQ38" i="21"/>
  <c r="AA38" i="21"/>
  <c r="K38" i="21"/>
  <c r="I51" i="21"/>
  <c r="M51" i="21"/>
  <c r="Q51" i="21"/>
  <c r="U51" i="21"/>
  <c r="Y51" i="21"/>
  <c r="AC51" i="21"/>
  <c r="AG51" i="21"/>
  <c r="AK51" i="21"/>
  <c r="AO51" i="21"/>
  <c r="AS51" i="21"/>
  <c r="AW51" i="21"/>
  <c r="BA51" i="21"/>
  <c r="BE51" i="21"/>
  <c r="BI51" i="21"/>
  <c r="H51" i="21"/>
  <c r="L51" i="21"/>
  <c r="P51" i="21"/>
  <c r="T51" i="21"/>
  <c r="X51" i="21"/>
  <c r="AB51" i="21"/>
  <c r="AF51" i="21"/>
  <c r="AJ51" i="21"/>
  <c r="AN51" i="21"/>
  <c r="AR51" i="21"/>
  <c r="AV51" i="21"/>
  <c r="AZ51" i="21"/>
  <c r="BD51" i="21"/>
  <c r="BH51" i="21"/>
  <c r="F49" i="21"/>
  <c r="J49" i="21"/>
  <c r="N49" i="21"/>
  <c r="R49" i="21"/>
  <c r="V49" i="21"/>
  <c r="Z49" i="21"/>
  <c r="AD49" i="21"/>
  <c r="AH49" i="21"/>
  <c r="AL49" i="21"/>
  <c r="AP49" i="21"/>
  <c r="AT49" i="21"/>
  <c r="AX49" i="21"/>
  <c r="BB49" i="21"/>
  <c r="I49" i="21"/>
  <c r="M49" i="21"/>
  <c r="Q49" i="21"/>
  <c r="U49" i="21"/>
  <c r="Y49" i="21"/>
  <c r="AC49" i="21"/>
  <c r="AG49" i="21"/>
  <c r="AK49" i="21"/>
  <c r="AO49" i="21"/>
  <c r="AS49" i="21"/>
  <c r="AW49" i="21"/>
  <c r="BA49" i="21"/>
  <c r="G49" i="21"/>
  <c r="O49" i="21"/>
  <c r="W49" i="21"/>
  <c r="AE49" i="21"/>
  <c r="AM49" i="21"/>
  <c r="AU49" i="21"/>
  <c r="BC49" i="21"/>
  <c r="BG49" i="21"/>
  <c r="L49" i="21"/>
  <c r="T49" i="21"/>
  <c r="AB49" i="21"/>
  <c r="AJ49" i="21"/>
  <c r="AR49" i="21"/>
  <c r="AZ49" i="21"/>
  <c r="BF49" i="21"/>
  <c r="BJ49" i="21"/>
  <c r="H47" i="21"/>
  <c r="L47" i="21"/>
  <c r="P47" i="21"/>
  <c r="T47" i="21"/>
  <c r="X47" i="21"/>
  <c r="AB47" i="21"/>
  <c r="AF47" i="21"/>
  <c r="AJ47" i="21"/>
  <c r="AN47" i="21"/>
  <c r="AR47" i="21"/>
  <c r="AV47" i="21"/>
  <c r="AZ47" i="21"/>
  <c r="BD47" i="21"/>
  <c r="BH47" i="21"/>
  <c r="G47" i="21"/>
  <c r="K47" i="21"/>
  <c r="O47" i="21"/>
  <c r="S47" i="21"/>
  <c r="W47" i="21"/>
  <c r="AA47" i="21"/>
  <c r="AE47" i="21"/>
  <c r="AI47" i="21"/>
  <c r="AM47" i="21"/>
  <c r="AQ47" i="21"/>
  <c r="AU47" i="21"/>
  <c r="AY47" i="21"/>
  <c r="BC47" i="21"/>
  <c r="BG47" i="21"/>
  <c r="I47" i="21"/>
  <c r="Q47" i="21"/>
  <c r="Y47" i="21"/>
  <c r="AG47" i="21"/>
  <c r="AO47" i="21"/>
  <c r="AW47" i="21"/>
  <c r="BE47" i="21"/>
  <c r="F47" i="21"/>
  <c r="N47" i="21"/>
  <c r="V47" i="21"/>
  <c r="AD47" i="21"/>
  <c r="AL47" i="21"/>
  <c r="AT47" i="21"/>
  <c r="BB47" i="21"/>
  <c r="BJ47" i="21"/>
  <c r="F45" i="21"/>
  <c r="J45" i="21"/>
  <c r="N45" i="21"/>
  <c r="R45" i="21"/>
  <c r="V45" i="21"/>
  <c r="Z45" i="21"/>
  <c r="AD45" i="21"/>
  <c r="AH45" i="21"/>
  <c r="AL45" i="21"/>
  <c r="AP45" i="21"/>
  <c r="AT45" i="21"/>
  <c r="AX45" i="21"/>
  <c r="BB45" i="21"/>
  <c r="BF45" i="21"/>
  <c r="BJ45" i="21"/>
  <c r="I45" i="21"/>
  <c r="M45" i="21"/>
  <c r="Q45" i="21"/>
  <c r="U45" i="21"/>
  <c r="Y45" i="21"/>
  <c r="AC45" i="21"/>
  <c r="AG45" i="21"/>
  <c r="AK45" i="21"/>
  <c r="AO45" i="21"/>
  <c r="AS45" i="21"/>
  <c r="AW45" i="21"/>
  <c r="BA45" i="21"/>
  <c r="BE45" i="21"/>
  <c r="BI45" i="21"/>
  <c r="K45" i="21"/>
  <c r="S45" i="21"/>
  <c r="AA45" i="21"/>
  <c r="AI45" i="21"/>
  <c r="AQ45" i="21"/>
  <c r="AY45" i="21"/>
  <c r="BG45" i="21"/>
  <c r="H45" i="21"/>
  <c r="P45" i="21"/>
  <c r="X45" i="21"/>
  <c r="AF45" i="21"/>
  <c r="AN45" i="21"/>
  <c r="AV45" i="21"/>
  <c r="BD45" i="21"/>
  <c r="H43" i="21"/>
  <c r="L43" i="21"/>
  <c r="P43" i="21"/>
  <c r="T43" i="21"/>
  <c r="X43" i="21"/>
  <c r="AB43" i="21"/>
  <c r="AF43" i="21"/>
  <c r="AJ43" i="21"/>
  <c r="AN43" i="21"/>
  <c r="AR43" i="21"/>
  <c r="AV43" i="21"/>
  <c r="AZ43" i="21"/>
  <c r="BD43" i="21"/>
  <c r="BH43" i="21"/>
  <c r="G43" i="21"/>
  <c r="K43" i="21"/>
  <c r="O43" i="21"/>
  <c r="S43" i="21"/>
  <c r="W43" i="21"/>
  <c r="AA43" i="21"/>
  <c r="AE43" i="21"/>
  <c r="AI43" i="21"/>
  <c r="AM43" i="21"/>
  <c r="AQ43" i="21"/>
  <c r="AU43" i="21"/>
  <c r="AY43" i="21"/>
  <c r="BC43" i="21"/>
  <c r="BG43" i="21"/>
  <c r="M43" i="21"/>
  <c r="U43" i="21"/>
  <c r="AC43" i="21"/>
  <c r="AK43" i="21"/>
  <c r="AS43" i="21"/>
  <c r="BA43" i="21"/>
  <c r="BI43" i="21"/>
  <c r="J43" i="21"/>
  <c r="R43" i="21"/>
  <c r="Z43" i="21"/>
  <c r="AH43" i="21"/>
  <c r="AP43" i="21"/>
  <c r="AX43" i="21"/>
  <c r="BF43" i="21"/>
  <c r="F41" i="21"/>
  <c r="J41" i="21"/>
  <c r="N41" i="21"/>
  <c r="R41" i="21"/>
  <c r="V41" i="21"/>
  <c r="Z41" i="21"/>
  <c r="AD41" i="21"/>
  <c r="AH41" i="21"/>
  <c r="AL41" i="21"/>
  <c r="AP41" i="21"/>
  <c r="AT41" i="21"/>
  <c r="AX41" i="21"/>
  <c r="BB41" i="21"/>
  <c r="BF41" i="21"/>
  <c r="BJ41" i="21"/>
  <c r="I41" i="21"/>
  <c r="M41" i="21"/>
  <c r="Q41" i="21"/>
  <c r="U41" i="21"/>
  <c r="Y41" i="21"/>
  <c r="AC41" i="21"/>
  <c r="AG41" i="21"/>
  <c r="AK41" i="21"/>
  <c r="AO41" i="21"/>
  <c r="AS41" i="21"/>
  <c r="AW41" i="21"/>
  <c r="BA41" i="21"/>
  <c r="BE41" i="21"/>
  <c r="BI41" i="21"/>
  <c r="G41" i="21"/>
  <c r="O41" i="21"/>
  <c r="W41" i="21"/>
  <c r="AE41" i="21"/>
  <c r="AM41" i="21"/>
  <c r="AU41" i="21"/>
  <c r="BC41" i="21"/>
  <c r="L41" i="21"/>
  <c r="T41" i="21"/>
  <c r="AB41" i="21"/>
  <c r="AJ41" i="21"/>
  <c r="AR41" i="21"/>
  <c r="AZ41" i="21"/>
  <c r="BH41" i="21"/>
  <c r="H39" i="21"/>
  <c r="L39" i="21"/>
  <c r="P39" i="21"/>
  <c r="T39" i="21"/>
  <c r="X39" i="21"/>
  <c r="AB39" i="21"/>
  <c r="AF39" i="21"/>
  <c r="AJ39" i="21"/>
  <c r="AN39" i="21"/>
  <c r="AR39" i="21"/>
  <c r="AV39" i="21"/>
  <c r="AZ39" i="21"/>
  <c r="BD39" i="21"/>
  <c r="BH39" i="21"/>
  <c r="G39" i="21"/>
  <c r="K39" i="21"/>
  <c r="O39" i="21"/>
  <c r="S39" i="21"/>
  <c r="W39" i="21"/>
  <c r="AA39" i="21"/>
  <c r="AE39" i="21"/>
  <c r="AI39" i="21"/>
  <c r="AM39" i="21"/>
  <c r="AQ39" i="21"/>
  <c r="AU39" i="21"/>
  <c r="AY39" i="21"/>
  <c r="BC39" i="21"/>
  <c r="BG39" i="21"/>
  <c r="I39" i="21"/>
  <c r="Q39" i="21"/>
  <c r="Y39" i="21"/>
  <c r="AG39" i="21"/>
  <c r="AO39" i="21"/>
  <c r="AW39" i="21"/>
  <c r="BE39" i="21"/>
  <c r="F39" i="21"/>
  <c r="N39" i="21"/>
  <c r="V39" i="21"/>
  <c r="AD39" i="21"/>
  <c r="AL39" i="21"/>
  <c r="AT39" i="21"/>
  <c r="BB39" i="21"/>
  <c r="BJ39" i="21"/>
  <c r="F37" i="21"/>
  <c r="J37" i="21"/>
  <c r="N37" i="21"/>
  <c r="R37" i="21"/>
  <c r="V37" i="21"/>
  <c r="Z37" i="21"/>
  <c r="AD37" i="21"/>
  <c r="AH37" i="21"/>
  <c r="AL37" i="21"/>
  <c r="AP37" i="21"/>
  <c r="AT37" i="21"/>
  <c r="AX37" i="21"/>
  <c r="BB37" i="21"/>
  <c r="BF37" i="21"/>
  <c r="BJ37" i="21"/>
  <c r="I37" i="21"/>
  <c r="M37" i="21"/>
  <c r="Q37" i="21"/>
  <c r="U37" i="21"/>
  <c r="Y37" i="21"/>
  <c r="AC37" i="21"/>
  <c r="AG37" i="21"/>
  <c r="AK37" i="21"/>
  <c r="AO37" i="21"/>
  <c r="AS37" i="21"/>
  <c r="AW37" i="21"/>
  <c r="BA37" i="21"/>
  <c r="BE37" i="21"/>
  <c r="BI37" i="21"/>
  <c r="K37" i="21"/>
  <c r="S37" i="21"/>
  <c r="AA37" i="21"/>
  <c r="AI37" i="21"/>
  <c r="AQ37" i="21"/>
  <c r="AY37" i="21"/>
  <c r="BG37" i="21"/>
  <c r="G37" i="21"/>
  <c r="O37" i="21"/>
  <c r="W37" i="21"/>
  <c r="AE37" i="21"/>
  <c r="AM37" i="21"/>
  <c r="AU37" i="21"/>
  <c r="BC37" i="21"/>
  <c r="H37" i="21"/>
  <c r="P37" i="21"/>
  <c r="X37" i="21"/>
  <c r="AF37" i="21"/>
  <c r="AN37" i="21"/>
  <c r="AV37" i="21"/>
  <c r="BD37" i="21"/>
  <c r="H35" i="21"/>
  <c r="L35" i="21"/>
  <c r="P35" i="21"/>
  <c r="T35" i="21"/>
  <c r="X35" i="21"/>
  <c r="AB35" i="21"/>
  <c r="AF35" i="21"/>
  <c r="AJ35" i="21"/>
  <c r="AN35" i="21"/>
  <c r="AR35" i="21"/>
  <c r="AV35" i="21"/>
  <c r="AZ35" i="21"/>
  <c r="BD35" i="21"/>
  <c r="BH35" i="21"/>
  <c r="G35" i="21"/>
  <c r="K35" i="21"/>
  <c r="O35" i="21"/>
  <c r="S35" i="21"/>
  <c r="W35" i="21"/>
  <c r="AA35" i="21"/>
  <c r="AE35" i="21"/>
  <c r="AI35" i="21"/>
  <c r="AM35" i="21"/>
  <c r="AQ35" i="21"/>
  <c r="AU35" i="21"/>
  <c r="AY35" i="21"/>
  <c r="BC35" i="21"/>
  <c r="BG35" i="21"/>
  <c r="M35" i="21"/>
  <c r="U35" i="21"/>
  <c r="AC35" i="21"/>
  <c r="AK35" i="21"/>
  <c r="AS35" i="21"/>
  <c r="BA35" i="21"/>
  <c r="BI35" i="21"/>
  <c r="I35" i="21"/>
  <c r="Q35" i="21"/>
  <c r="Y35" i="21"/>
  <c r="AG35" i="21"/>
  <c r="AO35" i="21"/>
  <c r="AW35" i="21"/>
  <c r="BE35" i="21"/>
  <c r="J35" i="21"/>
  <c r="R35" i="21"/>
  <c r="Z35" i="21"/>
  <c r="AH35" i="21"/>
  <c r="AP35" i="21"/>
  <c r="AX35" i="21"/>
  <c r="BF35" i="21"/>
  <c r="F33" i="21"/>
  <c r="J33" i="21"/>
  <c r="N33" i="21"/>
  <c r="R33" i="21"/>
  <c r="V33" i="21"/>
  <c r="Z33" i="21"/>
  <c r="AD33" i="21"/>
  <c r="AH33" i="21"/>
  <c r="AL33" i="21"/>
  <c r="AP33" i="21"/>
  <c r="AT33" i="21"/>
  <c r="AX33" i="21"/>
  <c r="BB33" i="21"/>
  <c r="BF33" i="21"/>
  <c r="BJ33" i="21"/>
  <c r="I33" i="21"/>
  <c r="M33" i="21"/>
  <c r="Q33" i="21"/>
  <c r="U33" i="21"/>
  <c r="Y33" i="21"/>
  <c r="AC33" i="21"/>
  <c r="AG33" i="21"/>
  <c r="AK33" i="21"/>
  <c r="AO33" i="21"/>
  <c r="AS33" i="21"/>
  <c r="AW33" i="21"/>
  <c r="BA33" i="21"/>
  <c r="BE33" i="21"/>
  <c r="BI33" i="21"/>
  <c r="G33" i="21"/>
  <c r="O33" i="21"/>
  <c r="W33" i="21"/>
  <c r="AE33" i="21"/>
  <c r="AM33" i="21"/>
  <c r="AU33" i="21"/>
  <c r="BC33" i="21"/>
  <c r="K33" i="21"/>
  <c r="S33" i="21"/>
  <c r="AA33" i="21"/>
  <c r="AI33" i="21"/>
  <c r="AQ33" i="21"/>
  <c r="AY33" i="21"/>
  <c r="BG33" i="21"/>
  <c r="L33" i="21"/>
  <c r="T33" i="21"/>
  <c r="AB33" i="21"/>
  <c r="AJ33" i="21"/>
  <c r="AR33" i="21"/>
  <c r="AZ33" i="21"/>
  <c r="BH33" i="21"/>
  <c r="F31" i="21"/>
  <c r="J31" i="21"/>
  <c r="N31" i="21"/>
  <c r="R31" i="21"/>
  <c r="V31" i="21"/>
  <c r="Z31" i="21"/>
  <c r="AD31" i="21"/>
  <c r="AH31" i="21"/>
  <c r="AL31" i="21"/>
  <c r="AP31" i="21"/>
  <c r="AT31" i="21"/>
  <c r="AX31" i="21"/>
  <c r="BB31" i="21"/>
  <c r="BF31" i="21"/>
  <c r="BJ31" i="21"/>
  <c r="I31" i="21"/>
  <c r="M31" i="21"/>
  <c r="Q31" i="21"/>
  <c r="U31" i="21"/>
  <c r="Y31" i="21"/>
  <c r="AC31" i="21"/>
  <c r="AG31" i="21"/>
  <c r="AK31" i="21"/>
  <c r="AO31" i="21"/>
  <c r="AS31" i="21"/>
  <c r="AW31" i="21"/>
  <c r="BA31" i="21"/>
  <c r="BE31" i="21"/>
  <c r="K31" i="21"/>
  <c r="S31" i="21"/>
  <c r="AA31" i="21"/>
  <c r="AI31" i="21"/>
  <c r="AQ31" i="21"/>
  <c r="AY31" i="21"/>
  <c r="BG31" i="21"/>
  <c r="H31" i="21"/>
  <c r="P31" i="21"/>
  <c r="X31" i="21"/>
  <c r="AF31" i="21"/>
  <c r="AN31" i="21"/>
  <c r="AV31" i="21"/>
  <c r="BD31" i="21"/>
  <c r="T31" i="21"/>
  <c r="AJ31" i="21"/>
  <c r="AZ31" i="21"/>
  <c r="L31" i="21"/>
  <c r="AB31" i="21"/>
  <c r="AR31" i="21"/>
  <c r="BH31" i="21"/>
  <c r="O31" i="21"/>
  <c r="AE31" i="21"/>
  <c r="AU31" i="21"/>
  <c r="BI31" i="21"/>
  <c r="H29" i="21"/>
  <c r="L29" i="21"/>
  <c r="P29" i="21"/>
  <c r="T29" i="21"/>
  <c r="X29" i="21"/>
  <c r="AB29" i="21"/>
  <c r="AF29" i="21"/>
  <c r="AJ29" i="21"/>
  <c r="AN29" i="21"/>
  <c r="AR29" i="21"/>
  <c r="AV29" i="21"/>
  <c r="AZ29" i="21"/>
  <c r="BD29" i="21"/>
  <c r="BH29" i="21"/>
  <c r="G29" i="21"/>
  <c r="K29" i="21"/>
  <c r="O29" i="21"/>
  <c r="S29" i="21"/>
  <c r="W29" i="21"/>
  <c r="AA29" i="21"/>
  <c r="AE29" i="21"/>
  <c r="AI29" i="21"/>
  <c r="AM29" i="21"/>
  <c r="AQ29" i="21"/>
  <c r="AU29" i="21"/>
  <c r="AY29" i="21"/>
  <c r="BC29" i="21"/>
  <c r="BG29" i="21"/>
  <c r="M29" i="21"/>
  <c r="U29" i="21"/>
  <c r="AC29" i="21"/>
  <c r="AK29" i="21"/>
  <c r="AS29" i="21"/>
  <c r="BA29" i="21"/>
  <c r="BI29" i="21"/>
  <c r="J29" i="21"/>
  <c r="R29" i="21"/>
  <c r="Z29" i="21"/>
  <c r="AH29" i="21"/>
  <c r="AP29" i="21"/>
  <c r="AX29" i="21"/>
  <c r="BF29" i="21"/>
  <c r="F29" i="21"/>
  <c r="V29" i="21"/>
  <c r="AL29" i="21"/>
  <c r="BB29" i="21"/>
  <c r="N29" i="21"/>
  <c r="AD29" i="21"/>
  <c r="AT29" i="21"/>
  <c r="BJ29" i="21"/>
  <c r="Q29" i="21"/>
  <c r="AG29" i="21"/>
  <c r="AW29" i="21"/>
  <c r="F27" i="21"/>
  <c r="J27" i="21"/>
  <c r="N27" i="21"/>
  <c r="R27" i="21"/>
  <c r="V27" i="21"/>
  <c r="Z27" i="21"/>
  <c r="AD27" i="21"/>
  <c r="AH27" i="21"/>
  <c r="AL27" i="21"/>
  <c r="AP27" i="21"/>
  <c r="AT27" i="21"/>
  <c r="AX27" i="21"/>
  <c r="BB27" i="21"/>
  <c r="BF27" i="21"/>
  <c r="BJ27" i="21"/>
  <c r="I27" i="21"/>
  <c r="M27" i="21"/>
  <c r="Q27" i="21"/>
  <c r="U27" i="21"/>
  <c r="Y27" i="21"/>
  <c r="AC27" i="21"/>
  <c r="AG27" i="21"/>
  <c r="AK27" i="21"/>
  <c r="AO27" i="21"/>
  <c r="AS27" i="21"/>
  <c r="AW27" i="21"/>
  <c r="BA27" i="21"/>
  <c r="BE27" i="21"/>
  <c r="BI27" i="21"/>
  <c r="G27" i="21"/>
  <c r="O27" i="21"/>
  <c r="W27" i="21"/>
  <c r="AE27" i="21"/>
  <c r="AM27" i="21"/>
  <c r="AU27" i="21"/>
  <c r="BC27" i="21"/>
  <c r="L27" i="21"/>
  <c r="T27" i="21"/>
  <c r="AB27" i="21"/>
  <c r="AJ27" i="21"/>
  <c r="AR27" i="21"/>
  <c r="AZ27" i="21"/>
  <c r="BH27" i="21"/>
  <c r="H27" i="21"/>
  <c r="X27" i="21"/>
  <c r="AN27" i="21"/>
  <c r="BD27" i="21"/>
  <c r="P27" i="21"/>
  <c r="AF27" i="21"/>
  <c r="AV27" i="21"/>
  <c r="S27" i="21"/>
  <c r="AI27" i="21"/>
  <c r="AY27" i="21"/>
  <c r="H25" i="21"/>
  <c r="L25" i="21"/>
  <c r="P25" i="21"/>
  <c r="T25" i="21"/>
  <c r="X25" i="21"/>
  <c r="AB25" i="21"/>
  <c r="AF25" i="21"/>
  <c r="AJ25" i="21"/>
  <c r="AN25" i="21"/>
  <c r="AR25" i="21"/>
  <c r="AV25" i="21"/>
  <c r="AZ25" i="21"/>
  <c r="BD25" i="21"/>
  <c r="BH25" i="21"/>
  <c r="G25" i="21"/>
  <c r="K25" i="21"/>
  <c r="O25" i="21"/>
  <c r="S25" i="21"/>
  <c r="W25" i="21"/>
  <c r="AA25" i="21"/>
  <c r="AE25" i="21"/>
  <c r="AI25" i="21"/>
  <c r="AM25" i="21"/>
  <c r="AQ25" i="21"/>
  <c r="AU25" i="21"/>
  <c r="AY25" i="21"/>
  <c r="BC25" i="21"/>
  <c r="BG25" i="21"/>
  <c r="I25" i="21"/>
  <c r="Q25" i="21"/>
  <c r="Y25" i="21"/>
  <c r="AG25" i="21"/>
  <c r="AO25" i="21"/>
  <c r="AW25" i="21"/>
  <c r="BE25" i="21"/>
  <c r="F25" i="21"/>
  <c r="N25" i="21"/>
  <c r="V25" i="21"/>
  <c r="AD25" i="21"/>
  <c r="AL25" i="21"/>
  <c r="AT25" i="21"/>
  <c r="BB25" i="21"/>
  <c r="BJ25" i="21"/>
  <c r="J25" i="21"/>
  <c r="Z25" i="21"/>
  <c r="AP25" i="21"/>
  <c r="BF25" i="21"/>
  <c r="R25" i="21"/>
  <c r="AH25" i="21"/>
  <c r="AX25" i="21"/>
  <c r="U25" i="21"/>
  <c r="AK25" i="21"/>
  <c r="BA25" i="21"/>
  <c r="I23" i="21"/>
  <c r="J23" i="21"/>
  <c r="N23" i="21"/>
  <c r="R23" i="21"/>
  <c r="V23" i="21"/>
  <c r="Z23" i="21"/>
  <c r="AD23" i="21"/>
  <c r="AH23" i="21"/>
  <c r="AL23" i="21"/>
  <c r="AP23" i="21"/>
  <c r="AT23" i="21"/>
  <c r="AX23" i="21"/>
  <c r="BB23" i="21"/>
  <c r="BF23" i="21"/>
  <c r="BJ23" i="21"/>
  <c r="H23" i="21"/>
  <c r="M23" i="21"/>
  <c r="Q23" i="21"/>
  <c r="U23" i="21"/>
  <c r="Y23" i="21"/>
  <c r="AC23" i="21"/>
  <c r="AG23" i="21"/>
  <c r="AK23" i="21"/>
  <c r="AO23" i="21"/>
  <c r="AS23" i="21"/>
  <c r="AW23" i="21"/>
  <c r="BA23" i="21"/>
  <c r="BE23" i="21"/>
  <c r="BI23" i="21"/>
  <c r="K23" i="21"/>
  <c r="S23" i="21"/>
  <c r="AA23" i="21"/>
  <c r="AI23" i="21"/>
  <c r="AQ23" i="21"/>
  <c r="AY23" i="21"/>
  <c r="BG23" i="21"/>
  <c r="G23" i="21"/>
  <c r="P23" i="21"/>
  <c r="X23" i="21"/>
  <c r="AF23" i="21"/>
  <c r="AN23" i="21"/>
  <c r="AV23" i="21"/>
  <c r="BD23" i="21"/>
  <c r="L23" i="21"/>
  <c r="AB23" i="21"/>
  <c r="AR23" i="21"/>
  <c r="BH23" i="21"/>
  <c r="T23" i="21"/>
  <c r="AJ23" i="21"/>
  <c r="AZ23" i="21"/>
  <c r="F23" i="21"/>
  <c r="W23" i="21"/>
  <c r="AM23" i="21"/>
  <c r="BC23" i="21"/>
  <c r="H21" i="21"/>
  <c r="L21" i="21"/>
  <c r="P21" i="21"/>
  <c r="T21" i="21"/>
  <c r="X21" i="21"/>
  <c r="AB21" i="21"/>
  <c r="AF21" i="21"/>
  <c r="AJ21" i="21"/>
  <c r="AN21" i="21"/>
  <c r="AR21" i="21"/>
  <c r="AV21" i="21"/>
  <c r="AZ21" i="21"/>
  <c r="BD21" i="21"/>
  <c r="BH21" i="21"/>
  <c r="I21" i="21"/>
  <c r="M21" i="21"/>
  <c r="Q21" i="21"/>
  <c r="U21" i="21"/>
  <c r="Y21" i="21"/>
  <c r="AC21" i="21"/>
  <c r="AG21" i="21"/>
  <c r="AK21" i="21"/>
  <c r="AO21" i="21"/>
  <c r="AS21" i="21"/>
  <c r="AW21" i="21"/>
  <c r="BA21" i="21"/>
  <c r="BE21" i="21"/>
  <c r="BI21" i="21"/>
  <c r="F21" i="21"/>
  <c r="N21" i="21"/>
  <c r="V21" i="21"/>
  <c r="AD21" i="21"/>
  <c r="AL21" i="21"/>
  <c r="AT21" i="21"/>
  <c r="BB21" i="21"/>
  <c r="BJ21" i="21"/>
  <c r="K21" i="21"/>
  <c r="S21" i="21"/>
  <c r="AA21" i="21"/>
  <c r="AI21" i="21"/>
  <c r="AQ21" i="21"/>
  <c r="AY21" i="21"/>
  <c r="BG21" i="21"/>
  <c r="O21" i="21"/>
  <c r="AE21" i="21"/>
  <c r="AU21" i="21"/>
  <c r="J21" i="21"/>
  <c r="Z21" i="21"/>
  <c r="AP21" i="21"/>
  <c r="BF21" i="21"/>
  <c r="R21" i="21"/>
  <c r="AX21" i="21"/>
  <c r="G21" i="21"/>
  <c r="AM21" i="21"/>
  <c r="W21" i="21"/>
  <c r="BC21" i="21"/>
  <c r="F19" i="21"/>
  <c r="J19" i="21"/>
  <c r="N19" i="21"/>
  <c r="R19" i="21"/>
  <c r="V19" i="21"/>
  <c r="Z19" i="21"/>
  <c r="AD19" i="21"/>
  <c r="AH19" i="21"/>
  <c r="AL19" i="21"/>
  <c r="AP19" i="21"/>
  <c r="AT19" i="21"/>
  <c r="AX19" i="21"/>
  <c r="BB19" i="21"/>
  <c r="BF19" i="21"/>
  <c r="BJ19" i="21"/>
  <c r="G19" i="21"/>
  <c r="K19" i="21"/>
  <c r="O19" i="21"/>
  <c r="S19" i="21"/>
  <c r="W19" i="21"/>
  <c r="AA19" i="21"/>
  <c r="AE19" i="21"/>
  <c r="AI19" i="21"/>
  <c r="AM19" i="21"/>
  <c r="AQ19" i="21"/>
  <c r="AU19" i="21"/>
  <c r="AY19" i="21"/>
  <c r="BC19" i="21"/>
  <c r="BG19" i="21"/>
  <c r="H19" i="21"/>
  <c r="P19" i="21"/>
  <c r="X19" i="21"/>
  <c r="AF19" i="21"/>
  <c r="AN19" i="21"/>
  <c r="AV19" i="21"/>
  <c r="BD19" i="21"/>
  <c r="M19" i="21"/>
  <c r="U19" i="21"/>
  <c r="AC19" i="21"/>
  <c r="AK19" i="21"/>
  <c r="AS19" i="21"/>
  <c r="BA19" i="21"/>
  <c r="BI19" i="21"/>
  <c r="Q19" i="21"/>
  <c r="AG19" i="21"/>
  <c r="AW19" i="21"/>
  <c r="L19" i="21"/>
  <c r="AB19" i="21"/>
  <c r="AR19" i="21"/>
  <c r="BH19" i="21"/>
  <c r="AJ19" i="21"/>
  <c r="Y19" i="21"/>
  <c r="BE19" i="21"/>
  <c r="I19" i="21"/>
  <c r="AO19" i="21"/>
  <c r="AZ19" i="21"/>
  <c r="H17" i="21"/>
  <c r="L17" i="21"/>
  <c r="P17" i="21"/>
  <c r="T17" i="21"/>
  <c r="X17" i="21"/>
  <c r="AB17" i="21"/>
  <c r="AF17" i="21"/>
  <c r="AJ17" i="21"/>
  <c r="AN17" i="21"/>
  <c r="AR17" i="21"/>
  <c r="AV17" i="21"/>
  <c r="AZ17" i="21"/>
  <c r="BD17" i="21"/>
  <c r="BH17" i="21"/>
  <c r="I17" i="21"/>
  <c r="M17" i="21"/>
  <c r="Q17" i="21"/>
  <c r="U17" i="21"/>
  <c r="Y17" i="21"/>
  <c r="AC17" i="21"/>
  <c r="AG17" i="21"/>
  <c r="AK17" i="21"/>
  <c r="AO17" i="21"/>
  <c r="AS17" i="21"/>
  <c r="AW17" i="21"/>
  <c r="BA17" i="21"/>
  <c r="BE17" i="21"/>
  <c r="BI17" i="21"/>
  <c r="J17" i="21"/>
  <c r="R17" i="21"/>
  <c r="Z17" i="21"/>
  <c r="AH17" i="21"/>
  <c r="AP17" i="21"/>
  <c r="AX17" i="21"/>
  <c r="BF17" i="21"/>
  <c r="G17" i="21"/>
  <c r="O17" i="21"/>
  <c r="W17" i="21"/>
  <c r="AE17" i="21"/>
  <c r="AM17" i="21"/>
  <c r="AU17" i="21"/>
  <c r="BC17" i="21"/>
  <c r="S17" i="21"/>
  <c r="AI17" i="21"/>
  <c r="AY17" i="21"/>
  <c r="N17" i="21"/>
  <c r="AD17" i="21"/>
  <c r="AT17" i="21"/>
  <c r="BJ17" i="21"/>
  <c r="V17" i="21"/>
  <c r="BB17" i="21"/>
  <c r="K17" i="21"/>
  <c r="AQ17" i="21"/>
  <c r="BG17" i="21"/>
  <c r="AA17" i="21"/>
  <c r="AL17" i="21"/>
  <c r="F15" i="21"/>
  <c r="J15" i="21"/>
  <c r="N15" i="21"/>
  <c r="R15" i="21"/>
  <c r="V15" i="21"/>
  <c r="Z15" i="21"/>
  <c r="AD15" i="21"/>
  <c r="AH15" i="21"/>
  <c r="AL15" i="21"/>
  <c r="AP15" i="21"/>
  <c r="AT15" i="21"/>
  <c r="AX15" i="21"/>
  <c r="BB15" i="21"/>
  <c r="BF15" i="21"/>
  <c r="BJ15" i="21"/>
  <c r="G15" i="21"/>
  <c r="K15" i="21"/>
  <c r="O15" i="21"/>
  <c r="S15" i="21"/>
  <c r="W15" i="21"/>
  <c r="AA15" i="21"/>
  <c r="AE15" i="21"/>
  <c r="AI15" i="21"/>
  <c r="AM15" i="21"/>
  <c r="AQ15" i="21"/>
  <c r="AU15" i="21"/>
  <c r="AY15" i="21"/>
  <c r="BC15" i="21"/>
  <c r="BG15" i="21"/>
  <c r="L15" i="21"/>
  <c r="T15" i="21"/>
  <c r="AB15" i="21"/>
  <c r="AJ15" i="21"/>
  <c r="AR15" i="21"/>
  <c r="AZ15" i="21"/>
  <c r="BH15" i="21"/>
  <c r="I15" i="21"/>
  <c r="Q15" i="21"/>
  <c r="Y15" i="21"/>
  <c r="AG15" i="21"/>
  <c r="AO15" i="21"/>
  <c r="AW15" i="21"/>
  <c r="BE15" i="21"/>
  <c r="U15" i="21"/>
  <c r="AK15" i="21"/>
  <c r="BA15" i="21"/>
  <c r="P15" i="21"/>
  <c r="AF15" i="21"/>
  <c r="AV15" i="21"/>
  <c r="H15" i="21"/>
  <c r="AN15" i="21"/>
  <c r="AC15" i="21"/>
  <c r="BI15" i="21"/>
  <c r="AS15" i="21"/>
  <c r="M15" i="21"/>
  <c r="X15" i="21"/>
  <c r="H13" i="21"/>
  <c r="L13" i="21"/>
  <c r="P13" i="21"/>
  <c r="T13" i="21"/>
  <c r="X13" i="21"/>
  <c r="AB13" i="21"/>
  <c r="AF13" i="21"/>
  <c r="AJ13" i="21"/>
  <c r="AN13" i="21"/>
  <c r="AR13" i="21"/>
  <c r="AV13" i="21"/>
  <c r="AZ13" i="21"/>
  <c r="BD13" i="21"/>
  <c r="BH13" i="21"/>
  <c r="I13" i="21"/>
  <c r="M13" i="21"/>
  <c r="Q13" i="21"/>
  <c r="U13" i="21"/>
  <c r="Y13" i="21"/>
  <c r="AC13" i="21"/>
  <c r="AG13" i="21"/>
  <c r="AK13" i="21"/>
  <c r="AO13" i="21"/>
  <c r="AS13" i="21"/>
  <c r="AW13" i="21"/>
  <c r="BA13" i="21"/>
  <c r="BE13" i="21"/>
  <c r="J13" i="21"/>
  <c r="R13" i="21"/>
  <c r="Z13" i="21"/>
  <c r="AH13" i="21"/>
  <c r="AP13" i="21"/>
  <c r="AX13" i="21"/>
  <c r="BF13" i="21"/>
  <c r="K13" i="21"/>
  <c r="S13" i="21"/>
  <c r="AA13" i="21"/>
  <c r="AI13" i="21"/>
  <c r="AQ13" i="21"/>
  <c r="AY13" i="21"/>
  <c r="BG13" i="21"/>
  <c r="N13" i="21"/>
  <c r="AD13" i="21"/>
  <c r="AT13" i="21"/>
  <c r="BI13" i="21"/>
  <c r="G13" i="21"/>
  <c r="W13" i="21"/>
  <c r="AM13" i="21"/>
  <c r="BC13" i="21"/>
  <c r="O13" i="21"/>
  <c r="AU13" i="21"/>
  <c r="F13" i="21"/>
  <c r="AL13" i="21"/>
  <c r="BB13" i="21"/>
  <c r="AE13" i="21"/>
  <c r="BJ13" i="21"/>
  <c r="F11" i="21"/>
  <c r="J11" i="21"/>
  <c r="N11" i="21"/>
  <c r="R11" i="21"/>
  <c r="V11" i="21"/>
  <c r="Z11" i="21"/>
  <c r="AD11" i="21"/>
  <c r="AH11" i="21"/>
  <c r="AL11" i="21"/>
  <c r="AP11" i="21"/>
  <c r="AT11" i="21"/>
  <c r="AX11" i="21"/>
  <c r="BB11" i="21"/>
  <c r="BF11" i="21"/>
  <c r="BJ11" i="21"/>
  <c r="G11" i="21"/>
  <c r="K11" i="21"/>
  <c r="O11" i="21"/>
  <c r="S11" i="21"/>
  <c r="W11" i="21"/>
  <c r="AA11" i="21"/>
  <c r="AE11" i="21"/>
  <c r="AI11" i="21"/>
  <c r="AM11" i="21"/>
  <c r="AQ11" i="21"/>
  <c r="AU11" i="21"/>
  <c r="AY11" i="21"/>
  <c r="BC11" i="21"/>
  <c r="BG11" i="21"/>
  <c r="L11" i="21"/>
  <c r="T11" i="21"/>
  <c r="AB11" i="21"/>
  <c r="AJ11" i="21"/>
  <c r="AR11" i="21"/>
  <c r="AZ11" i="21"/>
  <c r="BH11" i="21"/>
  <c r="M11" i="21"/>
  <c r="U11" i="21"/>
  <c r="AC11" i="21"/>
  <c r="AK11" i="21"/>
  <c r="AS11" i="21"/>
  <c r="BA11" i="21"/>
  <c r="BI11" i="21"/>
  <c r="P11" i="21"/>
  <c r="AF11" i="21"/>
  <c r="AV11" i="21"/>
  <c r="I11" i="21"/>
  <c r="Y11" i="21"/>
  <c r="AO11" i="21"/>
  <c r="BE11" i="21"/>
  <c r="AG11" i="21"/>
  <c r="X11" i="21"/>
  <c r="BD11" i="21"/>
  <c r="AN11" i="21"/>
  <c r="Q11" i="21"/>
  <c r="AW11" i="21"/>
  <c r="F9" i="21"/>
  <c r="J9" i="21"/>
  <c r="N9" i="21"/>
  <c r="R9" i="21"/>
  <c r="V9" i="21"/>
  <c r="Z9" i="21"/>
  <c r="AD9" i="21"/>
  <c r="AH9" i="21"/>
  <c r="AL9" i="21"/>
  <c r="AP9" i="21"/>
  <c r="AT9" i="21"/>
  <c r="AX9" i="21"/>
  <c r="BB9" i="21"/>
  <c r="BF9" i="21"/>
  <c r="BJ9" i="21"/>
  <c r="I9" i="21"/>
  <c r="M9" i="21"/>
  <c r="Q9" i="21"/>
  <c r="U9" i="21"/>
  <c r="Y9" i="21"/>
  <c r="AC9" i="21"/>
  <c r="AG9" i="21"/>
  <c r="AK9" i="21"/>
  <c r="AO9" i="21"/>
  <c r="AS9" i="21"/>
  <c r="AW9" i="21"/>
  <c r="BA9" i="21"/>
  <c r="BE9" i="21"/>
  <c r="BI9" i="21"/>
  <c r="K9" i="21"/>
  <c r="S9" i="21"/>
  <c r="AA9" i="21"/>
  <c r="AI9" i="21"/>
  <c r="AQ9" i="21"/>
  <c r="AY9" i="21"/>
  <c r="BG9" i="21"/>
  <c r="L9" i="21"/>
  <c r="T9" i="21"/>
  <c r="AB9" i="21"/>
  <c r="AJ9" i="21"/>
  <c r="AR9" i="21"/>
  <c r="AZ9" i="21"/>
  <c r="BH9" i="21"/>
  <c r="G9" i="21"/>
  <c r="W9" i="21"/>
  <c r="AM9" i="21"/>
  <c r="BC9" i="21"/>
  <c r="H9" i="21"/>
  <c r="X9" i="21"/>
  <c r="AN9" i="21"/>
  <c r="BD9" i="21"/>
  <c r="O9" i="21"/>
  <c r="AU9" i="21"/>
  <c r="AF9" i="21"/>
  <c r="AV9" i="21"/>
  <c r="AE9" i="21"/>
  <c r="P9" i="21"/>
  <c r="H7" i="21"/>
  <c r="L7" i="21"/>
  <c r="P7" i="21"/>
  <c r="T7" i="21"/>
  <c r="X7" i="21"/>
  <c r="AB7" i="21"/>
  <c r="AF7" i="21"/>
  <c r="AJ7" i="21"/>
  <c r="AN7" i="21"/>
  <c r="AR7" i="21"/>
  <c r="AV7" i="21"/>
  <c r="AZ7" i="21"/>
  <c r="BD7" i="21"/>
  <c r="BH7" i="21"/>
  <c r="G7" i="21"/>
  <c r="K7" i="21"/>
  <c r="O7" i="21"/>
  <c r="S7" i="21"/>
  <c r="W7" i="21"/>
  <c r="AA7" i="21"/>
  <c r="AE7" i="21"/>
  <c r="AI7" i="21"/>
  <c r="AM7" i="21"/>
  <c r="AQ7" i="21"/>
  <c r="AU7" i="21"/>
  <c r="AY7" i="21"/>
  <c r="BC7" i="21"/>
  <c r="BG7" i="21"/>
  <c r="M7" i="21"/>
  <c r="U7" i="21"/>
  <c r="AC7" i="21"/>
  <c r="AK7" i="21"/>
  <c r="AS7" i="21"/>
  <c r="BA7" i="21"/>
  <c r="BI7" i="21"/>
  <c r="F7" i="21"/>
  <c r="N7" i="21"/>
  <c r="V7" i="21"/>
  <c r="AD7" i="21"/>
  <c r="AL7" i="21"/>
  <c r="AT7" i="21"/>
  <c r="BB7" i="21"/>
  <c r="BJ7" i="21"/>
  <c r="I7" i="21"/>
  <c r="Y7" i="21"/>
  <c r="AO7" i="21"/>
  <c r="BE7" i="21"/>
  <c r="J7" i="21"/>
  <c r="Z7" i="21"/>
  <c r="AP7" i="21"/>
  <c r="BF7" i="21"/>
  <c r="AG7" i="21"/>
  <c r="R7" i="21"/>
  <c r="AX7" i="21"/>
  <c r="AH7" i="21"/>
  <c r="Q7" i="21"/>
  <c r="AW7" i="21"/>
  <c r="F5" i="21"/>
  <c r="J5" i="21"/>
  <c r="N5" i="21"/>
  <c r="R5" i="21"/>
  <c r="V5" i="21"/>
  <c r="Z5" i="21"/>
  <c r="AD5" i="21"/>
  <c r="AH5" i="21"/>
  <c r="AL5" i="21"/>
  <c r="AP5" i="21"/>
  <c r="AT5" i="21"/>
  <c r="AX5" i="21"/>
  <c r="BB5" i="21"/>
  <c r="BF5" i="21"/>
  <c r="BJ5" i="21"/>
  <c r="I5" i="21"/>
  <c r="M5" i="21"/>
  <c r="Q5" i="21"/>
  <c r="U5" i="21"/>
  <c r="Y5" i="21"/>
  <c r="AC5" i="21"/>
  <c r="AG5" i="21"/>
  <c r="AK5" i="21"/>
  <c r="AO5" i="21"/>
  <c r="AS5" i="21"/>
  <c r="AW5" i="21"/>
  <c r="BA5" i="21"/>
  <c r="BE5" i="21"/>
  <c r="BI5" i="21"/>
  <c r="G5" i="21"/>
  <c r="O5" i="21"/>
  <c r="W5" i="21"/>
  <c r="AE5" i="21"/>
  <c r="AM5" i="21"/>
  <c r="AU5" i="21"/>
  <c r="BC5" i="21"/>
  <c r="H5" i="21"/>
  <c r="P5" i="21"/>
  <c r="X5" i="21"/>
  <c r="AF5" i="21"/>
  <c r="AN5" i="21"/>
  <c r="AV5" i="21"/>
  <c r="BD5" i="21"/>
  <c r="K5" i="21"/>
  <c r="AA5" i="21"/>
  <c r="AQ5" i="21"/>
  <c r="BG5" i="21"/>
  <c r="L5" i="21"/>
  <c r="AB5" i="21"/>
  <c r="AR5" i="21"/>
  <c r="BH5" i="21"/>
  <c r="S5" i="21"/>
  <c r="AY5" i="21"/>
  <c r="AJ5" i="21"/>
  <c r="T5" i="21"/>
  <c r="AI5" i="21"/>
  <c r="AZ5" i="21"/>
  <c r="BG51" i="21"/>
  <c r="AY51" i="21"/>
  <c r="AQ51" i="21"/>
  <c r="AI51" i="21"/>
  <c r="AA51" i="21"/>
  <c r="S51" i="21"/>
  <c r="K51" i="21"/>
  <c r="BI49" i="21"/>
  <c r="AY49" i="21"/>
  <c r="AI49" i="21"/>
  <c r="S49" i="21"/>
  <c r="BA47" i="21"/>
  <c r="AK47" i="21"/>
  <c r="U47" i="21"/>
  <c r="BC45" i="21"/>
  <c r="AM45" i="21"/>
  <c r="W45" i="21"/>
  <c r="G45" i="21"/>
  <c r="BE43" i="21"/>
  <c r="AO43" i="21"/>
  <c r="Y43" i="21"/>
  <c r="I43" i="21"/>
  <c r="BG41" i="21"/>
  <c r="AQ41" i="21"/>
  <c r="AA41" i="21"/>
  <c r="K41" i="21"/>
  <c r="BI39" i="21"/>
  <c r="AS39" i="21"/>
  <c r="AC39" i="21"/>
  <c r="M39" i="21"/>
  <c r="BB38" i="21"/>
  <c r="AL38" i="21"/>
  <c r="V38" i="21"/>
  <c r="F38" i="21"/>
  <c r="AJ37" i="21"/>
  <c r="BI36" i="21"/>
  <c r="AC36" i="21"/>
  <c r="BB35" i="21"/>
  <c r="V35" i="21"/>
  <c r="AU34" i="21"/>
  <c r="O34" i="21"/>
  <c r="AN33" i="21"/>
  <c r="H33" i="21"/>
  <c r="AG32" i="21"/>
  <c r="BC31" i="21"/>
  <c r="AV30" i="21"/>
  <c r="AO29" i="21"/>
  <c r="AH28" i="21"/>
  <c r="AA27" i="21"/>
  <c r="M25" i="21"/>
  <c r="F24" i="21"/>
  <c r="V13" i="21"/>
  <c r="BF51" i="21"/>
  <c r="AX51" i="21"/>
  <c r="AP51" i="21"/>
  <c r="AH51" i="21"/>
  <c r="Z51" i="21"/>
  <c r="R51" i="21"/>
  <c r="J51" i="21"/>
  <c r="BH49" i="21"/>
  <c r="AV49" i="21"/>
  <c r="AF49" i="21"/>
  <c r="P49" i="21"/>
  <c r="AX47" i="21"/>
  <c r="AH47" i="21"/>
  <c r="R47" i="21"/>
  <c r="AZ45" i="21"/>
  <c r="AJ45" i="21"/>
  <c r="T45" i="21"/>
  <c r="BB43" i="21"/>
  <c r="AL43" i="21"/>
  <c r="V43" i="21"/>
  <c r="F43" i="21"/>
  <c r="BD41" i="21"/>
  <c r="AN41" i="21"/>
  <c r="X41" i="21"/>
  <c r="H41" i="21"/>
  <c r="BF39" i="21"/>
  <c r="AP39" i="21"/>
  <c r="Z39" i="21"/>
  <c r="J39" i="21"/>
  <c r="AY38" i="21"/>
  <c r="AI38" i="21"/>
  <c r="BH37" i="21"/>
  <c r="AB37" i="21"/>
  <c r="BA36" i="21"/>
  <c r="AT35" i="21"/>
  <c r="N35" i="21"/>
  <c r="AM34" i="21"/>
  <c r="AF33" i="21"/>
  <c r="BE32" i="21"/>
  <c r="AM31" i="21"/>
  <c r="Y29" i="21"/>
  <c r="K27" i="21"/>
  <c r="BI25" i="21"/>
  <c r="AU23" i="21"/>
  <c r="AH21" i="21"/>
  <c r="F17" i="21"/>
  <c r="H11" i="21"/>
  <c r="I38" i="21"/>
  <c r="M38" i="21"/>
  <c r="Q38" i="21"/>
  <c r="U38" i="21"/>
  <c r="Y38" i="21"/>
  <c r="AC38" i="21"/>
  <c r="AG38" i="21"/>
  <c r="AK38" i="21"/>
  <c r="AO38" i="21"/>
  <c r="AS38" i="21"/>
  <c r="AW38" i="21"/>
  <c r="BA38" i="21"/>
  <c r="BE38" i="21"/>
  <c r="BI38" i="21"/>
  <c r="H38" i="21"/>
  <c r="L38" i="21"/>
  <c r="P38" i="21"/>
  <c r="T38" i="21"/>
  <c r="X38" i="21"/>
  <c r="AB38" i="21"/>
  <c r="AF38" i="21"/>
  <c r="AJ38" i="21"/>
  <c r="AN38" i="21"/>
  <c r="AR38" i="21"/>
  <c r="AV38" i="21"/>
  <c r="AZ38" i="21"/>
  <c r="BD38" i="21"/>
  <c r="BH38" i="21"/>
  <c r="J38" i="21"/>
  <c r="R38" i="21"/>
  <c r="Z38" i="21"/>
  <c r="AH38" i="21"/>
  <c r="AP38" i="21"/>
  <c r="AX38" i="21"/>
  <c r="BF38" i="21"/>
  <c r="G38" i="21"/>
  <c r="O38" i="21"/>
  <c r="W38" i="21"/>
  <c r="AE38" i="21"/>
  <c r="AM38" i="21"/>
  <c r="AU38" i="21"/>
  <c r="BC38" i="21"/>
  <c r="G36" i="21"/>
  <c r="K36" i="21"/>
  <c r="O36" i="21"/>
  <c r="S36" i="21"/>
  <c r="W36" i="21"/>
  <c r="AA36" i="21"/>
  <c r="AE36" i="21"/>
  <c r="AI36" i="21"/>
  <c r="AM36" i="21"/>
  <c r="AQ36" i="21"/>
  <c r="AU36" i="21"/>
  <c r="AY36" i="21"/>
  <c r="BC36" i="21"/>
  <c r="BG36" i="21"/>
  <c r="F36" i="21"/>
  <c r="J36" i="21"/>
  <c r="N36" i="21"/>
  <c r="R36" i="21"/>
  <c r="V36" i="21"/>
  <c r="Z36" i="21"/>
  <c r="AD36" i="21"/>
  <c r="AH36" i="21"/>
  <c r="AL36" i="21"/>
  <c r="AP36" i="21"/>
  <c r="AT36" i="21"/>
  <c r="AX36" i="21"/>
  <c r="BB36" i="21"/>
  <c r="BF36" i="21"/>
  <c r="BJ36" i="21"/>
  <c r="L36" i="21"/>
  <c r="T36" i="21"/>
  <c r="AB36" i="21"/>
  <c r="AJ36" i="21"/>
  <c r="AR36" i="21"/>
  <c r="AZ36" i="21"/>
  <c r="BH36" i="21"/>
  <c r="H36" i="21"/>
  <c r="P36" i="21"/>
  <c r="X36" i="21"/>
  <c r="AF36" i="21"/>
  <c r="AN36" i="21"/>
  <c r="AV36" i="21"/>
  <c r="BD36" i="21"/>
  <c r="I36" i="21"/>
  <c r="Q36" i="21"/>
  <c r="Y36" i="21"/>
  <c r="AG36" i="21"/>
  <c r="AO36" i="21"/>
  <c r="AW36" i="21"/>
  <c r="BE36" i="21"/>
  <c r="I34" i="21"/>
  <c r="M34" i="21"/>
  <c r="Q34" i="21"/>
  <c r="U34" i="21"/>
  <c r="Y34" i="21"/>
  <c r="AC34" i="21"/>
  <c r="AG34" i="21"/>
  <c r="AK34" i="21"/>
  <c r="AO34" i="21"/>
  <c r="AS34" i="21"/>
  <c r="AW34" i="21"/>
  <c r="BA34" i="21"/>
  <c r="BE34" i="21"/>
  <c r="BI34" i="21"/>
  <c r="H34" i="21"/>
  <c r="L34" i="21"/>
  <c r="P34" i="21"/>
  <c r="T34" i="21"/>
  <c r="X34" i="21"/>
  <c r="AB34" i="21"/>
  <c r="AF34" i="21"/>
  <c r="AJ34" i="21"/>
  <c r="AN34" i="21"/>
  <c r="AR34" i="21"/>
  <c r="AV34" i="21"/>
  <c r="AZ34" i="21"/>
  <c r="BD34" i="21"/>
  <c r="BH34" i="21"/>
  <c r="F34" i="21"/>
  <c r="N34" i="21"/>
  <c r="V34" i="21"/>
  <c r="AD34" i="21"/>
  <c r="AL34" i="21"/>
  <c r="AT34" i="21"/>
  <c r="BB34" i="21"/>
  <c r="BJ34" i="21"/>
  <c r="J34" i="21"/>
  <c r="R34" i="21"/>
  <c r="Z34" i="21"/>
  <c r="AH34" i="21"/>
  <c r="AP34" i="21"/>
  <c r="AX34" i="21"/>
  <c r="BF34" i="21"/>
  <c r="K34" i="21"/>
  <c r="S34" i="21"/>
  <c r="AA34" i="21"/>
  <c r="AI34" i="21"/>
  <c r="AQ34" i="21"/>
  <c r="AY34" i="21"/>
  <c r="BG34" i="21"/>
  <c r="G32" i="21"/>
  <c r="K32" i="21"/>
  <c r="O32" i="21"/>
  <c r="S32" i="21"/>
  <c r="W32" i="21"/>
  <c r="AA32" i="21"/>
  <c r="AE32" i="21"/>
  <c r="AI32" i="21"/>
  <c r="AM32" i="21"/>
  <c r="AQ32" i="21"/>
  <c r="AU32" i="21"/>
  <c r="AY32" i="21"/>
  <c r="BC32" i="21"/>
  <c r="BG32" i="21"/>
  <c r="F32" i="21"/>
  <c r="J32" i="21"/>
  <c r="N32" i="21"/>
  <c r="R32" i="21"/>
  <c r="V32" i="21"/>
  <c r="Z32" i="21"/>
  <c r="AD32" i="21"/>
  <c r="AH32" i="21"/>
  <c r="AL32" i="21"/>
  <c r="AP32" i="21"/>
  <c r="AT32" i="21"/>
  <c r="AX32" i="21"/>
  <c r="BB32" i="21"/>
  <c r="BF32" i="21"/>
  <c r="BJ32" i="21"/>
  <c r="H32" i="21"/>
  <c r="P32" i="21"/>
  <c r="X32" i="21"/>
  <c r="AF32" i="21"/>
  <c r="AN32" i="21"/>
  <c r="AV32" i="21"/>
  <c r="BD32" i="21"/>
  <c r="L32" i="21"/>
  <c r="T32" i="21"/>
  <c r="AB32" i="21"/>
  <c r="AJ32" i="21"/>
  <c r="AR32" i="21"/>
  <c r="AZ32" i="21"/>
  <c r="BH32" i="21"/>
  <c r="M32" i="21"/>
  <c r="U32" i="21"/>
  <c r="AC32" i="21"/>
  <c r="AK32" i="21"/>
  <c r="AS32" i="21"/>
  <c r="BA32" i="21"/>
  <c r="BI32" i="21"/>
  <c r="G30" i="21"/>
  <c r="K30" i="21"/>
  <c r="O30" i="21"/>
  <c r="S30" i="21"/>
  <c r="W30" i="21"/>
  <c r="AA30" i="21"/>
  <c r="AE30" i="21"/>
  <c r="AI30" i="21"/>
  <c r="AM30" i="21"/>
  <c r="AQ30" i="21"/>
  <c r="AU30" i="21"/>
  <c r="AY30" i="21"/>
  <c r="BC30" i="21"/>
  <c r="BG30" i="21"/>
  <c r="F30" i="21"/>
  <c r="J30" i="21"/>
  <c r="N30" i="21"/>
  <c r="R30" i="21"/>
  <c r="V30" i="21"/>
  <c r="Z30" i="21"/>
  <c r="AD30" i="21"/>
  <c r="AH30" i="21"/>
  <c r="AL30" i="21"/>
  <c r="AP30" i="21"/>
  <c r="AT30" i="21"/>
  <c r="AX30" i="21"/>
  <c r="BB30" i="21"/>
  <c r="BF30" i="21"/>
  <c r="BJ30" i="21"/>
  <c r="L30" i="21"/>
  <c r="T30" i="21"/>
  <c r="AB30" i="21"/>
  <c r="AJ30" i="21"/>
  <c r="AR30" i="21"/>
  <c r="AZ30" i="21"/>
  <c r="BH30" i="21"/>
  <c r="I30" i="21"/>
  <c r="Q30" i="21"/>
  <c r="Y30" i="21"/>
  <c r="AG30" i="21"/>
  <c r="AO30" i="21"/>
  <c r="AW30" i="21"/>
  <c r="BE30" i="21"/>
  <c r="M30" i="21"/>
  <c r="AC30" i="21"/>
  <c r="AS30" i="21"/>
  <c r="BI30" i="21"/>
  <c r="U30" i="21"/>
  <c r="AK30" i="21"/>
  <c r="BA30" i="21"/>
  <c r="H30" i="21"/>
  <c r="X30" i="21"/>
  <c r="AN30" i="21"/>
  <c r="BD30" i="21"/>
  <c r="I28" i="21"/>
  <c r="M28" i="21"/>
  <c r="Q28" i="21"/>
  <c r="U28" i="21"/>
  <c r="Y28" i="21"/>
  <c r="AC28" i="21"/>
  <c r="AG28" i="21"/>
  <c r="AK28" i="21"/>
  <c r="AO28" i="21"/>
  <c r="AS28" i="21"/>
  <c r="AW28" i="21"/>
  <c r="BA28" i="21"/>
  <c r="BE28" i="21"/>
  <c r="BI28" i="21"/>
  <c r="H28" i="21"/>
  <c r="L28" i="21"/>
  <c r="P28" i="21"/>
  <c r="T28" i="21"/>
  <c r="X28" i="21"/>
  <c r="AB28" i="21"/>
  <c r="AF28" i="21"/>
  <c r="AJ28" i="21"/>
  <c r="AN28" i="21"/>
  <c r="AR28" i="21"/>
  <c r="AV28" i="21"/>
  <c r="AZ28" i="21"/>
  <c r="BD28" i="21"/>
  <c r="BH28" i="21"/>
  <c r="F28" i="21"/>
  <c r="N28" i="21"/>
  <c r="V28" i="21"/>
  <c r="AD28" i="21"/>
  <c r="AL28" i="21"/>
  <c r="AT28" i="21"/>
  <c r="BB28" i="21"/>
  <c r="BJ28" i="21"/>
  <c r="K28" i="21"/>
  <c r="S28" i="21"/>
  <c r="AA28" i="21"/>
  <c r="AI28" i="21"/>
  <c r="AQ28" i="21"/>
  <c r="AY28" i="21"/>
  <c r="BG28" i="21"/>
  <c r="O28" i="21"/>
  <c r="AE28" i="21"/>
  <c r="AU28" i="21"/>
  <c r="G28" i="21"/>
  <c r="W28" i="21"/>
  <c r="AM28" i="21"/>
  <c r="BC28" i="21"/>
  <c r="J28" i="21"/>
  <c r="Z28" i="21"/>
  <c r="AP28" i="21"/>
  <c r="BF28" i="21"/>
  <c r="G26" i="21"/>
  <c r="K26" i="21"/>
  <c r="O26" i="21"/>
  <c r="S26" i="21"/>
  <c r="W26" i="21"/>
  <c r="AA26" i="21"/>
  <c r="AE26" i="21"/>
  <c r="AI26" i="21"/>
  <c r="AM26" i="21"/>
  <c r="AQ26" i="21"/>
  <c r="AU26" i="21"/>
  <c r="AY26" i="21"/>
  <c r="BC26" i="21"/>
  <c r="BG26" i="21"/>
  <c r="F26" i="21"/>
  <c r="J26" i="21"/>
  <c r="N26" i="21"/>
  <c r="R26" i="21"/>
  <c r="V26" i="21"/>
  <c r="Z26" i="21"/>
  <c r="AD26" i="21"/>
  <c r="AH26" i="21"/>
  <c r="AL26" i="21"/>
  <c r="AP26" i="21"/>
  <c r="AT26" i="21"/>
  <c r="AX26" i="21"/>
  <c r="BB26" i="21"/>
  <c r="BF26" i="21"/>
  <c r="BJ26" i="21"/>
  <c r="H26" i="21"/>
  <c r="P26" i="21"/>
  <c r="X26" i="21"/>
  <c r="AF26" i="21"/>
  <c r="AN26" i="21"/>
  <c r="AV26" i="21"/>
  <c r="BD26" i="21"/>
  <c r="M26" i="21"/>
  <c r="U26" i="21"/>
  <c r="AC26" i="21"/>
  <c r="AK26" i="21"/>
  <c r="AS26" i="21"/>
  <c r="BA26" i="21"/>
  <c r="BI26" i="21"/>
  <c r="Q26" i="21"/>
  <c r="AG26" i="21"/>
  <c r="AW26" i="21"/>
  <c r="I26" i="21"/>
  <c r="Y26" i="21"/>
  <c r="AO26" i="21"/>
  <c r="BE26" i="21"/>
  <c r="L26" i="21"/>
  <c r="AB26" i="21"/>
  <c r="AR26" i="21"/>
  <c r="BH26" i="21"/>
  <c r="I24" i="21"/>
  <c r="M24" i="21"/>
  <c r="Q24" i="21"/>
  <c r="U24" i="21"/>
  <c r="Y24" i="21"/>
  <c r="AC24" i="21"/>
  <c r="AG24" i="21"/>
  <c r="AK24" i="21"/>
  <c r="AO24" i="21"/>
  <c r="AS24" i="21"/>
  <c r="AW24" i="21"/>
  <c r="BA24" i="21"/>
  <c r="BE24" i="21"/>
  <c r="BI24" i="21"/>
  <c r="H24" i="21"/>
  <c r="L24" i="21"/>
  <c r="P24" i="21"/>
  <c r="T24" i="21"/>
  <c r="X24" i="21"/>
  <c r="AB24" i="21"/>
  <c r="AF24" i="21"/>
  <c r="AJ24" i="21"/>
  <c r="AN24" i="21"/>
  <c r="AR24" i="21"/>
  <c r="AV24" i="21"/>
  <c r="AZ24" i="21"/>
  <c r="BD24" i="21"/>
  <c r="BH24" i="21"/>
  <c r="J24" i="21"/>
  <c r="R24" i="21"/>
  <c r="Z24" i="21"/>
  <c r="AH24" i="21"/>
  <c r="AP24" i="21"/>
  <c r="AX24" i="21"/>
  <c r="BF24" i="21"/>
  <c r="G24" i="21"/>
  <c r="O24" i="21"/>
  <c r="W24" i="21"/>
  <c r="AE24" i="21"/>
  <c r="AM24" i="21"/>
  <c r="AU24" i="21"/>
  <c r="BC24" i="21"/>
  <c r="S24" i="21"/>
  <c r="AI24" i="21"/>
  <c r="AY24" i="21"/>
  <c r="K24" i="21"/>
  <c r="AA24" i="21"/>
  <c r="AQ24" i="21"/>
  <c r="BG24" i="21"/>
  <c r="N24" i="21"/>
  <c r="AD24" i="21"/>
  <c r="AT24" i="21"/>
  <c r="BJ24" i="21"/>
  <c r="G22" i="21"/>
  <c r="K22" i="21"/>
  <c r="O22" i="21"/>
  <c r="S22" i="21"/>
  <c r="W22" i="21"/>
  <c r="AA22" i="21"/>
  <c r="AE22" i="21"/>
  <c r="AI22" i="21"/>
  <c r="AM22" i="21"/>
  <c r="AQ22" i="21"/>
  <c r="AU22" i="21"/>
  <c r="AY22" i="21"/>
  <c r="BC22" i="21"/>
  <c r="H22" i="21"/>
  <c r="L22" i="21"/>
  <c r="P22" i="21"/>
  <c r="T22" i="21"/>
  <c r="X22" i="21"/>
  <c r="AB22" i="21"/>
  <c r="AF22" i="21"/>
  <c r="AJ22" i="21"/>
  <c r="AN22" i="21"/>
  <c r="AR22" i="21"/>
  <c r="AV22" i="21"/>
  <c r="AZ22" i="21"/>
  <c r="M22" i="21"/>
  <c r="U22" i="21"/>
  <c r="AC22" i="21"/>
  <c r="AK22" i="21"/>
  <c r="AS22" i="21"/>
  <c r="BA22" i="21"/>
  <c r="BF22" i="21"/>
  <c r="BJ22" i="21"/>
  <c r="J22" i="21"/>
  <c r="R22" i="21"/>
  <c r="Z22" i="21"/>
  <c r="AH22" i="21"/>
  <c r="AP22" i="21"/>
  <c r="AX22" i="21"/>
  <c r="BE22" i="21"/>
  <c r="F22" i="21"/>
  <c r="V22" i="21"/>
  <c r="AL22" i="21"/>
  <c r="BB22" i="21"/>
  <c r="BI22" i="21"/>
  <c r="Q22" i="21"/>
  <c r="AG22" i="21"/>
  <c r="AW22" i="21"/>
  <c r="BH22" i="21"/>
  <c r="Y22" i="21"/>
  <c r="BD22" i="21"/>
  <c r="N22" i="21"/>
  <c r="AT22" i="21"/>
  <c r="AD22" i="21"/>
  <c r="BG22" i="21"/>
  <c r="I22" i="21"/>
  <c r="I20" i="21"/>
  <c r="M20" i="21"/>
  <c r="Q20" i="21"/>
  <c r="U20" i="21"/>
  <c r="Y20" i="21"/>
  <c r="AC20" i="21"/>
  <c r="AG20" i="21"/>
  <c r="AK20" i="21"/>
  <c r="AO20" i="21"/>
  <c r="AS20" i="21"/>
  <c r="AW20" i="21"/>
  <c r="BA20" i="21"/>
  <c r="BE20" i="21"/>
  <c r="BI20" i="21"/>
  <c r="F20" i="21"/>
  <c r="J20" i="21"/>
  <c r="N20" i="21"/>
  <c r="R20" i="21"/>
  <c r="V20" i="21"/>
  <c r="Z20" i="21"/>
  <c r="AD20" i="21"/>
  <c r="AH20" i="21"/>
  <c r="AL20" i="21"/>
  <c r="AP20" i="21"/>
  <c r="AT20" i="21"/>
  <c r="AX20" i="21"/>
  <c r="BB20" i="21"/>
  <c r="BF20" i="21"/>
  <c r="BJ20" i="21"/>
  <c r="G20" i="21"/>
  <c r="O20" i="21"/>
  <c r="W20" i="21"/>
  <c r="AE20" i="21"/>
  <c r="AM20" i="21"/>
  <c r="AU20" i="21"/>
  <c r="BC20" i="21"/>
  <c r="L20" i="21"/>
  <c r="T20" i="21"/>
  <c r="AB20" i="21"/>
  <c r="AJ20" i="21"/>
  <c r="AR20" i="21"/>
  <c r="AZ20" i="21"/>
  <c r="BH20" i="21"/>
  <c r="H20" i="21"/>
  <c r="X20" i="21"/>
  <c r="AN20" i="21"/>
  <c r="BD20" i="21"/>
  <c r="S20" i="21"/>
  <c r="AI20" i="21"/>
  <c r="AY20" i="21"/>
  <c r="K20" i="21"/>
  <c r="AQ20" i="21"/>
  <c r="AF20" i="21"/>
  <c r="P20" i="21"/>
  <c r="AV20" i="21"/>
  <c r="BG20" i="21"/>
  <c r="G18" i="21"/>
  <c r="K18" i="21"/>
  <c r="O18" i="21"/>
  <c r="S18" i="21"/>
  <c r="W18" i="21"/>
  <c r="AA18" i="21"/>
  <c r="AE18" i="21"/>
  <c r="AI18" i="21"/>
  <c r="AM18" i="21"/>
  <c r="AQ18" i="21"/>
  <c r="AU18" i="21"/>
  <c r="AY18" i="21"/>
  <c r="BC18" i="21"/>
  <c r="BG18" i="21"/>
  <c r="H18" i="21"/>
  <c r="L18" i="21"/>
  <c r="P18" i="21"/>
  <c r="T18" i="21"/>
  <c r="X18" i="21"/>
  <c r="AB18" i="21"/>
  <c r="AF18" i="21"/>
  <c r="AJ18" i="21"/>
  <c r="AN18" i="21"/>
  <c r="AR18" i="21"/>
  <c r="AV18" i="21"/>
  <c r="AZ18" i="21"/>
  <c r="BD18" i="21"/>
  <c r="BH18" i="21"/>
  <c r="I18" i="21"/>
  <c r="Q18" i="21"/>
  <c r="Y18" i="21"/>
  <c r="AG18" i="21"/>
  <c r="AO18" i="21"/>
  <c r="AW18" i="21"/>
  <c r="BE18" i="21"/>
  <c r="F18" i="21"/>
  <c r="N18" i="21"/>
  <c r="V18" i="21"/>
  <c r="AD18" i="21"/>
  <c r="AL18" i="21"/>
  <c r="AT18" i="21"/>
  <c r="BB18" i="21"/>
  <c r="BJ18" i="21"/>
  <c r="J18" i="21"/>
  <c r="Z18" i="21"/>
  <c r="AP18" i="21"/>
  <c r="BF18" i="21"/>
  <c r="U18" i="21"/>
  <c r="AK18" i="21"/>
  <c r="BA18" i="21"/>
  <c r="AC18" i="21"/>
  <c r="BI18" i="21"/>
  <c r="R18" i="21"/>
  <c r="AX18" i="21"/>
  <c r="AH18" i="21"/>
  <c r="AS18" i="21"/>
  <c r="I16" i="21"/>
  <c r="M16" i="21"/>
  <c r="Q16" i="21"/>
  <c r="U16" i="21"/>
  <c r="Y16" i="21"/>
  <c r="AC16" i="21"/>
  <c r="AG16" i="21"/>
  <c r="AK16" i="21"/>
  <c r="AO16" i="21"/>
  <c r="AS16" i="21"/>
  <c r="AW16" i="21"/>
  <c r="BA16" i="21"/>
  <c r="BE16" i="21"/>
  <c r="BI16" i="21"/>
  <c r="F16" i="21"/>
  <c r="J16" i="21"/>
  <c r="N16" i="21"/>
  <c r="R16" i="21"/>
  <c r="V16" i="21"/>
  <c r="Z16" i="21"/>
  <c r="AD16" i="21"/>
  <c r="AH16" i="21"/>
  <c r="AL16" i="21"/>
  <c r="AP16" i="21"/>
  <c r="AT16" i="21"/>
  <c r="AX16" i="21"/>
  <c r="BB16" i="21"/>
  <c r="BF16" i="21"/>
  <c r="BJ16" i="21"/>
  <c r="K16" i="21"/>
  <c r="S16" i="21"/>
  <c r="AA16" i="21"/>
  <c r="AI16" i="21"/>
  <c r="AQ16" i="21"/>
  <c r="AY16" i="21"/>
  <c r="BG16" i="21"/>
  <c r="H16" i="21"/>
  <c r="P16" i="21"/>
  <c r="X16" i="21"/>
  <c r="AF16" i="21"/>
  <c r="AN16" i="21"/>
  <c r="AV16" i="21"/>
  <c r="BD16" i="21"/>
  <c r="L16" i="21"/>
  <c r="AB16" i="21"/>
  <c r="AR16" i="21"/>
  <c r="BH16" i="21"/>
  <c r="G16" i="21"/>
  <c r="W16" i="21"/>
  <c r="AM16" i="21"/>
  <c r="BC16" i="21"/>
  <c r="O16" i="21"/>
  <c r="AU16" i="21"/>
  <c r="AJ16" i="21"/>
  <c r="AZ16" i="21"/>
  <c r="T16" i="21"/>
  <c r="AE16" i="21"/>
  <c r="G14" i="21"/>
  <c r="F14" i="21"/>
  <c r="K14" i="21"/>
  <c r="O14" i="21"/>
  <c r="S14" i="21"/>
  <c r="W14" i="21"/>
  <c r="AA14" i="21"/>
  <c r="AE14" i="21"/>
  <c r="AI14" i="21"/>
  <c r="AM14" i="21"/>
  <c r="AQ14" i="21"/>
  <c r="AU14" i="21"/>
  <c r="AY14" i="21"/>
  <c r="BC14" i="21"/>
  <c r="BG14" i="21"/>
  <c r="H14" i="21"/>
  <c r="L14" i="21"/>
  <c r="P14" i="21"/>
  <c r="T14" i="21"/>
  <c r="X14" i="21"/>
  <c r="AB14" i="21"/>
  <c r="AF14" i="21"/>
  <c r="AJ14" i="21"/>
  <c r="AN14" i="21"/>
  <c r="AR14" i="21"/>
  <c r="AV14" i="21"/>
  <c r="AZ14" i="21"/>
  <c r="BD14" i="21"/>
  <c r="BH14" i="21"/>
  <c r="M14" i="21"/>
  <c r="U14" i="21"/>
  <c r="AC14" i="21"/>
  <c r="AK14" i="21"/>
  <c r="AS14" i="21"/>
  <c r="BA14" i="21"/>
  <c r="BI14" i="21"/>
  <c r="J14" i="21"/>
  <c r="R14" i="21"/>
  <c r="Z14" i="21"/>
  <c r="AH14" i="21"/>
  <c r="AP14" i="21"/>
  <c r="AX14" i="21"/>
  <c r="BF14" i="21"/>
  <c r="N14" i="21"/>
  <c r="AD14" i="21"/>
  <c r="AT14" i="21"/>
  <c r="BJ14" i="21"/>
  <c r="I14" i="21"/>
  <c r="Y14" i="21"/>
  <c r="AO14" i="21"/>
  <c r="BE14" i="21"/>
  <c r="AG14" i="21"/>
  <c r="V14" i="21"/>
  <c r="BB14" i="21"/>
  <c r="AL14" i="21"/>
  <c r="Q14" i="21"/>
  <c r="I12" i="21"/>
  <c r="M12" i="21"/>
  <c r="Q12" i="21"/>
  <c r="U12" i="21"/>
  <c r="Y12" i="21"/>
  <c r="AC12" i="21"/>
  <c r="AG12" i="21"/>
  <c r="AK12" i="21"/>
  <c r="AO12" i="21"/>
  <c r="AS12" i="21"/>
  <c r="AW12" i="21"/>
  <c r="BA12" i="21"/>
  <c r="BE12" i="21"/>
  <c r="BI12" i="21"/>
  <c r="F12" i="21"/>
  <c r="J12" i="21"/>
  <c r="N12" i="21"/>
  <c r="R12" i="21"/>
  <c r="V12" i="21"/>
  <c r="Z12" i="21"/>
  <c r="AD12" i="21"/>
  <c r="AH12" i="21"/>
  <c r="AL12" i="21"/>
  <c r="AP12" i="21"/>
  <c r="AT12" i="21"/>
  <c r="AX12" i="21"/>
  <c r="BB12" i="21"/>
  <c r="BF12" i="21"/>
  <c r="BJ12" i="21"/>
  <c r="K12" i="21"/>
  <c r="S12" i="21"/>
  <c r="AA12" i="21"/>
  <c r="AI12" i="21"/>
  <c r="AQ12" i="21"/>
  <c r="AY12" i="21"/>
  <c r="BG12" i="21"/>
  <c r="L12" i="21"/>
  <c r="T12" i="21"/>
  <c r="AB12" i="21"/>
  <c r="AJ12" i="21"/>
  <c r="AR12" i="21"/>
  <c r="AZ12" i="21"/>
  <c r="BH12" i="21"/>
  <c r="G12" i="21"/>
  <c r="W12" i="21"/>
  <c r="AM12" i="21"/>
  <c r="BC12" i="21"/>
  <c r="P12" i="21"/>
  <c r="AF12" i="21"/>
  <c r="AV12" i="21"/>
  <c r="H12" i="21"/>
  <c r="AN12" i="21"/>
  <c r="AE12" i="21"/>
  <c r="AU12" i="21"/>
  <c r="X12" i="21"/>
  <c r="BD12" i="21"/>
  <c r="O12" i="21"/>
  <c r="I10" i="21"/>
  <c r="M10" i="21"/>
  <c r="Q10" i="21"/>
  <c r="U10" i="21"/>
  <c r="Y10" i="21"/>
  <c r="AC10" i="21"/>
  <c r="AG10" i="21"/>
  <c r="AK10" i="21"/>
  <c r="AO10" i="21"/>
  <c r="AS10" i="21"/>
  <c r="AW10" i="21"/>
  <c r="BA10" i="21"/>
  <c r="BE10" i="21"/>
  <c r="H10" i="21"/>
  <c r="L10" i="21"/>
  <c r="P10" i="21"/>
  <c r="T10" i="21"/>
  <c r="X10" i="21"/>
  <c r="AB10" i="21"/>
  <c r="AF10" i="21"/>
  <c r="AJ10" i="21"/>
  <c r="AN10" i="21"/>
  <c r="AR10" i="21"/>
  <c r="AV10" i="21"/>
  <c r="AZ10" i="21"/>
  <c r="BD10" i="21"/>
  <c r="BH10" i="21"/>
  <c r="J10" i="21"/>
  <c r="R10" i="21"/>
  <c r="Z10" i="21"/>
  <c r="AH10" i="21"/>
  <c r="AP10" i="21"/>
  <c r="AX10" i="21"/>
  <c r="BF10" i="21"/>
  <c r="K10" i="21"/>
  <c r="S10" i="21"/>
  <c r="AA10" i="21"/>
  <c r="AI10" i="21"/>
  <c r="AQ10" i="21"/>
  <c r="AY10" i="21"/>
  <c r="BG10" i="21"/>
  <c r="N10" i="21"/>
  <c r="AD10" i="21"/>
  <c r="AT10" i="21"/>
  <c r="BI10" i="21"/>
  <c r="O10" i="21"/>
  <c r="AE10" i="21"/>
  <c r="AU10" i="21"/>
  <c r="BJ10" i="21"/>
  <c r="V10" i="21"/>
  <c r="BB10" i="21"/>
  <c r="G10" i="21"/>
  <c r="AM10" i="21"/>
  <c r="BC10" i="21"/>
  <c r="AL10" i="21"/>
  <c r="F10" i="21"/>
  <c r="W10" i="21"/>
  <c r="G8" i="21"/>
  <c r="K8" i="21"/>
  <c r="O8" i="21"/>
  <c r="S8" i="21"/>
  <c r="W8" i="21"/>
  <c r="AA8" i="21"/>
  <c r="AE8" i="21"/>
  <c r="AI8" i="21"/>
  <c r="AM8" i="21"/>
  <c r="AQ8" i="21"/>
  <c r="AU8" i="21"/>
  <c r="AY8" i="21"/>
  <c r="BC8" i="21"/>
  <c r="BG8" i="21"/>
  <c r="F8" i="21"/>
  <c r="J8" i="21"/>
  <c r="N8" i="21"/>
  <c r="R8" i="21"/>
  <c r="V8" i="21"/>
  <c r="Z8" i="21"/>
  <c r="AD8" i="21"/>
  <c r="AH8" i="21"/>
  <c r="AL8" i="21"/>
  <c r="AP8" i="21"/>
  <c r="AT8" i="21"/>
  <c r="AX8" i="21"/>
  <c r="BB8" i="21"/>
  <c r="BF8" i="21"/>
  <c r="BJ8" i="21"/>
  <c r="L8" i="21"/>
  <c r="T8" i="21"/>
  <c r="AB8" i="21"/>
  <c r="AJ8" i="21"/>
  <c r="AR8" i="21"/>
  <c r="AZ8" i="21"/>
  <c r="BH8" i="21"/>
  <c r="M8" i="21"/>
  <c r="U8" i="21"/>
  <c r="AC8" i="21"/>
  <c r="AK8" i="21"/>
  <c r="AS8" i="21"/>
  <c r="BA8" i="21"/>
  <c r="BI8" i="21"/>
  <c r="P8" i="21"/>
  <c r="AF8" i="21"/>
  <c r="AV8" i="21"/>
  <c r="Q8" i="21"/>
  <c r="AG8" i="21"/>
  <c r="AW8" i="21"/>
  <c r="H8" i="21"/>
  <c r="AN8" i="21"/>
  <c r="Y8" i="21"/>
  <c r="BE8" i="21"/>
  <c r="AO8" i="21"/>
  <c r="X8" i="21"/>
  <c r="I8" i="21"/>
  <c r="BD8" i="21"/>
  <c r="I6" i="21"/>
  <c r="M6" i="21"/>
  <c r="Q6" i="21"/>
  <c r="U6" i="21"/>
  <c r="Y6" i="21"/>
  <c r="AC6" i="21"/>
  <c r="AG6" i="21"/>
  <c r="AK6" i="21"/>
  <c r="AO6" i="21"/>
  <c r="AS6" i="21"/>
  <c r="AW6" i="21"/>
  <c r="BA6" i="21"/>
  <c r="BE6" i="21"/>
  <c r="BI6" i="21"/>
  <c r="H6" i="21"/>
  <c r="L6" i="21"/>
  <c r="P6" i="21"/>
  <c r="T6" i="21"/>
  <c r="X6" i="21"/>
  <c r="AB6" i="21"/>
  <c r="AF6" i="21"/>
  <c r="AJ6" i="21"/>
  <c r="AN6" i="21"/>
  <c r="AR6" i="21"/>
  <c r="AV6" i="21"/>
  <c r="AZ6" i="21"/>
  <c r="BD6" i="21"/>
  <c r="BH6" i="21"/>
  <c r="F6" i="21"/>
  <c r="N6" i="21"/>
  <c r="V6" i="21"/>
  <c r="AD6" i="21"/>
  <c r="AL6" i="21"/>
  <c r="AT6" i="21"/>
  <c r="BB6" i="21"/>
  <c r="BJ6" i="21"/>
  <c r="G6" i="21"/>
  <c r="O6" i="21"/>
  <c r="W6" i="21"/>
  <c r="AE6" i="21"/>
  <c r="AM6" i="21"/>
  <c r="AU6" i="21"/>
  <c r="BC6" i="21"/>
  <c r="R6" i="21"/>
  <c r="AH6" i="21"/>
  <c r="AX6" i="21"/>
  <c r="S6" i="21"/>
  <c r="AI6" i="21"/>
  <c r="AY6" i="21"/>
  <c r="Z6" i="21"/>
  <c r="BF6" i="21"/>
  <c r="K6" i="21"/>
  <c r="AQ6" i="21"/>
  <c r="AA6" i="21"/>
  <c r="J6" i="21"/>
  <c r="BG6" i="21"/>
  <c r="BC51" i="21"/>
  <c r="AU51" i="21"/>
  <c r="AM51" i="21"/>
  <c r="AE51" i="21"/>
  <c r="W51" i="21"/>
  <c r="O51" i="21"/>
  <c r="G51" i="21"/>
  <c r="BE49" i="21"/>
  <c r="AQ49" i="21"/>
  <c r="AA49" i="21"/>
  <c r="K49" i="21"/>
  <c r="BI47" i="21"/>
  <c r="AS47" i="21"/>
  <c r="AC47" i="21"/>
  <c r="M47" i="21"/>
  <c r="AU45" i="21"/>
  <c r="AE45" i="21"/>
  <c r="O45" i="21"/>
  <c r="AW43" i="21"/>
  <c r="AG43" i="21"/>
  <c r="Q43" i="21"/>
  <c r="AY41" i="21"/>
  <c r="AI41" i="21"/>
  <c r="S41" i="21"/>
  <c r="BA39" i="21"/>
  <c r="AK39" i="21"/>
  <c r="U39" i="21"/>
  <c r="BJ38" i="21"/>
  <c r="AT38" i="21"/>
  <c r="AD38" i="21"/>
  <c r="N38" i="21"/>
  <c r="AZ37" i="21"/>
  <c r="T37" i="21"/>
  <c r="AS36" i="21"/>
  <c r="M36" i="21"/>
  <c r="AL35" i="21"/>
  <c r="F35" i="21"/>
  <c r="AE34" i="21"/>
  <c r="BD33" i="21"/>
  <c r="X33" i="21"/>
  <c r="AW32" i="21"/>
  <c r="Q32" i="21"/>
  <c r="W31" i="21"/>
  <c r="P30" i="21"/>
  <c r="I29" i="21"/>
  <c r="BG27" i="21"/>
  <c r="AZ26" i="21"/>
  <c r="AS25" i="21"/>
  <c r="AL24" i="21"/>
  <c r="AE23" i="21"/>
  <c r="AA20" i="21"/>
  <c r="BD15" i="21"/>
  <c r="AP6" i="21"/>
  <c r="AB2" i="17"/>
  <c r="AC2" i="17"/>
  <c r="AD2" i="17"/>
  <c r="AE2" i="17"/>
  <c r="AF2" i="17"/>
  <c r="AG2" i="17"/>
  <c r="AH2" i="17"/>
  <c r="AI2" i="17"/>
  <c r="AJ2" i="17"/>
  <c r="AK2" i="17"/>
  <c r="O45" i="17"/>
  <c r="O44" i="17"/>
  <c r="O43" i="17"/>
  <c r="O42" i="17"/>
  <c r="O41" i="17"/>
  <c r="O40" i="17"/>
  <c r="O39" i="17"/>
  <c r="O38" i="17"/>
  <c r="O37" i="17"/>
  <c r="O36" i="17"/>
  <c r="Y35" i="17"/>
  <c r="X35" i="17"/>
  <c r="W35" i="17"/>
  <c r="V35" i="17"/>
  <c r="U35" i="17"/>
  <c r="T35" i="17"/>
  <c r="S35" i="17"/>
  <c r="R35" i="17"/>
  <c r="Q35" i="17"/>
  <c r="P35" i="17"/>
  <c r="T4" i="17"/>
  <c r="T5" i="17"/>
  <c r="T6" i="17"/>
  <c r="T3" i="17"/>
  <c r="P26" i="18"/>
  <c r="P27" i="18"/>
  <c r="P28" i="18"/>
  <c r="P29" i="18"/>
  <c r="P32" i="18"/>
  <c r="P33" i="18"/>
  <c r="P34" i="18"/>
  <c r="P35" i="18"/>
  <c r="E13" i="20"/>
  <c r="C4" i="20"/>
  <c r="D11" i="20"/>
  <c r="D12" i="20"/>
  <c r="G15" i="20"/>
  <c r="K15" i="20"/>
  <c r="J15" i="20"/>
  <c r="C10" i="20"/>
  <c r="L14" i="20"/>
  <c r="C7" i="20"/>
  <c r="L5" i="20"/>
  <c r="G13" i="20"/>
  <c r="C14" i="20"/>
  <c r="F11" i="20"/>
  <c r="E12" i="20"/>
  <c r="H11" i="20"/>
  <c r="G11" i="20"/>
  <c r="K14" i="20"/>
  <c r="K9" i="20"/>
  <c r="L9" i="20"/>
  <c r="E6" i="20"/>
  <c r="C11" i="20"/>
  <c r="C9" i="20"/>
  <c r="H10" i="20"/>
  <c r="I15" i="20"/>
  <c r="I12" i="20"/>
  <c r="E10" i="20"/>
  <c r="H8" i="20"/>
  <c r="I4" i="20"/>
  <c r="K10" i="20"/>
  <c r="D8" i="20"/>
  <c r="K13" i="20"/>
  <c r="E14" i="20"/>
  <c r="G12" i="20"/>
  <c r="L15" i="20"/>
  <c r="J10" i="20"/>
  <c r="H6" i="20"/>
  <c r="H4" i="20"/>
  <c r="G5" i="20"/>
  <c r="H13" i="20"/>
  <c r="I7" i="20"/>
  <c r="D13" i="20"/>
  <c r="C6" i="20"/>
  <c r="D4" i="20"/>
  <c r="J9" i="20"/>
  <c r="K11" i="20"/>
  <c r="C8" i="20"/>
  <c r="D5" i="20"/>
  <c r="D15" i="20"/>
  <c r="L12" i="20"/>
  <c r="F5" i="20"/>
  <c r="D14" i="20"/>
  <c r="D6" i="20"/>
  <c r="D10" i="20"/>
  <c r="J8" i="20"/>
  <c r="L6" i="20"/>
  <c r="L11" i="20"/>
  <c r="K7" i="20"/>
  <c r="L13" i="20"/>
  <c r="E8" i="20"/>
  <c r="F4" i="20"/>
  <c r="F9" i="20"/>
  <c r="L7" i="20"/>
  <c r="J13" i="20"/>
  <c r="H7" i="20"/>
  <c r="G7" i="20"/>
  <c r="C5" i="20"/>
  <c r="E7" i="20"/>
  <c r="H14" i="20"/>
  <c r="F7" i="20"/>
  <c r="G9" i="20"/>
  <c r="J11" i="20"/>
  <c r="J4" i="20"/>
  <c r="F6" i="20"/>
  <c r="H15" i="20"/>
  <c r="K4" i="20"/>
  <c r="E9" i="20"/>
  <c r="J14" i="20"/>
  <c r="D7" i="20"/>
  <c r="H12" i="20"/>
  <c r="K8" i="20"/>
  <c r="I11" i="20"/>
  <c r="E11" i="20"/>
  <c r="J12" i="20"/>
  <c r="K12" i="20"/>
  <c r="E15" i="20"/>
  <c r="C15" i="20"/>
  <c r="H9" i="20"/>
  <c r="I6" i="20"/>
  <c r="L8" i="20"/>
  <c r="I14" i="20"/>
  <c r="G8" i="20"/>
  <c r="C12" i="20"/>
  <c r="E5" i="20"/>
  <c r="G4" i="20"/>
  <c r="G6" i="20"/>
  <c r="K6" i="20"/>
  <c r="F10" i="20"/>
  <c r="E4" i="20"/>
  <c r="H5" i="20"/>
  <c r="F15" i="20"/>
  <c r="J7" i="20"/>
  <c r="I10" i="20"/>
  <c r="G14" i="20"/>
  <c r="F12" i="20"/>
  <c r="J6" i="20"/>
  <c r="L4" i="20"/>
  <c r="I5" i="20"/>
  <c r="L10" i="20"/>
  <c r="F14" i="20"/>
  <c r="F8" i="20"/>
  <c r="I9" i="20"/>
  <c r="I13" i="20"/>
  <c r="C13" i="20"/>
  <c r="I8" i="20"/>
  <c r="K5" i="20"/>
  <c r="J5" i="20"/>
  <c r="G10" i="20"/>
  <c r="D9" i="20"/>
  <c r="F13" i="20"/>
  <c r="AJ15" i="20" l="1"/>
  <c r="AL12" i="20"/>
  <c r="AI10" i="20"/>
  <c r="AK6" i="20"/>
  <c r="AG5" i="20"/>
  <c r="AG14" i="20"/>
  <c r="AI15" i="20"/>
  <c r="AJ12" i="20"/>
  <c r="AM10" i="20"/>
  <c r="AJ6" i="20"/>
  <c r="W32" i="20"/>
  <c r="S32" i="20"/>
  <c r="Y32" i="20"/>
  <c r="T32" i="20"/>
  <c r="AK3" i="20"/>
  <c r="X32" i="20"/>
  <c r="R32" i="20"/>
  <c r="V32" i="20"/>
  <c r="U32" i="20"/>
  <c r="Q32" i="20"/>
  <c r="P32" i="20"/>
  <c r="AK8" i="20"/>
  <c r="AK13" i="20"/>
  <c r="AK4" i="20"/>
  <c r="W29" i="20"/>
  <c r="AK9" i="20"/>
  <c r="AL14" i="20"/>
  <c r="AM11" i="20"/>
  <c r="AM7" i="20"/>
  <c r="AK7" i="20"/>
  <c r="AH6" i="20"/>
  <c r="V25" i="20"/>
  <c r="R25" i="20"/>
  <c r="W25" i="20"/>
  <c r="Q25" i="20"/>
  <c r="U25" i="20"/>
  <c r="P25" i="20"/>
  <c r="Y25" i="20"/>
  <c r="X25" i="20"/>
  <c r="T25" i="20"/>
  <c r="S25" i="20"/>
  <c r="AD3" i="20"/>
  <c r="AD4" i="20"/>
  <c r="AD9" i="20"/>
  <c r="AD13" i="20"/>
  <c r="P29" i="20"/>
  <c r="AD8" i="20"/>
  <c r="AM15" i="20"/>
  <c r="AL11" i="20"/>
  <c r="AL6" i="20"/>
  <c r="AE6" i="20"/>
  <c r="AK11" i="20"/>
  <c r="AI5" i="20"/>
  <c r="AE15" i="20"/>
  <c r="AF12" i="20"/>
  <c r="AD10" i="20"/>
  <c r="AF6" i="20"/>
  <c r="AK5" i="20"/>
  <c r="AK14" i="20"/>
  <c r="AD15" i="20"/>
  <c r="AE12" i="20"/>
  <c r="AH10" i="20"/>
  <c r="AD6" i="20"/>
  <c r="X27" i="20"/>
  <c r="T27" i="20"/>
  <c r="P27" i="20"/>
  <c r="W27" i="20"/>
  <c r="R27" i="20"/>
  <c r="V27" i="20"/>
  <c r="Q27" i="20"/>
  <c r="Y27" i="20"/>
  <c r="AF3" i="20"/>
  <c r="U27" i="20"/>
  <c r="S27" i="20"/>
  <c r="AF13" i="20"/>
  <c r="AF4" i="20"/>
  <c r="AF8" i="20"/>
  <c r="R29" i="20"/>
  <c r="AF7" i="20"/>
  <c r="AF9" i="20"/>
  <c r="AF14" i="20"/>
  <c r="AH11" i="20"/>
  <c r="AH7" i="20"/>
  <c r="AG12" i="20"/>
  <c r="AJ5" i="20"/>
  <c r="W26" i="20"/>
  <c r="S26" i="20"/>
  <c r="V26" i="20"/>
  <c r="Q26" i="20"/>
  <c r="U26" i="20"/>
  <c r="P26" i="20"/>
  <c r="Y26" i="20"/>
  <c r="X26" i="20"/>
  <c r="T26" i="20"/>
  <c r="AE3" i="20"/>
  <c r="R26" i="20"/>
  <c r="AE8" i="20"/>
  <c r="Q29" i="20"/>
  <c r="AE9" i="20"/>
  <c r="AE4" i="20"/>
  <c r="AE13" i="20"/>
  <c r="AF15" i="20"/>
  <c r="AF11" i="20"/>
  <c r="AG6" i="20"/>
  <c r="AI6" i="20"/>
  <c r="AG15" i="20"/>
  <c r="AD5" i="20"/>
  <c r="AI14" i="20"/>
  <c r="AJ11" i="20"/>
  <c r="AJ7" i="20"/>
  <c r="AM5" i="20"/>
  <c r="AG10" i="20"/>
  <c r="X33" i="20"/>
  <c r="T33" i="20"/>
  <c r="P33" i="20"/>
  <c r="Y33" i="20"/>
  <c r="S33" i="20"/>
  <c r="W33" i="20"/>
  <c r="R33" i="20"/>
  <c r="V33" i="20"/>
  <c r="U33" i="20"/>
  <c r="AL3" i="20"/>
  <c r="Q33" i="20"/>
  <c r="X29" i="20"/>
  <c r="AL13" i="20"/>
  <c r="AL8" i="20"/>
  <c r="AL7" i="20"/>
  <c r="AL4" i="20"/>
  <c r="AL9" i="20"/>
  <c r="AM14" i="20"/>
  <c r="AI11" i="20"/>
  <c r="AI7" i="20"/>
  <c r="AL5" i="20"/>
  <c r="AI12" i="20"/>
  <c r="AL10" i="20"/>
  <c r="AK12" i="20"/>
  <c r="AE5" i="20"/>
  <c r="Y30" i="20"/>
  <c r="U30" i="20"/>
  <c r="Q30" i="20"/>
  <c r="V30" i="20"/>
  <c r="P30" i="20"/>
  <c r="T30" i="20"/>
  <c r="S30" i="20"/>
  <c r="R30" i="20"/>
  <c r="X30" i="20"/>
  <c r="W30" i="20"/>
  <c r="AI3" i="20"/>
  <c r="AI8" i="20"/>
  <c r="U29" i="20"/>
  <c r="AI4" i="20"/>
  <c r="AI9" i="20"/>
  <c r="AI13" i="20"/>
  <c r="AJ14" i="20"/>
  <c r="AJ10" i="20"/>
  <c r="AM6" i="20"/>
  <c r="AL15" i="20"/>
  <c r="AD14" i="20"/>
  <c r="AE11" i="20"/>
  <c r="AE7" i="20"/>
  <c r="AH5" i="20"/>
  <c r="AH3" i="20"/>
  <c r="AH8" i="20"/>
  <c r="AH12" i="20"/>
  <c r="AH4" i="20"/>
  <c r="AH13" i="20"/>
  <c r="T29" i="20"/>
  <c r="AH9" i="20"/>
  <c r="AK10" i="20"/>
  <c r="W28" i="20"/>
  <c r="S28" i="20"/>
  <c r="V28" i="20"/>
  <c r="Q28" i="20"/>
  <c r="AG3" i="20"/>
  <c r="U28" i="20"/>
  <c r="P28" i="20"/>
  <c r="Y28" i="20"/>
  <c r="X28" i="20"/>
  <c r="T28" i="20"/>
  <c r="R28" i="20"/>
  <c r="AG8" i="20"/>
  <c r="AG13" i="20"/>
  <c r="S29" i="20"/>
  <c r="AG4" i="20"/>
  <c r="AG9" i="20"/>
  <c r="AH14" i="20"/>
  <c r="AD11" i="20"/>
  <c r="AD7" i="20"/>
  <c r="AF5" i="20"/>
  <c r="AH15" i="20"/>
  <c r="AD12" i="20"/>
  <c r="AF10" i="20"/>
  <c r="AG7" i="20"/>
  <c r="V31" i="20"/>
  <c r="R31" i="20"/>
  <c r="U31" i="20"/>
  <c r="P31" i="20"/>
  <c r="Y31" i="20"/>
  <c r="T31" i="20"/>
  <c r="Q31" i="20"/>
  <c r="X31" i="20"/>
  <c r="W31" i="20"/>
  <c r="AJ3" i="20"/>
  <c r="S31" i="20"/>
  <c r="V29" i="20"/>
  <c r="AJ13" i="20"/>
  <c r="AJ4" i="20"/>
  <c r="AJ8" i="20"/>
  <c r="AJ9" i="20"/>
  <c r="Y34" i="20"/>
  <c r="U34" i="20"/>
  <c r="Q34" i="20"/>
  <c r="X34" i="20"/>
  <c r="S34" i="20"/>
  <c r="W34" i="20"/>
  <c r="R34" i="20"/>
  <c r="V34" i="20"/>
  <c r="AM3" i="20"/>
  <c r="T34" i="20"/>
  <c r="P34" i="20"/>
  <c r="AM9" i="20"/>
  <c r="AM8" i="20"/>
  <c r="AM12" i="20"/>
  <c r="AM13" i="20"/>
  <c r="Y29" i="20"/>
  <c r="AM4" i="20"/>
  <c r="AE14" i="20"/>
  <c r="AE10" i="20"/>
  <c r="AG11" i="20"/>
  <c r="AK15" i="20"/>
  <c r="AN3" i="18"/>
  <c r="AM3" i="18"/>
  <c r="AL3" i="18"/>
  <c r="AK3" i="18"/>
  <c r="AJ3" i="18"/>
  <c r="AI3" i="18"/>
  <c r="AH3" i="18"/>
  <c r="AG3" i="18"/>
  <c r="AF3" i="18"/>
  <c r="AE3" i="18"/>
  <c r="P31" i="18"/>
  <c r="P30" i="18"/>
  <c r="Z25" i="18"/>
  <c r="Y25" i="18"/>
  <c r="X25" i="18"/>
  <c r="W25" i="18"/>
  <c r="V25" i="18"/>
  <c r="U25" i="18"/>
  <c r="T25" i="18"/>
  <c r="S25" i="18"/>
  <c r="R25" i="18"/>
  <c r="Q25" i="18"/>
  <c r="V7" i="18"/>
  <c r="U7" i="18"/>
  <c r="V6" i="18"/>
  <c r="U6" i="18"/>
  <c r="V5" i="18"/>
  <c r="U5" i="18"/>
  <c r="V3" i="18"/>
  <c r="U3" i="18"/>
  <c r="C3" i="17"/>
  <c r="P7" i="17"/>
  <c r="D4" i="18"/>
  <c r="K4" i="18"/>
  <c r="M4" i="18"/>
  <c r="E4" i="18"/>
  <c r="J4" i="18"/>
  <c r="H4" i="18"/>
  <c r="I4" i="18"/>
  <c r="G4" i="18"/>
  <c r="F4" i="18"/>
  <c r="L4" i="18"/>
  <c r="U6" i="17" l="1"/>
  <c r="U3" i="17"/>
  <c r="U5" i="17"/>
  <c r="U4" i="17"/>
  <c r="Z26" i="18"/>
  <c r="Y26" i="18"/>
  <c r="Z27" i="18"/>
  <c r="Y27" i="18"/>
  <c r="Z31" i="18"/>
  <c r="Y31" i="18"/>
  <c r="Z35" i="18"/>
  <c r="V35" i="18"/>
  <c r="R35" i="18"/>
  <c r="Y35" i="18"/>
  <c r="U35" i="18"/>
  <c r="Q35" i="18"/>
  <c r="X35" i="18"/>
  <c r="W35" i="18"/>
  <c r="S35" i="18"/>
  <c r="T35" i="18"/>
  <c r="Y28" i="18"/>
  <c r="Z28" i="18"/>
  <c r="Z32" i="18"/>
  <c r="Y32" i="18"/>
  <c r="Z29" i="18"/>
  <c r="Y29" i="18"/>
  <c r="Z30" i="18"/>
  <c r="Y30" i="18"/>
  <c r="Z33" i="18"/>
  <c r="Y33" i="18"/>
  <c r="X34" i="18"/>
  <c r="T34" i="18"/>
  <c r="Z34" i="18"/>
  <c r="W34" i="18"/>
  <c r="S34" i="18"/>
  <c r="V34" i="18"/>
  <c r="Y34" i="18"/>
  <c r="U34" i="18"/>
  <c r="Q34" i="18"/>
  <c r="R34" i="18"/>
  <c r="AN4" i="18"/>
  <c r="AN27" i="18"/>
  <c r="AN10" i="18"/>
  <c r="AN18" i="18"/>
  <c r="AN5" i="18"/>
  <c r="AN14" i="18"/>
  <c r="AN25" i="18"/>
  <c r="AN28" i="18"/>
  <c r="AN9" i="18"/>
  <c r="AN22" i="18"/>
  <c r="M12" i="18"/>
  <c r="K11" i="18"/>
  <c r="I6" i="18"/>
  <c r="H11" i="18"/>
  <c r="G6" i="18"/>
  <c r="K10" i="18"/>
  <c r="K12" i="18"/>
  <c r="K6" i="18"/>
  <c r="F8" i="18"/>
  <c r="F12" i="18"/>
  <c r="H6" i="18"/>
  <c r="D6" i="18"/>
  <c r="D12" i="18"/>
  <c r="J14" i="18"/>
  <c r="F7" i="18"/>
  <c r="I14" i="18"/>
  <c r="L6" i="18"/>
  <c r="H10" i="18"/>
  <c r="L8" i="18"/>
  <c r="M10" i="18"/>
  <c r="I8" i="18"/>
  <c r="M6" i="18"/>
  <c r="F6" i="18"/>
  <c r="H12" i="18"/>
  <c r="H8" i="18"/>
  <c r="J6" i="18"/>
  <c r="I12" i="18"/>
  <c r="H7" i="18"/>
  <c r="D7" i="18"/>
  <c r="E6" i="18"/>
  <c r="E14" i="18"/>
  <c r="E7" i="18"/>
  <c r="J7" i="18"/>
  <c r="D10" i="18"/>
  <c r="K8" i="18"/>
  <c r="G12" i="18"/>
  <c r="F11" i="18"/>
  <c r="J11" i="18"/>
  <c r="K14" i="18"/>
  <c r="G11" i="18"/>
  <c r="I7" i="18"/>
  <c r="L14" i="18"/>
  <c r="I10" i="18"/>
  <c r="F14" i="18"/>
  <c r="E10" i="18"/>
  <c r="D11" i="18"/>
  <c r="D8" i="18"/>
  <c r="K7" i="18"/>
  <c r="L10" i="18"/>
  <c r="J12" i="18"/>
  <c r="L12" i="18"/>
  <c r="G7" i="18"/>
  <c r="I11" i="18"/>
  <c r="L11" i="18"/>
  <c r="L7" i="18"/>
  <c r="M7" i="18"/>
  <c r="D14" i="18"/>
  <c r="M8" i="18"/>
  <c r="F10" i="18"/>
  <c r="G8" i="18"/>
  <c r="M14" i="18"/>
  <c r="E12" i="18"/>
  <c r="J10" i="18"/>
  <c r="G10" i="18"/>
  <c r="H14" i="18"/>
  <c r="M11" i="18"/>
  <c r="E8" i="18"/>
  <c r="G14" i="18"/>
  <c r="E11" i="18"/>
  <c r="J8" i="18"/>
  <c r="X3" i="17" l="1"/>
  <c r="W4" i="17" s="1"/>
  <c r="X4" i="17" s="1"/>
  <c r="P9" i="17"/>
  <c r="T32" i="18"/>
  <c r="T29" i="18"/>
  <c r="X29" i="18"/>
  <c r="T30" i="18"/>
  <c r="AH22" i="18"/>
  <c r="AH18" i="18"/>
  <c r="AH12" i="18"/>
  <c r="AH16" i="18"/>
  <c r="AH20" i="18"/>
  <c r="AH8" i="18"/>
  <c r="W29" i="18"/>
  <c r="T27" i="18"/>
  <c r="V29" i="18"/>
  <c r="U29" i="18"/>
  <c r="S29" i="18"/>
  <c r="AH28" i="18"/>
  <c r="AH9" i="18"/>
  <c r="AH14" i="18"/>
  <c r="AH6" i="18"/>
  <c r="AH17" i="18"/>
  <c r="AH10" i="18"/>
  <c r="Q29" i="18"/>
  <c r="AH5" i="18"/>
  <c r="AH7" i="18"/>
  <c r="AH4" i="18"/>
  <c r="AH27" i="18"/>
  <c r="AH23" i="18"/>
  <c r="R29" i="18"/>
  <c r="AH25" i="18"/>
  <c r="AI21" i="18"/>
  <c r="AI24" i="18"/>
  <c r="AK21" i="18"/>
  <c r="AE24" i="18"/>
  <c r="AG15" i="18"/>
  <c r="AL24" i="18"/>
  <c r="V27" i="18"/>
  <c r="X31" i="18"/>
  <c r="W31" i="18"/>
  <c r="V32" i="18"/>
  <c r="AJ28" i="18"/>
  <c r="AJ27" i="18"/>
  <c r="AJ22" i="18"/>
  <c r="AJ16" i="18"/>
  <c r="S31" i="18"/>
  <c r="V30" i="18"/>
  <c r="V31" i="18"/>
  <c r="U31" i="18"/>
  <c r="T31" i="18"/>
  <c r="AJ10" i="18"/>
  <c r="AJ18" i="18"/>
  <c r="AJ12" i="18"/>
  <c r="AJ14" i="18"/>
  <c r="AJ20" i="18"/>
  <c r="AJ23" i="18"/>
  <c r="AJ7" i="18"/>
  <c r="AJ6" i="18"/>
  <c r="AJ21" i="18"/>
  <c r="R31" i="18"/>
  <c r="AJ5" i="18"/>
  <c r="Q31" i="18"/>
  <c r="AJ17" i="18"/>
  <c r="AJ25" i="18"/>
  <c r="AJ4" i="18"/>
  <c r="AJ9" i="18"/>
  <c r="AL21" i="18"/>
  <c r="AH11" i="18"/>
  <c r="AL8" i="18"/>
  <c r="AH13" i="18"/>
  <c r="AJ15" i="18"/>
  <c r="AF19" i="18"/>
  <c r="AK26" i="18"/>
  <c r="AF17" i="18"/>
  <c r="W28" i="18"/>
  <c r="U28" i="18"/>
  <c r="AG10" i="18"/>
  <c r="AG14" i="18"/>
  <c r="AG19" i="18"/>
  <c r="AG24" i="18"/>
  <c r="X28" i="18"/>
  <c r="S28" i="18"/>
  <c r="Q28" i="18"/>
  <c r="T28" i="18"/>
  <c r="V28" i="18"/>
  <c r="AG25" i="18"/>
  <c r="AG18" i="18"/>
  <c r="AG22" i="18"/>
  <c r="AG16" i="18"/>
  <c r="AG4" i="18"/>
  <c r="AG9" i="18"/>
  <c r="AG23" i="18"/>
  <c r="AG7" i="18"/>
  <c r="AG17" i="18"/>
  <c r="S30" i="18"/>
  <c r="AG28" i="18"/>
  <c r="AG27" i="18"/>
  <c r="S32" i="18"/>
  <c r="R28" i="18"/>
  <c r="AG5" i="18"/>
  <c r="AG20" i="18"/>
  <c r="AG6" i="18"/>
  <c r="S27" i="18"/>
  <c r="AG12" i="18"/>
  <c r="AH15" i="18"/>
  <c r="AE15" i="18"/>
  <c r="AI17" i="18"/>
  <c r="AF21" i="18"/>
  <c r="AH21" i="18"/>
  <c r="AK15" i="18"/>
  <c r="AG11" i="18"/>
  <c r="AE13" i="18"/>
  <c r="R30" i="18"/>
  <c r="AI18" i="18"/>
  <c r="AI9" i="18"/>
  <c r="AI10" i="18"/>
  <c r="AI20" i="18"/>
  <c r="W30" i="18"/>
  <c r="U30" i="18"/>
  <c r="AI22" i="18"/>
  <c r="AI28" i="18"/>
  <c r="AI23" i="18"/>
  <c r="AI7" i="18"/>
  <c r="AI6" i="18"/>
  <c r="AI11" i="18"/>
  <c r="AI8" i="18"/>
  <c r="AI27" i="18"/>
  <c r="AI16" i="18"/>
  <c r="AI4" i="18"/>
  <c r="AI25" i="18"/>
  <c r="AI14" i="18"/>
  <c r="AI12" i="18"/>
  <c r="AI5" i="18"/>
  <c r="AG8" i="18"/>
  <c r="AL19" i="18"/>
  <c r="AH19" i="18"/>
  <c r="AJ11" i="18"/>
  <c r="AK17" i="18"/>
  <c r="AI13" i="18"/>
  <c r="AJ8" i="18"/>
  <c r="AI15" i="18"/>
  <c r="X27" i="18"/>
  <c r="W33" i="18"/>
  <c r="AL5" i="18"/>
  <c r="AL18" i="18"/>
  <c r="AL7" i="18"/>
  <c r="AL23" i="18"/>
  <c r="U33" i="18"/>
  <c r="S33" i="18"/>
  <c r="V33" i="18"/>
  <c r="Q33" i="18"/>
  <c r="X33" i="18"/>
  <c r="AL22" i="18"/>
  <c r="AL9" i="18"/>
  <c r="AL25" i="18"/>
  <c r="AL16" i="18"/>
  <c r="AL20" i="18"/>
  <c r="AL12" i="18"/>
  <c r="AL11" i="18"/>
  <c r="R33" i="18"/>
  <c r="AL4" i="18"/>
  <c r="AL14" i="18"/>
  <c r="AL15" i="18"/>
  <c r="AL6" i="18"/>
  <c r="X32" i="18"/>
  <c r="AL10" i="18"/>
  <c r="AL27" i="18"/>
  <c r="X30" i="18"/>
  <c r="T33" i="18"/>
  <c r="AL28" i="18"/>
  <c r="AL26" i="18"/>
  <c r="AI26" i="18"/>
  <c r="AF26" i="18"/>
  <c r="AF13" i="18"/>
  <c r="AL13" i="18"/>
  <c r="AI19" i="18"/>
  <c r="AJ19" i="18"/>
  <c r="AE26" i="18"/>
  <c r="AH24" i="18"/>
  <c r="AJ26" i="18"/>
  <c r="AJ24" i="18"/>
  <c r="AE17" i="18"/>
  <c r="AG26" i="18"/>
  <c r="AG13" i="18"/>
  <c r="AH26" i="18"/>
  <c r="AK19" i="18"/>
  <c r="AK11" i="18"/>
  <c r="AE8" i="18"/>
  <c r="AK13" i="18"/>
  <c r="AG21" i="18"/>
  <c r="R32" i="18"/>
  <c r="AK18" i="18"/>
  <c r="AK25" i="18"/>
  <c r="AK10" i="18"/>
  <c r="AK7" i="18"/>
  <c r="AK20" i="18"/>
  <c r="W32" i="18"/>
  <c r="U32" i="18"/>
  <c r="AK9" i="18"/>
  <c r="AK28" i="18"/>
  <c r="AK23" i="18"/>
  <c r="AK6" i="18"/>
  <c r="AK22" i="18"/>
  <c r="AK16" i="18"/>
  <c r="AK24" i="18"/>
  <c r="AK4" i="18"/>
  <c r="AK27" i="18"/>
  <c r="AK12" i="18"/>
  <c r="AK14" i="18"/>
  <c r="AK5" i="18"/>
  <c r="AK8" i="18"/>
  <c r="AF10" i="18"/>
  <c r="AF25" i="18"/>
  <c r="AF11" i="18"/>
  <c r="AF4" i="18"/>
  <c r="AF18" i="18"/>
  <c r="AF14" i="18"/>
  <c r="R27" i="18"/>
  <c r="W27" i="18"/>
  <c r="AF28" i="18"/>
  <c r="AF5" i="18"/>
  <c r="AF9" i="18"/>
  <c r="AF8" i="18"/>
  <c r="AF24" i="18"/>
  <c r="AF6" i="18"/>
  <c r="AF7" i="18"/>
  <c r="AF22" i="18"/>
  <c r="AF20" i="18"/>
  <c r="U27" i="18"/>
  <c r="AF27" i="18"/>
  <c r="AF12" i="18"/>
  <c r="AF16" i="18"/>
  <c r="AF23" i="18"/>
  <c r="AE19" i="18"/>
  <c r="AJ13" i="18"/>
  <c r="AL17" i="18"/>
  <c r="AF15" i="18"/>
  <c r="W26" i="18"/>
  <c r="U26" i="18"/>
  <c r="Q27" i="18"/>
  <c r="AE9" i="18"/>
  <c r="AE28" i="18"/>
  <c r="AE25" i="18"/>
  <c r="AE12" i="18"/>
  <c r="AE11" i="18"/>
  <c r="AE21" i="18"/>
  <c r="AE4" i="18"/>
  <c r="X26" i="18"/>
  <c r="S26" i="18"/>
  <c r="Q26" i="18"/>
  <c r="T26" i="18"/>
  <c r="R26" i="18"/>
  <c r="V26" i="18"/>
  <c r="AE27" i="18"/>
  <c r="AE22" i="18"/>
  <c r="AE20" i="18"/>
  <c r="AE5" i="18"/>
  <c r="AE7" i="18"/>
  <c r="Q32" i="18"/>
  <c r="AE10" i="18"/>
  <c r="AE16" i="18"/>
  <c r="Q30" i="18"/>
  <c r="AE14" i="18"/>
  <c r="AE23" i="18"/>
  <c r="AE6" i="18"/>
  <c r="AE18" i="18"/>
  <c r="A24" i="17"/>
  <c r="A6" i="17"/>
  <c r="A19" i="17"/>
  <c r="AM7" i="18"/>
  <c r="AM15" i="18"/>
  <c r="AN12" i="18"/>
  <c r="AM17" i="18"/>
  <c r="AM13" i="18"/>
  <c r="AN17" i="18"/>
  <c r="AM12" i="18"/>
  <c r="AM8" i="18"/>
  <c r="AN16" i="18"/>
  <c r="AM6" i="18"/>
  <c r="AM26" i="18"/>
  <c r="AN13" i="18"/>
  <c r="AM11" i="18"/>
  <c r="AN24" i="18"/>
  <c r="AN15" i="18"/>
  <c r="AM4" i="18"/>
  <c r="AM10" i="18"/>
  <c r="AM9" i="18"/>
  <c r="AM5" i="18"/>
  <c r="AM22" i="18"/>
  <c r="AM18" i="18"/>
  <c r="AM27" i="18"/>
  <c r="AM25" i="18"/>
  <c r="AM14" i="18"/>
  <c r="AM28" i="18"/>
  <c r="AN11" i="18"/>
  <c r="AN8" i="18"/>
  <c r="AM20" i="18"/>
  <c r="AN6" i="18"/>
  <c r="AN23" i="18"/>
  <c r="AN21" i="18"/>
  <c r="AM16" i="18"/>
  <c r="AN20" i="18"/>
  <c r="AM19" i="18"/>
  <c r="AN19" i="18"/>
  <c r="AN26" i="18"/>
  <c r="AM24" i="18"/>
  <c r="AM21" i="18"/>
  <c r="AN7" i="18"/>
  <c r="AM23" i="18"/>
  <c r="A11" i="17" l="1"/>
  <c r="A21" i="17"/>
  <c r="A12" i="17"/>
  <c r="A18" i="17"/>
  <c r="AA18" i="17" s="1"/>
  <c r="A9" i="17"/>
  <c r="AA9" i="17" s="1"/>
  <c r="A8" i="17"/>
  <c r="A23" i="17"/>
  <c r="AA23" i="17" s="1"/>
  <c r="A5" i="17"/>
  <c r="AA5" i="17" s="1"/>
  <c r="AA11" i="17"/>
  <c r="AA21" i="17"/>
  <c r="AA12" i="17"/>
  <c r="AA8" i="17"/>
  <c r="AA19" i="17"/>
  <c r="AA6" i="17"/>
  <c r="AA24" i="17"/>
  <c r="A26" i="17"/>
  <c r="A25" i="17"/>
  <c r="A28" i="17"/>
  <c r="A40" i="17"/>
  <c r="A37" i="17"/>
  <c r="A30" i="17"/>
  <c r="A38" i="17"/>
  <c r="A31" i="17"/>
  <c r="A35" i="17"/>
  <c r="A3" i="17"/>
  <c r="B3" i="17" s="1"/>
  <c r="A10" i="17"/>
  <c r="A15" i="17"/>
  <c r="A22" i="17"/>
  <c r="A33" i="17"/>
  <c r="A17" i="17"/>
  <c r="A36" i="17"/>
  <c r="A20" i="17"/>
  <c r="A4" i="17"/>
  <c r="A27" i="17"/>
  <c r="A34" i="17"/>
  <c r="A39" i="17"/>
  <c r="A7" i="17"/>
  <c r="A14" i="17"/>
  <c r="A29" i="17"/>
  <c r="A13" i="17"/>
  <c r="A32" i="17"/>
  <c r="A16" i="17"/>
  <c r="W5" i="17"/>
  <c r="X5" i="17" s="1"/>
  <c r="A41" i="17"/>
  <c r="A42" i="17"/>
  <c r="B4" i="17" l="1"/>
  <c r="C4" i="17" s="1"/>
  <c r="AA14" i="17"/>
  <c r="AA17" i="17"/>
  <c r="AA38" i="17"/>
  <c r="AA32" i="17"/>
  <c r="AA4" i="17"/>
  <c r="AA3" i="17"/>
  <c r="AA25" i="17"/>
  <c r="AA41" i="17"/>
  <c r="AA13" i="17"/>
  <c r="AA39" i="17"/>
  <c r="AA20" i="17"/>
  <c r="AA22" i="17"/>
  <c r="AA35" i="17"/>
  <c r="AA37" i="17"/>
  <c r="AA26" i="17"/>
  <c r="AA16" i="17"/>
  <c r="AA27" i="17"/>
  <c r="AA10" i="17"/>
  <c r="AA28" i="17"/>
  <c r="AA42" i="17"/>
  <c r="AA7" i="17"/>
  <c r="AA33" i="17"/>
  <c r="AA30" i="17"/>
  <c r="AA29" i="17"/>
  <c r="AA34" i="17"/>
  <c r="AA36" i="17"/>
  <c r="AA15" i="17"/>
  <c r="AA31" i="17"/>
  <c r="AA40" i="17"/>
  <c r="W6" i="17"/>
  <c r="X6" i="17" s="1"/>
  <c r="A57" i="17"/>
  <c r="A58" i="17"/>
  <c r="A46" i="17"/>
  <c r="A64" i="17"/>
  <c r="A60" i="17"/>
  <c r="A49" i="17"/>
  <c r="A65" i="17"/>
  <c r="A48" i="17"/>
  <c r="A50" i="17"/>
  <c r="A66" i="17"/>
  <c r="A63" i="17"/>
  <c r="A47" i="17"/>
  <c r="A59" i="17"/>
  <c r="A43" i="17"/>
  <c r="A53" i="17"/>
  <c r="A54" i="17"/>
  <c r="A56" i="17"/>
  <c r="A52" i="17"/>
  <c r="A61" i="17"/>
  <c r="A44" i="17"/>
  <c r="A62" i="17"/>
  <c r="A45" i="17"/>
  <c r="A55" i="17"/>
  <c r="A51" i="17"/>
  <c r="E3" i="17"/>
  <c r="F3" i="17"/>
  <c r="H3" i="17"/>
  <c r="D3" i="17"/>
  <c r="L3" i="17"/>
  <c r="L4" i="17"/>
  <c r="K3" i="17"/>
  <c r="M3" i="17"/>
  <c r="J3" i="17"/>
  <c r="G3" i="17"/>
  <c r="I3" i="17"/>
  <c r="B5" i="17" l="1"/>
  <c r="B6" i="17" s="1"/>
  <c r="AA61" i="17"/>
  <c r="AA63" i="17"/>
  <c r="AA46" i="17"/>
  <c r="AA45" i="17"/>
  <c r="AA66" i="17"/>
  <c r="AA58" i="17"/>
  <c r="AA62" i="17"/>
  <c r="AA59" i="17"/>
  <c r="AA60" i="17"/>
  <c r="AA57" i="17"/>
  <c r="AA55" i="17"/>
  <c r="AA53" i="17"/>
  <c r="AA65" i="17"/>
  <c r="AA52" i="17"/>
  <c r="AA43" i="17"/>
  <c r="AA49" i="17"/>
  <c r="AA56" i="17"/>
  <c r="AA50" i="17"/>
  <c r="AA51" i="17"/>
  <c r="AA44" i="17"/>
  <c r="AA54" i="17"/>
  <c r="AA47" i="17"/>
  <c r="AA48" i="17"/>
  <c r="AA64" i="17"/>
  <c r="Y43" i="17"/>
  <c r="X43" i="17"/>
  <c r="Y41" i="17"/>
  <c r="Y40" i="17"/>
  <c r="U45" i="17"/>
  <c r="W45" i="17"/>
  <c r="AK3" i="17"/>
  <c r="S45" i="17"/>
  <c r="P45" i="17"/>
  <c r="Q45" i="17"/>
  <c r="T45" i="17"/>
  <c r="X45" i="17"/>
  <c r="Y45" i="17"/>
  <c r="R45" i="17"/>
  <c r="V45" i="17"/>
  <c r="Y42" i="17"/>
  <c r="X42" i="17"/>
  <c r="AJ3" i="17"/>
  <c r="R44" i="17"/>
  <c r="T44" i="17"/>
  <c r="X41" i="17"/>
  <c r="X44" i="17"/>
  <c r="U44" i="17"/>
  <c r="X40" i="17"/>
  <c r="Y44" i="17"/>
  <c r="Q44" i="17"/>
  <c r="S44" i="17"/>
  <c r="W44" i="17"/>
  <c r="V44" i="17"/>
  <c r="P44" i="17"/>
  <c r="X36" i="17"/>
  <c r="Y36" i="17"/>
  <c r="X39" i="17"/>
  <c r="Y39" i="17"/>
  <c r="X37" i="17"/>
  <c r="Y37" i="17"/>
  <c r="X38" i="17"/>
  <c r="Y38" i="17"/>
  <c r="AJ4" i="17"/>
  <c r="A68" i="17"/>
  <c r="A83" i="17"/>
  <c r="A95" i="17"/>
  <c r="A98" i="17"/>
  <c r="A76" i="17"/>
  <c r="A89" i="17"/>
  <c r="A79" i="17"/>
  <c r="M4" i="17"/>
  <c r="G4" i="17"/>
  <c r="E4" i="17"/>
  <c r="D4" i="17"/>
  <c r="H4" i="17"/>
  <c r="K4" i="17"/>
  <c r="F4" i="17"/>
  <c r="J4" i="17"/>
  <c r="I4" i="17"/>
  <c r="C5" i="17" l="1"/>
  <c r="AK4" i="17"/>
  <c r="AA89" i="17"/>
  <c r="AA95" i="17"/>
  <c r="AA76" i="17"/>
  <c r="AA68" i="17"/>
  <c r="AA98" i="17"/>
  <c r="AA79" i="17"/>
  <c r="AA83" i="17"/>
  <c r="A71" i="17"/>
  <c r="A77" i="17"/>
  <c r="A88" i="17"/>
  <c r="A101" i="17"/>
  <c r="A67" i="17"/>
  <c r="A90" i="17"/>
  <c r="A81" i="17"/>
  <c r="A86" i="17"/>
  <c r="A91" i="17"/>
  <c r="A104" i="17"/>
  <c r="A73" i="17"/>
  <c r="A100" i="17"/>
  <c r="A78" i="17"/>
  <c r="A82" i="17"/>
  <c r="A80" i="17"/>
  <c r="A92" i="17"/>
  <c r="A99" i="17"/>
  <c r="A94" i="17"/>
  <c r="A102" i="17"/>
  <c r="A97" i="17"/>
  <c r="A93" i="17"/>
  <c r="A69" i="17"/>
  <c r="A87" i="17"/>
  <c r="A106" i="17"/>
  <c r="A84" i="17"/>
  <c r="A70" i="17"/>
  <c r="A72" i="17"/>
  <c r="A75" i="17"/>
  <c r="B7" i="17"/>
  <c r="C6" i="17"/>
  <c r="A96" i="17"/>
  <c r="A74" i="17"/>
  <c r="A85" i="17"/>
  <c r="A103" i="17"/>
  <c r="A105" i="17"/>
  <c r="F5" i="17"/>
  <c r="L5" i="17"/>
  <c r="I5" i="17"/>
  <c r="K5" i="17"/>
  <c r="D5" i="17"/>
  <c r="E5" i="17"/>
  <c r="K6" i="17"/>
  <c r="J5" i="17"/>
  <c r="H5" i="17"/>
  <c r="M5" i="17"/>
  <c r="G5" i="17"/>
  <c r="AA100" i="17" l="1"/>
  <c r="AA81" i="17"/>
  <c r="AA103" i="17"/>
  <c r="AA106" i="17"/>
  <c r="AA93" i="17"/>
  <c r="AA94" i="17"/>
  <c r="AA99" i="17"/>
  <c r="AA80" i="17"/>
  <c r="AA91" i="17"/>
  <c r="AA101" i="17"/>
  <c r="AA88" i="17"/>
  <c r="AA74" i="17"/>
  <c r="AA72" i="17"/>
  <c r="AA70" i="17"/>
  <c r="AA102" i="17"/>
  <c r="AA92" i="17"/>
  <c r="AA78" i="17"/>
  <c r="AA104" i="17"/>
  <c r="AA90" i="17"/>
  <c r="AA71" i="17"/>
  <c r="AA105" i="17"/>
  <c r="AA96" i="17"/>
  <c r="AA84" i="17"/>
  <c r="AA69" i="17"/>
  <c r="AA67" i="17"/>
  <c r="AA75" i="17"/>
  <c r="AA85" i="17"/>
  <c r="AA87" i="17"/>
  <c r="AA97" i="17"/>
  <c r="AA82" i="17"/>
  <c r="AA73" i="17"/>
  <c r="AA86" i="17"/>
  <c r="AA77" i="17"/>
  <c r="AJ5" i="17"/>
  <c r="AK5" i="17"/>
  <c r="B8" i="17"/>
  <c r="C7" i="17"/>
  <c r="L6" i="17"/>
  <c r="F6" i="17"/>
  <c r="E6" i="17"/>
  <c r="H6" i="17"/>
  <c r="D6" i="17"/>
  <c r="J6" i="17"/>
  <c r="G6" i="17"/>
  <c r="I7" i="17"/>
  <c r="M6" i="17"/>
  <c r="I6" i="17"/>
  <c r="AK6" i="17" l="1"/>
  <c r="AJ6" i="17"/>
  <c r="B9" i="17"/>
  <c r="C8" i="17"/>
  <c r="E7" i="17"/>
  <c r="M7" i="17"/>
  <c r="F7" i="17"/>
  <c r="G7" i="17"/>
  <c r="L7" i="17"/>
  <c r="H7" i="17"/>
  <c r="J7" i="17"/>
  <c r="D7" i="17"/>
  <c r="K7" i="17"/>
  <c r="G8" i="17"/>
  <c r="AJ7" i="17" l="1"/>
  <c r="AK7" i="17"/>
  <c r="B10" i="17"/>
  <c r="C9" i="17"/>
  <c r="H8" i="17"/>
  <c r="L9" i="17"/>
  <c r="K8" i="17"/>
  <c r="M8" i="17"/>
  <c r="J8" i="17"/>
  <c r="D8" i="17"/>
  <c r="I8" i="17"/>
  <c r="F8" i="17"/>
  <c r="E8" i="17"/>
  <c r="D9" i="17"/>
  <c r="L8" i="17"/>
  <c r="M9" i="17"/>
  <c r="AK8" i="17" l="1"/>
  <c r="AJ8" i="17"/>
  <c r="AJ9" i="17"/>
  <c r="B11" i="17"/>
  <c r="C10" i="17"/>
  <c r="I9" i="17"/>
  <c r="K10" i="17"/>
  <c r="J9" i="17"/>
  <c r="G9" i="17"/>
  <c r="E9" i="17"/>
  <c r="F9" i="17"/>
  <c r="H9" i="17"/>
  <c r="K9" i="17"/>
  <c r="AK9" i="17" l="1"/>
  <c r="B12" i="17"/>
  <c r="C11" i="17"/>
  <c r="G10" i="17"/>
  <c r="J10" i="17"/>
  <c r="H10" i="17"/>
  <c r="M10" i="17"/>
  <c r="D10" i="17"/>
  <c r="I10" i="17"/>
  <c r="E10" i="17"/>
  <c r="L10" i="17"/>
  <c r="F10" i="17"/>
  <c r="J11" i="17"/>
  <c r="E11" i="17"/>
  <c r="AJ10" i="17" l="1"/>
  <c r="AK10" i="17"/>
  <c r="B13" i="17"/>
  <c r="C12" i="17"/>
  <c r="G11" i="17"/>
  <c r="M11" i="17"/>
  <c r="I11" i="17"/>
  <c r="F11" i="17"/>
  <c r="L11" i="17"/>
  <c r="I12" i="17"/>
  <c r="F12" i="17"/>
  <c r="K12" i="17"/>
  <c r="H11" i="17"/>
  <c r="D11" i="17"/>
  <c r="H12" i="17"/>
  <c r="K11" i="17"/>
  <c r="G12" i="17"/>
  <c r="AJ11" i="17" l="1"/>
  <c r="AK11" i="17"/>
  <c r="B14" i="17"/>
  <c r="C13" i="17"/>
  <c r="D12" i="17"/>
  <c r="L12" i="17"/>
  <c r="J12" i="17"/>
  <c r="M12" i="17"/>
  <c r="E12" i="17"/>
  <c r="H13" i="17"/>
  <c r="AJ12" i="17" l="1"/>
  <c r="AK12" i="17"/>
  <c r="B15" i="17"/>
  <c r="C14" i="17"/>
  <c r="L13" i="17"/>
  <c r="D14" i="17"/>
  <c r="G13" i="17"/>
  <c r="D13" i="17"/>
  <c r="M13" i="17"/>
  <c r="F13" i="17"/>
  <c r="I14" i="17"/>
  <c r="L14" i="17"/>
  <c r="I13" i="17"/>
  <c r="H14" i="17"/>
  <c r="M14" i="17"/>
  <c r="F14" i="17"/>
  <c r="E13" i="17"/>
  <c r="K13" i="17"/>
  <c r="J13" i="17"/>
  <c r="AK13" i="17" l="1"/>
  <c r="AJ13" i="17"/>
  <c r="B16" i="17"/>
  <c r="C15" i="17"/>
  <c r="G14" i="17"/>
  <c r="J14" i="17"/>
  <c r="L15" i="17"/>
  <c r="E14" i="17"/>
  <c r="K14" i="17"/>
  <c r="AJ14" i="17" l="1"/>
  <c r="AK14" i="17"/>
  <c r="B17" i="17"/>
  <c r="C16" i="17"/>
  <c r="M15" i="17"/>
  <c r="F15" i="17"/>
  <c r="D15" i="17"/>
  <c r="H16" i="17"/>
  <c r="K15" i="17"/>
  <c r="I15" i="17"/>
  <c r="H15" i="17"/>
  <c r="J15" i="17"/>
  <c r="F16" i="17"/>
  <c r="I16" i="17"/>
  <c r="E15" i="17"/>
  <c r="G15" i="17"/>
  <c r="AJ15" i="17" l="1"/>
  <c r="AK15" i="17"/>
  <c r="B18" i="17"/>
  <c r="C17" i="17"/>
  <c r="E16" i="17"/>
  <c r="J16" i="17"/>
  <c r="D17" i="17"/>
  <c r="L16" i="17"/>
  <c r="M16" i="17"/>
  <c r="L17" i="17"/>
  <c r="M17" i="17"/>
  <c r="K16" i="17"/>
  <c r="D16" i="17"/>
  <c r="G16" i="17"/>
  <c r="G17" i="17"/>
  <c r="AJ16" i="17" l="1"/>
  <c r="AK16" i="17"/>
  <c r="AK17" i="17"/>
  <c r="B19" i="17"/>
  <c r="C18" i="17"/>
  <c r="H17" i="17"/>
  <c r="F18" i="17"/>
  <c r="L18" i="17"/>
  <c r="F17" i="17"/>
  <c r="E17" i="17"/>
  <c r="D18" i="17"/>
  <c r="I17" i="17"/>
  <c r="K17" i="17"/>
  <c r="J17" i="17"/>
  <c r="AJ17" i="17" l="1"/>
  <c r="B20" i="17"/>
  <c r="C19" i="17"/>
  <c r="J19" i="17"/>
  <c r="D19" i="17"/>
  <c r="G18" i="17"/>
  <c r="K18" i="17"/>
  <c r="L19" i="17"/>
  <c r="J18" i="17"/>
  <c r="G19" i="17"/>
  <c r="H18" i="17"/>
  <c r="M18" i="17"/>
  <c r="I18" i="17"/>
  <c r="E18" i="17"/>
  <c r="K19" i="17"/>
  <c r="AJ18" i="17" l="1"/>
  <c r="AK18" i="17"/>
  <c r="AJ19" i="17"/>
  <c r="B21" i="17"/>
  <c r="C20" i="17"/>
  <c r="F20" i="17"/>
  <c r="F19" i="17"/>
  <c r="I19" i="17"/>
  <c r="E19" i="17"/>
  <c r="D20" i="17"/>
  <c r="H19" i="17"/>
  <c r="J20" i="17"/>
  <c r="M19" i="17"/>
  <c r="L20" i="17"/>
  <c r="AK19" i="17" l="1"/>
  <c r="B22" i="17"/>
  <c r="C21" i="17"/>
  <c r="G20" i="17"/>
  <c r="H20" i="17"/>
  <c r="I20" i="17"/>
  <c r="E20" i="17"/>
  <c r="K20" i="17"/>
  <c r="M20" i="17"/>
  <c r="H21" i="17"/>
  <c r="I21" i="17"/>
  <c r="AJ20" i="17" l="1"/>
  <c r="AK20" i="17"/>
  <c r="B23" i="17"/>
  <c r="C22" i="17"/>
  <c r="L21" i="17"/>
  <c r="J21" i="17"/>
  <c r="D21" i="17"/>
  <c r="E21" i="17"/>
  <c r="G21" i="17"/>
  <c r="I22" i="17"/>
  <c r="M21" i="17"/>
  <c r="K21" i="17"/>
  <c r="F21" i="17"/>
  <c r="AK21" i="17" l="1"/>
  <c r="AJ21" i="17"/>
  <c r="B24" i="17"/>
  <c r="C23" i="17"/>
  <c r="F22" i="17"/>
  <c r="H22" i="17"/>
  <c r="J22" i="17"/>
  <c r="K22" i="17"/>
  <c r="E22" i="17"/>
  <c r="M23" i="17"/>
  <c r="L22" i="17"/>
  <c r="D22" i="17"/>
  <c r="G22" i="17"/>
  <c r="M22" i="17"/>
  <c r="H23" i="17"/>
  <c r="AJ22" i="17" l="1"/>
  <c r="AK22" i="17"/>
  <c r="AK23" i="17"/>
  <c r="B25" i="17"/>
  <c r="C24" i="17"/>
  <c r="D23" i="17"/>
  <c r="F23" i="17"/>
  <c r="E24" i="17"/>
  <c r="K23" i="17"/>
  <c r="I24" i="17"/>
  <c r="J23" i="17"/>
  <c r="F24" i="17"/>
  <c r="J24" i="17"/>
  <c r="G23" i="17"/>
  <c r="L23" i="17"/>
  <c r="I23" i="17"/>
  <c r="E23" i="17"/>
  <c r="AJ23" i="17" l="1"/>
  <c r="B26" i="17"/>
  <c r="C25" i="17"/>
  <c r="G24" i="17"/>
  <c r="D24" i="17"/>
  <c r="H24" i="17"/>
  <c r="M24" i="17"/>
  <c r="J25" i="17"/>
  <c r="L24" i="17"/>
  <c r="K24" i="17"/>
  <c r="I25" i="17"/>
  <c r="AJ24" i="17" l="1"/>
  <c r="AK24" i="17"/>
  <c r="B27" i="17"/>
  <c r="C26" i="17"/>
  <c r="G25" i="17"/>
  <c r="H25" i="17"/>
  <c r="F25" i="17"/>
  <c r="D25" i="17"/>
  <c r="E25" i="17"/>
  <c r="I26" i="17"/>
  <c r="L25" i="17"/>
  <c r="M26" i="17"/>
  <c r="F26" i="17"/>
  <c r="J26" i="17"/>
  <c r="K25" i="17"/>
  <c r="E26" i="17"/>
  <c r="M25" i="17"/>
  <c r="AK25" i="17" l="1"/>
  <c r="AJ25" i="17"/>
  <c r="B28" i="17"/>
  <c r="C27" i="17"/>
  <c r="K26" i="17"/>
  <c r="G26" i="17"/>
  <c r="L26" i="17"/>
  <c r="D26" i="17"/>
  <c r="H26" i="17"/>
  <c r="D27" i="17"/>
  <c r="AJ26" i="17" l="1"/>
  <c r="AK26" i="17"/>
  <c r="B29" i="17"/>
  <c r="C28" i="17"/>
  <c r="M27" i="17"/>
  <c r="H27" i="17"/>
  <c r="E27" i="17"/>
  <c r="G27" i="17"/>
  <c r="K27" i="17"/>
  <c r="L27" i="17"/>
  <c r="I27" i="17"/>
  <c r="F27" i="17"/>
  <c r="J27" i="17"/>
  <c r="D28" i="17"/>
  <c r="AJ27" i="17" l="1"/>
  <c r="AK27" i="17"/>
  <c r="B30" i="17"/>
  <c r="C29" i="17"/>
  <c r="I28" i="17"/>
  <c r="K28" i="17"/>
  <c r="H28" i="17"/>
  <c r="G28" i="17"/>
  <c r="L28" i="17"/>
  <c r="J28" i="17"/>
  <c r="E28" i="17"/>
  <c r="F28" i="17"/>
  <c r="M28" i="17"/>
  <c r="D29" i="17"/>
  <c r="AJ28" i="17" l="1"/>
  <c r="AK28" i="17"/>
  <c r="B31" i="17"/>
  <c r="C30" i="17"/>
  <c r="G29" i="17"/>
  <c r="E29" i="17"/>
  <c r="I29" i="17"/>
  <c r="F29" i="17"/>
  <c r="L29" i="17"/>
  <c r="H29" i="17"/>
  <c r="M29" i="17"/>
  <c r="J29" i="17"/>
  <c r="K29" i="17"/>
  <c r="E30" i="17"/>
  <c r="AJ29" i="17" l="1"/>
  <c r="AK29" i="17"/>
  <c r="B32" i="17"/>
  <c r="C31" i="17"/>
  <c r="G30" i="17"/>
  <c r="F30" i="17"/>
  <c r="E31" i="17"/>
  <c r="K30" i="17"/>
  <c r="J30" i="17"/>
  <c r="D30" i="17"/>
  <c r="I30" i="17"/>
  <c r="M30" i="17"/>
  <c r="L30" i="17"/>
  <c r="H30" i="17"/>
  <c r="M31" i="17"/>
  <c r="AK30" i="17" l="1"/>
  <c r="AJ30" i="17"/>
  <c r="B33" i="17"/>
  <c r="C32" i="17"/>
  <c r="G31" i="17"/>
  <c r="L31" i="17"/>
  <c r="I31" i="17"/>
  <c r="H31" i="17"/>
  <c r="F31" i="17"/>
  <c r="J31" i="17"/>
  <c r="K31" i="17"/>
  <c r="D31" i="17"/>
  <c r="J32" i="17"/>
  <c r="AJ31" i="17" l="1"/>
  <c r="AK31" i="17"/>
  <c r="B34" i="17"/>
  <c r="C33" i="17"/>
  <c r="E32" i="17"/>
  <c r="H32" i="17"/>
  <c r="K32" i="17"/>
  <c r="M32" i="17"/>
  <c r="G32" i="17"/>
  <c r="F32" i="17"/>
  <c r="D32" i="17"/>
  <c r="F33" i="17"/>
  <c r="L32" i="17"/>
  <c r="I32" i="17"/>
  <c r="M33" i="17"/>
  <c r="AJ32" i="17" l="1"/>
  <c r="AK32" i="17"/>
  <c r="B35" i="17"/>
  <c r="C34" i="17"/>
  <c r="G33" i="17"/>
  <c r="H33" i="17"/>
  <c r="D33" i="17"/>
  <c r="E33" i="17"/>
  <c r="D34" i="17"/>
  <c r="L33" i="17"/>
  <c r="I33" i="17"/>
  <c r="J33" i="17"/>
  <c r="K33" i="17"/>
  <c r="AJ33" i="17" l="1"/>
  <c r="AK33" i="17"/>
  <c r="B36" i="17"/>
  <c r="C35" i="17"/>
  <c r="J34" i="17"/>
  <c r="G34" i="17"/>
  <c r="F34" i="17"/>
  <c r="I34" i="17"/>
  <c r="E34" i="17"/>
  <c r="M35" i="17"/>
  <c r="H35" i="17"/>
  <c r="L34" i="17"/>
  <c r="I35" i="17"/>
  <c r="H34" i="17"/>
  <c r="K34" i="17"/>
  <c r="M34" i="17"/>
  <c r="D35" i="17"/>
  <c r="AK34" i="17" l="1"/>
  <c r="AJ34" i="17"/>
  <c r="AK35" i="17"/>
  <c r="B37" i="17"/>
  <c r="C36" i="17"/>
  <c r="L35" i="17"/>
  <c r="J35" i="17"/>
  <c r="G35" i="17"/>
  <c r="F35" i="17"/>
  <c r="E35" i="17"/>
  <c r="K35" i="17"/>
  <c r="J36" i="17"/>
  <c r="AJ35" i="17" l="1"/>
  <c r="B38" i="17"/>
  <c r="C37" i="17"/>
  <c r="I36" i="17"/>
  <c r="H36" i="17"/>
  <c r="H37" i="17"/>
  <c r="K36" i="17"/>
  <c r="E36" i="17"/>
  <c r="G36" i="17"/>
  <c r="D36" i="17"/>
  <c r="L36" i="17"/>
  <c r="F36" i="17"/>
  <c r="M36" i="17"/>
  <c r="AJ36" i="17" l="1"/>
  <c r="AK36" i="17"/>
  <c r="B39" i="17"/>
  <c r="C38" i="17"/>
  <c r="K37" i="17"/>
  <c r="D37" i="17"/>
  <c r="L37" i="17"/>
  <c r="E37" i="17"/>
  <c r="G37" i="17"/>
  <c r="J37" i="17"/>
  <c r="K38" i="17"/>
  <c r="M37" i="17"/>
  <c r="I37" i="17"/>
  <c r="F37" i="17"/>
  <c r="E38" i="17"/>
  <c r="AK37" i="17" l="1"/>
  <c r="AJ37" i="17"/>
  <c r="B40" i="17"/>
  <c r="C39" i="17"/>
  <c r="M38" i="17"/>
  <c r="D38" i="17"/>
  <c r="L39" i="17"/>
  <c r="I38" i="17"/>
  <c r="L38" i="17"/>
  <c r="F38" i="17"/>
  <c r="H38" i="17"/>
  <c r="J38" i="17"/>
  <c r="G38" i="17"/>
  <c r="H39" i="17"/>
  <c r="AJ38" i="17" l="1"/>
  <c r="AK38" i="17"/>
  <c r="B41" i="17"/>
  <c r="C40" i="17"/>
  <c r="F39" i="17"/>
  <c r="G39" i="17"/>
  <c r="K39" i="17"/>
  <c r="M39" i="17"/>
  <c r="J39" i="17"/>
  <c r="E39" i="17"/>
  <c r="I39" i="17"/>
  <c r="D39" i="17"/>
  <c r="D40" i="17"/>
  <c r="AK39" i="17" l="1"/>
  <c r="AJ39" i="17"/>
  <c r="B42" i="17"/>
  <c r="C41" i="17"/>
  <c r="H40" i="17"/>
  <c r="E40" i="17"/>
  <c r="M40" i="17"/>
  <c r="G40" i="17"/>
  <c r="K40" i="17"/>
  <c r="J40" i="17"/>
  <c r="F40" i="17"/>
  <c r="L40" i="17"/>
  <c r="I40" i="17"/>
  <c r="L41" i="17"/>
  <c r="AJ40" i="17" l="1"/>
  <c r="AK40" i="17"/>
  <c r="B43" i="17"/>
  <c r="C42" i="17"/>
  <c r="E41" i="17"/>
  <c r="H41" i="17"/>
  <c r="M41" i="17"/>
  <c r="D41" i="17"/>
  <c r="G41" i="17"/>
  <c r="I41" i="17"/>
  <c r="F41" i="17"/>
  <c r="K41" i="17"/>
  <c r="J41" i="17"/>
  <c r="F42" i="17"/>
  <c r="AK41" i="17" l="1"/>
  <c r="AJ41" i="17"/>
  <c r="B44" i="17"/>
  <c r="C43" i="17"/>
  <c r="G42" i="17"/>
  <c r="K42" i="17"/>
  <c r="E42" i="17"/>
  <c r="D42" i="17"/>
  <c r="H42" i="17"/>
  <c r="I42" i="17"/>
  <c r="G43" i="17"/>
  <c r="J42" i="17"/>
  <c r="L42" i="17"/>
  <c r="M42" i="17"/>
  <c r="AJ42" i="17" l="1"/>
  <c r="AK42" i="17"/>
  <c r="B45" i="17"/>
  <c r="C44" i="17"/>
  <c r="L43" i="17"/>
  <c r="K43" i="17"/>
  <c r="I43" i="17"/>
  <c r="J43" i="17"/>
  <c r="M43" i="17"/>
  <c r="F43" i="17"/>
  <c r="E43" i="17"/>
  <c r="H43" i="17"/>
  <c r="D43" i="17"/>
  <c r="I44" i="17"/>
  <c r="AK43" i="17" l="1"/>
  <c r="AJ43" i="17"/>
  <c r="B46" i="17"/>
  <c r="C45" i="17"/>
  <c r="F44" i="17"/>
  <c r="G44" i="17"/>
  <c r="H44" i="17"/>
  <c r="M44" i="17"/>
  <c r="D44" i="17"/>
  <c r="L44" i="17"/>
  <c r="K44" i="17"/>
  <c r="M45" i="17"/>
  <c r="E44" i="17"/>
  <c r="J44" i="17"/>
  <c r="AJ44" i="17" l="1"/>
  <c r="AK44" i="17"/>
  <c r="B47" i="17"/>
  <c r="C46" i="17"/>
  <c r="D45" i="17"/>
  <c r="L45" i="17"/>
  <c r="F45" i="17"/>
  <c r="J46" i="17"/>
  <c r="I45" i="17"/>
  <c r="K45" i="17"/>
  <c r="H45" i="17"/>
  <c r="F46" i="17"/>
  <c r="J45" i="17"/>
  <c r="M46" i="17"/>
  <c r="G45" i="17"/>
  <c r="D46" i="17"/>
  <c r="E45" i="17"/>
  <c r="L46" i="17"/>
  <c r="AJ45" i="17" l="1"/>
  <c r="AK45" i="17"/>
  <c r="B48" i="17"/>
  <c r="C47" i="17"/>
  <c r="K46" i="17"/>
  <c r="E46" i="17"/>
  <c r="H46" i="17"/>
  <c r="G46" i="17"/>
  <c r="I46" i="17"/>
  <c r="K47" i="17"/>
  <c r="AK46" i="17" l="1"/>
  <c r="AJ46" i="17"/>
  <c r="B49" i="17"/>
  <c r="C48" i="17"/>
  <c r="H47" i="17"/>
  <c r="J47" i="17"/>
  <c r="L47" i="17"/>
  <c r="I47" i="17"/>
  <c r="E47" i="17"/>
  <c r="E48" i="17"/>
  <c r="G48" i="17"/>
  <c r="D47" i="17"/>
  <c r="G47" i="17"/>
  <c r="F47" i="17"/>
  <c r="M47" i="17"/>
  <c r="D48" i="17"/>
  <c r="AK47" i="17" l="1"/>
  <c r="AJ47" i="17"/>
  <c r="B50" i="17"/>
  <c r="C49" i="17"/>
  <c r="M48" i="17"/>
  <c r="I49" i="17"/>
  <c r="J48" i="17"/>
  <c r="H48" i="17"/>
  <c r="K48" i="17"/>
  <c r="I48" i="17"/>
  <c r="F48" i="17"/>
  <c r="L48" i="17"/>
  <c r="AJ48" i="17" l="1"/>
  <c r="AK48" i="17"/>
  <c r="B51" i="17"/>
  <c r="C50" i="17"/>
  <c r="F49" i="17"/>
  <c r="E49" i="17"/>
  <c r="M49" i="17"/>
  <c r="L49" i="17"/>
  <c r="J49" i="17"/>
  <c r="G49" i="17"/>
  <c r="D49" i="17"/>
  <c r="K49" i="17"/>
  <c r="H49" i="17"/>
  <c r="L50" i="17"/>
  <c r="AK49" i="17" l="1"/>
  <c r="AJ49" i="17"/>
  <c r="AJ50" i="17"/>
  <c r="B52" i="17"/>
  <c r="C51" i="17"/>
  <c r="J50" i="17"/>
  <c r="K50" i="17"/>
  <c r="F50" i="17"/>
  <c r="D50" i="17"/>
  <c r="E50" i="17"/>
  <c r="H50" i="17"/>
  <c r="G50" i="17"/>
  <c r="I50" i="17"/>
  <c r="M50" i="17"/>
  <c r="I51" i="17"/>
  <c r="AK50" i="17" l="1"/>
  <c r="B53" i="17"/>
  <c r="C52" i="17"/>
  <c r="G51" i="17"/>
  <c r="H51" i="17"/>
  <c r="H52" i="17"/>
  <c r="L51" i="17"/>
  <c r="M51" i="17"/>
  <c r="F51" i="17"/>
  <c r="E51" i="17"/>
  <c r="D51" i="17"/>
  <c r="J51" i="17"/>
  <c r="K51" i="17"/>
  <c r="AK51" i="17" l="1"/>
  <c r="AJ51" i="17"/>
  <c r="B54" i="17"/>
  <c r="C53" i="17"/>
  <c r="K52" i="17"/>
  <c r="E52" i="17"/>
  <c r="F52" i="17"/>
  <c r="D52" i="17"/>
  <c r="J52" i="17"/>
  <c r="I52" i="17"/>
  <c r="E53" i="17"/>
  <c r="M52" i="17"/>
  <c r="G52" i="17"/>
  <c r="L52" i="17"/>
  <c r="AJ52" i="17" l="1"/>
  <c r="AK52" i="17"/>
  <c r="B55" i="17"/>
  <c r="C54" i="17"/>
  <c r="J53" i="17"/>
  <c r="G53" i="17"/>
  <c r="H53" i="17"/>
  <c r="K53" i="17"/>
  <c r="M53" i="17"/>
  <c r="L53" i="17"/>
  <c r="D53" i="17"/>
  <c r="I53" i="17"/>
  <c r="F53" i="17"/>
  <c r="L54" i="17"/>
  <c r="AJ53" i="17" l="1"/>
  <c r="AK53" i="17"/>
  <c r="B56" i="17"/>
  <c r="C55" i="17"/>
  <c r="J54" i="17"/>
  <c r="G54" i="17"/>
  <c r="H54" i="17"/>
  <c r="I54" i="17"/>
  <c r="F54" i="17"/>
  <c r="K54" i="17"/>
  <c r="G55" i="17"/>
  <c r="E54" i="17"/>
  <c r="M54" i="17"/>
  <c r="D54" i="17"/>
  <c r="AJ54" i="17" l="1"/>
  <c r="AK54" i="17"/>
  <c r="B57" i="17"/>
  <c r="C56" i="17"/>
  <c r="F55" i="17"/>
  <c r="M55" i="17"/>
  <c r="E55" i="17"/>
  <c r="D55" i="17"/>
  <c r="J55" i="17"/>
  <c r="H55" i="17"/>
  <c r="I55" i="17"/>
  <c r="K55" i="17"/>
  <c r="L55" i="17"/>
  <c r="E56" i="17"/>
  <c r="K56" i="17"/>
  <c r="AJ55" i="17" l="1"/>
  <c r="AK55" i="17"/>
  <c r="B58" i="17"/>
  <c r="C57" i="17"/>
  <c r="F56" i="17"/>
  <c r="D56" i="17"/>
  <c r="M56" i="17"/>
  <c r="G56" i="17"/>
  <c r="H56" i="17"/>
  <c r="F57" i="17"/>
  <c r="I56" i="17"/>
  <c r="J56" i="17"/>
  <c r="L56" i="17"/>
  <c r="K57" i="17"/>
  <c r="AK56" i="17" l="1"/>
  <c r="AJ56" i="17"/>
  <c r="B59" i="17"/>
  <c r="C58" i="17"/>
  <c r="I57" i="17"/>
  <c r="L57" i="17"/>
  <c r="G57" i="17"/>
  <c r="M57" i="17"/>
  <c r="J57" i="17"/>
  <c r="E57" i="17"/>
  <c r="H57" i="17"/>
  <c r="D57" i="17"/>
  <c r="D58" i="17"/>
  <c r="AK57" i="17" l="1"/>
  <c r="AJ57" i="17"/>
  <c r="B60" i="17"/>
  <c r="C59" i="17"/>
  <c r="J58" i="17"/>
  <c r="F58" i="17"/>
  <c r="L58" i="17"/>
  <c r="G58" i="17"/>
  <c r="I58" i="17"/>
  <c r="K58" i="17"/>
  <c r="E58" i="17"/>
  <c r="M58" i="17"/>
  <c r="H58" i="17"/>
  <c r="J59" i="17"/>
  <c r="K59" i="17"/>
  <c r="AJ58" i="17" l="1"/>
  <c r="AK58" i="17"/>
  <c r="B61" i="17"/>
  <c r="C60" i="17"/>
  <c r="F59" i="17"/>
  <c r="L59" i="17"/>
  <c r="G59" i="17"/>
  <c r="M59" i="17"/>
  <c r="D59" i="17"/>
  <c r="I59" i="17"/>
  <c r="H59" i="17"/>
  <c r="E59" i="17"/>
  <c r="L60" i="17"/>
  <c r="AJ59" i="17" l="1"/>
  <c r="AK59" i="17"/>
  <c r="B62" i="17"/>
  <c r="C61" i="17"/>
  <c r="J60" i="17"/>
  <c r="E60" i="17"/>
  <c r="G60" i="17"/>
  <c r="D60" i="17"/>
  <c r="K60" i="17"/>
  <c r="H60" i="17"/>
  <c r="F60" i="17"/>
  <c r="I60" i="17"/>
  <c r="M60" i="17"/>
  <c r="E61" i="17"/>
  <c r="AJ60" i="17" l="1"/>
  <c r="AK60" i="17"/>
  <c r="B63" i="17"/>
  <c r="C62" i="17"/>
  <c r="I61" i="17"/>
  <c r="J61" i="17"/>
  <c r="D61" i="17"/>
  <c r="K61" i="17"/>
  <c r="F61" i="17"/>
  <c r="G61" i="17"/>
  <c r="L62" i="17"/>
  <c r="L61" i="17"/>
  <c r="H61" i="17"/>
  <c r="M61" i="17"/>
  <c r="K62" i="17"/>
  <c r="I62" i="17"/>
  <c r="AJ61" i="17" l="1"/>
  <c r="AK61" i="17"/>
  <c r="B64" i="17"/>
  <c r="C63" i="17"/>
  <c r="F62" i="17"/>
  <c r="D62" i="17"/>
  <c r="M62" i="17"/>
  <c r="J62" i="17"/>
  <c r="E62" i="17"/>
  <c r="L63" i="17"/>
  <c r="J63" i="17"/>
  <c r="H62" i="17"/>
  <c r="E63" i="17"/>
  <c r="G62" i="17"/>
  <c r="I63" i="17"/>
  <c r="AK62" i="17" l="1"/>
  <c r="AJ62" i="17"/>
  <c r="B65" i="17"/>
  <c r="C64" i="17"/>
  <c r="G63" i="17"/>
  <c r="M63" i="17"/>
  <c r="H63" i="17"/>
  <c r="K63" i="17"/>
  <c r="D63" i="17"/>
  <c r="J64" i="17"/>
  <c r="F63" i="17"/>
  <c r="AJ63" i="17" l="1"/>
  <c r="AK63" i="17"/>
  <c r="B66" i="17"/>
  <c r="C65" i="17"/>
  <c r="H64" i="17"/>
  <c r="F64" i="17"/>
  <c r="I64" i="17"/>
  <c r="E64" i="17"/>
  <c r="M64" i="17"/>
  <c r="L64" i="17"/>
  <c r="K64" i="17"/>
  <c r="G64" i="17"/>
  <c r="D64" i="17"/>
  <c r="K65" i="17"/>
  <c r="AK64" i="17" l="1"/>
  <c r="AJ64" i="17"/>
  <c r="B67" i="17"/>
  <c r="C66" i="17"/>
  <c r="G65" i="17"/>
  <c r="J65" i="17"/>
  <c r="E65" i="17"/>
  <c r="I65" i="17"/>
  <c r="M65" i="17"/>
  <c r="K66" i="17"/>
  <c r="L65" i="17"/>
  <c r="F65" i="17"/>
  <c r="E66" i="17"/>
  <c r="D65" i="17"/>
  <c r="H65" i="17"/>
  <c r="M66" i="17"/>
  <c r="I66" i="17"/>
  <c r="AK65" i="17" l="1"/>
  <c r="AJ65" i="17"/>
  <c r="B68" i="17"/>
  <c r="C67" i="17"/>
  <c r="H66" i="17"/>
  <c r="G66" i="17"/>
  <c r="J67" i="17"/>
  <c r="F66" i="17"/>
  <c r="H67" i="17"/>
  <c r="D66" i="17"/>
  <c r="L66" i="17"/>
  <c r="G67" i="17"/>
  <c r="F67" i="17"/>
  <c r="D67" i="17"/>
  <c r="J66" i="17"/>
  <c r="L67" i="17"/>
  <c r="AJ66" i="17" l="1"/>
  <c r="AK66" i="17"/>
  <c r="B69" i="17"/>
  <c r="C68" i="17"/>
  <c r="E67" i="17"/>
  <c r="M68" i="17"/>
  <c r="M67" i="17"/>
  <c r="K67" i="17"/>
  <c r="I67" i="17"/>
  <c r="AK67" i="17" l="1"/>
  <c r="AJ67" i="17"/>
  <c r="B70" i="17"/>
  <c r="C69" i="17"/>
  <c r="G68" i="17"/>
  <c r="I68" i="17"/>
  <c r="D68" i="17"/>
  <c r="E68" i="17"/>
  <c r="K68" i="17"/>
  <c r="H68" i="17"/>
  <c r="J68" i="17"/>
  <c r="F68" i="17"/>
  <c r="L68" i="17"/>
  <c r="G69" i="17"/>
  <c r="AK68" i="17" l="1"/>
  <c r="AJ68" i="17"/>
  <c r="B71" i="17"/>
  <c r="C70" i="17"/>
  <c r="D69" i="17"/>
  <c r="E69" i="17"/>
  <c r="L69" i="17"/>
  <c r="F69" i="17"/>
  <c r="I69" i="17"/>
  <c r="H70" i="17"/>
  <c r="H69" i="17"/>
  <c r="M69" i="17"/>
  <c r="K69" i="17"/>
  <c r="J69" i="17"/>
  <c r="AJ69" i="17" l="1"/>
  <c r="AK69" i="17"/>
  <c r="B72" i="17"/>
  <c r="C71" i="17"/>
  <c r="I70" i="17"/>
  <c r="M70" i="17"/>
  <c r="K70" i="17"/>
  <c r="G70" i="17"/>
  <c r="L70" i="17"/>
  <c r="F70" i="17"/>
  <c r="J70" i="17"/>
  <c r="L71" i="17"/>
  <c r="D70" i="17"/>
  <c r="E70" i="17"/>
  <c r="AJ70" i="17" l="1"/>
  <c r="AK70" i="17"/>
  <c r="B73" i="17"/>
  <c r="C72" i="17"/>
  <c r="I71" i="17"/>
  <c r="F72" i="17"/>
  <c r="E71" i="17"/>
  <c r="M71" i="17"/>
  <c r="D71" i="17"/>
  <c r="G71" i="17"/>
  <c r="F71" i="17"/>
  <c r="K71" i="17"/>
  <c r="H71" i="17"/>
  <c r="J71" i="17"/>
  <c r="AJ71" i="17" l="1"/>
  <c r="AK71" i="17"/>
  <c r="C73" i="17"/>
  <c r="B74" i="17"/>
  <c r="H72" i="17"/>
  <c r="E72" i="17"/>
  <c r="I72" i="17"/>
  <c r="M73" i="17"/>
  <c r="L72" i="17"/>
  <c r="G72" i="17"/>
  <c r="J72" i="17"/>
  <c r="M72" i="17"/>
  <c r="D72" i="17"/>
  <c r="K72" i="17"/>
  <c r="AK72" i="17" l="1"/>
  <c r="AJ72" i="17"/>
  <c r="B75" i="17"/>
  <c r="C74" i="17"/>
  <c r="H73" i="17"/>
  <c r="K73" i="17"/>
  <c r="I73" i="17"/>
  <c r="D73" i="17"/>
  <c r="F73" i="17"/>
  <c r="J73" i="17"/>
  <c r="L73" i="17"/>
  <c r="E73" i="17"/>
  <c r="G73" i="17"/>
  <c r="J74" i="17"/>
  <c r="AJ73" i="17" l="1"/>
  <c r="AK73" i="17"/>
  <c r="B76" i="17"/>
  <c r="C75" i="17"/>
  <c r="F74" i="17"/>
  <c r="E74" i="17"/>
  <c r="K74" i="17"/>
  <c r="I74" i="17"/>
  <c r="M74" i="17"/>
  <c r="H74" i="17"/>
  <c r="D74" i="17"/>
  <c r="L74" i="17"/>
  <c r="F75" i="17"/>
  <c r="G74" i="17"/>
  <c r="AK74" i="17" l="1"/>
  <c r="AJ74" i="17"/>
  <c r="B77" i="17"/>
  <c r="C76" i="17"/>
  <c r="M75" i="17"/>
  <c r="G75" i="17"/>
  <c r="J75" i="17"/>
  <c r="I75" i="17"/>
  <c r="I76" i="17"/>
  <c r="K75" i="17"/>
  <c r="D75" i="17"/>
  <c r="L75" i="17"/>
  <c r="E75" i="17"/>
  <c r="H75" i="17"/>
  <c r="AJ75" i="17" l="1"/>
  <c r="AK75" i="17"/>
  <c r="B78" i="17"/>
  <c r="C77" i="17"/>
  <c r="E76" i="17"/>
  <c r="L76" i="17"/>
  <c r="J77" i="17"/>
  <c r="J76" i="17"/>
  <c r="K76" i="17"/>
  <c r="F76" i="17"/>
  <c r="E77" i="17"/>
  <c r="H76" i="17"/>
  <c r="D76" i="17"/>
  <c r="M76" i="17"/>
  <c r="G77" i="17"/>
  <c r="G76" i="17"/>
  <c r="AK76" i="17" l="1"/>
  <c r="AJ76" i="17"/>
  <c r="B79" i="17"/>
  <c r="C78" i="17"/>
  <c r="D77" i="17"/>
  <c r="K77" i="17"/>
  <c r="M78" i="17"/>
  <c r="F77" i="17"/>
  <c r="H77" i="17"/>
  <c r="L77" i="17"/>
  <c r="I77" i="17"/>
  <c r="M77" i="17"/>
  <c r="AJ77" i="17" l="1"/>
  <c r="AK77" i="17"/>
  <c r="B80" i="17"/>
  <c r="C79" i="17"/>
  <c r="D78" i="17"/>
  <c r="E78" i="17"/>
  <c r="L78" i="17"/>
  <c r="F78" i="17"/>
  <c r="J78" i="17"/>
  <c r="H78" i="17"/>
  <c r="K78" i="17"/>
  <c r="G78" i="17"/>
  <c r="I78" i="17"/>
  <c r="G79" i="17"/>
  <c r="AK78" i="17" l="1"/>
  <c r="AJ78" i="17"/>
  <c r="B81" i="17"/>
  <c r="C80" i="17"/>
  <c r="J79" i="17"/>
  <c r="H79" i="17"/>
  <c r="K79" i="17"/>
  <c r="D79" i="17"/>
  <c r="M79" i="17"/>
  <c r="E80" i="17"/>
  <c r="L79" i="17"/>
  <c r="F79" i="17"/>
  <c r="I79" i="17"/>
  <c r="J80" i="17"/>
  <c r="H80" i="17"/>
  <c r="E79" i="17"/>
  <c r="I80" i="17"/>
  <c r="G80" i="17"/>
  <c r="AK79" i="17" l="1"/>
  <c r="AJ79" i="17"/>
  <c r="B82" i="17"/>
  <c r="C81" i="17"/>
  <c r="F80" i="17"/>
  <c r="D80" i="17"/>
  <c r="F81" i="17"/>
  <c r="M80" i="17"/>
  <c r="H81" i="17"/>
  <c r="K80" i="17"/>
  <c r="G81" i="17"/>
  <c r="L80" i="17"/>
  <c r="D81" i="17"/>
  <c r="AK80" i="17" l="1"/>
  <c r="AJ80" i="17"/>
  <c r="B83" i="17"/>
  <c r="C82" i="17"/>
  <c r="E81" i="17"/>
  <c r="G82" i="17"/>
  <c r="L81" i="17"/>
  <c r="J81" i="17"/>
  <c r="M81" i="17"/>
  <c r="I81" i="17"/>
  <c r="K81" i="17"/>
  <c r="M82" i="17"/>
  <c r="H82" i="17"/>
  <c r="I82" i="17"/>
  <c r="AJ81" i="17" l="1"/>
  <c r="AK81" i="17"/>
  <c r="B84" i="17"/>
  <c r="C83" i="17"/>
  <c r="D82" i="17"/>
  <c r="E82" i="17"/>
  <c r="F82" i="17"/>
  <c r="L82" i="17"/>
  <c r="K82" i="17"/>
  <c r="J82" i="17"/>
  <c r="H83" i="17"/>
  <c r="AJ82" i="17" l="1"/>
  <c r="AK82" i="17"/>
  <c r="B85" i="17"/>
  <c r="C84" i="17"/>
  <c r="I83" i="17"/>
  <c r="L83" i="17"/>
  <c r="K84" i="17"/>
  <c r="M83" i="17"/>
  <c r="E83" i="17"/>
  <c r="J83" i="17"/>
  <c r="G83" i="17"/>
  <c r="K83" i="17"/>
  <c r="D84" i="17"/>
  <c r="D83" i="17"/>
  <c r="F83" i="17"/>
  <c r="F84" i="17"/>
  <c r="AJ83" i="17" l="1"/>
  <c r="AK83" i="17"/>
  <c r="B86" i="17"/>
  <c r="C85" i="17"/>
  <c r="M84" i="17"/>
  <c r="I84" i="17"/>
  <c r="G84" i="17"/>
  <c r="J84" i="17"/>
  <c r="L84" i="17"/>
  <c r="E84" i="17"/>
  <c r="H84" i="17"/>
  <c r="E85" i="17"/>
  <c r="AK84" i="17" l="1"/>
  <c r="AJ84" i="17"/>
  <c r="B87" i="17"/>
  <c r="C86" i="17"/>
  <c r="K85" i="17"/>
  <c r="D85" i="17"/>
  <c r="F86" i="17"/>
  <c r="M86" i="17"/>
  <c r="G85" i="17"/>
  <c r="H85" i="17"/>
  <c r="I85" i="17"/>
  <c r="K86" i="17"/>
  <c r="L85" i="17"/>
  <c r="M85" i="17"/>
  <c r="G86" i="17"/>
  <c r="L86" i="17"/>
  <c r="F85" i="17"/>
  <c r="J85" i="17"/>
  <c r="D86" i="17"/>
  <c r="AJ85" i="17" l="1"/>
  <c r="AK85" i="17"/>
  <c r="B88" i="17"/>
  <c r="C87" i="17"/>
  <c r="E86" i="17"/>
  <c r="J86" i="17"/>
  <c r="H86" i="17"/>
  <c r="I86" i="17"/>
  <c r="L87" i="17"/>
  <c r="AK86" i="17" l="1"/>
  <c r="AJ86" i="17"/>
  <c r="B89" i="17"/>
  <c r="C88" i="17"/>
  <c r="D87" i="17"/>
  <c r="F87" i="17"/>
  <c r="M87" i="17"/>
  <c r="K87" i="17"/>
  <c r="K88" i="17"/>
  <c r="H87" i="17"/>
  <c r="I87" i="17"/>
  <c r="E87" i="17"/>
  <c r="G87" i="17"/>
  <c r="J87" i="17"/>
  <c r="AJ87" i="17" l="1"/>
  <c r="AK87" i="17"/>
  <c r="B90" i="17"/>
  <c r="C89" i="17"/>
  <c r="D88" i="17"/>
  <c r="D89" i="17"/>
  <c r="L88" i="17"/>
  <c r="E88" i="17"/>
  <c r="G88" i="17"/>
  <c r="I88" i="17"/>
  <c r="J88" i="17"/>
  <c r="H88" i="17"/>
  <c r="F88" i="17"/>
  <c r="M88" i="17"/>
  <c r="AJ88" i="17" l="1"/>
  <c r="AK88" i="17"/>
  <c r="B91" i="17"/>
  <c r="C90" i="17"/>
  <c r="I89" i="17"/>
  <c r="F89" i="17"/>
  <c r="H89" i="17"/>
  <c r="E89" i="17"/>
  <c r="M89" i="17"/>
  <c r="M90" i="17"/>
  <c r="L89" i="17"/>
  <c r="J89" i="17"/>
  <c r="K89" i="17"/>
  <c r="G89" i="17"/>
  <c r="AK89" i="17" l="1"/>
  <c r="AJ89" i="17"/>
  <c r="AK90" i="17"/>
  <c r="B92" i="17"/>
  <c r="C91" i="17"/>
  <c r="K90" i="17"/>
  <c r="E90" i="17"/>
  <c r="G90" i="17"/>
  <c r="G91" i="17"/>
  <c r="D90" i="17"/>
  <c r="I90" i="17"/>
  <c r="L90" i="17"/>
  <c r="H90" i="17"/>
  <c r="F90" i="17"/>
  <c r="J90" i="17"/>
  <c r="AJ90" i="17" l="1"/>
  <c r="B93" i="17"/>
  <c r="C92" i="17"/>
  <c r="L91" i="17"/>
  <c r="M91" i="17"/>
  <c r="J91" i="17"/>
  <c r="I91" i="17"/>
  <c r="E91" i="17"/>
  <c r="D91" i="17"/>
  <c r="H91" i="17"/>
  <c r="K91" i="17"/>
  <c r="F91" i="17"/>
  <c r="J92" i="17"/>
  <c r="AJ91" i="17" l="1"/>
  <c r="AK91" i="17"/>
  <c r="B94" i="17"/>
  <c r="C93" i="17"/>
  <c r="H92" i="17"/>
  <c r="F92" i="17"/>
  <c r="K92" i="17"/>
  <c r="G92" i="17"/>
  <c r="D92" i="17"/>
  <c r="L92" i="17"/>
  <c r="E92" i="17"/>
  <c r="I92" i="17"/>
  <c r="M92" i="17"/>
  <c r="F93" i="17"/>
  <c r="AK92" i="17" l="1"/>
  <c r="AJ92" i="17"/>
  <c r="C94" i="17"/>
  <c r="B95" i="17"/>
  <c r="E93" i="17"/>
  <c r="D93" i="17"/>
  <c r="K93" i="17"/>
  <c r="J93" i="17"/>
  <c r="H93" i="17"/>
  <c r="L94" i="17"/>
  <c r="M93" i="17"/>
  <c r="L93" i="17"/>
  <c r="G93" i="17"/>
  <c r="I93" i="17"/>
  <c r="AK93" i="17" l="1"/>
  <c r="AJ93" i="17"/>
  <c r="C95" i="17"/>
  <c r="B96" i="17"/>
  <c r="H94" i="17"/>
  <c r="F94" i="17"/>
  <c r="K94" i="17"/>
  <c r="E94" i="17"/>
  <c r="I94" i="17"/>
  <c r="I95" i="17"/>
  <c r="J94" i="17"/>
  <c r="D94" i="17"/>
  <c r="M94" i="17"/>
  <c r="G94" i="17"/>
  <c r="AK94" i="17" l="1"/>
  <c r="AJ94" i="17"/>
  <c r="C96" i="17"/>
  <c r="B97" i="17"/>
  <c r="E95" i="17"/>
  <c r="G95" i="17"/>
  <c r="J96" i="17"/>
  <c r="M95" i="17"/>
  <c r="L95" i="17"/>
  <c r="H95" i="17"/>
  <c r="D95" i="17"/>
  <c r="K95" i="17"/>
  <c r="J95" i="17"/>
  <c r="F95" i="17"/>
  <c r="AK95" i="17" l="1"/>
  <c r="AJ95" i="17"/>
  <c r="C97" i="17"/>
  <c r="B98" i="17"/>
  <c r="E96" i="17"/>
  <c r="H96" i="17"/>
  <c r="H97" i="17"/>
  <c r="F96" i="17"/>
  <c r="G96" i="17"/>
  <c r="I96" i="17"/>
  <c r="M96" i="17"/>
  <c r="L96" i="17"/>
  <c r="D96" i="17"/>
  <c r="K96" i="17"/>
  <c r="AK96" i="17" l="1"/>
  <c r="AJ96" i="17"/>
  <c r="C98" i="17"/>
  <c r="B99" i="17"/>
  <c r="I97" i="17"/>
  <c r="L98" i="17"/>
  <c r="J97" i="17"/>
  <c r="K98" i="17"/>
  <c r="K97" i="17"/>
  <c r="G97" i="17"/>
  <c r="F97" i="17"/>
  <c r="M97" i="17"/>
  <c r="E97" i="17"/>
  <c r="L97" i="17"/>
  <c r="D97" i="17"/>
  <c r="AJ97" i="17" l="1"/>
  <c r="AK97" i="17"/>
  <c r="AJ98" i="17"/>
  <c r="C99" i="17"/>
  <c r="B100" i="17"/>
  <c r="F98" i="17"/>
  <c r="J98" i="17"/>
  <c r="E98" i="17"/>
  <c r="D98" i="17"/>
  <c r="M98" i="17"/>
  <c r="H98" i="17"/>
  <c r="G98" i="17"/>
  <c r="I98" i="17"/>
  <c r="K99" i="17"/>
  <c r="AK98" i="17" l="1"/>
  <c r="B101" i="17"/>
  <c r="C100" i="17"/>
  <c r="I99" i="17"/>
  <c r="G99" i="17"/>
  <c r="H99" i="17"/>
  <c r="L99" i="17"/>
  <c r="J100" i="17"/>
  <c r="D99" i="17"/>
  <c r="E99" i="17"/>
  <c r="J99" i="17"/>
  <c r="M99" i="17"/>
  <c r="F99" i="17"/>
  <c r="AJ99" i="17" l="1"/>
  <c r="AK99" i="17"/>
  <c r="C101" i="17"/>
  <c r="B102" i="17"/>
  <c r="G100" i="17"/>
  <c r="I100" i="17"/>
  <c r="D100" i="17"/>
  <c r="E100" i="17"/>
  <c r="M100" i="17"/>
  <c r="I101" i="17"/>
  <c r="L100" i="17"/>
  <c r="H100" i="17"/>
  <c r="F100" i="17"/>
  <c r="K100" i="17"/>
  <c r="AJ100" i="17" l="1"/>
  <c r="AK100" i="17"/>
  <c r="C102" i="17"/>
  <c r="B103" i="17"/>
  <c r="D101" i="17"/>
  <c r="K101" i="17"/>
  <c r="E101" i="17"/>
  <c r="G101" i="17"/>
  <c r="L101" i="17"/>
  <c r="J101" i="17"/>
  <c r="F101" i="17"/>
  <c r="H101" i="17"/>
  <c r="M101" i="17"/>
  <c r="D102" i="17"/>
  <c r="AK101" i="17" l="1"/>
  <c r="B104" i="17"/>
  <c r="B105" i="17" s="1"/>
  <c r="AJ101" i="17"/>
  <c r="C103" i="17"/>
  <c r="G102" i="17"/>
  <c r="H102" i="17"/>
  <c r="F102" i="17"/>
  <c r="L102" i="17"/>
  <c r="J102" i="17"/>
  <c r="K102" i="17"/>
  <c r="E102" i="17"/>
  <c r="I102" i="17"/>
  <c r="M102" i="17"/>
  <c r="K103" i="17"/>
  <c r="C104" i="17" l="1"/>
  <c r="AJ102" i="17"/>
  <c r="AK102" i="17"/>
  <c r="C105" i="17"/>
  <c r="B106" i="17"/>
  <c r="K104" i="17"/>
  <c r="F103" i="17"/>
  <c r="G104" i="17"/>
  <c r="D104" i="17"/>
  <c r="D103" i="17"/>
  <c r="I103" i="17"/>
  <c r="J103" i="17"/>
  <c r="E104" i="17"/>
  <c r="G103" i="17"/>
  <c r="I104" i="17"/>
  <c r="J104" i="17"/>
  <c r="L104" i="17"/>
  <c r="F104" i="17"/>
  <c r="M103" i="17"/>
  <c r="E103" i="17"/>
  <c r="L103" i="17"/>
  <c r="M104" i="17"/>
  <c r="H103" i="17"/>
  <c r="H104" i="17"/>
  <c r="M105" i="17"/>
  <c r="AJ104" i="17" l="1"/>
  <c r="AK104" i="17"/>
  <c r="AJ103" i="17"/>
  <c r="AK103" i="17"/>
  <c r="AK105" i="17"/>
  <c r="C106" i="17"/>
  <c r="G105" i="17"/>
  <c r="L106" i="17"/>
  <c r="D106" i="17"/>
  <c r="J105" i="17"/>
  <c r="I105" i="17"/>
  <c r="K105" i="17"/>
  <c r="F105" i="17"/>
  <c r="D105" i="17"/>
  <c r="H105" i="17"/>
  <c r="E105" i="17"/>
  <c r="L105" i="17"/>
  <c r="J106" i="17"/>
  <c r="AJ105" i="17" l="1"/>
  <c r="H106" i="17"/>
  <c r="E106" i="17"/>
  <c r="K106" i="17"/>
  <c r="G106" i="17"/>
  <c r="M106" i="17"/>
  <c r="F106" i="17"/>
  <c r="I106" i="17"/>
  <c r="AJ106" i="17" l="1"/>
  <c r="AK106" i="17"/>
  <c r="AF3" i="17" l="1"/>
  <c r="AF4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F20" i="17"/>
  <c r="AF21" i="17"/>
  <c r="AF22" i="17"/>
  <c r="AF23" i="17"/>
  <c r="AF24" i="17"/>
  <c r="AF25" i="17"/>
  <c r="AF26" i="17"/>
  <c r="AF27" i="17"/>
  <c r="AF28" i="17"/>
  <c r="AF29" i="17"/>
  <c r="AF30" i="17"/>
  <c r="AF31" i="17"/>
  <c r="AF32" i="17"/>
  <c r="AF33" i="17"/>
  <c r="AF34" i="17"/>
  <c r="AF35" i="17"/>
  <c r="AF36" i="17"/>
  <c r="AF37" i="17"/>
  <c r="AF38" i="17"/>
  <c r="AF39" i="17"/>
  <c r="AF40" i="17"/>
  <c r="AF41" i="17"/>
  <c r="AF42" i="17"/>
  <c r="AF43" i="17"/>
  <c r="AF44" i="17"/>
  <c r="AF45" i="17"/>
  <c r="AF46" i="17"/>
  <c r="AF47" i="17"/>
  <c r="AF48" i="17"/>
  <c r="AF49" i="17"/>
  <c r="AF50" i="17"/>
  <c r="AF51" i="17"/>
  <c r="AF52" i="17"/>
  <c r="AF53" i="17"/>
  <c r="AF54" i="17"/>
  <c r="AF55" i="17"/>
  <c r="AF56" i="17"/>
  <c r="AF57" i="17"/>
  <c r="AF58" i="17"/>
  <c r="AF59" i="17"/>
  <c r="AF60" i="17"/>
  <c r="AF61" i="17"/>
  <c r="AF62" i="17"/>
  <c r="AF63" i="17"/>
  <c r="AF64" i="17"/>
  <c r="AF65" i="17"/>
  <c r="AF66" i="17"/>
  <c r="AF67" i="17"/>
  <c r="AF68" i="17"/>
  <c r="AF69" i="17"/>
  <c r="AF70" i="17"/>
  <c r="AF71" i="17"/>
  <c r="AF72" i="17"/>
  <c r="AF73" i="17"/>
  <c r="AF74" i="17"/>
  <c r="AF75" i="17"/>
  <c r="AF76" i="17"/>
  <c r="AF77" i="17"/>
  <c r="AF78" i="17"/>
  <c r="AF79" i="17"/>
  <c r="AF80" i="17"/>
  <c r="AF81" i="17"/>
  <c r="AF82" i="17"/>
  <c r="AF83" i="17"/>
  <c r="AF84" i="17"/>
  <c r="AF85" i="17"/>
  <c r="AF86" i="17"/>
  <c r="AF87" i="17"/>
  <c r="AF88" i="17"/>
  <c r="AF89" i="17"/>
  <c r="AF90" i="17"/>
  <c r="AF91" i="17"/>
  <c r="AF92" i="17"/>
  <c r="AF93" i="17"/>
  <c r="AF94" i="17"/>
  <c r="AF95" i="17"/>
  <c r="AF96" i="17"/>
  <c r="AF97" i="17"/>
  <c r="AF98" i="17"/>
  <c r="AF99" i="17"/>
  <c r="AF100" i="17"/>
  <c r="AF101" i="17"/>
  <c r="AF102" i="17"/>
  <c r="AF104" i="17"/>
  <c r="AF103" i="17"/>
  <c r="AF105" i="17"/>
  <c r="AF106" i="17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78" i="17"/>
  <c r="AD79" i="17"/>
  <c r="AD80" i="17"/>
  <c r="AD81" i="17"/>
  <c r="AD82" i="17"/>
  <c r="AD83" i="17"/>
  <c r="AD84" i="17"/>
  <c r="AD85" i="17"/>
  <c r="AD86" i="17"/>
  <c r="AD87" i="17"/>
  <c r="AD88" i="17"/>
  <c r="AD89" i="17"/>
  <c r="AD90" i="17"/>
  <c r="AD91" i="17"/>
  <c r="AD92" i="17"/>
  <c r="AD93" i="17"/>
  <c r="AD94" i="17"/>
  <c r="AD95" i="17"/>
  <c r="AD96" i="17"/>
  <c r="AD97" i="17"/>
  <c r="AD98" i="17"/>
  <c r="AD99" i="17"/>
  <c r="AD100" i="17"/>
  <c r="AD101" i="17"/>
  <c r="AD102" i="17"/>
  <c r="AD104" i="17"/>
  <c r="AD103" i="17"/>
  <c r="AD105" i="17"/>
  <c r="AD106" i="17"/>
  <c r="AI3" i="17"/>
  <c r="AI4" i="17"/>
  <c r="AI5" i="17"/>
  <c r="AI6" i="17"/>
  <c r="AI7" i="17"/>
  <c r="AI8" i="17"/>
  <c r="AI9" i="17"/>
  <c r="AI10" i="17"/>
  <c r="AI11" i="17"/>
  <c r="AI12" i="17"/>
  <c r="AI13" i="17"/>
  <c r="AI14" i="17"/>
  <c r="AI15" i="17"/>
  <c r="AI16" i="17"/>
  <c r="AI17" i="17"/>
  <c r="AI18" i="17"/>
  <c r="AI19" i="17"/>
  <c r="AI20" i="17"/>
  <c r="AI21" i="17"/>
  <c r="AI22" i="17"/>
  <c r="AI23" i="17"/>
  <c r="AI24" i="17"/>
  <c r="AI25" i="17"/>
  <c r="AI26" i="17"/>
  <c r="AI27" i="17"/>
  <c r="AI28" i="17"/>
  <c r="AI29" i="17"/>
  <c r="AI30" i="17"/>
  <c r="AI31" i="17"/>
  <c r="AI32" i="17"/>
  <c r="AI33" i="17"/>
  <c r="AI34" i="17"/>
  <c r="AI35" i="17"/>
  <c r="AI36" i="17"/>
  <c r="AI37" i="17"/>
  <c r="AI38" i="17"/>
  <c r="AI39" i="17"/>
  <c r="AI40" i="17"/>
  <c r="AI41" i="17"/>
  <c r="AI42" i="17"/>
  <c r="AI43" i="17"/>
  <c r="AI44" i="17"/>
  <c r="AI45" i="17"/>
  <c r="AI46" i="17"/>
  <c r="AI47" i="17"/>
  <c r="AI48" i="17"/>
  <c r="AI49" i="17"/>
  <c r="AI50" i="17"/>
  <c r="AI51" i="17"/>
  <c r="AI52" i="17"/>
  <c r="AI53" i="17"/>
  <c r="AI54" i="17"/>
  <c r="AI55" i="17"/>
  <c r="AI56" i="17"/>
  <c r="AI57" i="17"/>
  <c r="AI58" i="17"/>
  <c r="AI59" i="17"/>
  <c r="AI60" i="17"/>
  <c r="AI61" i="17"/>
  <c r="AI62" i="17"/>
  <c r="AI63" i="17"/>
  <c r="AI64" i="17"/>
  <c r="AI65" i="17"/>
  <c r="AI66" i="17"/>
  <c r="AI67" i="17"/>
  <c r="AI68" i="17"/>
  <c r="AI69" i="17"/>
  <c r="AI70" i="17"/>
  <c r="AI71" i="17"/>
  <c r="AI72" i="17"/>
  <c r="AI73" i="17"/>
  <c r="AI74" i="17"/>
  <c r="AI75" i="17"/>
  <c r="AI76" i="17"/>
  <c r="AI77" i="17"/>
  <c r="AI78" i="17"/>
  <c r="AI79" i="17"/>
  <c r="AI80" i="17"/>
  <c r="AI81" i="17"/>
  <c r="AI82" i="17"/>
  <c r="AI83" i="17"/>
  <c r="AI84" i="17"/>
  <c r="AI85" i="17"/>
  <c r="AI86" i="17"/>
  <c r="AI87" i="17"/>
  <c r="AI88" i="17"/>
  <c r="AI89" i="17"/>
  <c r="AI90" i="17"/>
  <c r="AI91" i="17"/>
  <c r="AI92" i="17"/>
  <c r="AI93" i="17"/>
  <c r="AI94" i="17"/>
  <c r="AI95" i="17"/>
  <c r="AI96" i="17"/>
  <c r="AI97" i="17"/>
  <c r="AI98" i="17"/>
  <c r="AI99" i="17"/>
  <c r="AI100" i="17"/>
  <c r="AI101" i="17"/>
  <c r="AI102" i="17"/>
  <c r="AI104" i="17"/>
  <c r="AI103" i="17"/>
  <c r="AI105" i="17"/>
  <c r="AI106" i="17"/>
  <c r="AE3" i="17"/>
  <c r="AE4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47" i="17"/>
  <c r="AE48" i="17"/>
  <c r="AE49" i="17"/>
  <c r="AE50" i="17"/>
  <c r="AE51" i="17"/>
  <c r="AE52" i="17"/>
  <c r="AE53" i="17"/>
  <c r="AE54" i="17"/>
  <c r="AE55" i="17"/>
  <c r="AE56" i="17"/>
  <c r="AE57" i="17"/>
  <c r="AE58" i="17"/>
  <c r="AE59" i="17"/>
  <c r="AE60" i="17"/>
  <c r="AE61" i="17"/>
  <c r="AE62" i="17"/>
  <c r="AE63" i="17"/>
  <c r="AE64" i="17"/>
  <c r="AE65" i="17"/>
  <c r="AE66" i="17"/>
  <c r="AE67" i="17"/>
  <c r="AE68" i="17"/>
  <c r="AE69" i="17"/>
  <c r="AE70" i="17"/>
  <c r="AE71" i="17"/>
  <c r="AE72" i="17"/>
  <c r="AE73" i="17"/>
  <c r="AE74" i="17"/>
  <c r="AE75" i="17"/>
  <c r="AE76" i="17"/>
  <c r="AE77" i="17"/>
  <c r="AE78" i="17"/>
  <c r="AE79" i="17"/>
  <c r="AE80" i="17"/>
  <c r="AE81" i="17"/>
  <c r="AE82" i="17"/>
  <c r="AE83" i="17"/>
  <c r="AE84" i="17"/>
  <c r="AE85" i="17"/>
  <c r="AE86" i="17"/>
  <c r="AE87" i="17"/>
  <c r="AE88" i="17"/>
  <c r="AE89" i="17"/>
  <c r="AE90" i="17"/>
  <c r="AE91" i="17"/>
  <c r="AE92" i="17"/>
  <c r="AE93" i="17"/>
  <c r="AE94" i="17"/>
  <c r="AE95" i="17"/>
  <c r="AE96" i="17"/>
  <c r="AE97" i="17"/>
  <c r="AE98" i="17"/>
  <c r="AE99" i="17"/>
  <c r="AE100" i="17"/>
  <c r="AE101" i="17"/>
  <c r="AE102" i="17"/>
  <c r="AE103" i="17"/>
  <c r="AE104" i="17"/>
  <c r="AE105" i="17"/>
  <c r="AE106" i="17"/>
  <c r="AG3" i="17"/>
  <c r="AG4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G20" i="17"/>
  <c r="AG21" i="17"/>
  <c r="AG22" i="17"/>
  <c r="AG23" i="17"/>
  <c r="AG24" i="17"/>
  <c r="AG25" i="17"/>
  <c r="AG26" i="17"/>
  <c r="AG27" i="17"/>
  <c r="AG28" i="17"/>
  <c r="AG29" i="17"/>
  <c r="AG30" i="17"/>
  <c r="AG31" i="17"/>
  <c r="AG32" i="17"/>
  <c r="AG33" i="17"/>
  <c r="AG34" i="17"/>
  <c r="AG35" i="17"/>
  <c r="AG36" i="17"/>
  <c r="AG37" i="17"/>
  <c r="AG38" i="17"/>
  <c r="AG39" i="17"/>
  <c r="AG40" i="17"/>
  <c r="AG41" i="17"/>
  <c r="AG42" i="17"/>
  <c r="AG43" i="17"/>
  <c r="AG44" i="17"/>
  <c r="AG45" i="17"/>
  <c r="AG46" i="17"/>
  <c r="AG47" i="17"/>
  <c r="AG48" i="17"/>
  <c r="AG49" i="17"/>
  <c r="AG50" i="17"/>
  <c r="AG51" i="17"/>
  <c r="AG52" i="17"/>
  <c r="AG53" i="17"/>
  <c r="AG54" i="17"/>
  <c r="AG55" i="17"/>
  <c r="AG56" i="17"/>
  <c r="AG57" i="17"/>
  <c r="AG58" i="17"/>
  <c r="AG59" i="17"/>
  <c r="AG60" i="17"/>
  <c r="AG61" i="17"/>
  <c r="AG62" i="17"/>
  <c r="AG63" i="17"/>
  <c r="AG64" i="17"/>
  <c r="AG65" i="17"/>
  <c r="AG66" i="17"/>
  <c r="AG67" i="17"/>
  <c r="AG68" i="17"/>
  <c r="AG69" i="17"/>
  <c r="AG70" i="17"/>
  <c r="AG71" i="17"/>
  <c r="AG72" i="17"/>
  <c r="AG73" i="17"/>
  <c r="AG74" i="17"/>
  <c r="AG75" i="17"/>
  <c r="AG76" i="17"/>
  <c r="AG77" i="17"/>
  <c r="AG78" i="17"/>
  <c r="AG79" i="17"/>
  <c r="AG80" i="17"/>
  <c r="AG81" i="17"/>
  <c r="AG82" i="17"/>
  <c r="AG83" i="17"/>
  <c r="AG84" i="17"/>
  <c r="AG85" i="17"/>
  <c r="AG86" i="17"/>
  <c r="AG87" i="17"/>
  <c r="AG88" i="17"/>
  <c r="AG89" i="17"/>
  <c r="AG90" i="17"/>
  <c r="AG91" i="17"/>
  <c r="AG92" i="17"/>
  <c r="AG93" i="17"/>
  <c r="AG94" i="17"/>
  <c r="AG95" i="17"/>
  <c r="AG96" i="17"/>
  <c r="AG97" i="17"/>
  <c r="AG98" i="17"/>
  <c r="AG99" i="17"/>
  <c r="AG100" i="17"/>
  <c r="AG101" i="17"/>
  <c r="AG102" i="17"/>
  <c r="AG104" i="17"/>
  <c r="AG103" i="17"/>
  <c r="AG105" i="17"/>
  <c r="AG106" i="17"/>
  <c r="AC3" i="17"/>
  <c r="AC4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C35" i="17"/>
  <c r="AC36" i="17"/>
  <c r="AC37" i="17"/>
  <c r="AC38" i="17"/>
  <c r="AC39" i="17"/>
  <c r="AC40" i="17"/>
  <c r="AC41" i="17"/>
  <c r="AC42" i="17"/>
  <c r="AC43" i="17"/>
  <c r="AC44" i="17"/>
  <c r="AC45" i="17"/>
  <c r="AC46" i="17"/>
  <c r="AC47" i="17"/>
  <c r="AC48" i="17"/>
  <c r="AC49" i="17"/>
  <c r="AC50" i="17"/>
  <c r="AC51" i="17"/>
  <c r="AC52" i="17"/>
  <c r="AC53" i="17"/>
  <c r="AC54" i="17"/>
  <c r="AC55" i="17"/>
  <c r="AC56" i="17"/>
  <c r="AC57" i="17"/>
  <c r="AC58" i="17"/>
  <c r="AC59" i="17"/>
  <c r="AC60" i="17"/>
  <c r="AC61" i="17"/>
  <c r="AC62" i="17"/>
  <c r="AC63" i="17"/>
  <c r="AC64" i="17"/>
  <c r="AC65" i="17"/>
  <c r="AC66" i="17"/>
  <c r="AC67" i="17"/>
  <c r="AC68" i="17"/>
  <c r="AC69" i="17"/>
  <c r="AC70" i="17"/>
  <c r="AC71" i="17"/>
  <c r="AC72" i="17"/>
  <c r="AC73" i="17"/>
  <c r="AC74" i="17"/>
  <c r="AC75" i="17"/>
  <c r="AC76" i="17"/>
  <c r="AC77" i="17"/>
  <c r="AC78" i="17"/>
  <c r="AC79" i="17"/>
  <c r="AC80" i="17"/>
  <c r="AC81" i="17"/>
  <c r="AC82" i="17"/>
  <c r="AC83" i="17"/>
  <c r="AC84" i="17"/>
  <c r="AC85" i="17"/>
  <c r="AC86" i="17"/>
  <c r="AC87" i="17"/>
  <c r="AC88" i="17"/>
  <c r="AC89" i="17"/>
  <c r="AC90" i="17"/>
  <c r="AC91" i="17"/>
  <c r="AC92" i="17"/>
  <c r="AC93" i="17"/>
  <c r="AC94" i="17"/>
  <c r="AC95" i="17"/>
  <c r="AC96" i="17"/>
  <c r="AC97" i="17"/>
  <c r="AC98" i="17"/>
  <c r="AC99" i="17"/>
  <c r="AC100" i="17"/>
  <c r="AC101" i="17"/>
  <c r="AC102" i="17"/>
  <c r="AC103" i="17"/>
  <c r="AC104" i="17"/>
  <c r="AC105" i="17"/>
  <c r="AC106" i="17"/>
  <c r="AH3" i="17"/>
  <c r="AH4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H20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H34" i="17"/>
  <c r="AH35" i="17"/>
  <c r="AH36" i="17"/>
  <c r="AH37" i="17"/>
  <c r="AH38" i="17"/>
  <c r="AH39" i="17"/>
  <c r="AH40" i="17"/>
  <c r="AH41" i="17"/>
  <c r="AH42" i="17"/>
  <c r="AH43" i="17"/>
  <c r="AH44" i="17"/>
  <c r="AH45" i="17"/>
  <c r="AH46" i="17"/>
  <c r="AH47" i="17"/>
  <c r="AH48" i="17"/>
  <c r="AH49" i="17"/>
  <c r="AH50" i="17"/>
  <c r="AH51" i="17"/>
  <c r="AH52" i="17"/>
  <c r="AH53" i="17"/>
  <c r="AH54" i="17"/>
  <c r="AH55" i="17"/>
  <c r="AH56" i="17"/>
  <c r="AH57" i="17"/>
  <c r="AH58" i="17"/>
  <c r="AH59" i="17"/>
  <c r="AH60" i="17"/>
  <c r="AH61" i="17"/>
  <c r="AH62" i="17"/>
  <c r="AH63" i="17"/>
  <c r="AH64" i="17"/>
  <c r="AH65" i="17"/>
  <c r="AH66" i="17"/>
  <c r="AH67" i="17"/>
  <c r="AH68" i="17"/>
  <c r="AH69" i="17"/>
  <c r="AH70" i="17"/>
  <c r="AH71" i="17"/>
  <c r="AH72" i="17"/>
  <c r="AH73" i="17"/>
  <c r="AH74" i="17"/>
  <c r="AH75" i="17"/>
  <c r="AH76" i="17"/>
  <c r="AH77" i="17"/>
  <c r="AH78" i="17"/>
  <c r="AH79" i="17"/>
  <c r="AH80" i="17"/>
  <c r="AH81" i="17"/>
  <c r="AH82" i="17"/>
  <c r="AH83" i="17"/>
  <c r="AH84" i="17"/>
  <c r="AH85" i="17"/>
  <c r="AH86" i="17"/>
  <c r="AH87" i="17"/>
  <c r="AH88" i="17"/>
  <c r="AH89" i="17"/>
  <c r="AH90" i="17"/>
  <c r="AH91" i="17"/>
  <c r="AH92" i="17"/>
  <c r="AH93" i="17"/>
  <c r="AH94" i="17"/>
  <c r="AH95" i="17"/>
  <c r="AH96" i="17"/>
  <c r="AH97" i="17"/>
  <c r="AH98" i="17"/>
  <c r="AH99" i="17"/>
  <c r="AH100" i="17"/>
  <c r="AH101" i="17"/>
  <c r="AH102" i="17"/>
  <c r="AH104" i="17"/>
  <c r="AH103" i="17"/>
  <c r="AH105" i="17"/>
  <c r="AH106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85" i="17"/>
  <c r="AB86" i="17"/>
  <c r="AB87" i="17"/>
  <c r="AB88" i="17"/>
  <c r="AB89" i="17"/>
  <c r="AB90" i="17"/>
  <c r="AB91" i="17"/>
  <c r="AB92" i="17"/>
  <c r="AB93" i="17"/>
  <c r="AB94" i="17"/>
  <c r="AB95" i="17"/>
  <c r="AB96" i="17"/>
  <c r="AB97" i="17"/>
  <c r="AB98" i="17"/>
  <c r="AB99" i="17"/>
  <c r="AB100" i="17"/>
  <c r="AB101" i="17"/>
  <c r="AB102" i="17"/>
  <c r="AB104" i="17"/>
  <c r="AB103" i="17"/>
  <c r="AB105" i="17"/>
  <c r="AB106" i="17"/>
  <c r="AB3" i="17"/>
  <c r="R36" i="17"/>
  <c r="W36" i="17"/>
  <c r="V36" i="17"/>
  <c r="T36" i="17"/>
  <c r="S36" i="17"/>
  <c r="P36" i="17"/>
  <c r="U36" i="17"/>
  <c r="Q36" i="17"/>
  <c r="R40" i="17"/>
  <c r="V40" i="17"/>
  <c r="S40" i="17"/>
  <c r="T40" i="17"/>
  <c r="U40" i="17"/>
  <c r="W40" i="17"/>
  <c r="Q40" i="17"/>
  <c r="P40" i="17"/>
  <c r="R38" i="17"/>
  <c r="W38" i="17"/>
  <c r="P38" i="17"/>
  <c r="Q38" i="17"/>
  <c r="V38" i="17"/>
  <c r="U38" i="17"/>
  <c r="S38" i="17"/>
  <c r="T38" i="17"/>
  <c r="U43" i="17"/>
  <c r="V43" i="17"/>
  <c r="P43" i="17"/>
  <c r="S43" i="17"/>
  <c r="R43" i="17"/>
  <c r="T43" i="17"/>
  <c r="Q43" i="17"/>
  <c r="W43" i="17"/>
  <c r="Q39" i="17"/>
  <c r="P39" i="17"/>
  <c r="T39" i="17"/>
  <c r="S39" i="17"/>
  <c r="R39" i="17"/>
  <c r="W39" i="17"/>
  <c r="V39" i="17"/>
  <c r="U39" i="17"/>
  <c r="U41" i="17"/>
  <c r="T41" i="17"/>
  <c r="R41" i="17"/>
  <c r="Q41" i="17"/>
  <c r="S41" i="17"/>
  <c r="V41" i="17"/>
  <c r="P41" i="17"/>
  <c r="W41" i="17"/>
  <c r="T37" i="17"/>
  <c r="V37" i="17"/>
  <c r="U37" i="17"/>
  <c r="W37" i="17"/>
  <c r="Q37" i="17"/>
  <c r="P37" i="17"/>
  <c r="S37" i="17"/>
  <c r="R37" i="17"/>
  <c r="Q42" i="17"/>
  <c r="P42" i="17"/>
  <c r="R42" i="17"/>
  <c r="S42" i="17"/>
  <c r="W42" i="17"/>
  <c r="U42" i="17"/>
  <c r="T42" i="17"/>
  <c r="V42" i="17"/>
</calcChain>
</file>

<file path=xl/sharedStrings.xml><?xml version="1.0" encoding="utf-8"?>
<sst xmlns="http://schemas.openxmlformats.org/spreadsheetml/2006/main" count="311" uniqueCount="91">
  <si>
    <t>Alexa 405</t>
  </si>
  <si>
    <t>FITC</t>
  </si>
  <si>
    <t>-</t>
  </si>
  <si>
    <t>Alexa 350</t>
  </si>
  <si>
    <t>Alexa 430</t>
  </si>
  <si>
    <t>Alexa 488</t>
  </si>
  <si>
    <t>Alexa 514</t>
  </si>
  <si>
    <t>Alexa 532</t>
  </si>
  <si>
    <t>Alexa 546</t>
  </si>
  <si>
    <t>Alexa 555</t>
  </si>
  <si>
    <t>Alexa 568</t>
  </si>
  <si>
    <t>Alexa 594</t>
  </si>
  <si>
    <t>Alexa 610</t>
  </si>
  <si>
    <t>Alexa 633</t>
  </si>
  <si>
    <t>Alexa 635</t>
  </si>
  <si>
    <t>Alexa 647</t>
  </si>
  <si>
    <t>Alexa 660</t>
  </si>
  <si>
    <t>Alexa 680</t>
  </si>
  <si>
    <t>Alexa 700</t>
  </si>
  <si>
    <t>Alexa 750</t>
  </si>
  <si>
    <t>Alexa 790</t>
  </si>
  <si>
    <t>Absorption</t>
  </si>
  <si>
    <t>Emission</t>
  </si>
  <si>
    <t>ε (cm−1M−1)</t>
  </si>
  <si>
    <t>QY</t>
  </si>
  <si>
    <t>DyLight 350</t>
  </si>
  <si>
    <t>DyLight 405</t>
  </si>
  <si>
    <t>DyLight 488</t>
  </si>
  <si>
    <t>DyLight 594</t>
  </si>
  <si>
    <t>DyLight 633</t>
  </si>
  <si>
    <t>DyLight 680</t>
  </si>
  <si>
    <t>DyLight 800</t>
  </si>
  <si>
    <t>Cy3</t>
  </si>
  <si>
    <t>Cy3.5</t>
  </si>
  <si>
    <t>Cy5</t>
  </si>
  <si>
    <t>Cy5.5</t>
  </si>
  <si>
    <t>Cy7</t>
  </si>
  <si>
    <t>DAPI</t>
  </si>
  <si>
    <t>TRITC</t>
  </si>
  <si>
    <t>Texas Red</t>
  </si>
  <si>
    <t>ex</t>
  </si>
  <si>
    <t>em</t>
  </si>
  <si>
    <t>em low</t>
  </si>
  <si>
    <t>em up</t>
  </si>
  <si>
    <t>450/50</t>
  </si>
  <si>
    <t>482/35</t>
  </si>
  <si>
    <t>525/50</t>
  </si>
  <si>
    <t>540/30</t>
  </si>
  <si>
    <t>595/50</t>
  </si>
  <si>
    <t>700/75</t>
  </si>
  <si>
    <t>min</t>
  </si>
  <si>
    <t>max</t>
  </si>
  <si>
    <t>bin</t>
  </si>
  <si>
    <t>no</t>
  </si>
  <si>
    <t>nm</t>
  </si>
  <si>
    <t>n</t>
  </si>
  <si>
    <t>safety distance</t>
  </si>
  <si>
    <t>rowfrom</t>
  </si>
  <si>
    <t>rowto</t>
  </si>
  <si>
    <t>n total</t>
  </si>
  <si>
    <t>450/45</t>
  </si>
  <si>
    <t>525/40</t>
  </si>
  <si>
    <t>610/20</t>
  </si>
  <si>
    <t>660/20</t>
  </si>
  <si>
    <t>690/50</t>
  </si>
  <si>
    <t>585/42</t>
  </si>
  <si>
    <t>780/60</t>
  </si>
  <si>
    <t>712/25</t>
  </si>
  <si>
    <t>dye:</t>
  </si>
  <si>
    <t>excitation</t>
  </si>
  <si>
    <t>emission</t>
  </si>
  <si>
    <t>Dye list:</t>
  </si>
  <si>
    <t>Normalize?</t>
  </si>
  <si>
    <t>xx</t>
  </si>
  <si>
    <t>Laser:</t>
  </si>
  <si>
    <t>Area overlap</t>
  </si>
  <si>
    <t>rel. Donor</t>
  </si>
  <si>
    <t>rel. Acceptor</t>
  </si>
  <si>
    <t>ECFP</t>
  </si>
  <si>
    <t>mCerulean</t>
  </si>
  <si>
    <t>EGFP</t>
  </si>
  <si>
    <t>EYFP</t>
  </si>
  <si>
    <t>mCherry</t>
  </si>
  <si>
    <t>iRFP670</t>
  </si>
  <si>
    <t>overlap</t>
  </si>
  <si>
    <t>DyLight 549</t>
  </si>
  <si>
    <t>DyLight 649</t>
  </si>
  <si>
    <t>Avalable Fluorophores:</t>
  </si>
  <si>
    <t>ex in list?</t>
  </si>
  <si>
    <t>em in list?</t>
  </si>
  <si>
    <t>DyLight 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</si>
</sst>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222222"/>
      <name val="Arial"/>
      <family val="2"/>
    </font>
    <font>
      <b/>
      <sz val="12"/>
      <color rgb="FF0A0101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9"/>
      <color theme="0" tint="-0.24997711111789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8D105"/>
        <bgColor indexed="64"/>
      </patternFill>
    </fill>
    <fill>
      <patternFill patternType="solid">
        <fgColor rgb="FFDAFA1A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1" xfId="0" applyBorder="1"/>
    <xf numFmtId="0" fontId="3" fillId="0" borderId="0" xfId="0" applyFont="1"/>
    <xf numFmtId="0" fontId="0" fillId="0" borderId="0" xfId="0" applyBorder="1"/>
    <xf numFmtId="0" fontId="1" fillId="0" borderId="0" xfId="0" applyFont="1" applyBorder="1"/>
    <xf numFmtId="2" fontId="0" fillId="0" borderId="2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ont="1"/>
    <xf numFmtId="0" fontId="4" fillId="0" borderId="0" xfId="0" applyFont="1"/>
    <xf numFmtId="0" fontId="0" fillId="3" borderId="2" xfId="0" applyFill="1" applyBorder="1" applyAlignment="1">
      <alignment horizontal="center"/>
    </xf>
    <xf numFmtId="0" fontId="0" fillId="4" borderId="2" xfId="0" applyFill="1" applyBorder="1"/>
    <xf numFmtId="0" fontId="1" fillId="6" borderId="2" xfId="0" applyFont="1" applyFill="1" applyBorder="1"/>
    <xf numFmtId="0" fontId="0" fillId="7" borderId="2" xfId="0" applyFill="1" applyBorder="1"/>
    <xf numFmtId="0" fontId="0" fillId="5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3" borderId="2" xfId="0" applyFill="1" applyBorder="1"/>
    <xf numFmtId="0" fontId="0" fillId="12" borderId="2" xfId="0" applyFill="1" applyBorder="1"/>
    <xf numFmtId="0" fontId="0" fillId="11" borderId="2" xfId="0" applyFill="1" applyBorder="1"/>
    <xf numFmtId="0" fontId="0" fillId="10" borderId="2" xfId="0" applyFill="1" applyBorder="1"/>
    <xf numFmtId="11" fontId="0" fillId="0" borderId="0" xfId="0" applyNumberFormat="1"/>
    <xf numFmtId="0" fontId="0" fillId="0" borderId="2" xfId="0" applyBorder="1"/>
    <xf numFmtId="0" fontId="1" fillId="0" borderId="2" xfId="0" applyFont="1" applyBorder="1"/>
    <xf numFmtId="0" fontId="0" fillId="0" borderId="2" xfId="0" applyFill="1" applyBorder="1" applyAlignment="1">
      <alignment horizontal="center"/>
    </xf>
    <xf numFmtId="0" fontId="0" fillId="0" borderId="2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FA1A"/>
      <color rgb="FF88D105"/>
      <color rgb="FFFFFF99"/>
      <color rgb="FFABCC04"/>
      <color rgb="FFFF6600"/>
      <color rgb="FFAAFA1A"/>
      <color rgb="FFFF9933"/>
      <color rgb="FFFF9900"/>
      <color rgb="FF45C4D1"/>
      <color rgb="FF28E1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ex/em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'spectral diagram'!$B$3</c:f>
              <c:strCache>
                <c:ptCount val="1"/>
                <c:pt idx="0">
                  <c:v>excitation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'spectral diagram'!$A$4:$A$579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'spectral diagram'!$B$4:$B$579</c:f>
              <c:numCache>
                <c:formatCode>General</c:formatCode>
                <c:ptCount val="576"/>
                <c:pt idx="0">
                  <c:v>9.6199999999999994E-2</c:v>
                </c:pt>
                <c:pt idx="1">
                  <c:v>8.72E-2</c:v>
                </c:pt>
                <c:pt idx="2">
                  <c:v>8.0100000000000005E-2</c:v>
                </c:pt>
                <c:pt idx="3">
                  <c:v>7.3899999999999993E-2</c:v>
                </c:pt>
                <c:pt idx="4">
                  <c:v>6.7500000000000004E-2</c:v>
                </c:pt>
                <c:pt idx="5">
                  <c:v>6.1199999999999997E-2</c:v>
                </c:pt>
                <c:pt idx="6">
                  <c:v>5.79E-2</c:v>
                </c:pt>
                <c:pt idx="7">
                  <c:v>5.4100000000000002E-2</c:v>
                </c:pt>
                <c:pt idx="8">
                  <c:v>5.28E-2</c:v>
                </c:pt>
                <c:pt idx="9">
                  <c:v>4.9000000000000002E-2</c:v>
                </c:pt>
                <c:pt idx="10">
                  <c:v>4.87E-2</c:v>
                </c:pt>
                <c:pt idx="11">
                  <c:v>4.7399999999999998E-2</c:v>
                </c:pt>
                <c:pt idx="12">
                  <c:v>4.5900000000000003E-2</c:v>
                </c:pt>
                <c:pt idx="13">
                  <c:v>4.4600000000000001E-2</c:v>
                </c:pt>
                <c:pt idx="14">
                  <c:v>4.3900000000000002E-2</c:v>
                </c:pt>
                <c:pt idx="15">
                  <c:v>4.4600000000000001E-2</c:v>
                </c:pt>
                <c:pt idx="16">
                  <c:v>4.4200000000000003E-2</c:v>
                </c:pt>
                <c:pt idx="17">
                  <c:v>4.2000000000000003E-2</c:v>
                </c:pt>
                <c:pt idx="18">
                  <c:v>4.1200000000000001E-2</c:v>
                </c:pt>
                <c:pt idx="19">
                  <c:v>3.9899999999999998E-2</c:v>
                </c:pt>
                <c:pt idx="20">
                  <c:v>3.9100000000000003E-2</c:v>
                </c:pt>
                <c:pt idx="21">
                  <c:v>3.78E-2</c:v>
                </c:pt>
                <c:pt idx="22">
                  <c:v>3.5299999999999998E-2</c:v>
                </c:pt>
                <c:pt idx="23">
                  <c:v>3.4599999999999999E-2</c:v>
                </c:pt>
                <c:pt idx="24">
                  <c:v>3.4799999999999998E-2</c:v>
                </c:pt>
                <c:pt idx="25">
                  <c:v>3.4599999999999999E-2</c:v>
                </c:pt>
                <c:pt idx="26">
                  <c:v>3.1699999999999999E-2</c:v>
                </c:pt>
                <c:pt idx="27">
                  <c:v>3.2399999999999998E-2</c:v>
                </c:pt>
                <c:pt idx="28">
                  <c:v>3.2099999999999997E-2</c:v>
                </c:pt>
                <c:pt idx="29">
                  <c:v>2.9600000000000001E-2</c:v>
                </c:pt>
                <c:pt idx="30">
                  <c:v>3.0800000000000001E-2</c:v>
                </c:pt>
                <c:pt idx="31">
                  <c:v>3.0499999999999999E-2</c:v>
                </c:pt>
                <c:pt idx="32">
                  <c:v>2.9899999999999999E-2</c:v>
                </c:pt>
                <c:pt idx="33">
                  <c:v>3.1699999999999999E-2</c:v>
                </c:pt>
                <c:pt idx="34">
                  <c:v>3.1199999999999999E-2</c:v>
                </c:pt>
                <c:pt idx="35">
                  <c:v>3.0300000000000001E-2</c:v>
                </c:pt>
                <c:pt idx="36">
                  <c:v>3.2199999999999999E-2</c:v>
                </c:pt>
                <c:pt idx="37">
                  <c:v>3.2399999999999998E-2</c:v>
                </c:pt>
                <c:pt idx="38">
                  <c:v>3.2599999999999997E-2</c:v>
                </c:pt>
                <c:pt idx="39">
                  <c:v>3.3399999999999999E-2</c:v>
                </c:pt>
                <c:pt idx="40">
                  <c:v>3.4799999999999998E-2</c:v>
                </c:pt>
                <c:pt idx="41">
                  <c:v>3.4599999999999999E-2</c:v>
                </c:pt>
                <c:pt idx="42">
                  <c:v>3.5700000000000003E-2</c:v>
                </c:pt>
                <c:pt idx="43">
                  <c:v>3.6400000000000002E-2</c:v>
                </c:pt>
                <c:pt idx="44">
                  <c:v>3.7400000000000003E-2</c:v>
                </c:pt>
                <c:pt idx="45">
                  <c:v>3.9800000000000002E-2</c:v>
                </c:pt>
                <c:pt idx="46">
                  <c:v>4.1200000000000001E-2</c:v>
                </c:pt>
                <c:pt idx="47">
                  <c:v>4.2900000000000001E-2</c:v>
                </c:pt>
                <c:pt idx="48">
                  <c:v>4.3799999999999999E-2</c:v>
                </c:pt>
                <c:pt idx="49">
                  <c:v>4.6600000000000003E-2</c:v>
                </c:pt>
                <c:pt idx="50">
                  <c:v>4.9000000000000002E-2</c:v>
                </c:pt>
                <c:pt idx="51">
                  <c:v>4.8099999999999997E-2</c:v>
                </c:pt>
                <c:pt idx="52">
                  <c:v>5.1200000000000002E-2</c:v>
                </c:pt>
                <c:pt idx="53">
                  <c:v>5.7000000000000002E-2</c:v>
                </c:pt>
                <c:pt idx="54">
                  <c:v>5.3900000000000003E-2</c:v>
                </c:pt>
                <c:pt idx="55">
                  <c:v>5.57E-2</c:v>
                </c:pt>
                <c:pt idx="56">
                  <c:v>5.8999999999999997E-2</c:v>
                </c:pt>
                <c:pt idx="57">
                  <c:v>6.1600000000000002E-2</c:v>
                </c:pt>
                <c:pt idx="58">
                  <c:v>6.4600000000000005E-2</c:v>
                </c:pt>
                <c:pt idx="59">
                  <c:v>6.6199999999999995E-2</c:v>
                </c:pt>
                <c:pt idx="60">
                  <c:v>6.8500000000000005E-2</c:v>
                </c:pt>
                <c:pt idx="61">
                  <c:v>7.2300000000000003E-2</c:v>
                </c:pt>
                <c:pt idx="62">
                  <c:v>7.2900000000000006E-2</c:v>
                </c:pt>
                <c:pt idx="63">
                  <c:v>7.5600000000000001E-2</c:v>
                </c:pt>
                <c:pt idx="64">
                  <c:v>7.9799999999999996E-2</c:v>
                </c:pt>
                <c:pt idx="65">
                  <c:v>8.14E-2</c:v>
                </c:pt>
                <c:pt idx="66">
                  <c:v>8.4099999999999994E-2</c:v>
                </c:pt>
                <c:pt idx="67">
                  <c:v>8.7499999999999994E-2</c:v>
                </c:pt>
                <c:pt idx="68">
                  <c:v>9.0899999999999995E-2</c:v>
                </c:pt>
                <c:pt idx="69">
                  <c:v>9.2100000000000001E-2</c:v>
                </c:pt>
                <c:pt idx="70">
                  <c:v>9.5500000000000002E-2</c:v>
                </c:pt>
                <c:pt idx="71">
                  <c:v>9.8400000000000001E-2</c:v>
                </c:pt>
                <c:pt idx="72">
                  <c:v>0.1002</c:v>
                </c:pt>
                <c:pt idx="73">
                  <c:v>0.1011</c:v>
                </c:pt>
                <c:pt idx="74">
                  <c:v>0.10780000000000001</c:v>
                </c:pt>
                <c:pt idx="75">
                  <c:v>0.1103</c:v>
                </c:pt>
                <c:pt idx="76">
                  <c:v>0.1123</c:v>
                </c:pt>
                <c:pt idx="77">
                  <c:v>0.11600000000000001</c:v>
                </c:pt>
                <c:pt idx="78">
                  <c:v>0.1174</c:v>
                </c:pt>
                <c:pt idx="79">
                  <c:v>0.1217</c:v>
                </c:pt>
                <c:pt idx="80">
                  <c:v>0.125</c:v>
                </c:pt>
                <c:pt idx="81">
                  <c:v>0.12690000000000001</c:v>
                </c:pt>
                <c:pt idx="82">
                  <c:v>0.12959999999999999</c:v>
                </c:pt>
                <c:pt idx="83">
                  <c:v>0.13239999999999999</c:v>
                </c:pt>
                <c:pt idx="84">
                  <c:v>0.13489999999999999</c:v>
                </c:pt>
                <c:pt idx="85">
                  <c:v>0.1363</c:v>
                </c:pt>
                <c:pt idx="86">
                  <c:v>0.13930000000000001</c:v>
                </c:pt>
                <c:pt idx="87">
                  <c:v>0.1429</c:v>
                </c:pt>
                <c:pt idx="88">
                  <c:v>0.14419999999999999</c:v>
                </c:pt>
                <c:pt idx="89">
                  <c:v>0.14649999999999999</c:v>
                </c:pt>
                <c:pt idx="90">
                  <c:v>0.14799999999999999</c:v>
                </c:pt>
                <c:pt idx="91">
                  <c:v>0.15129999999999999</c:v>
                </c:pt>
                <c:pt idx="92">
                  <c:v>0.15409999999999999</c:v>
                </c:pt>
                <c:pt idx="93">
                  <c:v>0.15609999999999999</c:v>
                </c:pt>
                <c:pt idx="94">
                  <c:v>0.15820000000000001</c:v>
                </c:pt>
                <c:pt idx="95">
                  <c:v>0.16039999999999999</c:v>
                </c:pt>
                <c:pt idx="96">
                  <c:v>0.16220000000000001</c:v>
                </c:pt>
                <c:pt idx="97">
                  <c:v>0.1646</c:v>
                </c:pt>
                <c:pt idx="98">
                  <c:v>0.1651</c:v>
                </c:pt>
                <c:pt idx="99">
                  <c:v>0.1671</c:v>
                </c:pt>
                <c:pt idx="100">
                  <c:v>0.16830000000000001</c:v>
                </c:pt>
                <c:pt idx="101">
                  <c:v>0.16819999999999999</c:v>
                </c:pt>
                <c:pt idx="102">
                  <c:v>0.17</c:v>
                </c:pt>
                <c:pt idx="103">
                  <c:v>0.1701</c:v>
                </c:pt>
                <c:pt idx="104">
                  <c:v>0.17100000000000001</c:v>
                </c:pt>
                <c:pt idx="105">
                  <c:v>0.17319999999999999</c:v>
                </c:pt>
                <c:pt idx="106">
                  <c:v>0.17319999999999999</c:v>
                </c:pt>
                <c:pt idx="107">
                  <c:v>0.17419999999999999</c:v>
                </c:pt>
                <c:pt idx="108">
                  <c:v>0.17630000000000001</c:v>
                </c:pt>
                <c:pt idx="109">
                  <c:v>0.17680000000000001</c:v>
                </c:pt>
                <c:pt idx="110">
                  <c:v>0.17760000000000001</c:v>
                </c:pt>
                <c:pt idx="111">
                  <c:v>0.1797</c:v>
                </c:pt>
                <c:pt idx="112">
                  <c:v>0.18179999999999999</c:v>
                </c:pt>
                <c:pt idx="113">
                  <c:v>0.184</c:v>
                </c:pt>
                <c:pt idx="114">
                  <c:v>0.18579999999999999</c:v>
                </c:pt>
                <c:pt idx="115">
                  <c:v>0.18790000000000001</c:v>
                </c:pt>
                <c:pt idx="116">
                  <c:v>0.19009999999999999</c:v>
                </c:pt>
                <c:pt idx="117">
                  <c:v>0.1933</c:v>
                </c:pt>
                <c:pt idx="118">
                  <c:v>0.19670000000000001</c:v>
                </c:pt>
                <c:pt idx="119">
                  <c:v>0.19919999999999999</c:v>
                </c:pt>
                <c:pt idx="120">
                  <c:v>0.20280000000000001</c:v>
                </c:pt>
                <c:pt idx="121">
                  <c:v>0.20519999999999999</c:v>
                </c:pt>
                <c:pt idx="122">
                  <c:v>0.2079</c:v>
                </c:pt>
                <c:pt idx="123">
                  <c:v>0.21129999999999999</c:v>
                </c:pt>
                <c:pt idx="124">
                  <c:v>0.2147</c:v>
                </c:pt>
                <c:pt idx="125">
                  <c:v>0.218</c:v>
                </c:pt>
                <c:pt idx="126">
                  <c:v>0.2218</c:v>
                </c:pt>
                <c:pt idx="127">
                  <c:v>0.22539999999999999</c:v>
                </c:pt>
                <c:pt idx="128">
                  <c:v>0.22989999999999999</c:v>
                </c:pt>
                <c:pt idx="129">
                  <c:v>0.23549999999999999</c:v>
                </c:pt>
                <c:pt idx="130">
                  <c:v>0.24079999999999999</c:v>
                </c:pt>
                <c:pt idx="131">
                  <c:v>0.24560000000000001</c:v>
                </c:pt>
                <c:pt idx="132">
                  <c:v>0.25180000000000002</c:v>
                </c:pt>
                <c:pt idx="133">
                  <c:v>0.25829999999999997</c:v>
                </c:pt>
                <c:pt idx="134">
                  <c:v>0.2661</c:v>
                </c:pt>
                <c:pt idx="135">
                  <c:v>0.27410000000000001</c:v>
                </c:pt>
                <c:pt idx="136">
                  <c:v>0.28320000000000001</c:v>
                </c:pt>
                <c:pt idx="137">
                  <c:v>0.2918</c:v>
                </c:pt>
                <c:pt idx="138">
                  <c:v>0.30180000000000001</c:v>
                </c:pt>
                <c:pt idx="139">
                  <c:v>0.31409999999999999</c:v>
                </c:pt>
                <c:pt idx="140">
                  <c:v>0.32479999999999998</c:v>
                </c:pt>
                <c:pt idx="141">
                  <c:v>0.33700000000000002</c:v>
                </c:pt>
                <c:pt idx="142">
                  <c:v>0.34960000000000002</c:v>
                </c:pt>
                <c:pt idx="143">
                  <c:v>0.3629</c:v>
                </c:pt>
                <c:pt idx="144">
                  <c:v>0.37659999999999999</c:v>
                </c:pt>
                <c:pt idx="145">
                  <c:v>0.39150000000000001</c:v>
                </c:pt>
                <c:pt idx="146">
                  <c:v>0.40720000000000001</c:v>
                </c:pt>
                <c:pt idx="147">
                  <c:v>0.42249999999999999</c:v>
                </c:pt>
                <c:pt idx="148">
                  <c:v>0.43930000000000002</c:v>
                </c:pt>
                <c:pt idx="149">
                  <c:v>0.45579999999999998</c:v>
                </c:pt>
                <c:pt idx="150">
                  <c:v>0.47339999999999999</c:v>
                </c:pt>
                <c:pt idx="151">
                  <c:v>0.48980000000000001</c:v>
                </c:pt>
                <c:pt idx="152">
                  <c:v>0.50800000000000001</c:v>
                </c:pt>
                <c:pt idx="153">
                  <c:v>0.52539999999999998</c:v>
                </c:pt>
                <c:pt idx="154">
                  <c:v>0.54310000000000003</c:v>
                </c:pt>
                <c:pt idx="155">
                  <c:v>0.56100000000000005</c:v>
                </c:pt>
                <c:pt idx="156">
                  <c:v>0.57850000000000001</c:v>
                </c:pt>
                <c:pt idx="157">
                  <c:v>0.59509999999999996</c:v>
                </c:pt>
                <c:pt idx="158">
                  <c:v>0.6119</c:v>
                </c:pt>
                <c:pt idx="159">
                  <c:v>0.62839999999999996</c:v>
                </c:pt>
                <c:pt idx="160">
                  <c:v>0.64380000000000004</c:v>
                </c:pt>
                <c:pt idx="161">
                  <c:v>0.66010000000000002</c:v>
                </c:pt>
                <c:pt idx="162">
                  <c:v>0.6744</c:v>
                </c:pt>
                <c:pt idx="163">
                  <c:v>0.68869999999999998</c:v>
                </c:pt>
                <c:pt idx="164">
                  <c:v>0.70179999999999998</c:v>
                </c:pt>
                <c:pt idx="165">
                  <c:v>0.71509999999999996</c:v>
                </c:pt>
                <c:pt idx="166">
                  <c:v>0.72770000000000001</c:v>
                </c:pt>
                <c:pt idx="167">
                  <c:v>0.73970000000000002</c:v>
                </c:pt>
                <c:pt idx="168">
                  <c:v>0.75239999999999996</c:v>
                </c:pt>
                <c:pt idx="169">
                  <c:v>0.76470000000000005</c:v>
                </c:pt>
                <c:pt idx="170">
                  <c:v>0.77710000000000001</c:v>
                </c:pt>
                <c:pt idx="171">
                  <c:v>0.78890000000000005</c:v>
                </c:pt>
                <c:pt idx="172">
                  <c:v>0.80169999999999997</c:v>
                </c:pt>
                <c:pt idx="173">
                  <c:v>0.81430000000000002</c:v>
                </c:pt>
                <c:pt idx="174">
                  <c:v>0.8286</c:v>
                </c:pt>
                <c:pt idx="175">
                  <c:v>0.84179999999999999</c:v>
                </c:pt>
                <c:pt idx="176">
                  <c:v>0.85609999999999997</c:v>
                </c:pt>
                <c:pt idx="177">
                  <c:v>0.87050000000000005</c:v>
                </c:pt>
                <c:pt idx="178">
                  <c:v>0.88460000000000005</c:v>
                </c:pt>
                <c:pt idx="179">
                  <c:v>0.90029999999999999</c:v>
                </c:pt>
                <c:pt idx="180">
                  <c:v>0.91510000000000002</c:v>
                </c:pt>
                <c:pt idx="181">
                  <c:v>0.92900000000000005</c:v>
                </c:pt>
                <c:pt idx="182">
                  <c:v>0.94359999999999999</c:v>
                </c:pt>
                <c:pt idx="183">
                  <c:v>0.95679999999999998</c:v>
                </c:pt>
                <c:pt idx="184">
                  <c:v>0.96909999999999996</c:v>
                </c:pt>
                <c:pt idx="185">
                  <c:v>0.97929999999999995</c:v>
                </c:pt>
                <c:pt idx="186">
                  <c:v>0.98850000000000005</c:v>
                </c:pt>
                <c:pt idx="187">
                  <c:v>0.99390000000000001</c:v>
                </c:pt>
                <c:pt idx="188">
                  <c:v>0.99819999999999998</c:v>
                </c:pt>
                <c:pt idx="189">
                  <c:v>1</c:v>
                </c:pt>
                <c:pt idx="190">
                  <c:v>0.99690000000000001</c:v>
                </c:pt>
                <c:pt idx="191">
                  <c:v>0.99080000000000001</c:v>
                </c:pt>
                <c:pt idx="192">
                  <c:v>0.97970000000000002</c:v>
                </c:pt>
                <c:pt idx="193">
                  <c:v>0.96399999999999997</c:v>
                </c:pt>
                <c:pt idx="194">
                  <c:v>0.94420000000000004</c:v>
                </c:pt>
                <c:pt idx="195">
                  <c:v>0.9194</c:v>
                </c:pt>
                <c:pt idx="196">
                  <c:v>0.89039999999999997</c:v>
                </c:pt>
                <c:pt idx="197">
                  <c:v>0.85609999999999997</c:v>
                </c:pt>
                <c:pt idx="198">
                  <c:v>0.81879999999999997</c:v>
                </c:pt>
                <c:pt idx="199">
                  <c:v>0.77749999999999997</c:v>
                </c:pt>
                <c:pt idx="200">
                  <c:v>0.73460000000000003</c:v>
                </c:pt>
                <c:pt idx="201">
                  <c:v>0.68740000000000001</c:v>
                </c:pt>
                <c:pt idx="202">
                  <c:v>0.63990000000000002</c:v>
                </c:pt>
                <c:pt idx="203">
                  <c:v>0.59060000000000001</c:v>
                </c:pt>
                <c:pt idx="204">
                  <c:v>0.54279999999999995</c:v>
                </c:pt>
                <c:pt idx="205">
                  <c:v>0.49299999999999999</c:v>
                </c:pt>
                <c:pt idx="206">
                  <c:v>0.44590000000000002</c:v>
                </c:pt>
                <c:pt idx="207">
                  <c:v>0.39960000000000001</c:v>
                </c:pt>
                <c:pt idx="208">
                  <c:v>0.3548</c:v>
                </c:pt>
                <c:pt idx="209">
                  <c:v>0.31359999999999999</c:v>
                </c:pt>
                <c:pt idx="210">
                  <c:v>0.2747</c:v>
                </c:pt>
                <c:pt idx="211">
                  <c:v>0.23760000000000001</c:v>
                </c:pt>
                <c:pt idx="212">
                  <c:v>0.20419999999999999</c:v>
                </c:pt>
                <c:pt idx="213">
                  <c:v>0.17469999999999999</c:v>
                </c:pt>
                <c:pt idx="214">
                  <c:v>0.1469</c:v>
                </c:pt>
                <c:pt idx="215">
                  <c:v>0.1229</c:v>
                </c:pt>
                <c:pt idx="216">
                  <c:v>0.10150000000000001</c:v>
                </c:pt>
                <c:pt idx="217">
                  <c:v>8.3799999999999999E-2</c:v>
                </c:pt>
                <c:pt idx="218">
                  <c:v>6.8599999999999994E-2</c:v>
                </c:pt>
                <c:pt idx="219">
                  <c:v>5.5300000000000002E-2</c:v>
                </c:pt>
                <c:pt idx="220">
                  <c:v>4.5400000000000003E-2</c:v>
                </c:pt>
                <c:pt idx="221">
                  <c:v>3.6200000000000003E-2</c:v>
                </c:pt>
                <c:pt idx="222">
                  <c:v>3.0700000000000002E-2</c:v>
                </c:pt>
                <c:pt idx="223">
                  <c:v>2.5700000000000001E-2</c:v>
                </c:pt>
                <c:pt idx="224">
                  <c:v>2.12E-2</c:v>
                </c:pt>
                <c:pt idx="225">
                  <c:v>1.78E-2</c:v>
                </c:pt>
                <c:pt idx="226">
                  <c:v>1.5699999999999999E-2</c:v>
                </c:pt>
                <c:pt idx="227">
                  <c:v>1.38E-2</c:v>
                </c:pt>
                <c:pt idx="228">
                  <c:v>1.2200000000000001E-2</c:v>
                </c:pt>
                <c:pt idx="229">
                  <c:v>1.09E-2</c:v>
                </c:pt>
                <c:pt idx="230">
                  <c:v>9.2999999999999992E-3</c:v>
                </c:pt>
                <c:pt idx="231">
                  <c:v>8.3000000000000001E-3</c:v>
                </c:pt>
                <c:pt idx="232">
                  <c:v>7.3000000000000001E-3</c:v>
                </c:pt>
                <c:pt idx="233">
                  <c:v>6.4000000000000003E-3</c:v>
                </c:pt>
                <c:pt idx="234">
                  <c:v>5.8999999999999999E-3</c:v>
                </c:pt>
                <c:pt idx="235">
                  <c:v>5.1000000000000004E-3</c:v>
                </c:pt>
                <c:pt idx="236">
                  <c:v>5.4000000000000003E-3</c:v>
                </c:pt>
                <c:pt idx="237">
                  <c:v>5.1999999999999998E-3</c:v>
                </c:pt>
                <c:pt idx="238">
                  <c:v>4.7999999999999996E-3</c:v>
                </c:pt>
                <c:pt idx="239">
                  <c:v>4.7000000000000002E-3</c:v>
                </c:pt>
                <c:pt idx="240">
                  <c:v>4.4000000000000003E-3</c:v>
                </c:pt>
                <c:pt idx="241">
                  <c:v>5.0000000000000001E-3</c:v>
                </c:pt>
                <c:pt idx="242">
                  <c:v>5.5999999999999999E-3</c:v>
                </c:pt>
                <c:pt idx="243">
                  <c:v>5.3E-3</c:v>
                </c:pt>
                <c:pt idx="244">
                  <c:v>5.4000000000000003E-3</c:v>
                </c:pt>
                <c:pt idx="245">
                  <c:v>5.3E-3</c:v>
                </c:pt>
                <c:pt idx="246">
                  <c:v>4.5999999999999999E-3</c:v>
                </c:pt>
                <c:pt idx="247">
                  <c:v>5.7999999999999996E-3</c:v>
                </c:pt>
                <c:pt idx="248">
                  <c:v>5.7000000000000002E-3</c:v>
                </c:pt>
                <c:pt idx="249">
                  <c:v>6.1000000000000004E-3</c:v>
                </c:pt>
                <c:pt idx="250">
                  <c:v>5.8999999999999999E-3</c:v>
                </c:pt>
                <c:pt idx="251">
                  <c:v>5.0000000000000001E-3</c:v>
                </c:pt>
                <c:pt idx="252">
                  <c:v>4.8999999999999998E-3</c:v>
                </c:pt>
                <c:pt idx="253">
                  <c:v>4.3E-3</c:v>
                </c:pt>
                <c:pt idx="254">
                  <c:v>4.4000000000000003E-3</c:v>
                </c:pt>
                <c:pt idx="255">
                  <c:v>4.1999999999999997E-3</c:v>
                </c:pt>
                <c:pt idx="256">
                  <c:v>4.4000000000000003E-3</c:v>
                </c:pt>
                <c:pt idx="257">
                  <c:v>4.0000000000000001E-3</c:v>
                </c:pt>
                <c:pt idx="258">
                  <c:v>4.5999999999999999E-3</c:v>
                </c:pt>
                <c:pt idx="259">
                  <c:v>3.5999999999999999E-3</c:v>
                </c:pt>
                <c:pt idx="260">
                  <c:v>5.4000000000000003E-3</c:v>
                </c:pt>
                <c:pt idx="261">
                  <c:v>4.3E-3</c:v>
                </c:pt>
                <c:pt idx="262">
                  <c:v>3.5999999999999999E-3</c:v>
                </c:pt>
                <c:pt idx="263">
                  <c:v>3.8E-3</c:v>
                </c:pt>
                <c:pt idx="264">
                  <c:v>3.5999999999999999E-3</c:v>
                </c:pt>
                <c:pt idx="265">
                  <c:v>4.4000000000000003E-3</c:v>
                </c:pt>
                <c:pt idx="266">
                  <c:v>5.0000000000000001E-3</c:v>
                </c:pt>
                <c:pt idx="267">
                  <c:v>4.1000000000000003E-3</c:v>
                </c:pt>
                <c:pt idx="268">
                  <c:v>3.7000000000000002E-3</c:v>
                </c:pt>
                <c:pt idx="269">
                  <c:v>3.3999999999999998E-3</c:v>
                </c:pt>
                <c:pt idx="270">
                  <c:v>4.1999999999999997E-3</c:v>
                </c:pt>
                <c:pt idx="271">
                  <c:v>4.1000000000000003E-3</c:v>
                </c:pt>
                <c:pt idx="272">
                  <c:v>4.7000000000000002E-3</c:v>
                </c:pt>
                <c:pt idx="273">
                  <c:v>4.0000000000000001E-3</c:v>
                </c:pt>
                <c:pt idx="274">
                  <c:v>4.1000000000000003E-3</c:v>
                </c:pt>
                <c:pt idx="275">
                  <c:v>4.4999999999999997E-3</c:v>
                </c:pt>
                <c:pt idx="276">
                  <c:v>4.7000000000000002E-3</c:v>
                </c:pt>
                <c:pt idx="277">
                  <c:v>5.3E-3</c:v>
                </c:pt>
                <c:pt idx="278">
                  <c:v>4.3E-3</c:v>
                </c:pt>
                <c:pt idx="279">
                  <c:v>4.5999999999999999E-3</c:v>
                </c:pt>
                <c:pt idx="280">
                  <c:v>3.8E-3</c:v>
                </c:pt>
                <c:pt idx="281">
                  <c:v>4.1999999999999997E-3</c:v>
                </c:pt>
                <c:pt idx="282">
                  <c:v>4.1000000000000003E-3</c:v>
                </c:pt>
                <c:pt idx="283">
                  <c:v>3.8E-3</c:v>
                </c:pt>
                <c:pt idx="284">
                  <c:v>4.4999999999999997E-3</c:v>
                </c:pt>
                <c:pt idx="285">
                  <c:v>4.4000000000000003E-3</c:v>
                </c:pt>
                <c:pt idx="286">
                  <c:v>4.1000000000000003E-3</c:v>
                </c:pt>
                <c:pt idx="287">
                  <c:v>4.1000000000000003E-3</c:v>
                </c:pt>
                <c:pt idx="288">
                  <c:v>4.7999999999999996E-3</c:v>
                </c:pt>
                <c:pt idx="289">
                  <c:v>4.1999999999999997E-3</c:v>
                </c:pt>
                <c:pt idx="290">
                  <c:v>4.3E-3</c:v>
                </c:pt>
                <c:pt idx="291">
                  <c:v>4.1999999999999997E-3</c:v>
                </c:pt>
                <c:pt idx="292">
                  <c:v>3.8E-3</c:v>
                </c:pt>
                <c:pt idx="293">
                  <c:v>4.0000000000000001E-3</c:v>
                </c:pt>
                <c:pt idx="294">
                  <c:v>4.7000000000000002E-3</c:v>
                </c:pt>
                <c:pt idx="295">
                  <c:v>4.4000000000000003E-3</c:v>
                </c:pt>
                <c:pt idx="296">
                  <c:v>3.2000000000000002E-3</c:v>
                </c:pt>
                <c:pt idx="297">
                  <c:v>3.3999999999999998E-3</c:v>
                </c:pt>
                <c:pt idx="298">
                  <c:v>3.3999999999999998E-3</c:v>
                </c:pt>
                <c:pt idx="299">
                  <c:v>3.7000000000000002E-3</c:v>
                </c:pt>
                <c:pt idx="300">
                  <c:v>3.5999999999999999E-3</c:v>
                </c:pt>
                <c:pt idx="301">
                  <c:v>2.7000000000000001E-3</c:v>
                </c:pt>
                <c:pt idx="302">
                  <c:v>3.0999999999999999E-3</c:v>
                </c:pt>
                <c:pt idx="303">
                  <c:v>3.0000000000000001E-3</c:v>
                </c:pt>
                <c:pt idx="304">
                  <c:v>3.3E-3</c:v>
                </c:pt>
                <c:pt idx="305">
                  <c:v>3.0999999999999999E-3</c:v>
                </c:pt>
                <c:pt idx="306">
                  <c:v>4.0000000000000001E-3</c:v>
                </c:pt>
                <c:pt idx="307">
                  <c:v>3.8999999999999998E-3</c:v>
                </c:pt>
                <c:pt idx="308">
                  <c:v>4.3E-3</c:v>
                </c:pt>
                <c:pt idx="309">
                  <c:v>3.8E-3</c:v>
                </c:pt>
                <c:pt idx="310">
                  <c:v>4.7000000000000002E-3</c:v>
                </c:pt>
                <c:pt idx="311">
                  <c:v>3.3999999999999998E-3</c:v>
                </c:pt>
                <c:pt idx="312">
                  <c:v>4.1999999999999997E-3</c:v>
                </c:pt>
                <c:pt idx="313">
                  <c:v>3.8E-3</c:v>
                </c:pt>
                <c:pt idx="314">
                  <c:v>4.4999999999999997E-3</c:v>
                </c:pt>
                <c:pt idx="315">
                  <c:v>4.1000000000000003E-3</c:v>
                </c:pt>
                <c:pt idx="316">
                  <c:v>3.8E-3</c:v>
                </c:pt>
                <c:pt idx="317">
                  <c:v>3.8E-3</c:v>
                </c:pt>
                <c:pt idx="318">
                  <c:v>4.1000000000000003E-3</c:v>
                </c:pt>
                <c:pt idx="319">
                  <c:v>5.0000000000000001E-3</c:v>
                </c:pt>
                <c:pt idx="320">
                  <c:v>4.1000000000000003E-3</c:v>
                </c:pt>
                <c:pt idx="321">
                  <c:v>4.4000000000000003E-3</c:v>
                </c:pt>
                <c:pt idx="322">
                  <c:v>2.7000000000000001E-3</c:v>
                </c:pt>
                <c:pt idx="323">
                  <c:v>4.1000000000000003E-3</c:v>
                </c:pt>
                <c:pt idx="324">
                  <c:v>2.8E-3</c:v>
                </c:pt>
                <c:pt idx="325">
                  <c:v>3.2000000000000002E-3</c:v>
                </c:pt>
                <c:pt idx="326">
                  <c:v>2.5999999999999999E-3</c:v>
                </c:pt>
                <c:pt idx="327">
                  <c:v>3.5000000000000001E-3</c:v>
                </c:pt>
                <c:pt idx="328">
                  <c:v>3.7000000000000002E-3</c:v>
                </c:pt>
                <c:pt idx="329">
                  <c:v>3.8E-3</c:v>
                </c:pt>
                <c:pt idx="330">
                  <c:v>4.1000000000000003E-3</c:v>
                </c:pt>
                <c:pt idx="331">
                  <c:v>3.7000000000000002E-3</c:v>
                </c:pt>
                <c:pt idx="332">
                  <c:v>4.4999999999999997E-3</c:v>
                </c:pt>
                <c:pt idx="333">
                  <c:v>3.2000000000000002E-3</c:v>
                </c:pt>
                <c:pt idx="334">
                  <c:v>3.3E-3</c:v>
                </c:pt>
                <c:pt idx="335">
                  <c:v>3.0000000000000001E-3</c:v>
                </c:pt>
                <c:pt idx="336">
                  <c:v>3.3999999999999998E-3</c:v>
                </c:pt>
                <c:pt idx="337">
                  <c:v>2.7000000000000001E-3</c:v>
                </c:pt>
                <c:pt idx="338">
                  <c:v>2.3E-3</c:v>
                </c:pt>
                <c:pt idx="339">
                  <c:v>2.2000000000000001E-3</c:v>
                </c:pt>
                <c:pt idx="340">
                  <c:v>3.0999999999999999E-3</c:v>
                </c:pt>
                <c:pt idx="341">
                  <c:v>2.2000000000000001E-3</c:v>
                </c:pt>
                <c:pt idx="342">
                  <c:v>2.8E-3</c:v>
                </c:pt>
                <c:pt idx="343">
                  <c:v>1.9E-3</c:v>
                </c:pt>
                <c:pt idx="344">
                  <c:v>2.3E-3</c:v>
                </c:pt>
                <c:pt idx="345">
                  <c:v>2.3E-3</c:v>
                </c:pt>
                <c:pt idx="346">
                  <c:v>2E-3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3.3999999999999998E-3</c:v>
                </c:pt>
                <c:pt idx="350">
                  <c:v>4.3E-3</c:v>
                </c:pt>
                <c:pt idx="351">
                  <c:v>3.3E-3</c:v>
                </c:pt>
                <c:pt idx="352">
                  <c:v>3.8E-3</c:v>
                </c:pt>
                <c:pt idx="353">
                  <c:v>3.0999999999999999E-3</c:v>
                </c:pt>
                <c:pt idx="354">
                  <c:v>3.8E-3</c:v>
                </c:pt>
                <c:pt idx="355">
                  <c:v>3.2000000000000002E-3</c:v>
                </c:pt>
                <c:pt idx="356">
                  <c:v>3.5000000000000001E-3</c:v>
                </c:pt>
                <c:pt idx="357">
                  <c:v>3.3E-3</c:v>
                </c:pt>
                <c:pt idx="358">
                  <c:v>3.3E-3</c:v>
                </c:pt>
                <c:pt idx="359">
                  <c:v>4.0000000000000001E-3</c:v>
                </c:pt>
                <c:pt idx="360">
                  <c:v>2.8999999999999998E-3</c:v>
                </c:pt>
                <c:pt idx="361">
                  <c:v>2.8999999999999998E-3</c:v>
                </c:pt>
                <c:pt idx="362">
                  <c:v>3.2000000000000002E-3</c:v>
                </c:pt>
                <c:pt idx="363">
                  <c:v>3.3E-3</c:v>
                </c:pt>
                <c:pt idx="364">
                  <c:v>3.3E-3</c:v>
                </c:pt>
                <c:pt idx="365">
                  <c:v>3.2000000000000002E-3</c:v>
                </c:pt>
                <c:pt idx="366">
                  <c:v>2.7000000000000001E-3</c:v>
                </c:pt>
                <c:pt idx="367">
                  <c:v>1.9E-3</c:v>
                </c:pt>
                <c:pt idx="368">
                  <c:v>2.5000000000000001E-3</c:v>
                </c:pt>
                <c:pt idx="369">
                  <c:v>2.5999999999999999E-3</c:v>
                </c:pt>
                <c:pt idx="370">
                  <c:v>3.3999999999999998E-3</c:v>
                </c:pt>
                <c:pt idx="371">
                  <c:v>2.8E-3</c:v>
                </c:pt>
                <c:pt idx="372">
                  <c:v>3.5999999999999999E-3</c:v>
                </c:pt>
                <c:pt idx="373">
                  <c:v>4.1000000000000003E-3</c:v>
                </c:pt>
                <c:pt idx="374">
                  <c:v>3.5999999999999999E-3</c:v>
                </c:pt>
                <c:pt idx="375">
                  <c:v>3.0000000000000001E-3</c:v>
                </c:pt>
                <c:pt idx="376">
                  <c:v>2.0999999999999999E-3</c:v>
                </c:pt>
                <c:pt idx="377">
                  <c:v>1E-3</c:v>
                </c:pt>
                <c:pt idx="378">
                  <c:v>4.0000000000000002E-4</c:v>
                </c:pt>
                <c:pt idx="379">
                  <c:v>2.2000000000000001E-3</c:v>
                </c:pt>
                <c:pt idx="380">
                  <c:v>8.9999999999999998E-4</c:v>
                </c:pt>
                <c:pt idx="381">
                  <c:v>1.5E-3</c:v>
                </c:pt>
                <c:pt idx="382">
                  <c:v>4.0000000000000002E-4</c:v>
                </c:pt>
                <c:pt idx="383">
                  <c:v>6.9999999999999999E-4</c:v>
                </c:pt>
                <c:pt idx="384">
                  <c:v>1E-3</c:v>
                </c:pt>
                <c:pt idx="385">
                  <c:v>1.2999999999999999E-3</c:v>
                </c:pt>
                <c:pt idx="386">
                  <c:v>1.6000000000000001E-3</c:v>
                </c:pt>
                <c:pt idx="387">
                  <c:v>1.4E-3</c:v>
                </c:pt>
                <c:pt idx="388">
                  <c:v>1.8E-3</c:v>
                </c:pt>
                <c:pt idx="389">
                  <c:v>5.0000000000000001E-4</c:v>
                </c:pt>
                <c:pt idx="390">
                  <c:v>1.6999999999999999E-3</c:v>
                </c:pt>
                <c:pt idx="391">
                  <c:v>4.0000000000000002E-4</c:v>
                </c:pt>
                <c:pt idx="392">
                  <c:v>1.1999999999999999E-3</c:v>
                </c:pt>
                <c:pt idx="393">
                  <c:v>1.1999999999999999E-3</c:v>
                </c:pt>
                <c:pt idx="394">
                  <c:v>2.0000000000000001E-4</c:v>
                </c:pt>
                <c:pt idx="395">
                  <c:v>1.1000000000000001E-3</c:v>
                </c:pt>
                <c:pt idx="396">
                  <c:v>2.0999999999999999E-3</c:v>
                </c:pt>
                <c:pt idx="397">
                  <c:v>2.2000000000000001E-3</c:v>
                </c:pt>
                <c:pt idx="398">
                  <c:v>2.3E-3</c:v>
                </c:pt>
                <c:pt idx="399">
                  <c:v>2.2000000000000001E-3</c:v>
                </c:pt>
                <c:pt idx="400">
                  <c:v>1.6999999999999999E-3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'spectral diagram'!$C$3</c:f>
              <c:strCache>
                <c:ptCount val="1"/>
                <c:pt idx="0">
                  <c:v>emission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'spectral diagram'!$A$4:$A$579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'spectral diagram'!$C$4:$C$579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2.7000000000000001E-3</c:v>
                </c:pt>
                <c:pt idx="164">
                  <c:v>3.0999999999999999E-3</c:v>
                </c:pt>
                <c:pt idx="165">
                  <c:v>3.3999999999999998E-3</c:v>
                </c:pt>
                <c:pt idx="166">
                  <c:v>4.0000000000000001E-3</c:v>
                </c:pt>
                <c:pt idx="167">
                  <c:v>4.3E-3</c:v>
                </c:pt>
                <c:pt idx="168">
                  <c:v>5.1000000000000004E-3</c:v>
                </c:pt>
                <c:pt idx="169">
                  <c:v>6.1000000000000004E-3</c:v>
                </c:pt>
                <c:pt idx="170">
                  <c:v>7.1999999999999998E-3</c:v>
                </c:pt>
                <c:pt idx="171">
                  <c:v>8.6E-3</c:v>
                </c:pt>
                <c:pt idx="172">
                  <c:v>1.01E-2</c:v>
                </c:pt>
                <c:pt idx="173">
                  <c:v>1.2200000000000001E-2</c:v>
                </c:pt>
                <c:pt idx="174">
                  <c:v>1.5100000000000001E-2</c:v>
                </c:pt>
                <c:pt idx="175">
                  <c:v>1.7899999999999999E-2</c:v>
                </c:pt>
                <c:pt idx="176">
                  <c:v>2.1999999999999999E-2</c:v>
                </c:pt>
                <c:pt idx="177">
                  <c:v>2.6599999999999999E-2</c:v>
                </c:pt>
                <c:pt idx="178">
                  <c:v>3.1800000000000002E-2</c:v>
                </c:pt>
                <c:pt idx="179">
                  <c:v>3.8399999999999997E-2</c:v>
                </c:pt>
                <c:pt idx="180">
                  <c:v>4.6100000000000002E-2</c:v>
                </c:pt>
                <c:pt idx="181">
                  <c:v>5.5E-2</c:v>
                </c:pt>
                <c:pt idx="182">
                  <c:v>6.5100000000000005E-2</c:v>
                </c:pt>
                <c:pt idx="183">
                  <c:v>7.8299999999999995E-2</c:v>
                </c:pt>
                <c:pt idx="184">
                  <c:v>9.1999999999999998E-2</c:v>
                </c:pt>
                <c:pt idx="185">
                  <c:v>0.109</c:v>
                </c:pt>
                <c:pt idx="186">
                  <c:v>0.12659999999999999</c:v>
                </c:pt>
                <c:pt idx="187">
                  <c:v>0.14799999999999999</c:v>
                </c:pt>
                <c:pt idx="188">
                  <c:v>0.1716</c:v>
                </c:pt>
                <c:pt idx="189">
                  <c:v>0.1981</c:v>
                </c:pt>
                <c:pt idx="190">
                  <c:v>0.22670000000000001</c:v>
                </c:pt>
                <c:pt idx="191">
                  <c:v>0.25869999999999999</c:v>
                </c:pt>
                <c:pt idx="192">
                  <c:v>0.29449999999999998</c:v>
                </c:pt>
                <c:pt idx="193">
                  <c:v>0.33150000000000002</c:v>
                </c:pt>
                <c:pt idx="194">
                  <c:v>0.37140000000000001</c:v>
                </c:pt>
                <c:pt idx="195">
                  <c:v>0.41549999999999998</c:v>
                </c:pt>
                <c:pt idx="196">
                  <c:v>0.45979999999999999</c:v>
                </c:pt>
                <c:pt idx="197">
                  <c:v>0.50880000000000003</c:v>
                </c:pt>
                <c:pt idx="198">
                  <c:v>0.55940000000000001</c:v>
                </c:pt>
                <c:pt idx="199">
                  <c:v>0.61040000000000005</c:v>
                </c:pt>
                <c:pt idx="200">
                  <c:v>0.66490000000000005</c:v>
                </c:pt>
                <c:pt idx="201">
                  <c:v>0.71819999999999995</c:v>
                </c:pt>
                <c:pt idx="202">
                  <c:v>0.76659999999999995</c:v>
                </c:pt>
                <c:pt idx="203">
                  <c:v>0.81610000000000005</c:v>
                </c:pt>
                <c:pt idx="204">
                  <c:v>0.86219999999999997</c:v>
                </c:pt>
                <c:pt idx="205">
                  <c:v>0.90269999999999995</c:v>
                </c:pt>
                <c:pt idx="206">
                  <c:v>0.9355</c:v>
                </c:pt>
                <c:pt idx="207">
                  <c:v>0.96640000000000004</c:v>
                </c:pt>
                <c:pt idx="208">
                  <c:v>0.98770000000000002</c:v>
                </c:pt>
                <c:pt idx="209">
                  <c:v>0.99939999999999996</c:v>
                </c:pt>
                <c:pt idx="210">
                  <c:v>0.99990000000000001</c:v>
                </c:pt>
                <c:pt idx="211">
                  <c:v>1</c:v>
                </c:pt>
                <c:pt idx="212">
                  <c:v>0.9889</c:v>
                </c:pt>
                <c:pt idx="213">
                  <c:v>0.96960000000000002</c:v>
                </c:pt>
                <c:pt idx="214">
                  <c:v>0.94059999999999999</c:v>
                </c:pt>
                <c:pt idx="215">
                  <c:v>0.90600000000000003</c:v>
                </c:pt>
                <c:pt idx="216">
                  <c:v>0.87109999999999999</c:v>
                </c:pt>
                <c:pt idx="217">
                  <c:v>0.83450000000000002</c:v>
                </c:pt>
                <c:pt idx="218">
                  <c:v>0.79339999999999999</c:v>
                </c:pt>
                <c:pt idx="219">
                  <c:v>0.75090000000000001</c:v>
                </c:pt>
                <c:pt idx="220">
                  <c:v>0.71489999999999998</c:v>
                </c:pt>
                <c:pt idx="221">
                  <c:v>0.68020000000000003</c:v>
                </c:pt>
                <c:pt idx="222">
                  <c:v>0.65039999999999998</c:v>
                </c:pt>
                <c:pt idx="223">
                  <c:v>0.62080000000000002</c:v>
                </c:pt>
                <c:pt idx="224">
                  <c:v>0.59660000000000002</c:v>
                </c:pt>
                <c:pt idx="225">
                  <c:v>0.56979999999999997</c:v>
                </c:pt>
                <c:pt idx="226">
                  <c:v>0.54700000000000004</c:v>
                </c:pt>
                <c:pt idx="227">
                  <c:v>0.52749999999999997</c:v>
                </c:pt>
                <c:pt idx="228">
                  <c:v>0.50839999999999996</c:v>
                </c:pt>
                <c:pt idx="229">
                  <c:v>0.49</c:v>
                </c:pt>
                <c:pt idx="230">
                  <c:v>0.4733</c:v>
                </c:pt>
                <c:pt idx="231">
                  <c:v>0.46360000000000001</c:v>
                </c:pt>
                <c:pt idx="232">
                  <c:v>0.45040000000000002</c:v>
                </c:pt>
                <c:pt idx="233">
                  <c:v>0.43930000000000002</c:v>
                </c:pt>
                <c:pt idx="234">
                  <c:v>0.42959999999999998</c:v>
                </c:pt>
                <c:pt idx="235">
                  <c:v>0.42209999999999998</c:v>
                </c:pt>
                <c:pt idx="236">
                  <c:v>0.41049999999999998</c:v>
                </c:pt>
                <c:pt idx="237">
                  <c:v>0.40139999999999998</c:v>
                </c:pt>
                <c:pt idx="238">
                  <c:v>0.39419999999999999</c:v>
                </c:pt>
                <c:pt idx="239">
                  <c:v>0.38669999999999999</c:v>
                </c:pt>
                <c:pt idx="240">
                  <c:v>0.38100000000000001</c:v>
                </c:pt>
                <c:pt idx="241">
                  <c:v>0.36930000000000002</c:v>
                </c:pt>
                <c:pt idx="242">
                  <c:v>0.36209999999999998</c:v>
                </c:pt>
                <c:pt idx="243">
                  <c:v>0.35830000000000001</c:v>
                </c:pt>
                <c:pt idx="244">
                  <c:v>0.34760000000000002</c:v>
                </c:pt>
                <c:pt idx="245">
                  <c:v>0.33929999999999999</c:v>
                </c:pt>
                <c:pt idx="246">
                  <c:v>0.32950000000000002</c:v>
                </c:pt>
                <c:pt idx="247">
                  <c:v>0.32229999999999998</c:v>
                </c:pt>
                <c:pt idx="248">
                  <c:v>0.312</c:v>
                </c:pt>
                <c:pt idx="249">
                  <c:v>0.30149999999999999</c:v>
                </c:pt>
                <c:pt idx="250">
                  <c:v>0.2908</c:v>
                </c:pt>
                <c:pt idx="251">
                  <c:v>0.27960000000000002</c:v>
                </c:pt>
                <c:pt idx="252">
                  <c:v>0.26740000000000003</c:v>
                </c:pt>
                <c:pt idx="253">
                  <c:v>0.25640000000000002</c:v>
                </c:pt>
                <c:pt idx="254">
                  <c:v>0.24510000000000001</c:v>
                </c:pt>
                <c:pt idx="255">
                  <c:v>0.2344</c:v>
                </c:pt>
                <c:pt idx="256">
                  <c:v>0.2243</c:v>
                </c:pt>
                <c:pt idx="257">
                  <c:v>0.21560000000000001</c:v>
                </c:pt>
                <c:pt idx="258">
                  <c:v>0.20680000000000001</c:v>
                </c:pt>
                <c:pt idx="259">
                  <c:v>0.19570000000000001</c:v>
                </c:pt>
                <c:pt idx="260">
                  <c:v>0.1865</c:v>
                </c:pt>
                <c:pt idx="261">
                  <c:v>0.18060000000000001</c:v>
                </c:pt>
                <c:pt idx="262">
                  <c:v>0.1706</c:v>
                </c:pt>
                <c:pt idx="263">
                  <c:v>0.16170000000000001</c:v>
                </c:pt>
                <c:pt idx="264">
                  <c:v>0.15479999999999999</c:v>
                </c:pt>
                <c:pt idx="265">
                  <c:v>0.14849999999999999</c:v>
                </c:pt>
                <c:pt idx="266">
                  <c:v>0.1406</c:v>
                </c:pt>
                <c:pt idx="267">
                  <c:v>0.13469999999999999</c:v>
                </c:pt>
                <c:pt idx="268">
                  <c:v>0.1283</c:v>
                </c:pt>
                <c:pt idx="269">
                  <c:v>0.12239999999999999</c:v>
                </c:pt>
                <c:pt idx="270">
                  <c:v>0.1173</c:v>
                </c:pt>
                <c:pt idx="271">
                  <c:v>0.1143</c:v>
                </c:pt>
                <c:pt idx="272">
                  <c:v>0.108</c:v>
                </c:pt>
                <c:pt idx="273">
                  <c:v>0.1041</c:v>
                </c:pt>
                <c:pt idx="274">
                  <c:v>9.69E-2</c:v>
                </c:pt>
                <c:pt idx="275">
                  <c:v>9.5899999999999999E-2</c:v>
                </c:pt>
                <c:pt idx="276">
                  <c:v>9.1999999999999998E-2</c:v>
                </c:pt>
                <c:pt idx="277">
                  <c:v>8.8300000000000003E-2</c:v>
                </c:pt>
                <c:pt idx="278">
                  <c:v>8.43E-2</c:v>
                </c:pt>
                <c:pt idx="279">
                  <c:v>8.1299999999999997E-2</c:v>
                </c:pt>
                <c:pt idx="280">
                  <c:v>7.8700000000000006E-2</c:v>
                </c:pt>
                <c:pt idx="281">
                  <c:v>7.5899999999999995E-2</c:v>
                </c:pt>
                <c:pt idx="282">
                  <c:v>7.3700000000000002E-2</c:v>
                </c:pt>
                <c:pt idx="283">
                  <c:v>7.1199999999999999E-2</c:v>
                </c:pt>
                <c:pt idx="284">
                  <c:v>6.8699999999999997E-2</c:v>
                </c:pt>
                <c:pt idx="285">
                  <c:v>6.5299999999999997E-2</c:v>
                </c:pt>
                <c:pt idx="286">
                  <c:v>6.4500000000000002E-2</c:v>
                </c:pt>
                <c:pt idx="287">
                  <c:v>6.3299999999999995E-2</c:v>
                </c:pt>
                <c:pt idx="288">
                  <c:v>5.9400000000000001E-2</c:v>
                </c:pt>
                <c:pt idx="289">
                  <c:v>5.91E-2</c:v>
                </c:pt>
                <c:pt idx="290">
                  <c:v>5.5800000000000002E-2</c:v>
                </c:pt>
                <c:pt idx="291">
                  <c:v>5.4399999999999997E-2</c:v>
                </c:pt>
                <c:pt idx="292">
                  <c:v>5.2999999999999999E-2</c:v>
                </c:pt>
                <c:pt idx="293">
                  <c:v>5.0099999999999999E-2</c:v>
                </c:pt>
                <c:pt idx="294">
                  <c:v>4.9200000000000001E-2</c:v>
                </c:pt>
                <c:pt idx="295">
                  <c:v>4.7199999999999999E-2</c:v>
                </c:pt>
                <c:pt idx="296">
                  <c:v>4.6100000000000002E-2</c:v>
                </c:pt>
                <c:pt idx="297">
                  <c:v>4.41E-2</c:v>
                </c:pt>
                <c:pt idx="298">
                  <c:v>4.1700000000000001E-2</c:v>
                </c:pt>
                <c:pt idx="299">
                  <c:v>4.07E-2</c:v>
                </c:pt>
                <c:pt idx="300">
                  <c:v>3.8800000000000001E-2</c:v>
                </c:pt>
                <c:pt idx="301">
                  <c:v>3.6999999999999998E-2</c:v>
                </c:pt>
                <c:pt idx="302">
                  <c:v>3.61E-2</c:v>
                </c:pt>
                <c:pt idx="303">
                  <c:v>3.56E-2</c:v>
                </c:pt>
                <c:pt idx="304">
                  <c:v>3.3599999999999998E-2</c:v>
                </c:pt>
                <c:pt idx="305">
                  <c:v>3.2399999999999998E-2</c:v>
                </c:pt>
                <c:pt idx="306">
                  <c:v>3.2500000000000001E-2</c:v>
                </c:pt>
                <c:pt idx="307">
                  <c:v>2.9600000000000001E-2</c:v>
                </c:pt>
                <c:pt idx="308">
                  <c:v>2.86E-2</c:v>
                </c:pt>
                <c:pt idx="309">
                  <c:v>2.7900000000000001E-2</c:v>
                </c:pt>
                <c:pt idx="310">
                  <c:v>2.7099999999999999E-2</c:v>
                </c:pt>
                <c:pt idx="311">
                  <c:v>2.5600000000000001E-2</c:v>
                </c:pt>
                <c:pt idx="312">
                  <c:v>2.52E-2</c:v>
                </c:pt>
                <c:pt idx="313">
                  <c:v>2.4199999999999999E-2</c:v>
                </c:pt>
                <c:pt idx="314">
                  <c:v>2.2200000000000001E-2</c:v>
                </c:pt>
                <c:pt idx="315">
                  <c:v>2.1999999999999999E-2</c:v>
                </c:pt>
                <c:pt idx="316">
                  <c:v>2.23E-2</c:v>
                </c:pt>
                <c:pt idx="317">
                  <c:v>2.0799999999999999E-2</c:v>
                </c:pt>
                <c:pt idx="318">
                  <c:v>1.9900000000000001E-2</c:v>
                </c:pt>
                <c:pt idx="319">
                  <c:v>1.9E-2</c:v>
                </c:pt>
                <c:pt idx="320">
                  <c:v>1.7899999999999999E-2</c:v>
                </c:pt>
                <c:pt idx="321">
                  <c:v>1.78E-2</c:v>
                </c:pt>
                <c:pt idx="322">
                  <c:v>1.7000000000000001E-2</c:v>
                </c:pt>
                <c:pt idx="323">
                  <c:v>1.7299999999999999E-2</c:v>
                </c:pt>
                <c:pt idx="324">
                  <c:v>1.55E-2</c:v>
                </c:pt>
                <c:pt idx="325">
                  <c:v>1.5299999999999999E-2</c:v>
                </c:pt>
                <c:pt idx="326">
                  <c:v>1.52E-2</c:v>
                </c:pt>
                <c:pt idx="327">
                  <c:v>1.47E-2</c:v>
                </c:pt>
                <c:pt idx="328">
                  <c:v>1.49E-2</c:v>
                </c:pt>
                <c:pt idx="329">
                  <c:v>1.4200000000000001E-2</c:v>
                </c:pt>
                <c:pt idx="330">
                  <c:v>1.34E-2</c:v>
                </c:pt>
                <c:pt idx="331">
                  <c:v>1.3599999999999999E-2</c:v>
                </c:pt>
                <c:pt idx="332">
                  <c:v>1.2500000000000001E-2</c:v>
                </c:pt>
                <c:pt idx="333">
                  <c:v>1.2500000000000001E-2</c:v>
                </c:pt>
                <c:pt idx="334">
                  <c:v>1.2E-2</c:v>
                </c:pt>
                <c:pt idx="335">
                  <c:v>1.18E-2</c:v>
                </c:pt>
                <c:pt idx="336">
                  <c:v>1.1900000000000001E-2</c:v>
                </c:pt>
                <c:pt idx="337">
                  <c:v>1.1299999999999999E-2</c:v>
                </c:pt>
                <c:pt idx="338">
                  <c:v>1.11E-2</c:v>
                </c:pt>
                <c:pt idx="339">
                  <c:v>1.09E-2</c:v>
                </c:pt>
                <c:pt idx="340">
                  <c:v>1.0800000000000001E-2</c:v>
                </c:pt>
                <c:pt idx="341">
                  <c:v>1.04E-2</c:v>
                </c:pt>
                <c:pt idx="342">
                  <c:v>1.0200000000000001E-2</c:v>
                </c:pt>
                <c:pt idx="343">
                  <c:v>1.0200000000000001E-2</c:v>
                </c:pt>
                <c:pt idx="344">
                  <c:v>9.5999999999999992E-3</c:v>
                </c:pt>
                <c:pt idx="345">
                  <c:v>9.9000000000000008E-3</c:v>
                </c:pt>
                <c:pt idx="346">
                  <c:v>9.5999999999999992E-3</c:v>
                </c:pt>
                <c:pt idx="347">
                  <c:v>8.6999999999999994E-3</c:v>
                </c:pt>
                <c:pt idx="348">
                  <c:v>9.7000000000000003E-3</c:v>
                </c:pt>
                <c:pt idx="349">
                  <c:v>8.8000000000000005E-3</c:v>
                </c:pt>
                <c:pt idx="350">
                  <c:v>8.9999999999999993E-3</c:v>
                </c:pt>
                <c:pt idx="351">
                  <c:v>8.3999999999999995E-3</c:v>
                </c:pt>
                <c:pt idx="352">
                  <c:v>8.0999999999999996E-3</c:v>
                </c:pt>
                <c:pt idx="353">
                  <c:v>7.9000000000000008E-3</c:v>
                </c:pt>
                <c:pt idx="354">
                  <c:v>7.9000000000000008E-3</c:v>
                </c:pt>
                <c:pt idx="355">
                  <c:v>8.0000000000000002E-3</c:v>
                </c:pt>
                <c:pt idx="356">
                  <c:v>7.6E-3</c:v>
                </c:pt>
                <c:pt idx="357">
                  <c:v>7.6E-3</c:v>
                </c:pt>
                <c:pt idx="358">
                  <c:v>7.9000000000000008E-3</c:v>
                </c:pt>
                <c:pt idx="359">
                  <c:v>8.0000000000000002E-3</c:v>
                </c:pt>
                <c:pt idx="360">
                  <c:v>7.1000000000000004E-3</c:v>
                </c:pt>
                <c:pt idx="361">
                  <c:v>7.7999999999999996E-3</c:v>
                </c:pt>
                <c:pt idx="362">
                  <c:v>7.4999999999999997E-3</c:v>
                </c:pt>
                <c:pt idx="363">
                  <c:v>7.3000000000000001E-3</c:v>
                </c:pt>
                <c:pt idx="364">
                  <c:v>7.1000000000000004E-3</c:v>
                </c:pt>
                <c:pt idx="365">
                  <c:v>7.3000000000000001E-3</c:v>
                </c:pt>
                <c:pt idx="366">
                  <c:v>7.0000000000000001E-3</c:v>
                </c:pt>
                <c:pt idx="367">
                  <c:v>7.0000000000000001E-3</c:v>
                </c:pt>
                <c:pt idx="368">
                  <c:v>6.8999999999999999E-3</c:v>
                </c:pt>
                <c:pt idx="369">
                  <c:v>7.0000000000000001E-3</c:v>
                </c:pt>
                <c:pt idx="370">
                  <c:v>6.4000000000000003E-3</c:v>
                </c:pt>
                <c:pt idx="371">
                  <c:v>6.7999999999999996E-3</c:v>
                </c:pt>
                <c:pt idx="372">
                  <c:v>6.4999999999999997E-3</c:v>
                </c:pt>
                <c:pt idx="373">
                  <c:v>6.4000000000000003E-3</c:v>
                </c:pt>
                <c:pt idx="374">
                  <c:v>6.4999999999999997E-3</c:v>
                </c:pt>
                <c:pt idx="375">
                  <c:v>6.4999999999999997E-3</c:v>
                </c:pt>
                <c:pt idx="376">
                  <c:v>6.7000000000000002E-3</c:v>
                </c:pt>
                <c:pt idx="377">
                  <c:v>6.7000000000000002E-3</c:v>
                </c:pt>
                <c:pt idx="378">
                  <c:v>6.4999999999999997E-3</c:v>
                </c:pt>
                <c:pt idx="379">
                  <c:v>6.4999999999999997E-3</c:v>
                </c:pt>
                <c:pt idx="380">
                  <c:v>6.4000000000000003E-3</c:v>
                </c:pt>
                <c:pt idx="381">
                  <c:v>6.4999999999999997E-3</c:v>
                </c:pt>
                <c:pt idx="382">
                  <c:v>6.4000000000000003E-3</c:v>
                </c:pt>
                <c:pt idx="383">
                  <c:v>7.1000000000000004E-3</c:v>
                </c:pt>
                <c:pt idx="384">
                  <c:v>6.8999999999999999E-3</c:v>
                </c:pt>
                <c:pt idx="385">
                  <c:v>6.6E-3</c:v>
                </c:pt>
                <c:pt idx="386">
                  <c:v>6.7999999999999996E-3</c:v>
                </c:pt>
                <c:pt idx="387">
                  <c:v>6.1000000000000004E-3</c:v>
                </c:pt>
                <c:pt idx="388">
                  <c:v>6.8999999999999999E-3</c:v>
                </c:pt>
                <c:pt idx="389">
                  <c:v>6.1000000000000004E-3</c:v>
                </c:pt>
                <c:pt idx="390">
                  <c:v>6.4999999999999997E-3</c:v>
                </c:pt>
                <c:pt idx="391">
                  <c:v>6.0000000000000001E-3</c:v>
                </c:pt>
                <c:pt idx="392">
                  <c:v>6.7999999999999996E-3</c:v>
                </c:pt>
                <c:pt idx="393">
                  <c:v>6.7000000000000002E-3</c:v>
                </c:pt>
                <c:pt idx="394">
                  <c:v>6.3E-3</c:v>
                </c:pt>
                <c:pt idx="395">
                  <c:v>6.3E-3</c:v>
                </c:pt>
                <c:pt idx="396">
                  <c:v>6.4000000000000003E-3</c:v>
                </c:pt>
                <c:pt idx="397">
                  <c:v>6.7000000000000002E-3</c:v>
                </c:pt>
                <c:pt idx="398">
                  <c:v>6.7999999999999996E-3</c:v>
                </c:pt>
                <c:pt idx="399">
                  <c:v>6.4000000000000003E-3</c:v>
                </c:pt>
                <c:pt idx="400">
                  <c:v>6.4000000000000003E-3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36256"/>
        <c:axId val="260036648"/>
      </c:scatterChart>
      <c:valAx>
        <c:axId val="260036256"/>
        <c:scaling>
          <c:orientation val="minMax"/>
          <c:max val="875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36648"/>
        <c:crosses val="autoZero"/>
        <c:crossBetween val="midCat"/>
      </c:valAx>
      <c:valAx>
        <c:axId val="260036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rel. ex/em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 (normalized)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CytoFlex!$AD$2</c:f>
              <c:strCache>
                <c:ptCount val="1"/>
                <c:pt idx="0">
                  <c:v>DAPI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CytoFlex!$AB$3:$AC$15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CytoFlex!$AD$3:$AD$15</c:f>
              <c:numCache>
                <c:formatCode>General</c:formatCode>
                <c:ptCount val="13"/>
                <c:pt idx="0">
                  <c:v>1</c:v>
                </c:pt>
                <c:pt idx="1">
                  <c:v>0.41232847132745348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CytoFlex!$AE$2</c:f>
              <c:strCache>
                <c:ptCount val="1"/>
                <c:pt idx="0">
                  <c:v>Alexa 488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CytoFlex!$AB$3:$AC$15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CytoFlex!$AE$3:$AE$15</c:f>
              <c:numCache>
                <c:formatCode>General</c:formatCode>
                <c:ptCount val="13"/>
                <c:pt idx="0">
                  <c:v>0</c:v>
                </c:pt>
                <c:pt idx="1">
                  <c:v>3.3785581271614788E-2</c:v>
                </c:pt>
                <c:pt idx="2">
                  <c:v>1.0512150190954755E-3</c:v>
                </c:pt>
                <c:pt idx="3">
                  <c:v>1.7981309537159446E-4</c:v>
                </c:pt>
                <c:pt idx="4">
                  <c:v>1</c:v>
                </c:pt>
                <c:pt idx="5">
                  <c:v>2.0438925142048981E-3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CytoFlex!$AF$2</c:f>
              <c:strCache>
                <c:ptCount val="1"/>
                <c:pt idx="0">
                  <c:v>Alexa 532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CytoFlex!$AB$3:$AC$15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CytoFlex!$AF$3:$AF$15</c:f>
              <c:numCache>
                <c:formatCode>General</c:formatCode>
                <c:ptCount val="13"/>
                <c:pt idx="0">
                  <c:v>0</c:v>
                </c:pt>
                <c:pt idx="1">
                  <c:v>6.9121683477982129E-2</c:v>
                </c:pt>
                <c:pt idx="2">
                  <c:v>3.1776442456133903E-2</c:v>
                </c:pt>
                <c:pt idx="3">
                  <c:v>5.6284642646326878E-3</c:v>
                </c:pt>
                <c:pt idx="4">
                  <c:v>0.8550208242719145</c:v>
                </c:pt>
                <c:pt idx="5">
                  <c:v>2.7129783268063489E-2</c:v>
                </c:pt>
                <c:pt idx="6">
                  <c:v>0.22475212945536377</c:v>
                </c:pt>
                <c:pt idx="7">
                  <c:v>1</c:v>
                </c:pt>
                <c:pt idx="8">
                  <c:v>1.5512524496012724E-2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1.5830055744279438E-3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CytoFlex!$AG$2</c:f>
              <c:strCache>
                <c:ptCount val="1"/>
                <c:pt idx="0">
                  <c:v>Alexa 555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CytoFlex!$AB$3:$AC$15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CytoFlex!$AG$3:$AG$15</c:f>
              <c:numCache>
                <c:formatCode>General</c:formatCode>
                <c:ptCount val="13"/>
                <c:pt idx="0">
                  <c:v>0</c:v>
                </c:pt>
                <c:pt idx="1">
                  <c:v>9.12568759913309E-5</c:v>
                </c:pt>
                <c:pt idx="2">
                  <c:v>1.5060621910006552E-3</c:v>
                </c:pt>
                <c:pt idx="3">
                  <c:v>3.6906034381249783E-4</c:v>
                </c:pt>
                <c:pt idx="4">
                  <c:v>3.4221328496749082E-3</c:v>
                </c:pt>
                <c:pt idx="5">
                  <c:v>1.5791897869450563E-2</c:v>
                </c:pt>
                <c:pt idx="6">
                  <c:v>0.29403882618510158</c:v>
                </c:pt>
                <c:pt idx="7">
                  <c:v>1</c:v>
                </c:pt>
                <c:pt idx="8">
                  <c:v>8.2217607223476305E-2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CytoFlex!$AH$2</c:f>
              <c:strCache>
                <c:ptCount val="1"/>
                <c:pt idx="0">
                  <c:v>Alexa 594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CytoFlex!$AB$3:$AC$15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CytoFlex!$AH$3:$AH$15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0.19585647159333622</c:v>
                </c:pt>
                <c:pt idx="3">
                  <c:v>8.5177750237200409E-2</c:v>
                </c:pt>
                <c:pt idx="4">
                  <c:v>0</c:v>
                </c:pt>
                <c:pt idx="5">
                  <c:v>5.57618755658911E-2</c:v>
                </c:pt>
                <c:pt idx="6">
                  <c:v>1</c:v>
                </c:pt>
                <c:pt idx="7">
                  <c:v>0.51126184138977138</c:v>
                </c:pt>
                <c:pt idx="8">
                  <c:v>0.57379582725165301</c:v>
                </c:pt>
                <c:pt idx="9">
                  <c:v>1.9461377751066088E-3</c:v>
                </c:pt>
                <c:pt idx="10">
                  <c:v>1.1472320075382828E-4</c:v>
                </c:pt>
                <c:pt idx="11">
                  <c:v>8.8201896108972694E-3</c:v>
                </c:pt>
                <c:pt idx="12">
                  <c:v>2.5636923735515064E-2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CytoFlex!$AI$2</c:f>
              <c:strCache>
                <c:ptCount val="1"/>
                <c:pt idx="0">
                  <c:v>DyLight 649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CytoFlex!$AB$3:$AC$15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CytoFlex!$AI$3:$AI$15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2.0364059568395938E-2</c:v>
                </c:pt>
                <c:pt idx="6">
                  <c:v>0</c:v>
                </c:pt>
                <c:pt idx="7">
                  <c:v>0</c:v>
                </c:pt>
                <c:pt idx="8">
                  <c:v>0.14254842077187263</c:v>
                </c:pt>
                <c:pt idx="9">
                  <c:v>6.2769007813424185E-8</c:v>
                </c:pt>
                <c:pt idx="10">
                  <c:v>6.0975607971951721E-7</c:v>
                </c:pt>
                <c:pt idx="11">
                  <c:v>0.14268292647690617</c:v>
                </c:pt>
                <c:pt idx="12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CytoFlex!$AJ$2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CytoFlex!$AB$3:$AC$15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CytoFlex!$AJ$3:$AJ$15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CytoFlex!$AK$2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CytoFlex!$AB$3:$AC$15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CytoFlex!$AK$3:$AK$15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CytoFlex!$AL$2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CytoFlex!$AB$3:$AC$15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CytoFlex!$AL$3:$AL$15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CytoFlex!$AM$2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CytoFlex!$AB$3:$AC$15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CytoFlex!$AM$3:$AM$15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157784"/>
        <c:axId val="305158176"/>
      </c:lineChart>
      <c:catAx>
        <c:axId val="30515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58176"/>
        <c:crosses val="autoZero"/>
        <c:auto val="1"/>
        <c:lblAlgn val="ctr"/>
        <c:lblOffset val="100"/>
        <c:noMultiLvlLbl val="0"/>
      </c:catAx>
      <c:valAx>
        <c:axId val="30515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5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emission!$B$1</c:f>
              <c:strCache>
                <c:ptCount val="1"/>
                <c:pt idx="0">
                  <c:v>DAPI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emission!$B$2:$B$577</c:f>
              <c:numCache>
                <c:formatCode>General</c:formatCode>
                <c:ptCount val="576"/>
                <c:pt idx="75">
                  <c:v>3.0999999999999999E-3</c:v>
                </c:pt>
                <c:pt idx="76">
                  <c:v>3.8E-3</c:v>
                </c:pt>
                <c:pt idx="77">
                  <c:v>4.4000000000000003E-3</c:v>
                </c:pt>
                <c:pt idx="78">
                  <c:v>4.4000000000000003E-3</c:v>
                </c:pt>
                <c:pt idx="79">
                  <c:v>4.4000000000000003E-3</c:v>
                </c:pt>
                <c:pt idx="80">
                  <c:v>4.7999999999999996E-3</c:v>
                </c:pt>
                <c:pt idx="81">
                  <c:v>6.1000000000000004E-3</c:v>
                </c:pt>
                <c:pt idx="82">
                  <c:v>6.7000000000000002E-3</c:v>
                </c:pt>
                <c:pt idx="83">
                  <c:v>7.6E-3</c:v>
                </c:pt>
                <c:pt idx="84">
                  <c:v>8.8999999999999999E-3</c:v>
                </c:pt>
                <c:pt idx="85">
                  <c:v>1.0800000000000001E-2</c:v>
                </c:pt>
                <c:pt idx="86">
                  <c:v>1.2699999999999999E-2</c:v>
                </c:pt>
                <c:pt idx="87">
                  <c:v>1.49E-2</c:v>
                </c:pt>
                <c:pt idx="88">
                  <c:v>1.7100000000000001E-2</c:v>
                </c:pt>
                <c:pt idx="89">
                  <c:v>2.1499999999999998E-2</c:v>
                </c:pt>
                <c:pt idx="90">
                  <c:v>2.53E-2</c:v>
                </c:pt>
                <c:pt idx="91">
                  <c:v>3.0099999999999998E-2</c:v>
                </c:pt>
                <c:pt idx="92">
                  <c:v>3.61E-2</c:v>
                </c:pt>
                <c:pt idx="93">
                  <c:v>4.2099999999999999E-2</c:v>
                </c:pt>
                <c:pt idx="94">
                  <c:v>5.1999999999999998E-2</c:v>
                </c:pt>
                <c:pt idx="95">
                  <c:v>5.96E-2</c:v>
                </c:pt>
                <c:pt idx="96">
                  <c:v>6.9900000000000004E-2</c:v>
                </c:pt>
                <c:pt idx="97">
                  <c:v>8.2100000000000006E-2</c:v>
                </c:pt>
                <c:pt idx="98">
                  <c:v>9.3299999999999994E-2</c:v>
                </c:pt>
                <c:pt idx="99">
                  <c:v>0.10290000000000001</c:v>
                </c:pt>
                <c:pt idx="100">
                  <c:v>0.1181</c:v>
                </c:pt>
                <c:pt idx="101">
                  <c:v>0.13059999999999999</c:v>
                </c:pt>
                <c:pt idx="102">
                  <c:v>0.14499999999999999</c:v>
                </c:pt>
                <c:pt idx="103">
                  <c:v>0.16120000000000001</c:v>
                </c:pt>
                <c:pt idx="104">
                  <c:v>0.1802</c:v>
                </c:pt>
                <c:pt idx="105">
                  <c:v>0.1983</c:v>
                </c:pt>
                <c:pt idx="106">
                  <c:v>0.2167</c:v>
                </c:pt>
                <c:pt idx="107">
                  <c:v>0.2397</c:v>
                </c:pt>
                <c:pt idx="108">
                  <c:v>0.2576</c:v>
                </c:pt>
                <c:pt idx="109">
                  <c:v>0.27850000000000003</c:v>
                </c:pt>
                <c:pt idx="110">
                  <c:v>0.29880000000000001</c:v>
                </c:pt>
                <c:pt idx="111">
                  <c:v>0.31340000000000001</c:v>
                </c:pt>
                <c:pt idx="112">
                  <c:v>0.33739999999999998</c:v>
                </c:pt>
                <c:pt idx="113">
                  <c:v>0.3569</c:v>
                </c:pt>
                <c:pt idx="114">
                  <c:v>0.37640000000000001</c:v>
                </c:pt>
                <c:pt idx="115">
                  <c:v>0.39879999999999999</c:v>
                </c:pt>
                <c:pt idx="116">
                  <c:v>0.41860000000000003</c:v>
                </c:pt>
                <c:pt idx="117">
                  <c:v>0.44500000000000001</c:v>
                </c:pt>
                <c:pt idx="118">
                  <c:v>0.46210000000000001</c:v>
                </c:pt>
                <c:pt idx="119">
                  <c:v>0.48609999999999998</c:v>
                </c:pt>
                <c:pt idx="120">
                  <c:v>0.50919999999999999</c:v>
                </c:pt>
                <c:pt idx="121">
                  <c:v>0.5323</c:v>
                </c:pt>
                <c:pt idx="122">
                  <c:v>0.55479999999999996</c:v>
                </c:pt>
                <c:pt idx="123">
                  <c:v>0.57350000000000001</c:v>
                </c:pt>
                <c:pt idx="124">
                  <c:v>0.58760000000000001</c:v>
                </c:pt>
                <c:pt idx="125">
                  <c:v>0.6119</c:v>
                </c:pt>
                <c:pt idx="126">
                  <c:v>0.628</c:v>
                </c:pt>
                <c:pt idx="127">
                  <c:v>0.64880000000000004</c:v>
                </c:pt>
                <c:pt idx="128">
                  <c:v>0.67100000000000004</c:v>
                </c:pt>
                <c:pt idx="129">
                  <c:v>0.69650000000000001</c:v>
                </c:pt>
                <c:pt idx="130">
                  <c:v>0.71319999999999995</c:v>
                </c:pt>
                <c:pt idx="131">
                  <c:v>0.73780000000000001</c:v>
                </c:pt>
                <c:pt idx="132">
                  <c:v>0.75060000000000004</c:v>
                </c:pt>
                <c:pt idx="133">
                  <c:v>0.77139999999999997</c:v>
                </c:pt>
                <c:pt idx="134">
                  <c:v>0.79049999999999998</c:v>
                </c:pt>
                <c:pt idx="135">
                  <c:v>0.80800000000000005</c:v>
                </c:pt>
                <c:pt idx="136">
                  <c:v>0.82089999999999996</c:v>
                </c:pt>
                <c:pt idx="137">
                  <c:v>0.83730000000000004</c:v>
                </c:pt>
                <c:pt idx="138">
                  <c:v>0.8478</c:v>
                </c:pt>
                <c:pt idx="139">
                  <c:v>0.8569</c:v>
                </c:pt>
                <c:pt idx="140">
                  <c:v>0.86980000000000002</c:v>
                </c:pt>
                <c:pt idx="141">
                  <c:v>0.89659999999999995</c:v>
                </c:pt>
                <c:pt idx="142">
                  <c:v>0.91290000000000004</c:v>
                </c:pt>
                <c:pt idx="143">
                  <c:v>0.91320000000000001</c:v>
                </c:pt>
                <c:pt idx="144">
                  <c:v>0.9274</c:v>
                </c:pt>
                <c:pt idx="145">
                  <c:v>0.94369999999999998</c:v>
                </c:pt>
                <c:pt idx="146">
                  <c:v>0.94369999999999998</c:v>
                </c:pt>
                <c:pt idx="147">
                  <c:v>0.95079999999999998</c:v>
                </c:pt>
                <c:pt idx="148">
                  <c:v>0.95850000000000002</c:v>
                </c:pt>
                <c:pt idx="149">
                  <c:v>0.96619999999999995</c:v>
                </c:pt>
                <c:pt idx="150">
                  <c:v>0.96319999999999995</c:v>
                </c:pt>
                <c:pt idx="151">
                  <c:v>0.97009999999999996</c:v>
                </c:pt>
                <c:pt idx="152">
                  <c:v>0.9748</c:v>
                </c:pt>
                <c:pt idx="153">
                  <c:v>0.97809999999999997</c:v>
                </c:pt>
                <c:pt idx="154">
                  <c:v>0.99270000000000003</c:v>
                </c:pt>
                <c:pt idx="155">
                  <c:v>0.98829999999999996</c:v>
                </c:pt>
                <c:pt idx="156">
                  <c:v>0.99299999999999999</c:v>
                </c:pt>
                <c:pt idx="157">
                  <c:v>0.99570000000000003</c:v>
                </c:pt>
                <c:pt idx="158">
                  <c:v>0.9879</c:v>
                </c:pt>
                <c:pt idx="159">
                  <c:v>0.99319999999999997</c:v>
                </c:pt>
                <c:pt idx="160">
                  <c:v>0.99409999999999998</c:v>
                </c:pt>
                <c:pt idx="161">
                  <c:v>1</c:v>
                </c:pt>
                <c:pt idx="162">
                  <c:v>0.99129999999999996</c:v>
                </c:pt>
                <c:pt idx="163">
                  <c:v>0.99890000000000001</c:v>
                </c:pt>
                <c:pt idx="164">
                  <c:v>0.99809999999999999</c:v>
                </c:pt>
                <c:pt idx="165">
                  <c:v>0.98829999999999996</c:v>
                </c:pt>
                <c:pt idx="166">
                  <c:v>0.99099999999999999</c:v>
                </c:pt>
                <c:pt idx="167">
                  <c:v>0.97989999999999999</c:v>
                </c:pt>
                <c:pt idx="168">
                  <c:v>0.98160000000000003</c:v>
                </c:pt>
                <c:pt idx="169">
                  <c:v>0.97160000000000002</c:v>
                </c:pt>
                <c:pt idx="170">
                  <c:v>0.9698</c:v>
                </c:pt>
                <c:pt idx="171">
                  <c:v>0.96130000000000004</c:v>
                </c:pt>
                <c:pt idx="172">
                  <c:v>0.95279999999999998</c:v>
                </c:pt>
                <c:pt idx="173">
                  <c:v>0.94269999999999998</c:v>
                </c:pt>
                <c:pt idx="174">
                  <c:v>0.93059999999999998</c:v>
                </c:pt>
                <c:pt idx="175">
                  <c:v>0.92400000000000004</c:v>
                </c:pt>
                <c:pt idx="176">
                  <c:v>0.91390000000000005</c:v>
                </c:pt>
                <c:pt idx="177">
                  <c:v>0.90769999999999995</c:v>
                </c:pt>
                <c:pt idx="178">
                  <c:v>0.9113</c:v>
                </c:pt>
                <c:pt idx="179">
                  <c:v>0.90100000000000002</c:v>
                </c:pt>
                <c:pt idx="180">
                  <c:v>0.89370000000000005</c:v>
                </c:pt>
                <c:pt idx="181">
                  <c:v>0.87260000000000004</c:v>
                </c:pt>
                <c:pt idx="182">
                  <c:v>0.86560000000000004</c:v>
                </c:pt>
                <c:pt idx="183">
                  <c:v>0.84160000000000001</c:v>
                </c:pt>
                <c:pt idx="184">
                  <c:v>0.8347</c:v>
                </c:pt>
                <c:pt idx="185">
                  <c:v>0.82389999999999997</c:v>
                </c:pt>
                <c:pt idx="186">
                  <c:v>0.81640000000000001</c:v>
                </c:pt>
                <c:pt idx="187">
                  <c:v>0.80259999999999998</c:v>
                </c:pt>
                <c:pt idx="188">
                  <c:v>0.79120000000000001</c:v>
                </c:pt>
                <c:pt idx="189">
                  <c:v>0.78239999999999998</c:v>
                </c:pt>
                <c:pt idx="190">
                  <c:v>0.78069999999999995</c:v>
                </c:pt>
                <c:pt idx="191">
                  <c:v>0.77080000000000004</c:v>
                </c:pt>
                <c:pt idx="192">
                  <c:v>0.75090000000000001</c:v>
                </c:pt>
                <c:pt idx="193">
                  <c:v>0.73970000000000002</c:v>
                </c:pt>
                <c:pt idx="194">
                  <c:v>0.73070000000000002</c:v>
                </c:pt>
                <c:pt idx="195">
                  <c:v>0.7198</c:v>
                </c:pt>
                <c:pt idx="196">
                  <c:v>0.70689999999999997</c:v>
                </c:pt>
                <c:pt idx="197">
                  <c:v>0.69110000000000005</c:v>
                </c:pt>
                <c:pt idx="198">
                  <c:v>0.68620000000000003</c:v>
                </c:pt>
                <c:pt idx="199">
                  <c:v>0.67589999999999995</c:v>
                </c:pt>
                <c:pt idx="200">
                  <c:v>0.66749999999999998</c:v>
                </c:pt>
                <c:pt idx="201">
                  <c:v>0.64810000000000001</c:v>
                </c:pt>
                <c:pt idx="202">
                  <c:v>0.64670000000000005</c:v>
                </c:pt>
                <c:pt idx="203">
                  <c:v>0.63249999999999995</c:v>
                </c:pt>
                <c:pt idx="204">
                  <c:v>0.61799999999999999</c:v>
                </c:pt>
                <c:pt idx="205">
                  <c:v>0.6099</c:v>
                </c:pt>
                <c:pt idx="206">
                  <c:v>0.61</c:v>
                </c:pt>
                <c:pt idx="207">
                  <c:v>0.59299999999999997</c:v>
                </c:pt>
                <c:pt idx="208">
                  <c:v>0.58069999999999999</c:v>
                </c:pt>
                <c:pt idx="209">
                  <c:v>0.57520000000000004</c:v>
                </c:pt>
                <c:pt idx="210">
                  <c:v>0.55800000000000005</c:v>
                </c:pt>
                <c:pt idx="211">
                  <c:v>0.5504</c:v>
                </c:pt>
                <c:pt idx="212">
                  <c:v>0.5383</c:v>
                </c:pt>
                <c:pt idx="213">
                  <c:v>0.53090000000000004</c:v>
                </c:pt>
                <c:pt idx="214">
                  <c:v>0.51900000000000002</c:v>
                </c:pt>
                <c:pt idx="215">
                  <c:v>0.51070000000000004</c:v>
                </c:pt>
                <c:pt idx="216">
                  <c:v>0.50239999999999996</c:v>
                </c:pt>
                <c:pt idx="217">
                  <c:v>0.48799999999999999</c:v>
                </c:pt>
                <c:pt idx="218">
                  <c:v>0.48070000000000002</c:v>
                </c:pt>
                <c:pt idx="219">
                  <c:v>0.47249999999999998</c:v>
                </c:pt>
                <c:pt idx="220">
                  <c:v>0.4587</c:v>
                </c:pt>
                <c:pt idx="221">
                  <c:v>0.45379999999999998</c:v>
                </c:pt>
                <c:pt idx="222">
                  <c:v>0.44340000000000002</c:v>
                </c:pt>
                <c:pt idx="223">
                  <c:v>0.42909999999999998</c:v>
                </c:pt>
                <c:pt idx="224">
                  <c:v>0.42130000000000001</c:v>
                </c:pt>
                <c:pt idx="225">
                  <c:v>0.41410000000000002</c:v>
                </c:pt>
                <c:pt idx="226">
                  <c:v>0.40820000000000001</c:v>
                </c:pt>
                <c:pt idx="227">
                  <c:v>0.3972</c:v>
                </c:pt>
                <c:pt idx="228">
                  <c:v>0.39140000000000003</c:v>
                </c:pt>
                <c:pt idx="229">
                  <c:v>0.38179999999999997</c:v>
                </c:pt>
                <c:pt idx="230">
                  <c:v>0.37259999999999999</c:v>
                </c:pt>
                <c:pt idx="231">
                  <c:v>0.3679</c:v>
                </c:pt>
                <c:pt idx="232">
                  <c:v>0.35560000000000003</c:v>
                </c:pt>
                <c:pt idx="233">
                  <c:v>0.34760000000000002</c:v>
                </c:pt>
                <c:pt idx="234">
                  <c:v>0.33829999999999999</c:v>
                </c:pt>
                <c:pt idx="235">
                  <c:v>0.33189999999999997</c:v>
                </c:pt>
                <c:pt idx="236">
                  <c:v>0.3236</c:v>
                </c:pt>
                <c:pt idx="237">
                  <c:v>0.31669999999999998</c:v>
                </c:pt>
                <c:pt idx="238">
                  <c:v>0.31269999999999998</c:v>
                </c:pt>
                <c:pt idx="239">
                  <c:v>0.3024</c:v>
                </c:pt>
                <c:pt idx="240">
                  <c:v>0.29930000000000001</c:v>
                </c:pt>
                <c:pt idx="241">
                  <c:v>0.29049999999999998</c:v>
                </c:pt>
                <c:pt idx="242">
                  <c:v>0.2868</c:v>
                </c:pt>
                <c:pt idx="243">
                  <c:v>0.27589999999999998</c:v>
                </c:pt>
                <c:pt idx="244">
                  <c:v>0.27089999999999997</c:v>
                </c:pt>
                <c:pt idx="245">
                  <c:v>0.26540000000000002</c:v>
                </c:pt>
                <c:pt idx="246">
                  <c:v>0.25819999999999999</c:v>
                </c:pt>
                <c:pt idx="247">
                  <c:v>0.24990000000000001</c:v>
                </c:pt>
                <c:pt idx="248">
                  <c:v>0.24809999999999999</c:v>
                </c:pt>
                <c:pt idx="249">
                  <c:v>0.23769999999999999</c:v>
                </c:pt>
                <c:pt idx="250">
                  <c:v>0.2349</c:v>
                </c:pt>
                <c:pt idx="251">
                  <c:v>0.2301</c:v>
                </c:pt>
                <c:pt idx="252">
                  <c:v>0.22520000000000001</c:v>
                </c:pt>
                <c:pt idx="253">
                  <c:v>0.2203</c:v>
                </c:pt>
                <c:pt idx="254">
                  <c:v>0.21310000000000001</c:v>
                </c:pt>
                <c:pt idx="255">
                  <c:v>0.2082</c:v>
                </c:pt>
                <c:pt idx="256">
                  <c:v>0.20330000000000001</c:v>
                </c:pt>
                <c:pt idx="257">
                  <c:v>0.1996</c:v>
                </c:pt>
                <c:pt idx="258">
                  <c:v>0.19209999999999999</c:v>
                </c:pt>
                <c:pt idx="259">
                  <c:v>0.1895</c:v>
                </c:pt>
                <c:pt idx="260">
                  <c:v>0.18360000000000001</c:v>
                </c:pt>
                <c:pt idx="261">
                  <c:v>0.18</c:v>
                </c:pt>
                <c:pt idx="262">
                  <c:v>0.17580000000000001</c:v>
                </c:pt>
                <c:pt idx="263">
                  <c:v>0.17080000000000001</c:v>
                </c:pt>
                <c:pt idx="264">
                  <c:v>0.16830000000000001</c:v>
                </c:pt>
                <c:pt idx="265">
                  <c:v>0.16320000000000001</c:v>
                </c:pt>
                <c:pt idx="266">
                  <c:v>0.15840000000000001</c:v>
                </c:pt>
                <c:pt idx="267">
                  <c:v>0.1575</c:v>
                </c:pt>
                <c:pt idx="268">
                  <c:v>0.1515</c:v>
                </c:pt>
                <c:pt idx="269">
                  <c:v>0.1487</c:v>
                </c:pt>
                <c:pt idx="270">
                  <c:v>0.1439</c:v>
                </c:pt>
                <c:pt idx="271">
                  <c:v>0.13930000000000001</c:v>
                </c:pt>
                <c:pt idx="272">
                  <c:v>0.13400000000000001</c:v>
                </c:pt>
                <c:pt idx="273">
                  <c:v>0.1318</c:v>
                </c:pt>
                <c:pt idx="274">
                  <c:v>0.1293</c:v>
                </c:pt>
                <c:pt idx="275">
                  <c:v>0.1244</c:v>
                </c:pt>
                <c:pt idx="276">
                  <c:v>0.124</c:v>
                </c:pt>
                <c:pt idx="277">
                  <c:v>0.12</c:v>
                </c:pt>
                <c:pt idx="278">
                  <c:v>0.1169</c:v>
                </c:pt>
                <c:pt idx="279">
                  <c:v>0.1128</c:v>
                </c:pt>
                <c:pt idx="280">
                  <c:v>0.1096</c:v>
                </c:pt>
                <c:pt idx="281">
                  <c:v>0.1082</c:v>
                </c:pt>
                <c:pt idx="282">
                  <c:v>0.1032</c:v>
                </c:pt>
                <c:pt idx="283">
                  <c:v>9.9099999999999994E-2</c:v>
                </c:pt>
                <c:pt idx="284">
                  <c:v>9.5899999999999999E-2</c:v>
                </c:pt>
                <c:pt idx="285">
                  <c:v>9.6199999999999994E-2</c:v>
                </c:pt>
                <c:pt idx="286">
                  <c:v>9.1600000000000001E-2</c:v>
                </c:pt>
                <c:pt idx="287">
                  <c:v>9.0200000000000002E-2</c:v>
                </c:pt>
                <c:pt idx="288">
                  <c:v>8.6599999999999996E-2</c:v>
                </c:pt>
                <c:pt idx="289">
                  <c:v>8.3500000000000005E-2</c:v>
                </c:pt>
                <c:pt idx="290">
                  <c:v>8.2199999999999995E-2</c:v>
                </c:pt>
                <c:pt idx="291">
                  <c:v>8.0799999999999997E-2</c:v>
                </c:pt>
                <c:pt idx="292">
                  <c:v>7.7499999999999999E-2</c:v>
                </c:pt>
                <c:pt idx="293">
                  <c:v>7.5700000000000003E-2</c:v>
                </c:pt>
                <c:pt idx="294">
                  <c:v>7.0599999999999996E-2</c:v>
                </c:pt>
                <c:pt idx="295">
                  <c:v>7.2499999999999995E-2</c:v>
                </c:pt>
                <c:pt idx="296">
                  <c:v>6.88E-2</c:v>
                </c:pt>
                <c:pt idx="297">
                  <c:v>6.7400000000000002E-2</c:v>
                </c:pt>
                <c:pt idx="298">
                  <c:v>6.5100000000000005E-2</c:v>
                </c:pt>
                <c:pt idx="299">
                  <c:v>6.3200000000000006E-2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emission!$C$1</c:f>
              <c:strCache>
                <c:ptCount val="1"/>
                <c:pt idx="0">
                  <c:v>Alexa 350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emission!$C$2:$C$577</c:f>
              <c:numCache>
                <c:formatCode>General</c:formatCode>
                <c:ptCount val="576"/>
                <c:pt idx="75">
                  <c:v>3.8E-3</c:v>
                </c:pt>
                <c:pt idx="76">
                  <c:v>4.4999999999999997E-3</c:v>
                </c:pt>
                <c:pt idx="77">
                  <c:v>4.8999999999999998E-3</c:v>
                </c:pt>
                <c:pt idx="78">
                  <c:v>5.5999999999999999E-3</c:v>
                </c:pt>
                <c:pt idx="79">
                  <c:v>6.4000000000000003E-3</c:v>
                </c:pt>
                <c:pt idx="80">
                  <c:v>7.6E-3</c:v>
                </c:pt>
                <c:pt idx="81">
                  <c:v>9.7000000000000003E-3</c:v>
                </c:pt>
                <c:pt idx="82">
                  <c:v>1.1299999999999999E-2</c:v>
                </c:pt>
                <c:pt idx="83">
                  <c:v>1.38E-2</c:v>
                </c:pt>
                <c:pt idx="84">
                  <c:v>1.72E-2</c:v>
                </c:pt>
                <c:pt idx="85">
                  <c:v>2.0299999999999999E-2</c:v>
                </c:pt>
                <c:pt idx="86">
                  <c:v>2.5700000000000001E-2</c:v>
                </c:pt>
                <c:pt idx="87">
                  <c:v>3.0200000000000001E-2</c:v>
                </c:pt>
                <c:pt idx="88">
                  <c:v>3.61E-2</c:v>
                </c:pt>
                <c:pt idx="89">
                  <c:v>4.0899999999999999E-2</c:v>
                </c:pt>
                <c:pt idx="90">
                  <c:v>4.7E-2</c:v>
                </c:pt>
                <c:pt idx="91">
                  <c:v>5.1499999999999997E-2</c:v>
                </c:pt>
                <c:pt idx="92">
                  <c:v>5.7200000000000001E-2</c:v>
                </c:pt>
                <c:pt idx="93">
                  <c:v>6.3399999999999998E-2</c:v>
                </c:pt>
                <c:pt idx="94">
                  <c:v>7.0699999999999999E-2</c:v>
                </c:pt>
                <c:pt idx="95">
                  <c:v>7.7200000000000005E-2</c:v>
                </c:pt>
                <c:pt idx="96">
                  <c:v>8.8599999999999998E-2</c:v>
                </c:pt>
                <c:pt idx="97">
                  <c:v>9.8199999999999996E-2</c:v>
                </c:pt>
                <c:pt idx="98">
                  <c:v>0.10929999999999999</c:v>
                </c:pt>
                <c:pt idx="99">
                  <c:v>0.1203</c:v>
                </c:pt>
                <c:pt idx="100">
                  <c:v>0.13400000000000001</c:v>
                </c:pt>
                <c:pt idx="101">
                  <c:v>0.14860000000000001</c:v>
                </c:pt>
                <c:pt idx="102">
                  <c:v>0.1648</c:v>
                </c:pt>
                <c:pt idx="103">
                  <c:v>0.18079999999999999</c:v>
                </c:pt>
                <c:pt idx="104">
                  <c:v>0.19989999999999999</c:v>
                </c:pt>
                <c:pt idx="105">
                  <c:v>0.21970000000000001</c:v>
                </c:pt>
                <c:pt idx="106">
                  <c:v>0.24210000000000001</c:v>
                </c:pt>
                <c:pt idx="107">
                  <c:v>0.26340000000000002</c:v>
                </c:pt>
                <c:pt idx="108">
                  <c:v>0.28599999999999998</c:v>
                </c:pt>
                <c:pt idx="109">
                  <c:v>0.30930000000000002</c:v>
                </c:pt>
                <c:pt idx="110">
                  <c:v>0.3342</c:v>
                </c:pt>
                <c:pt idx="111">
                  <c:v>0.35749999999999998</c:v>
                </c:pt>
                <c:pt idx="112">
                  <c:v>0.38350000000000001</c:v>
                </c:pt>
                <c:pt idx="113">
                  <c:v>0.4108</c:v>
                </c:pt>
                <c:pt idx="114">
                  <c:v>0.43780000000000002</c:v>
                </c:pt>
                <c:pt idx="115">
                  <c:v>0.46839999999999998</c:v>
                </c:pt>
                <c:pt idx="116">
                  <c:v>0.4975</c:v>
                </c:pt>
                <c:pt idx="117">
                  <c:v>0.52549999999999997</c:v>
                </c:pt>
                <c:pt idx="118">
                  <c:v>0.55620000000000003</c:v>
                </c:pt>
                <c:pt idx="119">
                  <c:v>0.59030000000000005</c:v>
                </c:pt>
                <c:pt idx="120">
                  <c:v>0.61580000000000001</c:v>
                </c:pt>
                <c:pt idx="121">
                  <c:v>0.64959999999999996</c:v>
                </c:pt>
                <c:pt idx="122">
                  <c:v>0.67490000000000006</c:v>
                </c:pt>
                <c:pt idx="123">
                  <c:v>0.70789999999999997</c:v>
                </c:pt>
                <c:pt idx="124">
                  <c:v>0.73899999999999999</c:v>
                </c:pt>
                <c:pt idx="125">
                  <c:v>0.77090000000000003</c:v>
                </c:pt>
                <c:pt idx="126">
                  <c:v>0.79520000000000002</c:v>
                </c:pt>
                <c:pt idx="127">
                  <c:v>0.82120000000000004</c:v>
                </c:pt>
                <c:pt idx="128">
                  <c:v>0.8417</c:v>
                </c:pt>
                <c:pt idx="129">
                  <c:v>0.86529999999999996</c:v>
                </c:pt>
                <c:pt idx="130">
                  <c:v>0.89</c:v>
                </c:pt>
                <c:pt idx="131">
                  <c:v>0.91069999999999995</c:v>
                </c:pt>
                <c:pt idx="132">
                  <c:v>0.92430000000000001</c:v>
                </c:pt>
                <c:pt idx="133">
                  <c:v>0.94240000000000002</c:v>
                </c:pt>
                <c:pt idx="134">
                  <c:v>0.95509999999999995</c:v>
                </c:pt>
                <c:pt idx="135">
                  <c:v>0.96689999999999998</c:v>
                </c:pt>
                <c:pt idx="136">
                  <c:v>0.97189999999999999</c:v>
                </c:pt>
                <c:pt idx="137">
                  <c:v>0.98399999999999999</c:v>
                </c:pt>
                <c:pt idx="138">
                  <c:v>0.98780000000000001</c:v>
                </c:pt>
                <c:pt idx="139">
                  <c:v>0.99099999999999999</c:v>
                </c:pt>
                <c:pt idx="140">
                  <c:v>0.98950000000000005</c:v>
                </c:pt>
                <c:pt idx="141">
                  <c:v>1</c:v>
                </c:pt>
                <c:pt idx="142">
                  <c:v>0.99639999999999995</c:v>
                </c:pt>
                <c:pt idx="143">
                  <c:v>0.99309999999999998</c:v>
                </c:pt>
                <c:pt idx="144">
                  <c:v>0.99590000000000001</c:v>
                </c:pt>
                <c:pt idx="145">
                  <c:v>0.99219999999999997</c:v>
                </c:pt>
                <c:pt idx="146">
                  <c:v>0.98760000000000003</c:v>
                </c:pt>
                <c:pt idx="147">
                  <c:v>0.98260000000000003</c:v>
                </c:pt>
                <c:pt idx="148">
                  <c:v>0.98089999999999999</c:v>
                </c:pt>
                <c:pt idx="149">
                  <c:v>0.97160000000000002</c:v>
                </c:pt>
                <c:pt idx="150">
                  <c:v>0.95940000000000003</c:v>
                </c:pt>
                <c:pt idx="151">
                  <c:v>0.95440000000000003</c:v>
                </c:pt>
                <c:pt idx="152">
                  <c:v>0.94430000000000003</c:v>
                </c:pt>
                <c:pt idx="153">
                  <c:v>0.94179999999999997</c:v>
                </c:pt>
                <c:pt idx="154">
                  <c:v>0.93030000000000002</c:v>
                </c:pt>
                <c:pt idx="155">
                  <c:v>0.92290000000000005</c:v>
                </c:pt>
                <c:pt idx="156">
                  <c:v>0.91080000000000005</c:v>
                </c:pt>
                <c:pt idx="157">
                  <c:v>0.90569999999999995</c:v>
                </c:pt>
                <c:pt idx="158">
                  <c:v>0.89429999999999998</c:v>
                </c:pt>
                <c:pt idx="159">
                  <c:v>0.88190000000000002</c:v>
                </c:pt>
                <c:pt idx="160">
                  <c:v>0.86880000000000002</c:v>
                </c:pt>
                <c:pt idx="161">
                  <c:v>0.85440000000000005</c:v>
                </c:pt>
                <c:pt idx="162">
                  <c:v>0.83930000000000005</c:v>
                </c:pt>
                <c:pt idx="163">
                  <c:v>0.82269999999999999</c:v>
                </c:pt>
                <c:pt idx="164">
                  <c:v>0.80669999999999997</c:v>
                </c:pt>
                <c:pt idx="165">
                  <c:v>0.79549999999999998</c:v>
                </c:pt>
                <c:pt idx="166">
                  <c:v>0.77659999999999996</c:v>
                </c:pt>
                <c:pt idx="167">
                  <c:v>0.751</c:v>
                </c:pt>
                <c:pt idx="168">
                  <c:v>0.73229999999999995</c:v>
                </c:pt>
                <c:pt idx="169">
                  <c:v>0.71799999999999997</c:v>
                </c:pt>
                <c:pt idx="170">
                  <c:v>0.70020000000000004</c:v>
                </c:pt>
                <c:pt idx="171">
                  <c:v>0.68340000000000001</c:v>
                </c:pt>
                <c:pt idx="172">
                  <c:v>0.66169999999999995</c:v>
                </c:pt>
                <c:pt idx="173">
                  <c:v>0.6472</c:v>
                </c:pt>
                <c:pt idx="174">
                  <c:v>0.63180000000000003</c:v>
                </c:pt>
                <c:pt idx="175">
                  <c:v>0.61660000000000004</c:v>
                </c:pt>
                <c:pt idx="176">
                  <c:v>0.60099999999999998</c:v>
                </c:pt>
                <c:pt idx="177">
                  <c:v>0.58950000000000002</c:v>
                </c:pt>
                <c:pt idx="178">
                  <c:v>0.56910000000000005</c:v>
                </c:pt>
                <c:pt idx="179">
                  <c:v>0.55420000000000003</c:v>
                </c:pt>
                <c:pt idx="180">
                  <c:v>0.53810000000000002</c:v>
                </c:pt>
                <c:pt idx="181">
                  <c:v>0.51719999999999999</c:v>
                </c:pt>
                <c:pt idx="182">
                  <c:v>0.50160000000000005</c:v>
                </c:pt>
                <c:pt idx="183">
                  <c:v>0.48520000000000002</c:v>
                </c:pt>
                <c:pt idx="184">
                  <c:v>0.46850000000000003</c:v>
                </c:pt>
                <c:pt idx="185">
                  <c:v>0.45350000000000001</c:v>
                </c:pt>
                <c:pt idx="186">
                  <c:v>0.43659999999999999</c:v>
                </c:pt>
                <c:pt idx="187">
                  <c:v>0.42280000000000001</c:v>
                </c:pt>
                <c:pt idx="188">
                  <c:v>0.40910000000000002</c:v>
                </c:pt>
                <c:pt idx="189">
                  <c:v>0.39539999999999997</c:v>
                </c:pt>
                <c:pt idx="190">
                  <c:v>0.38150000000000001</c:v>
                </c:pt>
                <c:pt idx="191">
                  <c:v>0.36820000000000003</c:v>
                </c:pt>
                <c:pt idx="192">
                  <c:v>0.35410000000000003</c:v>
                </c:pt>
                <c:pt idx="193">
                  <c:v>0.34239999999999998</c:v>
                </c:pt>
                <c:pt idx="194">
                  <c:v>0.33289999999999997</c:v>
                </c:pt>
                <c:pt idx="195">
                  <c:v>0.32190000000000002</c:v>
                </c:pt>
                <c:pt idx="196">
                  <c:v>0.3105</c:v>
                </c:pt>
                <c:pt idx="197">
                  <c:v>0.29899999999999999</c:v>
                </c:pt>
                <c:pt idx="198">
                  <c:v>0.2878</c:v>
                </c:pt>
                <c:pt idx="199">
                  <c:v>0.27650000000000002</c:v>
                </c:pt>
                <c:pt idx="200">
                  <c:v>0.26769999999999999</c:v>
                </c:pt>
                <c:pt idx="201">
                  <c:v>0.25729999999999997</c:v>
                </c:pt>
                <c:pt idx="202">
                  <c:v>0.2485</c:v>
                </c:pt>
                <c:pt idx="203">
                  <c:v>0.23649999999999999</c:v>
                </c:pt>
                <c:pt idx="204">
                  <c:v>0.22750000000000001</c:v>
                </c:pt>
                <c:pt idx="205">
                  <c:v>0.2172</c:v>
                </c:pt>
                <c:pt idx="206">
                  <c:v>0.20960000000000001</c:v>
                </c:pt>
                <c:pt idx="207">
                  <c:v>0.20030000000000001</c:v>
                </c:pt>
                <c:pt idx="208">
                  <c:v>0.19409999999999999</c:v>
                </c:pt>
                <c:pt idx="209">
                  <c:v>0.18629999999999999</c:v>
                </c:pt>
                <c:pt idx="210">
                  <c:v>0.17710000000000001</c:v>
                </c:pt>
                <c:pt idx="211">
                  <c:v>0.1719</c:v>
                </c:pt>
                <c:pt idx="212">
                  <c:v>0.1615</c:v>
                </c:pt>
                <c:pt idx="213">
                  <c:v>0.15590000000000001</c:v>
                </c:pt>
                <c:pt idx="214">
                  <c:v>0.15029999999999999</c:v>
                </c:pt>
                <c:pt idx="215">
                  <c:v>0.14430000000000001</c:v>
                </c:pt>
                <c:pt idx="216">
                  <c:v>0.1376</c:v>
                </c:pt>
                <c:pt idx="217">
                  <c:v>0.12909999999999999</c:v>
                </c:pt>
                <c:pt idx="218">
                  <c:v>0.1241</c:v>
                </c:pt>
                <c:pt idx="219">
                  <c:v>0.1191</c:v>
                </c:pt>
                <c:pt idx="220">
                  <c:v>0.114</c:v>
                </c:pt>
                <c:pt idx="221">
                  <c:v>0.10589999999999999</c:v>
                </c:pt>
                <c:pt idx="222">
                  <c:v>0.1028</c:v>
                </c:pt>
                <c:pt idx="223">
                  <c:v>0.1007</c:v>
                </c:pt>
                <c:pt idx="224">
                  <c:v>9.5699999999999993E-2</c:v>
                </c:pt>
                <c:pt idx="225">
                  <c:v>9.0899999999999995E-2</c:v>
                </c:pt>
                <c:pt idx="226">
                  <c:v>9.0700000000000003E-2</c:v>
                </c:pt>
                <c:pt idx="227">
                  <c:v>8.5699999999999998E-2</c:v>
                </c:pt>
                <c:pt idx="228">
                  <c:v>8.2400000000000001E-2</c:v>
                </c:pt>
                <c:pt idx="229">
                  <c:v>7.8799999999999995E-2</c:v>
                </c:pt>
                <c:pt idx="230">
                  <c:v>7.7499999999999999E-2</c:v>
                </c:pt>
                <c:pt idx="231">
                  <c:v>7.4499999999999997E-2</c:v>
                </c:pt>
                <c:pt idx="232">
                  <c:v>7.1499999999999994E-2</c:v>
                </c:pt>
                <c:pt idx="233">
                  <c:v>6.9900000000000004E-2</c:v>
                </c:pt>
                <c:pt idx="234">
                  <c:v>6.6699999999999995E-2</c:v>
                </c:pt>
                <c:pt idx="235">
                  <c:v>6.3600000000000004E-2</c:v>
                </c:pt>
                <c:pt idx="236">
                  <c:v>6.0999999999999999E-2</c:v>
                </c:pt>
                <c:pt idx="237">
                  <c:v>5.8599999999999999E-2</c:v>
                </c:pt>
                <c:pt idx="238">
                  <c:v>5.7099999999999998E-2</c:v>
                </c:pt>
                <c:pt idx="239">
                  <c:v>5.4300000000000001E-2</c:v>
                </c:pt>
                <c:pt idx="240">
                  <c:v>5.1799999999999999E-2</c:v>
                </c:pt>
                <c:pt idx="241">
                  <c:v>5.04E-2</c:v>
                </c:pt>
                <c:pt idx="242">
                  <c:v>4.9700000000000001E-2</c:v>
                </c:pt>
                <c:pt idx="243">
                  <c:v>4.7800000000000002E-2</c:v>
                </c:pt>
                <c:pt idx="244">
                  <c:v>4.4999999999999998E-2</c:v>
                </c:pt>
                <c:pt idx="245">
                  <c:v>4.3299999999999998E-2</c:v>
                </c:pt>
                <c:pt idx="246">
                  <c:v>4.2000000000000003E-2</c:v>
                </c:pt>
                <c:pt idx="247">
                  <c:v>4.0899999999999999E-2</c:v>
                </c:pt>
                <c:pt idx="248">
                  <c:v>3.8699999999999998E-2</c:v>
                </c:pt>
                <c:pt idx="249">
                  <c:v>3.7100000000000001E-2</c:v>
                </c:pt>
                <c:pt idx="250">
                  <c:v>3.6499999999999998E-2</c:v>
                </c:pt>
                <c:pt idx="251">
                  <c:v>3.5999999999999997E-2</c:v>
                </c:pt>
                <c:pt idx="252">
                  <c:v>3.3799999999999997E-2</c:v>
                </c:pt>
                <c:pt idx="253">
                  <c:v>3.27E-2</c:v>
                </c:pt>
                <c:pt idx="254">
                  <c:v>3.1699999999999999E-2</c:v>
                </c:pt>
                <c:pt idx="255">
                  <c:v>2.9899999999999999E-2</c:v>
                </c:pt>
                <c:pt idx="256">
                  <c:v>2.8899999999999999E-2</c:v>
                </c:pt>
                <c:pt idx="257">
                  <c:v>2.7699999999999999E-2</c:v>
                </c:pt>
                <c:pt idx="258">
                  <c:v>2.6800000000000001E-2</c:v>
                </c:pt>
                <c:pt idx="259">
                  <c:v>2.6100000000000002E-2</c:v>
                </c:pt>
                <c:pt idx="260">
                  <c:v>2.53E-2</c:v>
                </c:pt>
                <c:pt idx="261">
                  <c:v>2.4199999999999999E-2</c:v>
                </c:pt>
                <c:pt idx="262">
                  <c:v>2.3699999999999999E-2</c:v>
                </c:pt>
                <c:pt idx="263">
                  <c:v>2.3300000000000001E-2</c:v>
                </c:pt>
                <c:pt idx="264">
                  <c:v>2.24E-2</c:v>
                </c:pt>
                <c:pt idx="265">
                  <c:v>2.1399999999999999E-2</c:v>
                </c:pt>
                <c:pt idx="266">
                  <c:v>2.1299999999999999E-2</c:v>
                </c:pt>
                <c:pt idx="267">
                  <c:v>2.0199999999999999E-2</c:v>
                </c:pt>
                <c:pt idx="268">
                  <c:v>1.89E-2</c:v>
                </c:pt>
                <c:pt idx="269">
                  <c:v>1.9300000000000001E-2</c:v>
                </c:pt>
                <c:pt idx="270">
                  <c:v>1.77E-2</c:v>
                </c:pt>
                <c:pt idx="271">
                  <c:v>1.7500000000000002E-2</c:v>
                </c:pt>
                <c:pt idx="272">
                  <c:v>1.6400000000000001E-2</c:v>
                </c:pt>
                <c:pt idx="273">
                  <c:v>1.6799999999999999E-2</c:v>
                </c:pt>
                <c:pt idx="274">
                  <c:v>1.52E-2</c:v>
                </c:pt>
                <c:pt idx="275">
                  <c:v>1.4999999999999999E-2</c:v>
                </c:pt>
                <c:pt idx="276">
                  <c:v>1.4200000000000001E-2</c:v>
                </c:pt>
                <c:pt idx="277">
                  <c:v>1.3899999999999999E-2</c:v>
                </c:pt>
                <c:pt idx="278">
                  <c:v>1.4E-2</c:v>
                </c:pt>
                <c:pt idx="279">
                  <c:v>1.3299999999999999E-2</c:v>
                </c:pt>
                <c:pt idx="280">
                  <c:v>1.2699999999999999E-2</c:v>
                </c:pt>
                <c:pt idx="281">
                  <c:v>1.21E-2</c:v>
                </c:pt>
                <c:pt idx="282">
                  <c:v>1.2200000000000001E-2</c:v>
                </c:pt>
                <c:pt idx="283">
                  <c:v>1.2200000000000001E-2</c:v>
                </c:pt>
                <c:pt idx="284">
                  <c:v>1.2200000000000001E-2</c:v>
                </c:pt>
                <c:pt idx="285">
                  <c:v>1.11E-2</c:v>
                </c:pt>
                <c:pt idx="286">
                  <c:v>1.06E-2</c:v>
                </c:pt>
                <c:pt idx="287">
                  <c:v>1.09E-2</c:v>
                </c:pt>
                <c:pt idx="288">
                  <c:v>1.04E-2</c:v>
                </c:pt>
                <c:pt idx="289">
                  <c:v>9.7999999999999997E-3</c:v>
                </c:pt>
                <c:pt idx="290">
                  <c:v>9.5999999999999992E-3</c:v>
                </c:pt>
                <c:pt idx="291">
                  <c:v>9.1999999999999998E-3</c:v>
                </c:pt>
                <c:pt idx="292">
                  <c:v>8.9999999999999993E-3</c:v>
                </c:pt>
                <c:pt idx="293">
                  <c:v>8.5000000000000006E-3</c:v>
                </c:pt>
                <c:pt idx="294">
                  <c:v>8.3000000000000001E-3</c:v>
                </c:pt>
                <c:pt idx="295">
                  <c:v>8.3000000000000001E-3</c:v>
                </c:pt>
                <c:pt idx="296">
                  <c:v>7.4000000000000003E-3</c:v>
                </c:pt>
                <c:pt idx="297">
                  <c:v>8.2000000000000007E-3</c:v>
                </c:pt>
                <c:pt idx="298">
                  <c:v>8.3000000000000001E-3</c:v>
                </c:pt>
                <c:pt idx="299">
                  <c:v>7.6E-3</c:v>
                </c:pt>
                <c:pt idx="300">
                  <c:v>7.4000000000000003E-3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emission!$D$1</c:f>
              <c:strCache>
                <c:ptCount val="1"/>
                <c:pt idx="0">
                  <c:v>Alexa 405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emission!$D$2:$D$577</c:f>
              <c:numCache>
                <c:formatCode>General</c:formatCode>
                <c:ptCount val="576"/>
                <c:pt idx="91">
                  <c:v>1E-4</c:v>
                </c:pt>
                <c:pt idx="92">
                  <c:v>1.6000000000000001E-3</c:v>
                </c:pt>
                <c:pt idx="93">
                  <c:v>4.0000000000000001E-3</c:v>
                </c:pt>
                <c:pt idx="94">
                  <c:v>8.2000000000000007E-3</c:v>
                </c:pt>
                <c:pt idx="95">
                  <c:v>1.32E-2</c:v>
                </c:pt>
                <c:pt idx="96">
                  <c:v>2.0899999999999998E-2</c:v>
                </c:pt>
                <c:pt idx="97">
                  <c:v>3.0099999999999998E-2</c:v>
                </c:pt>
                <c:pt idx="98">
                  <c:v>4.4699999999999997E-2</c:v>
                </c:pt>
                <c:pt idx="99">
                  <c:v>6.2100000000000002E-2</c:v>
                </c:pt>
                <c:pt idx="100">
                  <c:v>8.5699999999999998E-2</c:v>
                </c:pt>
                <c:pt idx="101">
                  <c:v>0.115</c:v>
                </c:pt>
                <c:pt idx="102">
                  <c:v>0.1489</c:v>
                </c:pt>
                <c:pt idx="103">
                  <c:v>0.1915</c:v>
                </c:pt>
                <c:pt idx="104">
                  <c:v>0.24049999999999999</c:v>
                </c:pt>
                <c:pt idx="105">
                  <c:v>0.2893</c:v>
                </c:pt>
                <c:pt idx="106">
                  <c:v>0.35089999999999999</c:v>
                </c:pt>
                <c:pt idx="107">
                  <c:v>0.41060000000000002</c:v>
                </c:pt>
                <c:pt idx="108">
                  <c:v>0.4753</c:v>
                </c:pt>
                <c:pt idx="109">
                  <c:v>0.54269999999999996</c:v>
                </c:pt>
                <c:pt idx="110">
                  <c:v>0.60370000000000001</c:v>
                </c:pt>
                <c:pt idx="111">
                  <c:v>0.67090000000000005</c:v>
                </c:pt>
                <c:pt idx="112">
                  <c:v>0.73150000000000004</c:v>
                </c:pt>
                <c:pt idx="113">
                  <c:v>0.78390000000000004</c:v>
                </c:pt>
                <c:pt idx="114">
                  <c:v>0.83379999999999999</c:v>
                </c:pt>
                <c:pt idx="115">
                  <c:v>0.87409999999999999</c:v>
                </c:pt>
                <c:pt idx="116">
                  <c:v>0.91410000000000002</c:v>
                </c:pt>
                <c:pt idx="117">
                  <c:v>0.93989999999999996</c:v>
                </c:pt>
                <c:pt idx="118">
                  <c:v>0.96299999999999997</c:v>
                </c:pt>
                <c:pt idx="119">
                  <c:v>0.98040000000000005</c:v>
                </c:pt>
                <c:pt idx="120">
                  <c:v>0.99299999999999999</c:v>
                </c:pt>
                <c:pt idx="121">
                  <c:v>0.99709999999999999</c:v>
                </c:pt>
                <c:pt idx="122">
                  <c:v>1</c:v>
                </c:pt>
                <c:pt idx="123">
                  <c:v>0.99329999999999996</c:v>
                </c:pt>
                <c:pt idx="124">
                  <c:v>0.98880000000000001</c:v>
                </c:pt>
                <c:pt idx="125">
                  <c:v>0.98499999999999999</c:v>
                </c:pt>
                <c:pt idx="126">
                  <c:v>0.97770000000000001</c:v>
                </c:pt>
                <c:pt idx="127">
                  <c:v>0.96830000000000005</c:v>
                </c:pt>
                <c:pt idx="128">
                  <c:v>0.96330000000000005</c:v>
                </c:pt>
                <c:pt idx="129">
                  <c:v>0.95409999999999995</c:v>
                </c:pt>
                <c:pt idx="130">
                  <c:v>0.94669999999999999</c:v>
                </c:pt>
                <c:pt idx="131">
                  <c:v>0.93820000000000003</c:v>
                </c:pt>
                <c:pt idx="132">
                  <c:v>0.93710000000000004</c:v>
                </c:pt>
                <c:pt idx="133">
                  <c:v>0.93210000000000004</c:v>
                </c:pt>
                <c:pt idx="134">
                  <c:v>0.92410000000000003</c:v>
                </c:pt>
                <c:pt idx="135">
                  <c:v>0.91800000000000004</c:v>
                </c:pt>
                <c:pt idx="136">
                  <c:v>0.90920000000000001</c:v>
                </c:pt>
                <c:pt idx="137">
                  <c:v>0.90059999999999996</c:v>
                </c:pt>
                <c:pt idx="138">
                  <c:v>0.89180000000000004</c:v>
                </c:pt>
                <c:pt idx="139">
                  <c:v>0.88260000000000005</c:v>
                </c:pt>
                <c:pt idx="140">
                  <c:v>0.86990000000000001</c:v>
                </c:pt>
                <c:pt idx="141">
                  <c:v>0.85629999999999995</c:v>
                </c:pt>
                <c:pt idx="142">
                  <c:v>0.84770000000000001</c:v>
                </c:pt>
                <c:pt idx="143">
                  <c:v>0.82699999999999996</c:v>
                </c:pt>
                <c:pt idx="144">
                  <c:v>0.8125</c:v>
                </c:pt>
                <c:pt idx="145">
                  <c:v>0.7944</c:v>
                </c:pt>
                <c:pt idx="146">
                  <c:v>0.77459999999999996</c:v>
                </c:pt>
                <c:pt idx="147">
                  <c:v>0.75560000000000005</c:v>
                </c:pt>
                <c:pt idx="148">
                  <c:v>0.73560000000000003</c:v>
                </c:pt>
                <c:pt idx="149">
                  <c:v>0.71419999999999995</c:v>
                </c:pt>
                <c:pt idx="150">
                  <c:v>0.69620000000000004</c:v>
                </c:pt>
                <c:pt idx="151">
                  <c:v>0.67300000000000004</c:v>
                </c:pt>
                <c:pt idx="152">
                  <c:v>0.64970000000000006</c:v>
                </c:pt>
                <c:pt idx="153">
                  <c:v>0.63019999999999998</c:v>
                </c:pt>
                <c:pt idx="154">
                  <c:v>0.60560000000000003</c:v>
                </c:pt>
                <c:pt idx="155">
                  <c:v>0.58650000000000002</c:v>
                </c:pt>
                <c:pt idx="156">
                  <c:v>0.56610000000000005</c:v>
                </c:pt>
                <c:pt idx="157">
                  <c:v>0.5474</c:v>
                </c:pt>
                <c:pt idx="158">
                  <c:v>0.53090000000000004</c:v>
                </c:pt>
                <c:pt idx="159">
                  <c:v>0.51190000000000002</c:v>
                </c:pt>
                <c:pt idx="160">
                  <c:v>0.49320000000000003</c:v>
                </c:pt>
                <c:pt idx="161">
                  <c:v>0.47820000000000001</c:v>
                </c:pt>
                <c:pt idx="162">
                  <c:v>0.45900000000000002</c:v>
                </c:pt>
                <c:pt idx="163">
                  <c:v>0.44130000000000003</c:v>
                </c:pt>
                <c:pt idx="164">
                  <c:v>0.42680000000000001</c:v>
                </c:pt>
                <c:pt idx="165">
                  <c:v>0.41260000000000002</c:v>
                </c:pt>
                <c:pt idx="166">
                  <c:v>0.3987</c:v>
                </c:pt>
                <c:pt idx="167">
                  <c:v>0.3861</c:v>
                </c:pt>
                <c:pt idx="168">
                  <c:v>0.37369999999999998</c:v>
                </c:pt>
                <c:pt idx="169">
                  <c:v>0.35849999999999999</c:v>
                </c:pt>
                <c:pt idx="170">
                  <c:v>0.34560000000000002</c:v>
                </c:pt>
                <c:pt idx="171">
                  <c:v>0.3347</c:v>
                </c:pt>
                <c:pt idx="172">
                  <c:v>0.32319999999999999</c:v>
                </c:pt>
                <c:pt idx="173">
                  <c:v>0.31030000000000002</c:v>
                </c:pt>
                <c:pt idx="174">
                  <c:v>0.29749999999999999</c:v>
                </c:pt>
                <c:pt idx="175">
                  <c:v>0.2863</c:v>
                </c:pt>
                <c:pt idx="176">
                  <c:v>0.27450000000000002</c:v>
                </c:pt>
                <c:pt idx="177">
                  <c:v>0.26400000000000001</c:v>
                </c:pt>
                <c:pt idx="178">
                  <c:v>0.2515</c:v>
                </c:pt>
                <c:pt idx="179">
                  <c:v>0.24349999999999999</c:v>
                </c:pt>
                <c:pt idx="180">
                  <c:v>0.23269999999999999</c:v>
                </c:pt>
                <c:pt idx="181">
                  <c:v>0.22370000000000001</c:v>
                </c:pt>
                <c:pt idx="182">
                  <c:v>0.21379999999999999</c:v>
                </c:pt>
                <c:pt idx="183">
                  <c:v>0.20519999999999999</c:v>
                </c:pt>
                <c:pt idx="184">
                  <c:v>0.1951</c:v>
                </c:pt>
                <c:pt idx="185">
                  <c:v>0.188</c:v>
                </c:pt>
                <c:pt idx="186">
                  <c:v>0.1784</c:v>
                </c:pt>
                <c:pt idx="187">
                  <c:v>0.17119999999999999</c:v>
                </c:pt>
                <c:pt idx="188">
                  <c:v>0.16289999999999999</c:v>
                </c:pt>
                <c:pt idx="189">
                  <c:v>0.15579999999999999</c:v>
                </c:pt>
                <c:pt idx="190">
                  <c:v>0.14829999999999999</c:v>
                </c:pt>
                <c:pt idx="191">
                  <c:v>0.14149999999999999</c:v>
                </c:pt>
                <c:pt idx="192">
                  <c:v>0.13500000000000001</c:v>
                </c:pt>
                <c:pt idx="193">
                  <c:v>0.12870000000000001</c:v>
                </c:pt>
                <c:pt idx="194">
                  <c:v>0.1232</c:v>
                </c:pt>
                <c:pt idx="195">
                  <c:v>0.1181</c:v>
                </c:pt>
                <c:pt idx="196">
                  <c:v>0.1129</c:v>
                </c:pt>
                <c:pt idx="197">
                  <c:v>0.1089</c:v>
                </c:pt>
                <c:pt idx="198">
                  <c:v>0.1026</c:v>
                </c:pt>
                <c:pt idx="199">
                  <c:v>9.7699999999999995E-2</c:v>
                </c:pt>
                <c:pt idx="200">
                  <c:v>9.3200000000000005E-2</c:v>
                </c:pt>
                <c:pt idx="201">
                  <c:v>8.8599999999999998E-2</c:v>
                </c:pt>
                <c:pt idx="202">
                  <c:v>8.4500000000000006E-2</c:v>
                </c:pt>
                <c:pt idx="203">
                  <c:v>7.8700000000000006E-2</c:v>
                </c:pt>
                <c:pt idx="204">
                  <c:v>7.4700000000000003E-2</c:v>
                </c:pt>
                <c:pt idx="205">
                  <c:v>7.0300000000000001E-2</c:v>
                </c:pt>
                <c:pt idx="206">
                  <c:v>6.7299999999999999E-2</c:v>
                </c:pt>
                <c:pt idx="207">
                  <c:v>6.3600000000000004E-2</c:v>
                </c:pt>
                <c:pt idx="208">
                  <c:v>5.9499999999999997E-2</c:v>
                </c:pt>
                <c:pt idx="209">
                  <c:v>5.67E-2</c:v>
                </c:pt>
                <c:pt idx="210">
                  <c:v>5.33E-2</c:v>
                </c:pt>
                <c:pt idx="211">
                  <c:v>5.1799999999999999E-2</c:v>
                </c:pt>
                <c:pt idx="212">
                  <c:v>4.9200000000000001E-2</c:v>
                </c:pt>
                <c:pt idx="213">
                  <c:v>4.5400000000000003E-2</c:v>
                </c:pt>
                <c:pt idx="214">
                  <c:v>4.41E-2</c:v>
                </c:pt>
                <c:pt idx="215">
                  <c:v>4.0899999999999999E-2</c:v>
                </c:pt>
                <c:pt idx="216">
                  <c:v>3.9800000000000002E-2</c:v>
                </c:pt>
                <c:pt idx="217">
                  <c:v>3.7699999999999997E-2</c:v>
                </c:pt>
                <c:pt idx="218">
                  <c:v>3.4500000000000003E-2</c:v>
                </c:pt>
                <c:pt idx="219">
                  <c:v>3.3399999999999999E-2</c:v>
                </c:pt>
                <c:pt idx="220">
                  <c:v>3.1399999999999997E-2</c:v>
                </c:pt>
                <c:pt idx="221">
                  <c:v>2.9499999999999998E-2</c:v>
                </c:pt>
                <c:pt idx="222">
                  <c:v>2.7799999999999998E-2</c:v>
                </c:pt>
                <c:pt idx="223">
                  <c:v>2.5000000000000001E-2</c:v>
                </c:pt>
                <c:pt idx="224">
                  <c:v>2.47E-2</c:v>
                </c:pt>
                <c:pt idx="225">
                  <c:v>2.2100000000000002E-2</c:v>
                </c:pt>
                <c:pt idx="226">
                  <c:v>2.1399999999999999E-2</c:v>
                </c:pt>
                <c:pt idx="227">
                  <c:v>1.9900000000000001E-2</c:v>
                </c:pt>
                <c:pt idx="228">
                  <c:v>1.7899999999999999E-2</c:v>
                </c:pt>
                <c:pt idx="229">
                  <c:v>1.7100000000000001E-2</c:v>
                </c:pt>
                <c:pt idx="230">
                  <c:v>1.5599999999999999E-2</c:v>
                </c:pt>
                <c:pt idx="231">
                  <c:v>1.46E-2</c:v>
                </c:pt>
                <c:pt idx="232">
                  <c:v>1.38E-2</c:v>
                </c:pt>
                <c:pt idx="233">
                  <c:v>1.1599999999999999E-2</c:v>
                </c:pt>
                <c:pt idx="234">
                  <c:v>1.2E-2</c:v>
                </c:pt>
                <c:pt idx="235">
                  <c:v>1.01E-2</c:v>
                </c:pt>
                <c:pt idx="236">
                  <c:v>9.5999999999999992E-3</c:v>
                </c:pt>
                <c:pt idx="237">
                  <c:v>8.2000000000000007E-3</c:v>
                </c:pt>
                <c:pt idx="238">
                  <c:v>6.4999999999999997E-3</c:v>
                </c:pt>
                <c:pt idx="239">
                  <c:v>7.1000000000000004E-3</c:v>
                </c:pt>
                <c:pt idx="240">
                  <c:v>6.0000000000000001E-3</c:v>
                </c:pt>
                <c:pt idx="241">
                  <c:v>5.7000000000000002E-3</c:v>
                </c:pt>
                <c:pt idx="242">
                  <c:v>5.4999999999999997E-3</c:v>
                </c:pt>
                <c:pt idx="243">
                  <c:v>2.8E-3</c:v>
                </c:pt>
                <c:pt idx="244">
                  <c:v>3.7000000000000002E-3</c:v>
                </c:pt>
                <c:pt idx="245">
                  <c:v>1.9E-3</c:v>
                </c:pt>
                <c:pt idx="246">
                  <c:v>2.5000000000000001E-3</c:v>
                </c:pt>
                <c:pt idx="247">
                  <c:v>1.6000000000000001E-3</c:v>
                </c:pt>
                <c:pt idx="248">
                  <c:v>5.9999999999999995E-4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emission!$E$1</c:f>
              <c:strCache>
                <c:ptCount val="1"/>
                <c:pt idx="0">
                  <c:v>Alexa 430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emission!$E$2:$E$577</c:f>
              <c:numCache>
                <c:formatCode>General</c:formatCode>
                <c:ptCount val="576"/>
                <c:pt idx="125">
                  <c:v>5.7000000000000002E-3</c:v>
                </c:pt>
                <c:pt idx="126">
                  <c:v>4.7000000000000002E-3</c:v>
                </c:pt>
                <c:pt idx="127">
                  <c:v>4.7000000000000002E-3</c:v>
                </c:pt>
                <c:pt idx="128">
                  <c:v>4.8999999999999998E-3</c:v>
                </c:pt>
                <c:pt idx="129">
                  <c:v>4.4000000000000003E-3</c:v>
                </c:pt>
                <c:pt idx="130">
                  <c:v>4.7000000000000002E-3</c:v>
                </c:pt>
                <c:pt idx="131">
                  <c:v>5.1999999999999998E-3</c:v>
                </c:pt>
                <c:pt idx="132">
                  <c:v>4.5999999999999999E-3</c:v>
                </c:pt>
                <c:pt idx="133">
                  <c:v>4.4000000000000003E-3</c:v>
                </c:pt>
                <c:pt idx="134">
                  <c:v>4.7999999999999996E-3</c:v>
                </c:pt>
                <c:pt idx="135">
                  <c:v>4.7000000000000002E-3</c:v>
                </c:pt>
                <c:pt idx="136">
                  <c:v>4.8999999999999998E-3</c:v>
                </c:pt>
                <c:pt idx="137">
                  <c:v>4.7000000000000002E-3</c:v>
                </c:pt>
                <c:pt idx="138">
                  <c:v>4.4000000000000003E-3</c:v>
                </c:pt>
                <c:pt idx="139">
                  <c:v>4.7000000000000002E-3</c:v>
                </c:pt>
                <c:pt idx="140">
                  <c:v>4.7000000000000002E-3</c:v>
                </c:pt>
                <c:pt idx="141">
                  <c:v>4.5999999999999999E-3</c:v>
                </c:pt>
                <c:pt idx="142">
                  <c:v>4.4999999999999997E-3</c:v>
                </c:pt>
                <c:pt idx="143">
                  <c:v>4.7999999999999996E-3</c:v>
                </c:pt>
                <c:pt idx="144">
                  <c:v>4.4999999999999997E-3</c:v>
                </c:pt>
                <c:pt idx="145">
                  <c:v>4.8999999999999998E-3</c:v>
                </c:pt>
                <c:pt idx="146">
                  <c:v>4.4000000000000003E-3</c:v>
                </c:pt>
                <c:pt idx="147">
                  <c:v>5.0000000000000001E-3</c:v>
                </c:pt>
                <c:pt idx="148">
                  <c:v>5.4999999999999997E-3</c:v>
                </c:pt>
                <c:pt idx="149">
                  <c:v>5.1999999999999998E-3</c:v>
                </c:pt>
                <c:pt idx="150">
                  <c:v>5.1999999999999998E-3</c:v>
                </c:pt>
                <c:pt idx="151">
                  <c:v>5.5999999999999999E-3</c:v>
                </c:pt>
                <c:pt idx="152">
                  <c:v>5.1999999999999998E-3</c:v>
                </c:pt>
                <c:pt idx="153">
                  <c:v>5.7000000000000002E-3</c:v>
                </c:pt>
                <c:pt idx="154">
                  <c:v>5.8999999999999999E-3</c:v>
                </c:pt>
                <c:pt idx="155">
                  <c:v>6.4000000000000003E-3</c:v>
                </c:pt>
                <c:pt idx="156">
                  <c:v>7.3000000000000001E-3</c:v>
                </c:pt>
                <c:pt idx="157">
                  <c:v>8.6999999999999994E-3</c:v>
                </c:pt>
                <c:pt idx="158">
                  <c:v>8.9999999999999993E-3</c:v>
                </c:pt>
                <c:pt idx="159">
                  <c:v>1.0999999999999999E-2</c:v>
                </c:pt>
                <c:pt idx="160">
                  <c:v>1.11E-2</c:v>
                </c:pt>
                <c:pt idx="161">
                  <c:v>1.21E-2</c:v>
                </c:pt>
                <c:pt idx="162">
                  <c:v>1.34E-2</c:v>
                </c:pt>
                <c:pt idx="163">
                  <c:v>1.32E-2</c:v>
                </c:pt>
                <c:pt idx="164">
                  <c:v>1.52E-2</c:v>
                </c:pt>
                <c:pt idx="165">
                  <c:v>1.5100000000000001E-2</c:v>
                </c:pt>
                <c:pt idx="166">
                  <c:v>1.7500000000000002E-2</c:v>
                </c:pt>
                <c:pt idx="167">
                  <c:v>1.8200000000000001E-2</c:v>
                </c:pt>
                <c:pt idx="168">
                  <c:v>1.8700000000000001E-2</c:v>
                </c:pt>
                <c:pt idx="169">
                  <c:v>1.9E-2</c:v>
                </c:pt>
                <c:pt idx="170">
                  <c:v>2.01E-2</c:v>
                </c:pt>
                <c:pt idx="171">
                  <c:v>2.1499999999999998E-2</c:v>
                </c:pt>
                <c:pt idx="172">
                  <c:v>2.3300000000000001E-2</c:v>
                </c:pt>
                <c:pt idx="173">
                  <c:v>2.63E-2</c:v>
                </c:pt>
                <c:pt idx="174">
                  <c:v>2.7900000000000001E-2</c:v>
                </c:pt>
                <c:pt idx="175">
                  <c:v>3.1699999999999999E-2</c:v>
                </c:pt>
                <c:pt idx="176">
                  <c:v>3.4700000000000002E-2</c:v>
                </c:pt>
                <c:pt idx="177">
                  <c:v>3.95E-2</c:v>
                </c:pt>
                <c:pt idx="178">
                  <c:v>4.2900000000000001E-2</c:v>
                </c:pt>
                <c:pt idx="179">
                  <c:v>4.7100000000000003E-2</c:v>
                </c:pt>
                <c:pt idx="180">
                  <c:v>5.3100000000000001E-2</c:v>
                </c:pt>
                <c:pt idx="181">
                  <c:v>5.8900000000000001E-2</c:v>
                </c:pt>
                <c:pt idx="182">
                  <c:v>6.4500000000000002E-2</c:v>
                </c:pt>
                <c:pt idx="183">
                  <c:v>7.2800000000000004E-2</c:v>
                </c:pt>
                <c:pt idx="184">
                  <c:v>8.0299999999999996E-2</c:v>
                </c:pt>
                <c:pt idx="185">
                  <c:v>8.8900000000000007E-2</c:v>
                </c:pt>
                <c:pt idx="186">
                  <c:v>9.8100000000000007E-2</c:v>
                </c:pt>
                <c:pt idx="187">
                  <c:v>0.1081</c:v>
                </c:pt>
                <c:pt idx="188">
                  <c:v>0.1157</c:v>
                </c:pt>
                <c:pt idx="189">
                  <c:v>0.12759999999999999</c:v>
                </c:pt>
                <c:pt idx="190">
                  <c:v>0.1394</c:v>
                </c:pt>
                <c:pt idx="191">
                  <c:v>0.1497</c:v>
                </c:pt>
                <c:pt idx="192">
                  <c:v>0.16159999999999999</c:v>
                </c:pt>
                <c:pt idx="193">
                  <c:v>0.1777</c:v>
                </c:pt>
                <c:pt idx="194">
                  <c:v>0.1938</c:v>
                </c:pt>
                <c:pt idx="195">
                  <c:v>0.2064</c:v>
                </c:pt>
                <c:pt idx="196">
                  <c:v>0.2291</c:v>
                </c:pt>
                <c:pt idx="197">
                  <c:v>0.25380000000000003</c:v>
                </c:pt>
                <c:pt idx="198">
                  <c:v>0.2752</c:v>
                </c:pt>
                <c:pt idx="199">
                  <c:v>0.29470000000000002</c:v>
                </c:pt>
                <c:pt idx="200">
                  <c:v>0.31730000000000003</c:v>
                </c:pt>
                <c:pt idx="201">
                  <c:v>0.34179999999999999</c:v>
                </c:pt>
                <c:pt idx="202">
                  <c:v>0.37209999999999999</c:v>
                </c:pt>
                <c:pt idx="203">
                  <c:v>0.39119999999999999</c:v>
                </c:pt>
                <c:pt idx="204">
                  <c:v>0.40910000000000002</c:v>
                </c:pt>
                <c:pt idx="205">
                  <c:v>0.44469999999999998</c:v>
                </c:pt>
                <c:pt idx="206">
                  <c:v>0.4657</c:v>
                </c:pt>
                <c:pt idx="207">
                  <c:v>0.49580000000000002</c:v>
                </c:pt>
                <c:pt idx="208">
                  <c:v>0.51229999999999998</c:v>
                </c:pt>
                <c:pt idx="209">
                  <c:v>0.53979999999999995</c:v>
                </c:pt>
                <c:pt idx="210">
                  <c:v>0.55830000000000002</c:v>
                </c:pt>
                <c:pt idx="211">
                  <c:v>0.58660000000000001</c:v>
                </c:pt>
                <c:pt idx="212">
                  <c:v>0.61360000000000003</c:v>
                </c:pt>
                <c:pt idx="213">
                  <c:v>0.63539999999999996</c:v>
                </c:pt>
                <c:pt idx="214">
                  <c:v>0.65780000000000005</c:v>
                </c:pt>
                <c:pt idx="215">
                  <c:v>0.68469999999999998</c:v>
                </c:pt>
                <c:pt idx="216">
                  <c:v>0.70779999999999998</c:v>
                </c:pt>
                <c:pt idx="217">
                  <c:v>0.73360000000000003</c:v>
                </c:pt>
                <c:pt idx="218">
                  <c:v>0.75580000000000003</c:v>
                </c:pt>
                <c:pt idx="219">
                  <c:v>0.78010000000000002</c:v>
                </c:pt>
                <c:pt idx="220">
                  <c:v>0.79210000000000003</c:v>
                </c:pt>
                <c:pt idx="221">
                  <c:v>0.81869999999999998</c:v>
                </c:pt>
                <c:pt idx="222">
                  <c:v>0.83499999999999996</c:v>
                </c:pt>
                <c:pt idx="223">
                  <c:v>0.86109999999999998</c:v>
                </c:pt>
                <c:pt idx="224">
                  <c:v>0.86480000000000001</c:v>
                </c:pt>
                <c:pt idx="225">
                  <c:v>0.87729999999999997</c:v>
                </c:pt>
                <c:pt idx="226">
                  <c:v>0.89229999999999998</c:v>
                </c:pt>
                <c:pt idx="227">
                  <c:v>0.91149999999999998</c:v>
                </c:pt>
                <c:pt idx="228">
                  <c:v>0.92320000000000002</c:v>
                </c:pt>
                <c:pt idx="229">
                  <c:v>0.93269999999999997</c:v>
                </c:pt>
                <c:pt idx="230">
                  <c:v>0.93989999999999996</c:v>
                </c:pt>
                <c:pt idx="231">
                  <c:v>0.96179999999999999</c:v>
                </c:pt>
                <c:pt idx="232">
                  <c:v>0.9617</c:v>
                </c:pt>
                <c:pt idx="233">
                  <c:v>0.96389999999999998</c:v>
                </c:pt>
                <c:pt idx="234">
                  <c:v>0.97529999999999994</c:v>
                </c:pt>
                <c:pt idx="235">
                  <c:v>0.97650000000000003</c:v>
                </c:pt>
                <c:pt idx="236">
                  <c:v>0.98909999999999998</c:v>
                </c:pt>
                <c:pt idx="237">
                  <c:v>0.98519999999999996</c:v>
                </c:pt>
                <c:pt idx="238">
                  <c:v>0.99209999999999998</c:v>
                </c:pt>
                <c:pt idx="239">
                  <c:v>0.99070000000000003</c:v>
                </c:pt>
                <c:pt idx="240">
                  <c:v>1</c:v>
                </c:pt>
                <c:pt idx="241">
                  <c:v>0.99</c:v>
                </c:pt>
                <c:pt idx="242">
                  <c:v>0.98799999999999999</c:v>
                </c:pt>
                <c:pt idx="243">
                  <c:v>0.97829999999999995</c:v>
                </c:pt>
                <c:pt idx="244">
                  <c:v>0.98009999999999997</c:v>
                </c:pt>
                <c:pt idx="245">
                  <c:v>0.98009999999999997</c:v>
                </c:pt>
                <c:pt idx="246">
                  <c:v>0.97589999999999999</c:v>
                </c:pt>
                <c:pt idx="247">
                  <c:v>0.97389999999999999</c:v>
                </c:pt>
                <c:pt idx="248">
                  <c:v>0.96879999999999999</c:v>
                </c:pt>
                <c:pt idx="249">
                  <c:v>0.96679999999999999</c:v>
                </c:pt>
                <c:pt idx="250">
                  <c:v>0.96260000000000001</c:v>
                </c:pt>
                <c:pt idx="251">
                  <c:v>0.95499999999999996</c:v>
                </c:pt>
                <c:pt idx="252">
                  <c:v>0.94279999999999997</c:v>
                </c:pt>
                <c:pt idx="253">
                  <c:v>0.93959999999999999</c:v>
                </c:pt>
                <c:pt idx="254">
                  <c:v>0.94169999999999998</c:v>
                </c:pt>
                <c:pt idx="255">
                  <c:v>0.92359999999999998</c:v>
                </c:pt>
                <c:pt idx="256">
                  <c:v>0.91639999999999999</c:v>
                </c:pt>
                <c:pt idx="257">
                  <c:v>0.91080000000000005</c:v>
                </c:pt>
                <c:pt idx="258">
                  <c:v>0.90710000000000002</c:v>
                </c:pt>
                <c:pt idx="259">
                  <c:v>0.89480000000000004</c:v>
                </c:pt>
                <c:pt idx="260">
                  <c:v>0.88129999999999997</c:v>
                </c:pt>
                <c:pt idx="261">
                  <c:v>0.87939999999999996</c:v>
                </c:pt>
                <c:pt idx="262">
                  <c:v>0.86990000000000001</c:v>
                </c:pt>
                <c:pt idx="263">
                  <c:v>0.86609999999999998</c:v>
                </c:pt>
                <c:pt idx="264">
                  <c:v>0.85019999999999996</c:v>
                </c:pt>
                <c:pt idx="265">
                  <c:v>0.83689999999999998</c:v>
                </c:pt>
                <c:pt idx="266">
                  <c:v>0.83069999999999999</c:v>
                </c:pt>
                <c:pt idx="267">
                  <c:v>0.82579999999999998</c:v>
                </c:pt>
                <c:pt idx="268">
                  <c:v>0.80759999999999998</c:v>
                </c:pt>
                <c:pt idx="269">
                  <c:v>0.80179999999999996</c:v>
                </c:pt>
                <c:pt idx="270">
                  <c:v>0.79359999999999997</c:v>
                </c:pt>
                <c:pt idx="271">
                  <c:v>0.78600000000000003</c:v>
                </c:pt>
                <c:pt idx="272">
                  <c:v>0.78139999999999998</c:v>
                </c:pt>
                <c:pt idx="273">
                  <c:v>0.75980000000000003</c:v>
                </c:pt>
                <c:pt idx="274">
                  <c:v>0.76160000000000005</c:v>
                </c:pt>
                <c:pt idx="275">
                  <c:v>0.7419</c:v>
                </c:pt>
                <c:pt idx="276">
                  <c:v>0.73799999999999999</c:v>
                </c:pt>
                <c:pt idx="277">
                  <c:v>0.73670000000000002</c:v>
                </c:pt>
                <c:pt idx="278">
                  <c:v>0.71970000000000001</c:v>
                </c:pt>
                <c:pt idx="279">
                  <c:v>0.70920000000000005</c:v>
                </c:pt>
                <c:pt idx="280">
                  <c:v>0.7006</c:v>
                </c:pt>
                <c:pt idx="281">
                  <c:v>0.69399999999999995</c:v>
                </c:pt>
                <c:pt idx="282">
                  <c:v>0.6784</c:v>
                </c:pt>
                <c:pt idx="283">
                  <c:v>0.66279999999999994</c:v>
                </c:pt>
                <c:pt idx="284">
                  <c:v>0.65620000000000001</c:v>
                </c:pt>
                <c:pt idx="285">
                  <c:v>0.64319999999999999</c:v>
                </c:pt>
                <c:pt idx="286">
                  <c:v>0.6351</c:v>
                </c:pt>
                <c:pt idx="287">
                  <c:v>0.62990000000000002</c:v>
                </c:pt>
                <c:pt idx="288">
                  <c:v>0.61319999999999997</c:v>
                </c:pt>
                <c:pt idx="289">
                  <c:v>0.60219999999999996</c:v>
                </c:pt>
                <c:pt idx="290">
                  <c:v>0.58799999999999997</c:v>
                </c:pt>
                <c:pt idx="291">
                  <c:v>0.58160000000000001</c:v>
                </c:pt>
                <c:pt idx="292">
                  <c:v>0.58240000000000003</c:v>
                </c:pt>
                <c:pt idx="293">
                  <c:v>0.56930000000000003</c:v>
                </c:pt>
                <c:pt idx="294">
                  <c:v>0.55730000000000002</c:v>
                </c:pt>
                <c:pt idx="295">
                  <c:v>0.54359999999999997</c:v>
                </c:pt>
                <c:pt idx="296">
                  <c:v>0.53800000000000003</c:v>
                </c:pt>
                <c:pt idx="297">
                  <c:v>0.51949999999999996</c:v>
                </c:pt>
                <c:pt idx="298">
                  <c:v>0.51770000000000005</c:v>
                </c:pt>
                <c:pt idx="299">
                  <c:v>0.50180000000000002</c:v>
                </c:pt>
                <c:pt idx="300">
                  <c:v>0.49330000000000002</c:v>
                </c:pt>
                <c:pt idx="301">
                  <c:v>0.4874</c:v>
                </c:pt>
                <c:pt idx="302">
                  <c:v>0.46949999999999997</c:v>
                </c:pt>
                <c:pt idx="303">
                  <c:v>0.46750000000000003</c:v>
                </c:pt>
                <c:pt idx="304">
                  <c:v>0.46060000000000001</c:v>
                </c:pt>
                <c:pt idx="305">
                  <c:v>0.44350000000000001</c:v>
                </c:pt>
                <c:pt idx="306">
                  <c:v>0.432</c:v>
                </c:pt>
                <c:pt idx="307">
                  <c:v>0.42930000000000001</c:v>
                </c:pt>
                <c:pt idx="308">
                  <c:v>0.41639999999999999</c:v>
                </c:pt>
                <c:pt idx="309">
                  <c:v>0.40029999999999999</c:v>
                </c:pt>
                <c:pt idx="310">
                  <c:v>0.3952</c:v>
                </c:pt>
                <c:pt idx="311">
                  <c:v>0.38390000000000002</c:v>
                </c:pt>
                <c:pt idx="312">
                  <c:v>0.37759999999999999</c:v>
                </c:pt>
                <c:pt idx="313">
                  <c:v>0.36849999999999999</c:v>
                </c:pt>
                <c:pt idx="314">
                  <c:v>0.36099999999999999</c:v>
                </c:pt>
                <c:pt idx="315">
                  <c:v>0.35110000000000002</c:v>
                </c:pt>
                <c:pt idx="316">
                  <c:v>0.3422</c:v>
                </c:pt>
                <c:pt idx="317">
                  <c:v>0.33329999999999999</c:v>
                </c:pt>
                <c:pt idx="318">
                  <c:v>0.33079999999999998</c:v>
                </c:pt>
                <c:pt idx="319">
                  <c:v>0.31790000000000002</c:v>
                </c:pt>
                <c:pt idx="320">
                  <c:v>0.30830000000000002</c:v>
                </c:pt>
                <c:pt idx="321">
                  <c:v>0.30709999999999998</c:v>
                </c:pt>
                <c:pt idx="322">
                  <c:v>0.30509999999999998</c:v>
                </c:pt>
                <c:pt idx="323">
                  <c:v>0.2984</c:v>
                </c:pt>
                <c:pt idx="324">
                  <c:v>0.28949999999999998</c:v>
                </c:pt>
                <c:pt idx="325">
                  <c:v>0.28660000000000002</c:v>
                </c:pt>
                <c:pt idx="326">
                  <c:v>0.28399999999999997</c:v>
                </c:pt>
                <c:pt idx="327">
                  <c:v>0.27600000000000002</c:v>
                </c:pt>
                <c:pt idx="328">
                  <c:v>0.27339999999999998</c:v>
                </c:pt>
                <c:pt idx="329">
                  <c:v>0.2671</c:v>
                </c:pt>
                <c:pt idx="330">
                  <c:v>0.2621</c:v>
                </c:pt>
                <c:pt idx="331">
                  <c:v>0.25779999999999997</c:v>
                </c:pt>
                <c:pt idx="332">
                  <c:v>0.24979999999999999</c:v>
                </c:pt>
                <c:pt idx="333">
                  <c:v>0.245</c:v>
                </c:pt>
                <c:pt idx="334">
                  <c:v>0.2465</c:v>
                </c:pt>
                <c:pt idx="335">
                  <c:v>0.2427</c:v>
                </c:pt>
                <c:pt idx="336">
                  <c:v>0.2354</c:v>
                </c:pt>
                <c:pt idx="337">
                  <c:v>0.23</c:v>
                </c:pt>
                <c:pt idx="338">
                  <c:v>0.22120000000000001</c:v>
                </c:pt>
                <c:pt idx="339">
                  <c:v>0.22120000000000001</c:v>
                </c:pt>
                <c:pt idx="340">
                  <c:v>0.21809999999999999</c:v>
                </c:pt>
                <c:pt idx="341">
                  <c:v>0.2162</c:v>
                </c:pt>
                <c:pt idx="342">
                  <c:v>0.2142</c:v>
                </c:pt>
                <c:pt idx="343">
                  <c:v>0.2069</c:v>
                </c:pt>
                <c:pt idx="344">
                  <c:v>0.20880000000000001</c:v>
                </c:pt>
                <c:pt idx="345">
                  <c:v>0.19919999999999999</c:v>
                </c:pt>
                <c:pt idx="346">
                  <c:v>0.19320000000000001</c:v>
                </c:pt>
                <c:pt idx="347">
                  <c:v>0.1905</c:v>
                </c:pt>
                <c:pt idx="348">
                  <c:v>0.188</c:v>
                </c:pt>
                <c:pt idx="349">
                  <c:v>0.18410000000000001</c:v>
                </c:pt>
                <c:pt idx="350">
                  <c:v>0.1792</c:v>
                </c:pt>
                <c:pt idx="351">
                  <c:v>0.17660000000000001</c:v>
                </c:pt>
                <c:pt idx="352">
                  <c:v>0.17249999999999999</c:v>
                </c:pt>
                <c:pt idx="353">
                  <c:v>0.1648</c:v>
                </c:pt>
                <c:pt idx="354">
                  <c:v>0.17069999999999999</c:v>
                </c:pt>
                <c:pt idx="355">
                  <c:v>0.16339999999999999</c:v>
                </c:pt>
                <c:pt idx="356">
                  <c:v>0.16070000000000001</c:v>
                </c:pt>
                <c:pt idx="357">
                  <c:v>0.1522</c:v>
                </c:pt>
                <c:pt idx="358">
                  <c:v>0.1507</c:v>
                </c:pt>
                <c:pt idx="359">
                  <c:v>0.14979999999999999</c:v>
                </c:pt>
                <c:pt idx="360">
                  <c:v>0.1439</c:v>
                </c:pt>
                <c:pt idx="361">
                  <c:v>0.1424</c:v>
                </c:pt>
                <c:pt idx="362">
                  <c:v>0.1457</c:v>
                </c:pt>
                <c:pt idx="363">
                  <c:v>0.13739999999999999</c:v>
                </c:pt>
                <c:pt idx="364">
                  <c:v>0.1338</c:v>
                </c:pt>
                <c:pt idx="365">
                  <c:v>0.13109999999999999</c:v>
                </c:pt>
                <c:pt idx="366">
                  <c:v>0.1308</c:v>
                </c:pt>
                <c:pt idx="367">
                  <c:v>0.1206</c:v>
                </c:pt>
                <c:pt idx="368">
                  <c:v>0.12529999999999999</c:v>
                </c:pt>
                <c:pt idx="369">
                  <c:v>0.1205</c:v>
                </c:pt>
                <c:pt idx="370">
                  <c:v>0.1182</c:v>
                </c:pt>
                <c:pt idx="371">
                  <c:v>0.1154</c:v>
                </c:pt>
                <c:pt idx="372">
                  <c:v>0.1158</c:v>
                </c:pt>
                <c:pt idx="373">
                  <c:v>0.1116</c:v>
                </c:pt>
                <c:pt idx="374">
                  <c:v>0.1082</c:v>
                </c:pt>
                <c:pt idx="375">
                  <c:v>0.11</c:v>
                </c:pt>
                <c:pt idx="376">
                  <c:v>0.11020000000000001</c:v>
                </c:pt>
                <c:pt idx="377">
                  <c:v>0.1046</c:v>
                </c:pt>
                <c:pt idx="378">
                  <c:v>0.10340000000000001</c:v>
                </c:pt>
                <c:pt idx="379">
                  <c:v>0.1011</c:v>
                </c:pt>
                <c:pt idx="380">
                  <c:v>0.1021</c:v>
                </c:pt>
                <c:pt idx="381">
                  <c:v>9.7600000000000006E-2</c:v>
                </c:pt>
                <c:pt idx="382">
                  <c:v>9.7100000000000006E-2</c:v>
                </c:pt>
                <c:pt idx="383">
                  <c:v>9.7100000000000006E-2</c:v>
                </c:pt>
                <c:pt idx="384">
                  <c:v>9.3299999999999994E-2</c:v>
                </c:pt>
                <c:pt idx="385">
                  <c:v>8.9800000000000005E-2</c:v>
                </c:pt>
                <c:pt idx="386">
                  <c:v>9.0899999999999995E-2</c:v>
                </c:pt>
                <c:pt idx="387">
                  <c:v>8.6199999999999999E-2</c:v>
                </c:pt>
                <c:pt idx="388">
                  <c:v>8.5400000000000004E-2</c:v>
                </c:pt>
                <c:pt idx="389">
                  <c:v>8.5900000000000004E-2</c:v>
                </c:pt>
                <c:pt idx="390">
                  <c:v>8.1799999999999998E-2</c:v>
                </c:pt>
                <c:pt idx="391">
                  <c:v>8.1000000000000003E-2</c:v>
                </c:pt>
                <c:pt idx="392">
                  <c:v>7.9000000000000001E-2</c:v>
                </c:pt>
                <c:pt idx="393">
                  <c:v>8.2299999999999998E-2</c:v>
                </c:pt>
                <c:pt idx="394">
                  <c:v>7.8700000000000006E-2</c:v>
                </c:pt>
                <c:pt idx="395">
                  <c:v>7.3899999999999993E-2</c:v>
                </c:pt>
                <c:pt idx="396">
                  <c:v>7.6499999999999999E-2</c:v>
                </c:pt>
                <c:pt idx="397">
                  <c:v>7.7399999999999997E-2</c:v>
                </c:pt>
                <c:pt idx="398">
                  <c:v>7.4300000000000005E-2</c:v>
                </c:pt>
                <c:pt idx="399">
                  <c:v>7.1900000000000006E-2</c:v>
                </c:pt>
                <c:pt idx="400">
                  <c:v>7.2300000000000003E-2</c:v>
                </c:pt>
                <c:pt idx="401">
                  <c:v>7.0599999999999996E-2</c:v>
                </c:pt>
                <c:pt idx="402">
                  <c:v>7.4700000000000003E-2</c:v>
                </c:pt>
                <c:pt idx="403">
                  <c:v>7.1999999999999995E-2</c:v>
                </c:pt>
                <c:pt idx="404">
                  <c:v>6.7199999999999996E-2</c:v>
                </c:pt>
                <c:pt idx="405">
                  <c:v>6.9199999999999998E-2</c:v>
                </c:pt>
                <c:pt idx="406">
                  <c:v>6.9500000000000006E-2</c:v>
                </c:pt>
                <c:pt idx="407">
                  <c:v>6.6799999999999998E-2</c:v>
                </c:pt>
                <c:pt idx="408">
                  <c:v>6.2700000000000006E-2</c:v>
                </c:pt>
                <c:pt idx="409">
                  <c:v>6.4500000000000002E-2</c:v>
                </c:pt>
                <c:pt idx="410">
                  <c:v>6.2700000000000006E-2</c:v>
                </c:pt>
                <c:pt idx="411">
                  <c:v>6.1600000000000002E-2</c:v>
                </c:pt>
                <c:pt idx="412">
                  <c:v>6.2300000000000001E-2</c:v>
                </c:pt>
                <c:pt idx="413">
                  <c:v>5.79E-2</c:v>
                </c:pt>
                <c:pt idx="414">
                  <c:v>5.8999999999999997E-2</c:v>
                </c:pt>
                <c:pt idx="415">
                  <c:v>5.7200000000000001E-2</c:v>
                </c:pt>
                <c:pt idx="416">
                  <c:v>5.5300000000000002E-2</c:v>
                </c:pt>
                <c:pt idx="417">
                  <c:v>5.74E-2</c:v>
                </c:pt>
                <c:pt idx="418">
                  <c:v>5.1900000000000002E-2</c:v>
                </c:pt>
                <c:pt idx="419">
                  <c:v>5.6500000000000002E-2</c:v>
                </c:pt>
                <c:pt idx="420">
                  <c:v>5.2200000000000003E-2</c:v>
                </c:pt>
                <c:pt idx="421">
                  <c:v>5.5100000000000003E-2</c:v>
                </c:pt>
                <c:pt idx="422">
                  <c:v>5.5E-2</c:v>
                </c:pt>
                <c:pt idx="423">
                  <c:v>5.57E-2</c:v>
                </c:pt>
                <c:pt idx="424">
                  <c:v>5.5599999999999997E-2</c:v>
                </c:pt>
                <c:pt idx="425">
                  <c:v>5.45E-2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emission!$F$1</c:f>
              <c:strCache>
                <c:ptCount val="1"/>
                <c:pt idx="0">
                  <c:v>FITC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emission!$F$2:$F$577</c:f>
              <c:numCache>
                <c:formatCode>General</c:formatCode>
                <c:ptCount val="576"/>
                <c:pt idx="185">
                  <c:v>3.7900000000000003E-2</c:v>
                </c:pt>
                <c:pt idx="186">
                  <c:v>3.9300000000000002E-2</c:v>
                </c:pt>
                <c:pt idx="187">
                  <c:v>4.3200000000000002E-2</c:v>
                </c:pt>
                <c:pt idx="188">
                  <c:v>5.1999999999999998E-2</c:v>
                </c:pt>
                <c:pt idx="189">
                  <c:v>6.3399999999999998E-2</c:v>
                </c:pt>
                <c:pt idx="190">
                  <c:v>7.6999999999999999E-2</c:v>
                </c:pt>
                <c:pt idx="191">
                  <c:v>9.3899999999999997E-2</c:v>
                </c:pt>
                <c:pt idx="192">
                  <c:v>0.1132</c:v>
                </c:pt>
                <c:pt idx="193">
                  <c:v>0.1341</c:v>
                </c:pt>
                <c:pt idx="194">
                  <c:v>0.15920000000000001</c:v>
                </c:pt>
                <c:pt idx="195">
                  <c:v>0.19020000000000001</c:v>
                </c:pt>
                <c:pt idx="196">
                  <c:v>0.22550000000000001</c:v>
                </c:pt>
                <c:pt idx="197">
                  <c:v>0.26390000000000002</c:v>
                </c:pt>
                <c:pt idx="198">
                  <c:v>0.30430000000000001</c:v>
                </c:pt>
                <c:pt idx="199">
                  <c:v>0.34789999999999999</c:v>
                </c:pt>
                <c:pt idx="200">
                  <c:v>0.3987</c:v>
                </c:pt>
                <c:pt idx="201">
                  <c:v>0.45069999999999999</c:v>
                </c:pt>
                <c:pt idx="202">
                  <c:v>0.50090000000000001</c:v>
                </c:pt>
                <c:pt idx="203">
                  <c:v>0.55089999999999995</c:v>
                </c:pt>
                <c:pt idx="204">
                  <c:v>0.60150000000000003</c:v>
                </c:pt>
                <c:pt idx="205">
                  <c:v>0.65469999999999995</c:v>
                </c:pt>
                <c:pt idx="206">
                  <c:v>0.70740000000000003</c:v>
                </c:pt>
                <c:pt idx="207">
                  <c:v>0.75339999999999996</c:v>
                </c:pt>
                <c:pt idx="208">
                  <c:v>0.79730000000000001</c:v>
                </c:pt>
                <c:pt idx="209">
                  <c:v>0.83730000000000004</c:v>
                </c:pt>
                <c:pt idx="210">
                  <c:v>0.87439999999999996</c:v>
                </c:pt>
                <c:pt idx="211">
                  <c:v>0.9093</c:v>
                </c:pt>
                <c:pt idx="212">
                  <c:v>0.93579999999999997</c:v>
                </c:pt>
                <c:pt idx="213">
                  <c:v>0.95840000000000003</c:v>
                </c:pt>
                <c:pt idx="214">
                  <c:v>0.97519999999999996</c:v>
                </c:pt>
                <c:pt idx="215">
                  <c:v>0.98929999999999996</c:v>
                </c:pt>
                <c:pt idx="216">
                  <c:v>0.99760000000000004</c:v>
                </c:pt>
                <c:pt idx="217">
                  <c:v>1</c:v>
                </c:pt>
                <c:pt idx="218">
                  <c:v>0.99580000000000002</c:v>
                </c:pt>
                <c:pt idx="219">
                  <c:v>0.99099999999999999</c:v>
                </c:pt>
                <c:pt idx="220">
                  <c:v>0.98399999999999999</c:v>
                </c:pt>
                <c:pt idx="221">
                  <c:v>0.9718</c:v>
                </c:pt>
                <c:pt idx="222">
                  <c:v>0.95399999999999996</c:v>
                </c:pt>
                <c:pt idx="223">
                  <c:v>0.93589999999999995</c:v>
                </c:pt>
                <c:pt idx="224">
                  <c:v>0.91590000000000005</c:v>
                </c:pt>
                <c:pt idx="225">
                  <c:v>0.89300000000000002</c:v>
                </c:pt>
                <c:pt idx="226">
                  <c:v>0.86970000000000003</c:v>
                </c:pt>
                <c:pt idx="227">
                  <c:v>0.84470000000000001</c:v>
                </c:pt>
                <c:pt idx="228">
                  <c:v>0.82030000000000003</c:v>
                </c:pt>
                <c:pt idx="229">
                  <c:v>0.79410000000000003</c:v>
                </c:pt>
                <c:pt idx="230">
                  <c:v>0.76800000000000002</c:v>
                </c:pt>
                <c:pt idx="231">
                  <c:v>0.74080000000000001</c:v>
                </c:pt>
                <c:pt idx="232">
                  <c:v>0.71340000000000003</c:v>
                </c:pt>
                <c:pt idx="233">
                  <c:v>0.68930000000000002</c:v>
                </c:pt>
                <c:pt idx="234">
                  <c:v>0.66600000000000004</c:v>
                </c:pt>
                <c:pt idx="235">
                  <c:v>0.64100000000000001</c:v>
                </c:pt>
                <c:pt idx="236">
                  <c:v>0.61829999999999996</c:v>
                </c:pt>
                <c:pt idx="237">
                  <c:v>0.59609999999999996</c:v>
                </c:pt>
                <c:pt idx="238">
                  <c:v>0.57369999999999999</c:v>
                </c:pt>
                <c:pt idx="239">
                  <c:v>0.5544</c:v>
                </c:pt>
                <c:pt idx="240">
                  <c:v>0.53180000000000005</c:v>
                </c:pt>
                <c:pt idx="241">
                  <c:v>0.51490000000000002</c:v>
                </c:pt>
                <c:pt idx="242">
                  <c:v>0.49719999999999998</c:v>
                </c:pt>
                <c:pt idx="243">
                  <c:v>0.48270000000000002</c:v>
                </c:pt>
                <c:pt idx="244">
                  <c:v>0.46750000000000003</c:v>
                </c:pt>
                <c:pt idx="245">
                  <c:v>0.45490000000000003</c:v>
                </c:pt>
                <c:pt idx="246">
                  <c:v>0.442</c:v>
                </c:pt>
                <c:pt idx="247">
                  <c:v>0.4284</c:v>
                </c:pt>
                <c:pt idx="248">
                  <c:v>0.41710000000000003</c:v>
                </c:pt>
                <c:pt idx="249">
                  <c:v>0.40560000000000002</c:v>
                </c:pt>
                <c:pt idx="250">
                  <c:v>0.39439999999999997</c:v>
                </c:pt>
                <c:pt idx="251">
                  <c:v>0.38579999999999998</c:v>
                </c:pt>
                <c:pt idx="252">
                  <c:v>0.3745</c:v>
                </c:pt>
                <c:pt idx="253">
                  <c:v>0.36430000000000001</c:v>
                </c:pt>
                <c:pt idx="254">
                  <c:v>0.35470000000000002</c:v>
                </c:pt>
                <c:pt idx="255">
                  <c:v>0.34560000000000002</c:v>
                </c:pt>
                <c:pt idx="256">
                  <c:v>0.3382</c:v>
                </c:pt>
                <c:pt idx="257">
                  <c:v>0.32819999999999999</c:v>
                </c:pt>
                <c:pt idx="258">
                  <c:v>0.31790000000000002</c:v>
                </c:pt>
                <c:pt idx="259">
                  <c:v>0.31059999999999999</c:v>
                </c:pt>
                <c:pt idx="260">
                  <c:v>0.30149999999999999</c:v>
                </c:pt>
                <c:pt idx="261">
                  <c:v>0.29339999999999999</c:v>
                </c:pt>
                <c:pt idx="262">
                  <c:v>0.28560000000000002</c:v>
                </c:pt>
                <c:pt idx="263">
                  <c:v>0.2762</c:v>
                </c:pt>
                <c:pt idx="264">
                  <c:v>0.26750000000000002</c:v>
                </c:pt>
                <c:pt idx="265">
                  <c:v>0.25750000000000001</c:v>
                </c:pt>
                <c:pt idx="266">
                  <c:v>0.25109999999999999</c:v>
                </c:pt>
                <c:pt idx="267">
                  <c:v>0.24249999999999999</c:v>
                </c:pt>
                <c:pt idx="268">
                  <c:v>0.23499999999999999</c:v>
                </c:pt>
                <c:pt idx="269">
                  <c:v>0.22689999999999999</c:v>
                </c:pt>
                <c:pt idx="270">
                  <c:v>0.21679999999999999</c:v>
                </c:pt>
                <c:pt idx="271">
                  <c:v>0.20899999999999999</c:v>
                </c:pt>
                <c:pt idx="272">
                  <c:v>0.20119999999999999</c:v>
                </c:pt>
                <c:pt idx="273">
                  <c:v>0.1948</c:v>
                </c:pt>
                <c:pt idx="274">
                  <c:v>0.18659999999999999</c:v>
                </c:pt>
                <c:pt idx="275">
                  <c:v>0.18060000000000001</c:v>
                </c:pt>
                <c:pt idx="276">
                  <c:v>0.17319999999999999</c:v>
                </c:pt>
                <c:pt idx="277">
                  <c:v>0.16700000000000001</c:v>
                </c:pt>
                <c:pt idx="278">
                  <c:v>0.15989999999999999</c:v>
                </c:pt>
                <c:pt idx="279">
                  <c:v>0.15390000000000001</c:v>
                </c:pt>
                <c:pt idx="280">
                  <c:v>0.1497</c:v>
                </c:pt>
                <c:pt idx="281">
                  <c:v>0.14460000000000001</c:v>
                </c:pt>
                <c:pt idx="282">
                  <c:v>0.1389</c:v>
                </c:pt>
                <c:pt idx="283">
                  <c:v>0.1341</c:v>
                </c:pt>
                <c:pt idx="284">
                  <c:v>0.12870000000000001</c:v>
                </c:pt>
                <c:pt idx="285">
                  <c:v>0.1235</c:v>
                </c:pt>
                <c:pt idx="286">
                  <c:v>0.11890000000000001</c:v>
                </c:pt>
                <c:pt idx="287">
                  <c:v>0.11409999999999999</c:v>
                </c:pt>
                <c:pt idx="288">
                  <c:v>0.1094</c:v>
                </c:pt>
                <c:pt idx="289">
                  <c:v>0.10589999999999999</c:v>
                </c:pt>
                <c:pt idx="290">
                  <c:v>0.1028</c:v>
                </c:pt>
                <c:pt idx="291">
                  <c:v>9.8500000000000004E-2</c:v>
                </c:pt>
                <c:pt idx="292">
                  <c:v>9.4399999999999998E-2</c:v>
                </c:pt>
                <c:pt idx="293">
                  <c:v>9.11E-2</c:v>
                </c:pt>
                <c:pt idx="294">
                  <c:v>8.7800000000000003E-2</c:v>
                </c:pt>
                <c:pt idx="295">
                  <c:v>8.4400000000000003E-2</c:v>
                </c:pt>
                <c:pt idx="296">
                  <c:v>8.2799999999999999E-2</c:v>
                </c:pt>
                <c:pt idx="297">
                  <c:v>7.9200000000000007E-2</c:v>
                </c:pt>
                <c:pt idx="298">
                  <c:v>7.6799999999999993E-2</c:v>
                </c:pt>
                <c:pt idx="299">
                  <c:v>7.3099999999999998E-2</c:v>
                </c:pt>
                <c:pt idx="300">
                  <c:v>7.0800000000000002E-2</c:v>
                </c:pt>
                <c:pt idx="301">
                  <c:v>6.9599999999999995E-2</c:v>
                </c:pt>
                <c:pt idx="302">
                  <c:v>6.7000000000000004E-2</c:v>
                </c:pt>
                <c:pt idx="303">
                  <c:v>6.4699999999999994E-2</c:v>
                </c:pt>
                <c:pt idx="304">
                  <c:v>6.2799999999999995E-2</c:v>
                </c:pt>
                <c:pt idx="305">
                  <c:v>6.0499999999999998E-2</c:v>
                </c:pt>
                <c:pt idx="306">
                  <c:v>5.8500000000000003E-2</c:v>
                </c:pt>
                <c:pt idx="307">
                  <c:v>5.6099999999999997E-2</c:v>
                </c:pt>
                <c:pt idx="308">
                  <c:v>5.5199999999999999E-2</c:v>
                </c:pt>
                <c:pt idx="309">
                  <c:v>5.33E-2</c:v>
                </c:pt>
                <c:pt idx="310">
                  <c:v>5.1299999999999998E-2</c:v>
                </c:pt>
                <c:pt idx="311">
                  <c:v>4.9399999999999999E-2</c:v>
                </c:pt>
                <c:pt idx="312">
                  <c:v>4.82E-2</c:v>
                </c:pt>
                <c:pt idx="313">
                  <c:v>4.6399999999999997E-2</c:v>
                </c:pt>
                <c:pt idx="314">
                  <c:v>4.4600000000000001E-2</c:v>
                </c:pt>
                <c:pt idx="315">
                  <c:v>4.2900000000000001E-2</c:v>
                </c:pt>
                <c:pt idx="316">
                  <c:v>4.1099999999999998E-2</c:v>
                </c:pt>
                <c:pt idx="317">
                  <c:v>4.0300000000000002E-2</c:v>
                </c:pt>
                <c:pt idx="318">
                  <c:v>3.8699999999999998E-2</c:v>
                </c:pt>
                <c:pt idx="319">
                  <c:v>3.73E-2</c:v>
                </c:pt>
                <c:pt idx="320">
                  <c:v>3.5999999999999997E-2</c:v>
                </c:pt>
                <c:pt idx="321">
                  <c:v>3.4500000000000003E-2</c:v>
                </c:pt>
                <c:pt idx="322">
                  <c:v>3.3000000000000002E-2</c:v>
                </c:pt>
                <c:pt idx="323">
                  <c:v>3.2300000000000002E-2</c:v>
                </c:pt>
                <c:pt idx="324">
                  <c:v>3.09E-2</c:v>
                </c:pt>
                <c:pt idx="325">
                  <c:v>2.98E-2</c:v>
                </c:pt>
                <c:pt idx="326">
                  <c:v>2.92E-2</c:v>
                </c:pt>
                <c:pt idx="327">
                  <c:v>2.7900000000000001E-2</c:v>
                </c:pt>
                <c:pt idx="328">
                  <c:v>2.7799999999999998E-2</c:v>
                </c:pt>
                <c:pt idx="329">
                  <c:v>2.6599999999999999E-2</c:v>
                </c:pt>
                <c:pt idx="330">
                  <c:v>2.5899999999999999E-2</c:v>
                </c:pt>
                <c:pt idx="331">
                  <c:v>2.5100000000000001E-2</c:v>
                </c:pt>
                <c:pt idx="332">
                  <c:v>2.46E-2</c:v>
                </c:pt>
                <c:pt idx="333">
                  <c:v>2.3400000000000001E-2</c:v>
                </c:pt>
                <c:pt idx="334">
                  <c:v>2.2800000000000001E-2</c:v>
                </c:pt>
                <c:pt idx="335">
                  <c:v>2.1700000000000001E-2</c:v>
                </c:pt>
                <c:pt idx="336">
                  <c:v>2.1000000000000001E-2</c:v>
                </c:pt>
                <c:pt idx="337">
                  <c:v>2.06E-2</c:v>
                </c:pt>
                <c:pt idx="338">
                  <c:v>2.01E-2</c:v>
                </c:pt>
                <c:pt idx="339">
                  <c:v>1.8700000000000001E-2</c:v>
                </c:pt>
                <c:pt idx="340">
                  <c:v>1.84E-2</c:v>
                </c:pt>
                <c:pt idx="341">
                  <c:v>1.7999999999999999E-2</c:v>
                </c:pt>
                <c:pt idx="342">
                  <c:v>1.7299999999999999E-2</c:v>
                </c:pt>
                <c:pt idx="343">
                  <c:v>1.7000000000000001E-2</c:v>
                </c:pt>
                <c:pt idx="344">
                  <c:v>1.6299999999999999E-2</c:v>
                </c:pt>
                <c:pt idx="345">
                  <c:v>1.4999999999999999E-2</c:v>
                </c:pt>
                <c:pt idx="346">
                  <c:v>1.46E-2</c:v>
                </c:pt>
                <c:pt idx="347">
                  <c:v>1.44E-2</c:v>
                </c:pt>
                <c:pt idx="348">
                  <c:v>1.41E-2</c:v>
                </c:pt>
                <c:pt idx="349">
                  <c:v>1.35E-2</c:v>
                </c:pt>
                <c:pt idx="350">
                  <c:v>1.2800000000000001E-2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emission!$G$1</c:f>
              <c:strCache>
                <c:ptCount val="1"/>
                <c:pt idx="0">
                  <c:v>Alexa 488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emission!$G$2:$G$577</c:f>
              <c:numCache>
                <c:formatCode>General</c:formatCode>
                <c:ptCount val="576"/>
                <c:pt idx="175">
                  <c:v>9.7999999999999997E-3</c:v>
                </c:pt>
                <c:pt idx="176">
                  <c:v>7.0000000000000001E-3</c:v>
                </c:pt>
                <c:pt idx="177">
                  <c:v>4.8999999999999998E-3</c:v>
                </c:pt>
                <c:pt idx="178">
                  <c:v>4.7999999999999996E-3</c:v>
                </c:pt>
                <c:pt idx="179">
                  <c:v>5.7000000000000002E-3</c:v>
                </c:pt>
                <c:pt idx="180">
                  <c:v>7.1000000000000004E-3</c:v>
                </c:pt>
                <c:pt idx="181">
                  <c:v>8.6E-3</c:v>
                </c:pt>
                <c:pt idx="182">
                  <c:v>1.0699999999999999E-2</c:v>
                </c:pt>
                <c:pt idx="183">
                  <c:v>1.35E-2</c:v>
                </c:pt>
                <c:pt idx="184">
                  <c:v>1.67E-2</c:v>
                </c:pt>
                <c:pt idx="185">
                  <c:v>2.1000000000000001E-2</c:v>
                </c:pt>
                <c:pt idx="186">
                  <c:v>2.58E-2</c:v>
                </c:pt>
                <c:pt idx="187">
                  <c:v>3.2199999999999999E-2</c:v>
                </c:pt>
                <c:pt idx="188">
                  <c:v>3.9399999999999998E-2</c:v>
                </c:pt>
                <c:pt idx="189">
                  <c:v>4.8500000000000001E-2</c:v>
                </c:pt>
                <c:pt idx="190">
                  <c:v>5.91E-2</c:v>
                </c:pt>
                <c:pt idx="191">
                  <c:v>7.0999999999999994E-2</c:v>
                </c:pt>
                <c:pt idx="192">
                  <c:v>8.5199999999999998E-2</c:v>
                </c:pt>
                <c:pt idx="193">
                  <c:v>0.1021</c:v>
                </c:pt>
                <c:pt idx="194">
                  <c:v>0.12189999999999999</c:v>
                </c:pt>
                <c:pt idx="195">
                  <c:v>0.1454</c:v>
                </c:pt>
                <c:pt idx="196">
                  <c:v>0.17130000000000001</c:v>
                </c:pt>
                <c:pt idx="197">
                  <c:v>0.2016</c:v>
                </c:pt>
                <c:pt idx="198">
                  <c:v>0.23530000000000001</c:v>
                </c:pt>
                <c:pt idx="199">
                  <c:v>0.27229999999999999</c:v>
                </c:pt>
                <c:pt idx="200">
                  <c:v>0.31259999999999999</c:v>
                </c:pt>
                <c:pt idx="201">
                  <c:v>0.35510000000000003</c:v>
                </c:pt>
                <c:pt idx="202">
                  <c:v>0.40050000000000002</c:v>
                </c:pt>
                <c:pt idx="203">
                  <c:v>0.44650000000000001</c:v>
                </c:pt>
                <c:pt idx="204">
                  <c:v>0.49659999999999999</c:v>
                </c:pt>
                <c:pt idx="205">
                  <c:v>0.54469999999999996</c:v>
                </c:pt>
                <c:pt idx="206">
                  <c:v>0.59609999999999996</c:v>
                </c:pt>
                <c:pt idx="207">
                  <c:v>0.64629999999999999</c:v>
                </c:pt>
                <c:pt idx="208">
                  <c:v>0.69779999999999998</c:v>
                </c:pt>
                <c:pt idx="209">
                  <c:v>0.7429</c:v>
                </c:pt>
                <c:pt idx="210">
                  <c:v>0.79110000000000003</c:v>
                </c:pt>
                <c:pt idx="211">
                  <c:v>0.83079999999999998</c:v>
                </c:pt>
                <c:pt idx="212">
                  <c:v>0.86770000000000003</c:v>
                </c:pt>
                <c:pt idx="213">
                  <c:v>0.90180000000000005</c:v>
                </c:pt>
                <c:pt idx="214">
                  <c:v>0.92869999999999997</c:v>
                </c:pt>
                <c:pt idx="215">
                  <c:v>0.9506</c:v>
                </c:pt>
                <c:pt idx="216">
                  <c:v>0.96950000000000003</c:v>
                </c:pt>
                <c:pt idx="217">
                  <c:v>0.98429999999999995</c:v>
                </c:pt>
                <c:pt idx="218">
                  <c:v>0.99470000000000003</c:v>
                </c:pt>
                <c:pt idx="219">
                  <c:v>0.99819999999999998</c:v>
                </c:pt>
                <c:pt idx="220">
                  <c:v>1</c:v>
                </c:pt>
                <c:pt idx="221">
                  <c:v>0.99619999999999997</c:v>
                </c:pt>
                <c:pt idx="222">
                  <c:v>0.98580000000000001</c:v>
                </c:pt>
                <c:pt idx="223">
                  <c:v>0.9728</c:v>
                </c:pt>
                <c:pt idx="224">
                  <c:v>0.95979999999999999</c:v>
                </c:pt>
                <c:pt idx="225">
                  <c:v>0.94279999999999997</c:v>
                </c:pt>
                <c:pt idx="226">
                  <c:v>0.92259999999999998</c:v>
                </c:pt>
                <c:pt idx="227">
                  <c:v>0.90390000000000004</c:v>
                </c:pt>
                <c:pt idx="228">
                  <c:v>0.88149999999999995</c:v>
                </c:pt>
                <c:pt idx="229">
                  <c:v>0.85960000000000003</c:v>
                </c:pt>
                <c:pt idx="230">
                  <c:v>0.83350000000000002</c:v>
                </c:pt>
                <c:pt idx="231">
                  <c:v>0.80759999999999998</c:v>
                </c:pt>
                <c:pt idx="232">
                  <c:v>0.78259999999999996</c:v>
                </c:pt>
                <c:pt idx="233">
                  <c:v>0.75460000000000005</c:v>
                </c:pt>
                <c:pt idx="234">
                  <c:v>0.72629999999999995</c:v>
                </c:pt>
                <c:pt idx="235">
                  <c:v>0.7006</c:v>
                </c:pt>
                <c:pt idx="236">
                  <c:v>0.67649999999999999</c:v>
                </c:pt>
                <c:pt idx="237">
                  <c:v>0.65059999999999996</c:v>
                </c:pt>
                <c:pt idx="238">
                  <c:v>0.62909999999999999</c:v>
                </c:pt>
                <c:pt idx="239">
                  <c:v>0.60529999999999995</c:v>
                </c:pt>
                <c:pt idx="240">
                  <c:v>0.58379999999999999</c:v>
                </c:pt>
                <c:pt idx="241">
                  <c:v>0.56189999999999996</c:v>
                </c:pt>
                <c:pt idx="242">
                  <c:v>0.54149999999999998</c:v>
                </c:pt>
                <c:pt idx="243">
                  <c:v>0.52270000000000005</c:v>
                </c:pt>
                <c:pt idx="244">
                  <c:v>0.50570000000000004</c:v>
                </c:pt>
                <c:pt idx="245">
                  <c:v>0.4899</c:v>
                </c:pt>
                <c:pt idx="246">
                  <c:v>0.47199999999999998</c:v>
                </c:pt>
                <c:pt idx="247">
                  <c:v>0.45729999999999998</c:v>
                </c:pt>
                <c:pt idx="248">
                  <c:v>0.44159999999999999</c:v>
                </c:pt>
                <c:pt idx="249">
                  <c:v>0.4274</c:v>
                </c:pt>
                <c:pt idx="250">
                  <c:v>0.4128</c:v>
                </c:pt>
                <c:pt idx="251">
                  <c:v>0.40039999999999998</c:v>
                </c:pt>
                <c:pt idx="252">
                  <c:v>0.38740000000000002</c:v>
                </c:pt>
                <c:pt idx="253">
                  <c:v>0.37659999999999999</c:v>
                </c:pt>
                <c:pt idx="254">
                  <c:v>0.36459999999999998</c:v>
                </c:pt>
                <c:pt idx="255">
                  <c:v>0.35370000000000001</c:v>
                </c:pt>
                <c:pt idx="256">
                  <c:v>0.34310000000000002</c:v>
                </c:pt>
                <c:pt idx="257">
                  <c:v>0.33239999999999997</c:v>
                </c:pt>
                <c:pt idx="258">
                  <c:v>0.32290000000000002</c:v>
                </c:pt>
                <c:pt idx="259">
                  <c:v>0.31390000000000001</c:v>
                </c:pt>
                <c:pt idx="260">
                  <c:v>0.30299999999999999</c:v>
                </c:pt>
                <c:pt idx="261">
                  <c:v>0.29289999999999999</c:v>
                </c:pt>
                <c:pt idx="262">
                  <c:v>0.28370000000000001</c:v>
                </c:pt>
                <c:pt idx="263">
                  <c:v>0.27510000000000001</c:v>
                </c:pt>
                <c:pt idx="264">
                  <c:v>0.26590000000000003</c:v>
                </c:pt>
                <c:pt idx="265">
                  <c:v>0.25790000000000002</c:v>
                </c:pt>
                <c:pt idx="266">
                  <c:v>0.25080000000000002</c:v>
                </c:pt>
                <c:pt idx="267">
                  <c:v>0.24249999999999999</c:v>
                </c:pt>
                <c:pt idx="268">
                  <c:v>0.23300000000000001</c:v>
                </c:pt>
                <c:pt idx="269">
                  <c:v>0.22489999999999999</c:v>
                </c:pt>
                <c:pt idx="270">
                  <c:v>0.2195</c:v>
                </c:pt>
                <c:pt idx="271">
                  <c:v>0.2107</c:v>
                </c:pt>
                <c:pt idx="272">
                  <c:v>0.2031</c:v>
                </c:pt>
                <c:pt idx="273">
                  <c:v>0.19489999999999999</c:v>
                </c:pt>
                <c:pt idx="274">
                  <c:v>0.188</c:v>
                </c:pt>
                <c:pt idx="275">
                  <c:v>0.18160000000000001</c:v>
                </c:pt>
                <c:pt idx="276">
                  <c:v>0.17399999999999999</c:v>
                </c:pt>
                <c:pt idx="277">
                  <c:v>0.1673</c:v>
                </c:pt>
                <c:pt idx="278">
                  <c:v>0.16139999999999999</c:v>
                </c:pt>
                <c:pt idx="279">
                  <c:v>0.155</c:v>
                </c:pt>
                <c:pt idx="280">
                  <c:v>0.1492</c:v>
                </c:pt>
                <c:pt idx="281">
                  <c:v>0.14269999999999999</c:v>
                </c:pt>
                <c:pt idx="282">
                  <c:v>0.13589999999999999</c:v>
                </c:pt>
                <c:pt idx="283">
                  <c:v>0.12939999999999999</c:v>
                </c:pt>
                <c:pt idx="284">
                  <c:v>0.12520000000000001</c:v>
                </c:pt>
                <c:pt idx="285">
                  <c:v>0.11940000000000001</c:v>
                </c:pt>
                <c:pt idx="286">
                  <c:v>0.11559999999999999</c:v>
                </c:pt>
                <c:pt idx="287">
                  <c:v>0.1114</c:v>
                </c:pt>
                <c:pt idx="288">
                  <c:v>0.1065</c:v>
                </c:pt>
                <c:pt idx="289">
                  <c:v>0.10290000000000001</c:v>
                </c:pt>
                <c:pt idx="290">
                  <c:v>9.8900000000000002E-2</c:v>
                </c:pt>
                <c:pt idx="291">
                  <c:v>9.4700000000000006E-2</c:v>
                </c:pt>
                <c:pt idx="292">
                  <c:v>9.11E-2</c:v>
                </c:pt>
                <c:pt idx="293">
                  <c:v>8.7300000000000003E-2</c:v>
                </c:pt>
                <c:pt idx="294">
                  <c:v>8.4000000000000005E-2</c:v>
                </c:pt>
                <c:pt idx="295">
                  <c:v>8.0799999999999997E-2</c:v>
                </c:pt>
                <c:pt idx="296">
                  <c:v>7.7399999999999997E-2</c:v>
                </c:pt>
                <c:pt idx="297">
                  <c:v>7.4200000000000002E-2</c:v>
                </c:pt>
                <c:pt idx="298">
                  <c:v>7.1999999999999995E-2</c:v>
                </c:pt>
                <c:pt idx="299">
                  <c:v>6.88E-2</c:v>
                </c:pt>
                <c:pt idx="300">
                  <c:v>6.6900000000000001E-2</c:v>
                </c:pt>
                <c:pt idx="301">
                  <c:v>6.4199999999999993E-2</c:v>
                </c:pt>
                <c:pt idx="302">
                  <c:v>6.2100000000000002E-2</c:v>
                </c:pt>
                <c:pt idx="303">
                  <c:v>6.0100000000000001E-2</c:v>
                </c:pt>
                <c:pt idx="304">
                  <c:v>5.7500000000000002E-2</c:v>
                </c:pt>
                <c:pt idx="305">
                  <c:v>5.5899999999999998E-2</c:v>
                </c:pt>
                <c:pt idx="306">
                  <c:v>5.3900000000000003E-2</c:v>
                </c:pt>
                <c:pt idx="307">
                  <c:v>5.11E-2</c:v>
                </c:pt>
                <c:pt idx="308">
                  <c:v>5.0099999999999999E-2</c:v>
                </c:pt>
                <c:pt idx="309">
                  <c:v>4.8000000000000001E-2</c:v>
                </c:pt>
                <c:pt idx="310">
                  <c:v>4.65E-2</c:v>
                </c:pt>
                <c:pt idx="311">
                  <c:v>4.5199999999999997E-2</c:v>
                </c:pt>
                <c:pt idx="312">
                  <c:v>4.3299999999999998E-2</c:v>
                </c:pt>
                <c:pt idx="313">
                  <c:v>4.2000000000000003E-2</c:v>
                </c:pt>
                <c:pt idx="314">
                  <c:v>4.0500000000000001E-2</c:v>
                </c:pt>
                <c:pt idx="315">
                  <c:v>3.8899999999999997E-2</c:v>
                </c:pt>
                <c:pt idx="316">
                  <c:v>3.78E-2</c:v>
                </c:pt>
                <c:pt idx="317">
                  <c:v>3.6400000000000002E-2</c:v>
                </c:pt>
                <c:pt idx="318">
                  <c:v>3.5700000000000003E-2</c:v>
                </c:pt>
                <c:pt idx="319">
                  <c:v>3.4099999999999998E-2</c:v>
                </c:pt>
                <c:pt idx="320">
                  <c:v>3.3000000000000002E-2</c:v>
                </c:pt>
                <c:pt idx="321">
                  <c:v>3.1300000000000001E-2</c:v>
                </c:pt>
                <c:pt idx="322">
                  <c:v>3.0499999999999999E-2</c:v>
                </c:pt>
                <c:pt idx="323">
                  <c:v>2.9000000000000001E-2</c:v>
                </c:pt>
                <c:pt idx="324">
                  <c:v>2.7900000000000001E-2</c:v>
                </c:pt>
                <c:pt idx="325">
                  <c:v>2.69E-2</c:v>
                </c:pt>
                <c:pt idx="326">
                  <c:v>2.5899999999999999E-2</c:v>
                </c:pt>
                <c:pt idx="327">
                  <c:v>2.4400000000000002E-2</c:v>
                </c:pt>
                <c:pt idx="328">
                  <c:v>2.3900000000000001E-2</c:v>
                </c:pt>
                <c:pt idx="329">
                  <c:v>2.2800000000000001E-2</c:v>
                </c:pt>
                <c:pt idx="330">
                  <c:v>2.1700000000000001E-2</c:v>
                </c:pt>
                <c:pt idx="331">
                  <c:v>2.1100000000000001E-2</c:v>
                </c:pt>
                <c:pt idx="332">
                  <c:v>2.0400000000000001E-2</c:v>
                </c:pt>
                <c:pt idx="333">
                  <c:v>1.9699999999999999E-2</c:v>
                </c:pt>
                <c:pt idx="334">
                  <c:v>1.9199999999999998E-2</c:v>
                </c:pt>
                <c:pt idx="335">
                  <c:v>1.8599999999999998E-2</c:v>
                </c:pt>
                <c:pt idx="336">
                  <c:v>1.83E-2</c:v>
                </c:pt>
                <c:pt idx="337">
                  <c:v>1.6899999999999998E-2</c:v>
                </c:pt>
                <c:pt idx="338">
                  <c:v>1.67E-2</c:v>
                </c:pt>
                <c:pt idx="339">
                  <c:v>1.5800000000000002E-2</c:v>
                </c:pt>
                <c:pt idx="340">
                  <c:v>1.5599999999999999E-2</c:v>
                </c:pt>
                <c:pt idx="341">
                  <c:v>1.49E-2</c:v>
                </c:pt>
                <c:pt idx="342">
                  <c:v>1.4500000000000001E-2</c:v>
                </c:pt>
                <c:pt idx="343">
                  <c:v>1.4200000000000001E-2</c:v>
                </c:pt>
                <c:pt idx="344">
                  <c:v>1.3899999999999999E-2</c:v>
                </c:pt>
                <c:pt idx="345">
                  <c:v>1.3100000000000001E-2</c:v>
                </c:pt>
                <c:pt idx="346">
                  <c:v>1.26E-2</c:v>
                </c:pt>
                <c:pt idx="347">
                  <c:v>1.2200000000000001E-2</c:v>
                </c:pt>
                <c:pt idx="348">
                  <c:v>1.18E-2</c:v>
                </c:pt>
                <c:pt idx="349">
                  <c:v>1.17E-2</c:v>
                </c:pt>
                <c:pt idx="350">
                  <c:v>1.0999999999999999E-2</c:v>
                </c:pt>
                <c:pt idx="351">
                  <c:v>1.06E-2</c:v>
                </c:pt>
                <c:pt idx="352">
                  <c:v>1.06E-2</c:v>
                </c:pt>
                <c:pt idx="353">
                  <c:v>1.01E-2</c:v>
                </c:pt>
                <c:pt idx="354">
                  <c:v>9.7999999999999997E-3</c:v>
                </c:pt>
                <c:pt idx="355">
                  <c:v>9.4000000000000004E-3</c:v>
                </c:pt>
                <c:pt idx="356">
                  <c:v>8.9999999999999993E-3</c:v>
                </c:pt>
                <c:pt idx="357">
                  <c:v>8.8000000000000005E-3</c:v>
                </c:pt>
                <c:pt idx="358">
                  <c:v>8.2000000000000007E-3</c:v>
                </c:pt>
                <c:pt idx="359">
                  <c:v>8.2000000000000007E-3</c:v>
                </c:pt>
                <c:pt idx="360">
                  <c:v>8.0000000000000002E-3</c:v>
                </c:pt>
                <c:pt idx="361">
                  <c:v>7.6E-3</c:v>
                </c:pt>
                <c:pt idx="362">
                  <c:v>7.3000000000000001E-3</c:v>
                </c:pt>
                <c:pt idx="363">
                  <c:v>7.1999999999999998E-3</c:v>
                </c:pt>
                <c:pt idx="364">
                  <c:v>7.1000000000000004E-3</c:v>
                </c:pt>
                <c:pt idx="365">
                  <c:v>7.0000000000000001E-3</c:v>
                </c:pt>
                <c:pt idx="366">
                  <c:v>6.6E-3</c:v>
                </c:pt>
                <c:pt idx="367">
                  <c:v>6.7000000000000002E-3</c:v>
                </c:pt>
                <c:pt idx="368">
                  <c:v>6.1999999999999998E-3</c:v>
                </c:pt>
                <c:pt idx="369">
                  <c:v>6.1000000000000004E-3</c:v>
                </c:pt>
                <c:pt idx="370">
                  <c:v>6.1000000000000004E-3</c:v>
                </c:pt>
                <c:pt idx="371">
                  <c:v>6.0000000000000001E-3</c:v>
                </c:pt>
                <c:pt idx="372">
                  <c:v>5.5999999999999999E-3</c:v>
                </c:pt>
                <c:pt idx="373">
                  <c:v>5.3E-3</c:v>
                </c:pt>
                <c:pt idx="374">
                  <c:v>5.1999999999999998E-3</c:v>
                </c:pt>
                <c:pt idx="375">
                  <c:v>5.1000000000000004E-3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emission!$H$1</c:f>
              <c:strCache>
                <c:ptCount val="1"/>
                <c:pt idx="0">
                  <c:v>Alexa 514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emission!$H$2:$H$577</c:f>
              <c:numCache>
                <c:formatCode>General</c:formatCode>
                <c:ptCount val="576"/>
                <c:pt idx="180">
                  <c:v>1.1000000000000001E-3</c:v>
                </c:pt>
                <c:pt idx="181">
                  <c:v>2.0000000000000001E-4</c:v>
                </c:pt>
                <c:pt idx="182">
                  <c:v>1.2999999999999999E-3</c:v>
                </c:pt>
                <c:pt idx="183">
                  <c:v>1.4E-3</c:v>
                </c:pt>
                <c:pt idx="184">
                  <c:v>1.4E-3</c:v>
                </c:pt>
                <c:pt idx="185">
                  <c:v>1.1999999999999999E-3</c:v>
                </c:pt>
                <c:pt idx="186">
                  <c:v>1.6999999999999999E-3</c:v>
                </c:pt>
                <c:pt idx="187">
                  <c:v>1.1999999999999999E-3</c:v>
                </c:pt>
                <c:pt idx="188">
                  <c:v>1.2999999999999999E-3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6.9999999999999999E-4</c:v>
                </c:pt>
                <c:pt idx="193">
                  <c:v>8.0000000000000004E-4</c:v>
                </c:pt>
                <c:pt idx="194">
                  <c:v>2.9999999999999997E-4</c:v>
                </c:pt>
                <c:pt idx="195">
                  <c:v>1E-4</c:v>
                </c:pt>
                <c:pt idx="196">
                  <c:v>2.9999999999999997E-4</c:v>
                </c:pt>
                <c:pt idx="197">
                  <c:v>1.1000000000000001E-3</c:v>
                </c:pt>
                <c:pt idx="198">
                  <c:v>1.6000000000000001E-3</c:v>
                </c:pt>
                <c:pt idx="199">
                  <c:v>2.5999999999999999E-3</c:v>
                </c:pt>
                <c:pt idx="200">
                  <c:v>3.2000000000000002E-3</c:v>
                </c:pt>
                <c:pt idx="201">
                  <c:v>4.3E-3</c:v>
                </c:pt>
                <c:pt idx="202">
                  <c:v>5.5999999999999999E-3</c:v>
                </c:pt>
                <c:pt idx="203">
                  <c:v>7.1999999999999998E-3</c:v>
                </c:pt>
                <c:pt idx="204">
                  <c:v>9.2999999999999992E-3</c:v>
                </c:pt>
                <c:pt idx="205">
                  <c:v>1.21E-2</c:v>
                </c:pt>
                <c:pt idx="206">
                  <c:v>1.4500000000000001E-2</c:v>
                </c:pt>
                <c:pt idx="207">
                  <c:v>1.95E-2</c:v>
                </c:pt>
                <c:pt idx="208">
                  <c:v>2.3400000000000001E-2</c:v>
                </c:pt>
                <c:pt idx="209">
                  <c:v>2.92E-2</c:v>
                </c:pt>
                <c:pt idx="210">
                  <c:v>3.6600000000000001E-2</c:v>
                </c:pt>
                <c:pt idx="211">
                  <c:v>4.4400000000000002E-2</c:v>
                </c:pt>
                <c:pt idx="212">
                  <c:v>5.5500000000000001E-2</c:v>
                </c:pt>
                <c:pt idx="213">
                  <c:v>6.6900000000000001E-2</c:v>
                </c:pt>
                <c:pt idx="214">
                  <c:v>8.1100000000000005E-2</c:v>
                </c:pt>
                <c:pt idx="215">
                  <c:v>9.69E-2</c:v>
                </c:pt>
                <c:pt idx="216">
                  <c:v>0.11459999999999999</c:v>
                </c:pt>
                <c:pt idx="217">
                  <c:v>0.1358</c:v>
                </c:pt>
                <c:pt idx="218">
                  <c:v>0.16300000000000001</c:v>
                </c:pt>
                <c:pt idx="219">
                  <c:v>0.1908</c:v>
                </c:pt>
                <c:pt idx="220">
                  <c:v>0.22120000000000001</c:v>
                </c:pt>
                <c:pt idx="221">
                  <c:v>0.25629999999999997</c:v>
                </c:pt>
                <c:pt idx="222">
                  <c:v>0.29099999999999998</c:v>
                </c:pt>
                <c:pt idx="223">
                  <c:v>0.3357</c:v>
                </c:pt>
                <c:pt idx="224">
                  <c:v>0.37890000000000001</c:v>
                </c:pt>
                <c:pt idx="225">
                  <c:v>0.41980000000000001</c:v>
                </c:pt>
                <c:pt idx="226">
                  <c:v>0.46700000000000003</c:v>
                </c:pt>
                <c:pt idx="227">
                  <c:v>0.51600000000000001</c:v>
                </c:pt>
                <c:pt idx="228">
                  <c:v>0.56479999999999997</c:v>
                </c:pt>
                <c:pt idx="229">
                  <c:v>0.61739999999999995</c:v>
                </c:pt>
                <c:pt idx="230">
                  <c:v>0.66790000000000005</c:v>
                </c:pt>
                <c:pt idx="231">
                  <c:v>0.71450000000000002</c:v>
                </c:pt>
                <c:pt idx="232">
                  <c:v>0.76290000000000002</c:v>
                </c:pt>
                <c:pt idx="233">
                  <c:v>0.80359999999999998</c:v>
                </c:pt>
                <c:pt idx="234">
                  <c:v>0.84470000000000001</c:v>
                </c:pt>
                <c:pt idx="235">
                  <c:v>0.88400000000000001</c:v>
                </c:pt>
                <c:pt idx="236">
                  <c:v>0.91020000000000001</c:v>
                </c:pt>
                <c:pt idx="237">
                  <c:v>0.94259999999999999</c:v>
                </c:pt>
                <c:pt idx="238">
                  <c:v>0.96089999999999998</c:v>
                </c:pt>
                <c:pt idx="239">
                  <c:v>0.98299999999999998</c:v>
                </c:pt>
                <c:pt idx="240">
                  <c:v>0.9909</c:v>
                </c:pt>
                <c:pt idx="241">
                  <c:v>0.99619999999999997</c:v>
                </c:pt>
                <c:pt idx="242">
                  <c:v>0.99780000000000002</c:v>
                </c:pt>
                <c:pt idx="243">
                  <c:v>1</c:v>
                </c:pt>
                <c:pt idx="244">
                  <c:v>0.98509999999999998</c:v>
                </c:pt>
                <c:pt idx="245">
                  <c:v>0.9839</c:v>
                </c:pt>
                <c:pt idx="246">
                  <c:v>0.96730000000000005</c:v>
                </c:pt>
                <c:pt idx="247">
                  <c:v>0.94779999999999998</c:v>
                </c:pt>
                <c:pt idx="248">
                  <c:v>0.93389999999999995</c:v>
                </c:pt>
                <c:pt idx="249">
                  <c:v>0.91500000000000004</c:v>
                </c:pt>
                <c:pt idx="250">
                  <c:v>0.88970000000000005</c:v>
                </c:pt>
                <c:pt idx="251">
                  <c:v>0.86670000000000003</c:v>
                </c:pt>
                <c:pt idx="252">
                  <c:v>0.84440000000000004</c:v>
                </c:pt>
                <c:pt idx="253">
                  <c:v>0.81920000000000004</c:v>
                </c:pt>
                <c:pt idx="254">
                  <c:v>0.79369999999999996</c:v>
                </c:pt>
                <c:pt idx="255">
                  <c:v>0.77039999999999997</c:v>
                </c:pt>
                <c:pt idx="256">
                  <c:v>0.74909999999999999</c:v>
                </c:pt>
                <c:pt idx="257">
                  <c:v>0.72140000000000004</c:v>
                </c:pt>
                <c:pt idx="258">
                  <c:v>0.69720000000000004</c:v>
                </c:pt>
                <c:pt idx="259">
                  <c:v>0.67059999999999997</c:v>
                </c:pt>
                <c:pt idx="260">
                  <c:v>0.65139999999999998</c:v>
                </c:pt>
                <c:pt idx="261">
                  <c:v>0.62909999999999999</c:v>
                </c:pt>
                <c:pt idx="262">
                  <c:v>0.60980000000000001</c:v>
                </c:pt>
                <c:pt idx="263">
                  <c:v>0.58689999999999998</c:v>
                </c:pt>
                <c:pt idx="264">
                  <c:v>0.56979999999999997</c:v>
                </c:pt>
                <c:pt idx="265">
                  <c:v>0.55289999999999995</c:v>
                </c:pt>
                <c:pt idx="266">
                  <c:v>0.53349999999999997</c:v>
                </c:pt>
                <c:pt idx="267">
                  <c:v>0.51700000000000002</c:v>
                </c:pt>
                <c:pt idx="268">
                  <c:v>0.50009999999999999</c:v>
                </c:pt>
                <c:pt idx="269">
                  <c:v>0.48759999999999998</c:v>
                </c:pt>
                <c:pt idx="270">
                  <c:v>0.47349999999999998</c:v>
                </c:pt>
                <c:pt idx="271">
                  <c:v>0.46310000000000001</c:v>
                </c:pt>
                <c:pt idx="272">
                  <c:v>0.4521</c:v>
                </c:pt>
                <c:pt idx="273">
                  <c:v>0.44059999999999999</c:v>
                </c:pt>
                <c:pt idx="274">
                  <c:v>0.42870000000000003</c:v>
                </c:pt>
                <c:pt idx="275">
                  <c:v>0.42220000000000002</c:v>
                </c:pt>
                <c:pt idx="276">
                  <c:v>0.41189999999999999</c:v>
                </c:pt>
                <c:pt idx="277">
                  <c:v>0.40429999999999999</c:v>
                </c:pt>
                <c:pt idx="278">
                  <c:v>0.39760000000000001</c:v>
                </c:pt>
                <c:pt idx="279">
                  <c:v>0.38740000000000002</c:v>
                </c:pt>
                <c:pt idx="280">
                  <c:v>0.38240000000000002</c:v>
                </c:pt>
                <c:pt idx="281">
                  <c:v>0.3765</c:v>
                </c:pt>
                <c:pt idx="282">
                  <c:v>0.36759999999999998</c:v>
                </c:pt>
                <c:pt idx="283">
                  <c:v>0.3614</c:v>
                </c:pt>
                <c:pt idx="284">
                  <c:v>0.35089999999999999</c:v>
                </c:pt>
                <c:pt idx="285">
                  <c:v>0.34449999999999997</c:v>
                </c:pt>
                <c:pt idx="286">
                  <c:v>0.33379999999999999</c:v>
                </c:pt>
                <c:pt idx="287">
                  <c:v>0.32990000000000003</c:v>
                </c:pt>
                <c:pt idx="288">
                  <c:v>0.3261</c:v>
                </c:pt>
                <c:pt idx="289">
                  <c:v>0.31309999999999999</c:v>
                </c:pt>
                <c:pt idx="290">
                  <c:v>0.30690000000000001</c:v>
                </c:pt>
                <c:pt idx="291">
                  <c:v>0.2984</c:v>
                </c:pt>
                <c:pt idx="292">
                  <c:v>0.29139999999999999</c:v>
                </c:pt>
                <c:pt idx="293">
                  <c:v>0.28149999999999997</c:v>
                </c:pt>
                <c:pt idx="294">
                  <c:v>0.27279999999999999</c:v>
                </c:pt>
                <c:pt idx="295">
                  <c:v>0.26569999999999999</c:v>
                </c:pt>
                <c:pt idx="296">
                  <c:v>0.25729999999999997</c:v>
                </c:pt>
                <c:pt idx="297">
                  <c:v>0.24940000000000001</c:v>
                </c:pt>
                <c:pt idx="298">
                  <c:v>0.2422</c:v>
                </c:pt>
                <c:pt idx="299">
                  <c:v>0.23599999999999999</c:v>
                </c:pt>
                <c:pt idx="300">
                  <c:v>0.2271</c:v>
                </c:pt>
                <c:pt idx="301">
                  <c:v>0.21870000000000001</c:v>
                </c:pt>
                <c:pt idx="302">
                  <c:v>0.21149999999999999</c:v>
                </c:pt>
                <c:pt idx="303">
                  <c:v>0.20369999999999999</c:v>
                </c:pt>
                <c:pt idx="304">
                  <c:v>0.19919999999999999</c:v>
                </c:pt>
                <c:pt idx="305">
                  <c:v>0.1903</c:v>
                </c:pt>
                <c:pt idx="306">
                  <c:v>0.18329999999999999</c:v>
                </c:pt>
                <c:pt idx="307">
                  <c:v>0.1769</c:v>
                </c:pt>
                <c:pt idx="308">
                  <c:v>0.16980000000000001</c:v>
                </c:pt>
                <c:pt idx="309">
                  <c:v>0.16320000000000001</c:v>
                </c:pt>
                <c:pt idx="310">
                  <c:v>0.1598</c:v>
                </c:pt>
                <c:pt idx="311">
                  <c:v>0.15179999999999999</c:v>
                </c:pt>
                <c:pt idx="312">
                  <c:v>0.14560000000000001</c:v>
                </c:pt>
                <c:pt idx="313">
                  <c:v>0.14019999999999999</c:v>
                </c:pt>
                <c:pt idx="314">
                  <c:v>0.1341</c:v>
                </c:pt>
                <c:pt idx="315">
                  <c:v>0.13100000000000001</c:v>
                </c:pt>
                <c:pt idx="316">
                  <c:v>0.1231</c:v>
                </c:pt>
                <c:pt idx="317">
                  <c:v>0.11940000000000001</c:v>
                </c:pt>
                <c:pt idx="318">
                  <c:v>0.115</c:v>
                </c:pt>
                <c:pt idx="319">
                  <c:v>0.111</c:v>
                </c:pt>
                <c:pt idx="320">
                  <c:v>0.10589999999999999</c:v>
                </c:pt>
                <c:pt idx="321">
                  <c:v>0.10150000000000001</c:v>
                </c:pt>
                <c:pt idx="322">
                  <c:v>9.9599999999999994E-2</c:v>
                </c:pt>
                <c:pt idx="323">
                  <c:v>9.3799999999999994E-2</c:v>
                </c:pt>
                <c:pt idx="324">
                  <c:v>9.2200000000000004E-2</c:v>
                </c:pt>
                <c:pt idx="325">
                  <c:v>8.7999999999999995E-2</c:v>
                </c:pt>
                <c:pt idx="326">
                  <c:v>8.5300000000000001E-2</c:v>
                </c:pt>
                <c:pt idx="327">
                  <c:v>8.2199999999999995E-2</c:v>
                </c:pt>
                <c:pt idx="328">
                  <c:v>7.85E-2</c:v>
                </c:pt>
                <c:pt idx="329">
                  <c:v>7.6300000000000007E-2</c:v>
                </c:pt>
                <c:pt idx="330">
                  <c:v>7.4999999999999997E-2</c:v>
                </c:pt>
                <c:pt idx="331">
                  <c:v>7.2300000000000003E-2</c:v>
                </c:pt>
                <c:pt idx="332">
                  <c:v>6.83E-2</c:v>
                </c:pt>
                <c:pt idx="333">
                  <c:v>6.6100000000000006E-2</c:v>
                </c:pt>
                <c:pt idx="334">
                  <c:v>6.4199999999999993E-2</c:v>
                </c:pt>
                <c:pt idx="335">
                  <c:v>6.2399999999999997E-2</c:v>
                </c:pt>
                <c:pt idx="336">
                  <c:v>5.9400000000000001E-2</c:v>
                </c:pt>
                <c:pt idx="337">
                  <c:v>5.7700000000000001E-2</c:v>
                </c:pt>
                <c:pt idx="338">
                  <c:v>5.4800000000000001E-2</c:v>
                </c:pt>
                <c:pt idx="339">
                  <c:v>5.3999999999999999E-2</c:v>
                </c:pt>
                <c:pt idx="340">
                  <c:v>5.2400000000000002E-2</c:v>
                </c:pt>
                <c:pt idx="341">
                  <c:v>5.0599999999999999E-2</c:v>
                </c:pt>
                <c:pt idx="342">
                  <c:v>4.8899999999999999E-2</c:v>
                </c:pt>
                <c:pt idx="343">
                  <c:v>4.7500000000000001E-2</c:v>
                </c:pt>
                <c:pt idx="344">
                  <c:v>4.4499999999999998E-2</c:v>
                </c:pt>
                <c:pt idx="345">
                  <c:v>4.3700000000000003E-2</c:v>
                </c:pt>
                <c:pt idx="346">
                  <c:v>4.19E-2</c:v>
                </c:pt>
                <c:pt idx="347">
                  <c:v>4.1099999999999998E-2</c:v>
                </c:pt>
                <c:pt idx="348">
                  <c:v>3.8899999999999997E-2</c:v>
                </c:pt>
                <c:pt idx="349">
                  <c:v>3.7999999999999999E-2</c:v>
                </c:pt>
                <c:pt idx="350">
                  <c:v>3.6299999999999999E-2</c:v>
                </c:pt>
                <c:pt idx="351">
                  <c:v>3.3099999999999997E-2</c:v>
                </c:pt>
                <c:pt idx="352">
                  <c:v>3.3799999999999997E-2</c:v>
                </c:pt>
                <c:pt idx="353">
                  <c:v>3.3399999999999999E-2</c:v>
                </c:pt>
                <c:pt idx="354">
                  <c:v>3.1199999999999999E-2</c:v>
                </c:pt>
                <c:pt idx="355">
                  <c:v>2.9499999999999998E-2</c:v>
                </c:pt>
                <c:pt idx="356">
                  <c:v>2.8400000000000002E-2</c:v>
                </c:pt>
                <c:pt idx="357">
                  <c:v>2.76E-2</c:v>
                </c:pt>
                <c:pt idx="358">
                  <c:v>2.58E-2</c:v>
                </c:pt>
                <c:pt idx="359">
                  <c:v>2.4899999999999999E-2</c:v>
                </c:pt>
                <c:pt idx="360">
                  <c:v>2.3699999999999999E-2</c:v>
                </c:pt>
                <c:pt idx="361">
                  <c:v>2.3699999999999999E-2</c:v>
                </c:pt>
                <c:pt idx="362">
                  <c:v>2.2100000000000002E-2</c:v>
                </c:pt>
                <c:pt idx="363">
                  <c:v>2.1100000000000001E-2</c:v>
                </c:pt>
                <c:pt idx="364">
                  <c:v>1.78E-2</c:v>
                </c:pt>
                <c:pt idx="365">
                  <c:v>1.9300000000000001E-2</c:v>
                </c:pt>
                <c:pt idx="366">
                  <c:v>1.72E-2</c:v>
                </c:pt>
                <c:pt idx="367">
                  <c:v>1.61E-2</c:v>
                </c:pt>
                <c:pt idx="368">
                  <c:v>1.6E-2</c:v>
                </c:pt>
                <c:pt idx="369">
                  <c:v>1.4500000000000001E-2</c:v>
                </c:pt>
                <c:pt idx="370">
                  <c:v>1.3599999999999999E-2</c:v>
                </c:pt>
                <c:pt idx="371">
                  <c:v>1.23E-2</c:v>
                </c:pt>
                <c:pt idx="372">
                  <c:v>1.18E-2</c:v>
                </c:pt>
                <c:pt idx="373">
                  <c:v>1.01E-2</c:v>
                </c:pt>
                <c:pt idx="374">
                  <c:v>1.03E-2</c:v>
                </c:pt>
                <c:pt idx="375">
                  <c:v>9.7000000000000003E-3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emission!$I$1</c:f>
              <c:strCache>
                <c:ptCount val="1"/>
                <c:pt idx="0">
                  <c:v>Alexa 532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emission!$I$2:$I$577</c:f>
              <c:numCache>
                <c:formatCode>General</c:formatCode>
                <c:ptCount val="576"/>
                <c:pt idx="220">
                  <c:v>5.7000000000000002E-2</c:v>
                </c:pt>
                <c:pt idx="221">
                  <c:v>6.3600000000000004E-2</c:v>
                </c:pt>
                <c:pt idx="222">
                  <c:v>7.3300000000000004E-2</c:v>
                </c:pt>
                <c:pt idx="223">
                  <c:v>8.6499999999999994E-2</c:v>
                </c:pt>
                <c:pt idx="224">
                  <c:v>0.1007</c:v>
                </c:pt>
                <c:pt idx="225">
                  <c:v>0.1178</c:v>
                </c:pt>
                <c:pt idx="226">
                  <c:v>0.13619999999999999</c:v>
                </c:pt>
                <c:pt idx="227">
                  <c:v>0.1603</c:v>
                </c:pt>
                <c:pt idx="228">
                  <c:v>0.18490000000000001</c:v>
                </c:pt>
                <c:pt idx="229">
                  <c:v>0.21179999999999999</c:v>
                </c:pt>
                <c:pt idx="230">
                  <c:v>0.246</c:v>
                </c:pt>
                <c:pt idx="231">
                  <c:v>0.28249999999999997</c:v>
                </c:pt>
                <c:pt idx="232">
                  <c:v>0.31990000000000002</c:v>
                </c:pt>
                <c:pt idx="233">
                  <c:v>0.35709999999999997</c:v>
                </c:pt>
                <c:pt idx="234">
                  <c:v>0.39860000000000001</c:v>
                </c:pt>
                <c:pt idx="235">
                  <c:v>0.44030000000000002</c:v>
                </c:pt>
                <c:pt idx="236">
                  <c:v>0.48420000000000002</c:v>
                </c:pt>
                <c:pt idx="237">
                  <c:v>0.52990000000000004</c:v>
                </c:pt>
                <c:pt idx="238">
                  <c:v>0.57720000000000005</c:v>
                </c:pt>
                <c:pt idx="239">
                  <c:v>0.62070000000000003</c:v>
                </c:pt>
                <c:pt idx="240">
                  <c:v>0.66590000000000005</c:v>
                </c:pt>
                <c:pt idx="241">
                  <c:v>0.71120000000000005</c:v>
                </c:pt>
                <c:pt idx="242">
                  <c:v>0.75729999999999997</c:v>
                </c:pt>
                <c:pt idx="243">
                  <c:v>0.79420000000000002</c:v>
                </c:pt>
                <c:pt idx="244">
                  <c:v>0.83489999999999998</c:v>
                </c:pt>
                <c:pt idx="245">
                  <c:v>0.86680000000000001</c:v>
                </c:pt>
                <c:pt idx="246">
                  <c:v>0.89710000000000001</c:v>
                </c:pt>
                <c:pt idx="247">
                  <c:v>0.9234</c:v>
                </c:pt>
                <c:pt idx="248">
                  <c:v>0.94450000000000001</c:v>
                </c:pt>
                <c:pt idx="249">
                  <c:v>0.96120000000000005</c:v>
                </c:pt>
                <c:pt idx="250">
                  <c:v>0.97809999999999997</c:v>
                </c:pt>
                <c:pt idx="251">
                  <c:v>0.98970000000000002</c:v>
                </c:pt>
                <c:pt idx="252">
                  <c:v>0.99609999999999999</c:v>
                </c:pt>
                <c:pt idx="253">
                  <c:v>1</c:v>
                </c:pt>
                <c:pt idx="254">
                  <c:v>0.99760000000000004</c:v>
                </c:pt>
                <c:pt idx="255">
                  <c:v>0.99229999999999996</c:v>
                </c:pt>
                <c:pt idx="256">
                  <c:v>0.98740000000000006</c:v>
                </c:pt>
                <c:pt idx="257">
                  <c:v>0.97699999999999998</c:v>
                </c:pt>
                <c:pt idx="258">
                  <c:v>0.96579999999999999</c:v>
                </c:pt>
                <c:pt idx="259">
                  <c:v>0.94889999999999997</c:v>
                </c:pt>
                <c:pt idx="260">
                  <c:v>0.92930000000000001</c:v>
                </c:pt>
                <c:pt idx="261">
                  <c:v>0.91069999999999995</c:v>
                </c:pt>
                <c:pt idx="262">
                  <c:v>0.89280000000000004</c:v>
                </c:pt>
                <c:pt idx="263">
                  <c:v>0.87</c:v>
                </c:pt>
                <c:pt idx="264">
                  <c:v>0.8458</c:v>
                </c:pt>
                <c:pt idx="265">
                  <c:v>0.82509999999999994</c:v>
                </c:pt>
                <c:pt idx="266">
                  <c:v>0.80130000000000001</c:v>
                </c:pt>
                <c:pt idx="267">
                  <c:v>0.77559999999999996</c:v>
                </c:pt>
                <c:pt idx="268">
                  <c:v>0.75509999999999999</c:v>
                </c:pt>
                <c:pt idx="269">
                  <c:v>0.73060000000000003</c:v>
                </c:pt>
                <c:pt idx="270">
                  <c:v>0.70779999999999998</c:v>
                </c:pt>
                <c:pt idx="271">
                  <c:v>0.68440000000000001</c:v>
                </c:pt>
                <c:pt idx="272">
                  <c:v>0.66069999999999995</c:v>
                </c:pt>
                <c:pt idx="273">
                  <c:v>0.63970000000000005</c:v>
                </c:pt>
                <c:pt idx="274">
                  <c:v>0.61970000000000003</c:v>
                </c:pt>
                <c:pt idx="275">
                  <c:v>0.59689999999999999</c:v>
                </c:pt>
                <c:pt idx="276">
                  <c:v>0.57899999999999996</c:v>
                </c:pt>
                <c:pt idx="277">
                  <c:v>0.56420000000000003</c:v>
                </c:pt>
                <c:pt idx="278">
                  <c:v>0.54390000000000005</c:v>
                </c:pt>
                <c:pt idx="279">
                  <c:v>0.52600000000000002</c:v>
                </c:pt>
                <c:pt idx="280">
                  <c:v>0.51139999999999997</c:v>
                </c:pt>
                <c:pt idx="281">
                  <c:v>0.49380000000000002</c:v>
                </c:pt>
                <c:pt idx="282">
                  <c:v>0.4798</c:v>
                </c:pt>
                <c:pt idx="283">
                  <c:v>0.46460000000000001</c:v>
                </c:pt>
                <c:pt idx="284">
                  <c:v>0.45029999999999998</c:v>
                </c:pt>
                <c:pt idx="285">
                  <c:v>0.43909999999999999</c:v>
                </c:pt>
                <c:pt idx="286">
                  <c:v>0.42830000000000001</c:v>
                </c:pt>
                <c:pt idx="287">
                  <c:v>0.41270000000000001</c:v>
                </c:pt>
                <c:pt idx="288">
                  <c:v>0.4047</c:v>
                </c:pt>
                <c:pt idx="289">
                  <c:v>0.39350000000000002</c:v>
                </c:pt>
                <c:pt idx="290">
                  <c:v>0.38169999999999998</c:v>
                </c:pt>
                <c:pt idx="291">
                  <c:v>0.372</c:v>
                </c:pt>
                <c:pt idx="292">
                  <c:v>0.36280000000000001</c:v>
                </c:pt>
                <c:pt idx="293">
                  <c:v>0.35189999999999999</c:v>
                </c:pt>
                <c:pt idx="294">
                  <c:v>0.34389999999999998</c:v>
                </c:pt>
                <c:pt idx="295">
                  <c:v>0.33789999999999998</c:v>
                </c:pt>
                <c:pt idx="296">
                  <c:v>0.32590000000000002</c:v>
                </c:pt>
                <c:pt idx="297">
                  <c:v>0.316</c:v>
                </c:pt>
                <c:pt idx="298">
                  <c:v>0.30680000000000002</c:v>
                </c:pt>
                <c:pt idx="299">
                  <c:v>0.3</c:v>
                </c:pt>
                <c:pt idx="300">
                  <c:v>0.29049999999999998</c:v>
                </c:pt>
                <c:pt idx="301">
                  <c:v>0.28439999999999999</c:v>
                </c:pt>
                <c:pt idx="302">
                  <c:v>0.2757</c:v>
                </c:pt>
                <c:pt idx="303">
                  <c:v>0.26850000000000002</c:v>
                </c:pt>
                <c:pt idx="304">
                  <c:v>0.26069999999999999</c:v>
                </c:pt>
                <c:pt idx="305">
                  <c:v>0.25540000000000002</c:v>
                </c:pt>
                <c:pt idx="306">
                  <c:v>0.2475</c:v>
                </c:pt>
                <c:pt idx="307">
                  <c:v>0.2404</c:v>
                </c:pt>
                <c:pt idx="308">
                  <c:v>0.2331</c:v>
                </c:pt>
                <c:pt idx="309">
                  <c:v>0.2258</c:v>
                </c:pt>
                <c:pt idx="310">
                  <c:v>0.2175</c:v>
                </c:pt>
                <c:pt idx="311">
                  <c:v>0.21190000000000001</c:v>
                </c:pt>
                <c:pt idx="312">
                  <c:v>0.20419999999999999</c:v>
                </c:pt>
                <c:pt idx="313">
                  <c:v>0.19750000000000001</c:v>
                </c:pt>
                <c:pt idx="314">
                  <c:v>0.19139999999999999</c:v>
                </c:pt>
                <c:pt idx="315">
                  <c:v>0.18559999999999999</c:v>
                </c:pt>
                <c:pt idx="316">
                  <c:v>0.1807</c:v>
                </c:pt>
                <c:pt idx="317">
                  <c:v>0.17430000000000001</c:v>
                </c:pt>
                <c:pt idx="318">
                  <c:v>0.1694</c:v>
                </c:pt>
                <c:pt idx="319">
                  <c:v>0.1618</c:v>
                </c:pt>
                <c:pt idx="320">
                  <c:v>0.15709999999999999</c:v>
                </c:pt>
                <c:pt idx="321">
                  <c:v>0.15229999999999999</c:v>
                </c:pt>
                <c:pt idx="322">
                  <c:v>0.14649999999999999</c:v>
                </c:pt>
                <c:pt idx="323">
                  <c:v>0.1404</c:v>
                </c:pt>
                <c:pt idx="324">
                  <c:v>0.1356</c:v>
                </c:pt>
                <c:pt idx="325">
                  <c:v>0.12939999999999999</c:v>
                </c:pt>
                <c:pt idx="326">
                  <c:v>0.1249</c:v>
                </c:pt>
                <c:pt idx="327">
                  <c:v>0.1221</c:v>
                </c:pt>
                <c:pt idx="328">
                  <c:v>0.1183</c:v>
                </c:pt>
                <c:pt idx="329">
                  <c:v>0.1123</c:v>
                </c:pt>
                <c:pt idx="330">
                  <c:v>0.1089</c:v>
                </c:pt>
                <c:pt idx="331">
                  <c:v>0.105</c:v>
                </c:pt>
                <c:pt idx="332">
                  <c:v>0.1013</c:v>
                </c:pt>
                <c:pt idx="333">
                  <c:v>9.7799999999999998E-2</c:v>
                </c:pt>
                <c:pt idx="334">
                  <c:v>9.35E-2</c:v>
                </c:pt>
                <c:pt idx="335">
                  <c:v>0.09</c:v>
                </c:pt>
                <c:pt idx="336">
                  <c:v>8.6499999999999994E-2</c:v>
                </c:pt>
                <c:pt idx="337">
                  <c:v>8.43E-2</c:v>
                </c:pt>
                <c:pt idx="338">
                  <c:v>8.1000000000000003E-2</c:v>
                </c:pt>
                <c:pt idx="339">
                  <c:v>7.8299999999999995E-2</c:v>
                </c:pt>
                <c:pt idx="340">
                  <c:v>7.5200000000000003E-2</c:v>
                </c:pt>
                <c:pt idx="341">
                  <c:v>7.3099999999999998E-2</c:v>
                </c:pt>
                <c:pt idx="342">
                  <c:v>7.0699999999999999E-2</c:v>
                </c:pt>
                <c:pt idx="343">
                  <c:v>6.7400000000000002E-2</c:v>
                </c:pt>
                <c:pt idx="344">
                  <c:v>6.4500000000000002E-2</c:v>
                </c:pt>
                <c:pt idx="345">
                  <c:v>6.2100000000000002E-2</c:v>
                </c:pt>
                <c:pt idx="346">
                  <c:v>5.9900000000000002E-2</c:v>
                </c:pt>
                <c:pt idx="347">
                  <c:v>5.6599999999999998E-2</c:v>
                </c:pt>
                <c:pt idx="348">
                  <c:v>5.4399999999999997E-2</c:v>
                </c:pt>
                <c:pt idx="349">
                  <c:v>5.21E-2</c:v>
                </c:pt>
                <c:pt idx="350">
                  <c:v>5.0799999999999998E-2</c:v>
                </c:pt>
                <c:pt idx="351">
                  <c:v>4.9399999999999999E-2</c:v>
                </c:pt>
                <c:pt idx="352">
                  <c:v>4.7E-2</c:v>
                </c:pt>
                <c:pt idx="353">
                  <c:v>4.7399999999999998E-2</c:v>
                </c:pt>
                <c:pt idx="354">
                  <c:v>4.5999999999999999E-2</c:v>
                </c:pt>
                <c:pt idx="355">
                  <c:v>4.4999999999999998E-2</c:v>
                </c:pt>
                <c:pt idx="356">
                  <c:v>4.3700000000000003E-2</c:v>
                </c:pt>
                <c:pt idx="357">
                  <c:v>4.2200000000000001E-2</c:v>
                </c:pt>
                <c:pt idx="358">
                  <c:v>4.0800000000000003E-2</c:v>
                </c:pt>
                <c:pt idx="359">
                  <c:v>3.9800000000000002E-2</c:v>
                </c:pt>
                <c:pt idx="360">
                  <c:v>3.8199999999999998E-2</c:v>
                </c:pt>
                <c:pt idx="361">
                  <c:v>3.7100000000000001E-2</c:v>
                </c:pt>
                <c:pt idx="362">
                  <c:v>3.6200000000000003E-2</c:v>
                </c:pt>
                <c:pt idx="363">
                  <c:v>3.49E-2</c:v>
                </c:pt>
                <c:pt idx="364">
                  <c:v>3.4200000000000001E-2</c:v>
                </c:pt>
                <c:pt idx="365">
                  <c:v>3.3799999999999997E-2</c:v>
                </c:pt>
                <c:pt idx="366">
                  <c:v>3.27E-2</c:v>
                </c:pt>
                <c:pt idx="367">
                  <c:v>3.1600000000000003E-2</c:v>
                </c:pt>
                <c:pt idx="368">
                  <c:v>3.04E-2</c:v>
                </c:pt>
                <c:pt idx="369">
                  <c:v>3.0599999999999999E-2</c:v>
                </c:pt>
                <c:pt idx="370">
                  <c:v>2.8899999999999999E-2</c:v>
                </c:pt>
                <c:pt idx="371">
                  <c:v>2.7900000000000001E-2</c:v>
                </c:pt>
                <c:pt idx="372">
                  <c:v>2.75E-2</c:v>
                </c:pt>
                <c:pt idx="373">
                  <c:v>2.5999999999999999E-2</c:v>
                </c:pt>
                <c:pt idx="374">
                  <c:v>2.5499999999999998E-2</c:v>
                </c:pt>
                <c:pt idx="375">
                  <c:v>2.4899999999999999E-2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emission!$J$1</c:f>
              <c:strCache>
                <c:ptCount val="1"/>
                <c:pt idx="0">
                  <c:v>Cy3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emission!$J$2:$J$577</c:f>
              <c:numCache>
                <c:formatCode>General</c:formatCode>
                <c:ptCount val="576"/>
                <c:pt idx="200">
                  <c:v>6.1999999999999998E-3</c:v>
                </c:pt>
                <c:pt idx="201">
                  <c:v>6.7999999999999996E-3</c:v>
                </c:pt>
                <c:pt idx="202">
                  <c:v>7.1000000000000004E-3</c:v>
                </c:pt>
                <c:pt idx="203">
                  <c:v>7.1999999999999998E-3</c:v>
                </c:pt>
                <c:pt idx="204">
                  <c:v>7.7999999999999996E-3</c:v>
                </c:pt>
                <c:pt idx="205">
                  <c:v>8.3000000000000001E-3</c:v>
                </c:pt>
                <c:pt idx="206">
                  <c:v>8.6E-3</c:v>
                </c:pt>
                <c:pt idx="207">
                  <c:v>9.1000000000000004E-3</c:v>
                </c:pt>
                <c:pt idx="208">
                  <c:v>9.1999999999999998E-3</c:v>
                </c:pt>
                <c:pt idx="209">
                  <c:v>9.4000000000000004E-3</c:v>
                </c:pt>
                <c:pt idx="210">
                  <c:v>1.03E-2</c:v>
                </c:pt>
                <c:pt idx="211">
                  <c:v>1.03E-2</c:v>
                </c:pt>
                <c:pt idx="212">
                  <c:v>1.0500000000000001E-2</c:v>
                </c:pt>
                <c:pt idx="213">
                  <c:v>1.0500000000000001E-2</c:v>
                </c:pt>
                <c:pt idx="214">
                  <c:v>1.0500000000000001E-2</c:v>
                </c:pt>
                <c:pt idx="215">
                  <c:v>1.0800000000000001E-2</c:v>
                </c:pt>
                <c:pt idx="216">
                  <c:v>1.0999999999999999E-2</c:v>
                </c:pt>
                <c:pt idx="217">
                  <c:v>1.0800000000000001E-2</c:v>
                </c:pt>
                <c:pt idx="218">
                  <c:v>1.11E-2</c:v>
                </c:pt>
                <c:pt idx="219">
                  <c:v>1.14E-2</c:v>
                </c:pt>
                <c:pt idx="220">
                  <c:v>1.14E-2</c:v>
                </c:pt>
                <c:pt idx="221">
                  <c:v>1.1299999999999999E-2</c:v>
                </c:pt>
                <c:pt idx="222">
                  <c:v>1.17E-2</c:v>
                </c:pt>
                <c:pt idx="223">
                  <c:v>1.21E-2</c:v>
                </c:pt>
                <c:pt idx="224">
                  <c:v>1.2E-2</c:v>
                </c:pt>
                <c:pt idx="225">
                  <c:v>1.26E-2</c:v>
                </c:pt>
                <c:pt idx="226">
                  <c:v>1.2999999999999999E-2</c:v>
                </c:pt>
                <c:pt idx="227">
                  <c:v>1.3599999999999999E-2</c:v>
                </c:pt>
                <c:pt idx="228">
                  <c:v>1.44E-2</c:v>
                </c:pt>
                <c:pt idx="229">
                  <c:v>1.55E-2</c:v>
                </c:pt>
                <c:pt idx="230">
                  <c:v>1.6299999999999999E-2</c:v>
                </c:pt>
                <c:pt idx="231">
                  <c:v>1.8100000000000002E-2</c:v>
                </c:pt>
                <c:pt idx="232">
                  <c:v>1.9599999999999999E-2</c:v>
                </c:pt>
                <c:pt idx="233">
                  <c:v>2.1899999999999999E-2</c:v>
                </c:pt>
                <c:pt idx="234">
                  <c:v>2.4799999999999999E-2</c:v>
                </c:pt>
                <c:pt idx="235">
                  <c:v>2.8299999999999999E-2</c:v>
                </c:pt>
                <c:pt idx="236">
                  <c:v>3.2500000000000001E-2</c:v>
                </c:pt>
                <c:pt idx="237">
                  <c:v>3.85E-2</c:v>
                </c:pt>
                <c:pt idx="238">
                  <c:v>4.4699999999999997E-2</c:v>
                </c:pt>
                <c:pt idx="239">
                  <c:v>5.16E-2</c:v>
                </c:pt>
                <c:pt idx="240">
                  <c:v>6.1100000000000002E-2</c:v>
                </c:pt>
                <c:pt idx="241">
                  <c:v>7.3200000000000001E-2</c:v>
                </c:pt>
                <c:pt idx="242">
                  <c:v>8.7099999999999997E-2</c:v>
                </c:pt>
                <c:pt idx="243">
                  <c:v>0.1038</c:v>
                </c:pt>
                <c:pt idx="244">
                  <c:v>0.1226</c:v>
                </c:pt>
                <c:pt idx="245">
                  <c:v>0.1464</c:v>
                </c:pt>
                <c:pt idx="246">
                  <c:v>0.17510000000000001</c:v>
                </c:pt>
                <c:pt idx="247">
                  <c:v>0.20619999999999999</c:v>
                </c:pt>
                <c:pt idx="248">
                  <c:v>0.24629999999999999</c:v>
                </c:pt>
                <c:pt idx="249">
                  <c:v>0.2883</c:v>
                </c:pt>
                <c:pt idx="250">
                  <c:v>0.33510000000000001</c:v>
                </c:pt>
                <c:pt idx="251">
                  <c:v>0.38300000000000001</c:v>
                </c:pt>
                <c:pt idx="252">
                  <c:v>0.44080000000000003</c:v>
                </c:pt>
                <c:pt idx="253">
                  <c:v>0.50090000000000001</c:v>
                </c:pt>
                <c:pt idx="254">
                  <c:v>0.5625</c:v>
                </c:pt>
                <c:pt idx="255">
                  <c:v>0.62180000000000002</c:v>
                </c:pt>
                <c:pt idx="256">
                  <c:v>0.68400000000000005</c:v>
                </c:pt>
                <c:pt idx="257">
                  <c:v>0.73839999999999995</c:v>
                </c:pt>
                <c:pt idx="258">
                  <c:v>0.79569999999999996</c:v>
                </c:pt>
                <c:pt idx="259">
                  <c:v>0.8468</c:v>
                </c:pt>
                <c:pt idx="260">
                  <c:v>0.88719999999999999</c:v>
                </c:pt>
                <c:pt idx="261">
                  <c:v>0.92849999999999999</c:v>
                </c:pt>
                <c:pt idx="262">
                  <c:v>0.95409999999999995</c:v>
                </c:pt>
                <c:pt idx="263">
                  <c:v>0.97650000000000003</c:v>
                </c:pt>
                <c:pt idx="264">
                  <c:v>0.99099999999999999</c:v>
                </c:pt>
                <c:pt idx="265">
                  <c:v>0.99960000000000004</c:v>
                </c:pt>
                <c:pt idx="266">
                  <c:v>1</c:v>
                </c:pt>
                <c:pt idx="267">
                  <c:v>0.99009999999999998</c:v>
                </c:pt>
                <c:pt idx="268">
                  <c:v>0.97929999999999995</c:v>
                </c:pt>
                <c:pt idx="269">
                  <c:v>0.95920000000000005</c:v>
                </c:pt>
                <c:pt idx="270">
                  <c:v>0.9335</c:v>
                </c:pt>
                <c:pt idx="271">
                  <c:v>0.90849999999999997</c:v>
                </c:pt>
                <c:pt idx="272">
                  <c:v>0.88109999999999999</c:v>
                </c:pt>
                <c:pt idx="273">
                  <c:v>0.84409999999999996</c:v>
                </c:pt>
                <c:pt idx="274">
                  <c:v>0.81169999999999998</c:v>
                </c:pt>
                <c:pt idx="275">
                  <c:v>0.77559999999999996</c:v>
                </c:pt>
                <c:pt idx="276">
                  <c:v>0.73860000000000003</c:v>
                </c:pt>
                <c:pt idx="277">
                  <c:v>0.7087</c:v>
                </c:pt>
                <c:pt idx="278">
                  <c:v>0.67320000000000002</c:v>
                </c:pt>
                <c:pt idx="279">
                  <c:v>0.63870000000000005</c:v>
                </c:pt>
                <c:pt idx="280">
                  <c:v>0.60909999999999997</c:v>
                </c:pt>
                <c:pt idx="281">
                  <c:v>0.58199999999999996</c:v>
                </c:pt>
                <c:pt idx="282">
                  <c:v>0.55449999999999999</c:v>
                </c:pt>
                <c:pt idx="283">
                  <c:v>0.52810000000000001</c:v>
                </c:pt>
                <c:pt idx="284">
                  <c:v>0.50549999999999995</c:v>
                </c:pt>
                <c:pt idx="285">
                  <c:v>0.48349999999999999</c:v>
                </c:pt>
                <c:pt idx="286">
                  <c:v>0.46110000000000001</c:v>
                </c:pt>
                <c:pt idx="287">
                  <c:v>0.44180000000000003</c:v>
                </c:pt>
                <c:pt idx="288">
                  <c:v>0.42470000000000002</c:v>
                </c:pt>
                <c:pt idx="289">
                  <c:v>0.40939999999999999</c:v>
                </c:pt>
                <c:pt idx="290">
                  <c:v>0.39510000000000001</c:v>
                </c:pt>
                <c:pt idx="291">
                  <c:v>0.38450000000000001</c:v>
                </c:pt>
                <c:pt idx="292">
                  <c:v>0.3705</c:v>
                </c:pt>
                <c:pt idx="293">
                  <c:v>0.3634</c:v>
                </c:pt>
                <c:pt idx="294">
                  <c:v>0.35549999999999998</c:v>
                </c:pt>
                <c:pt idx="295">
                  <c:v>0.34799999999999998</c:v>
                </c:pt>
                <c:pt idx="296">
                  <c:v>0.34239999999999998</c:v>
                </c:pt>
                <c:pt idx="297">
                  <c:v>0.33839999999999998</c:v>
                </c:pt>
                <c:pt idx="298">
                  <c:v>0.33339999999999997</c:v>
                </c:pt>
                <c:pt idx="299">
                  <c:v>0.32940000000000003</c:v>
                </c:pt>
                <c:pt idx="300">
                  <c:v>0.32590000000000002</c:v>
                </c:pt>
                <c:pt idx="301">
                  <c:v>0.3236</c:v>
                </c:pt>
                <c:pt idx="302">
                  <c:v>0.31979999999999997</c:v>
                </c:pt>
                <c:pt idx="303">
                  <c:v>0.31790000000000002</c:v>
                </c:pt>
                <c:pt idx="304">
                  <c:v>0.3165</c:v>
                </c:pt>
                <c:pt idx="305">
                  <c:v>0.31080000000000002</c:v>
                </c:pt>
                <c:pt idx="306">
                  <c:v>0.30790000000000001</c:v>
                </c:pt>
                <c:pt idx="307">
                  <c:v>0.3049</c:v>
                </c:pt>
                <c:pt idx="308">
                  <c:v>0.3009</c:v>
                </c:pt>
                <c:pt idx="309">
                  <c:v>0.29599999999999999</c:v>
                </c:pt>
                <c:pt idx="310">
                  <c:v>0.29120000000000001</c:v>
                </c:pt>
                <c:pt idx="311">
                  <c:v>0.28370000000000001</c:v>
                </c:pt>
                <c:pt idx="312">
                  <c:v>0.27879999999999999</c:v>
                </c:pt>
                <c:pt idx="313">
                  <c:v>0.2722</c:v>
                </c:pt>
                <c:pt idx="314">
                  <c:v>0.2621</c:v>
                </c:pt>
                <c:pt idx="315">
                  <c:v>0.25779999999999997</c:v>
                </c:pt>
                <c:pt idx="316">
                  <c:v>0.24879999999999999</c:v>
                </c:pt>
                <c:pt idx="317">
                  <c:v>0.24079999999999999</c:v>
                </c:pt>
                <c:pt idx="318">
                  <c:v>0.23100000000000001</c:v>
                </c:pt>
                <c:pt idx="319">
                  <c:v>0.2225</c:v>
                </c:pt>
                <c:pt idx="320">
                  <c:v>0.21529999999999999</c:v>
                </c:pt>
                <c:pt idx="321">
                  <c:v>0.20660000000000001</c:v>
                </c:pt>
                <c:pt idx="322">
                  <c:v>0.19719999999999999</c:v>
                </c:pt>
                <c:pt idx="323">
                  <c:v>0.18959999999999999</c:v>
                </c:pt>
                <c:pt idx="324">
                  <c:v>0.18079999999999999</c:v>
                </c:pt>
                <c:pt idx="325">
                  <c:v>0.17380000000000001</c:v>
                </c:pt>
                <c:pt idx="326">
                  <c:v>0.16550000000000001</c:v>
                </c:pt>
                <c:pt idx="327">
                  <c:v>0.158</c:v>
                </c:pt>
                <c:pt idx="328">
                  <c:v>0.15010000000000001</c:v>
                </c:pt>
                <c:pt idx="329">
                  <c:v>0.1434</c:v>
                </c:pt>
                <c:pt idx="330">
                  <c:v>0.13650000000000001</c:v>
                </c:pt>
                <c:pt idx="331">
                  <c:v>0.12959999999999999</c:v>
                </c:pt>
                <c:pt idx="332">
                  <c:v>0.1244</c:v>
                </c:pt>
                <c:pt idx="333">
                  <c:v>0.1178</c:v>
                </c:pt>
                <c:pt idx="334">
                  <c:v>0.1134</c:v>
                </c:pt>
                <c:pt idx="335">
                  <c:v>0.1081</c:v>
                </c:pt>
                <c:pt idx="336">
                  <c:v>0.10249999999999999</c:v>
                </c:pt>
                <c:pt idx="337">
                  <c:v>9.7199999999999995E-2</c:v>
                </c:pt>
                <c:pt idx="338">
                  <c:v>9.2700000000000005E-2</c:v>
                </c:pt>
                <c:pt idx="339">
                  <c:v>8.8900000000000007E-2</c:v>
                </c:pt>
                <c:pt idx="340">
                  <c:v>8.5300000000000001E-2</c:v>
                </c:pt>
                <c:pt idx="341">
                  <c:v>8.1600000000000006E-2</c:v>
                </c:pt>
                <c:pt idx="342">
                  <c:v>7.8100000000000003E-2</c:v>
                </c:pt>
                <c:pt idx="343">
                  <c:v>7.5200000000000003E-2</c:v>
                </c:pt>
                <c:pt idx="344">
                  <c:v>7.1999999999999995E-2</c:v>
                </c:pt>
                <c:pt idx="345">
                  <c:v>6.9599999999999995E-2</c:v>
                </c:pt>
                <c:pt idx="346">
                  <c:v>6.6000000000000003E-2</c:v>
                </c:pt>
                <c:pt idx="347">
                  <c:v>6.3299999999999995E-2</c:v>
                </c:pt>
                <c:pt idx="348">
                  <c:v>6.1499999999999999E-2</c:v>
                </c:pt>
                <c:pt idx="349">
                  <c:v>5.9299999999999999E-2</c:v>
                </c:pt>
                <c:pt idx="350">
                  <c:v>5.6599999999999998E-2</c:v>
                </c:pt>
                <c:pt idx="351">
                  <c:v>5.4399999999999997E-2</c:v>
                </c:pt>
                <c:pt idx="352">
                  <c:v>5.2600000000000001E-2</c:v>
                </c:pt>
                <c:pt idx="353">
                  <c:v>5.16E-2</c:v>
                </c:pt>
                <c:pt idx="354">
                  <c:v>4.9000000000000002E-2</c:v>
                </c:pt>
                <c:pt idx="355">
                  <c:v>4.7199999999999999E-2</c:v>
                </c:pt>
                <c:pt idx="356">
                  <c:v>4.5600000000000002E-2</c:v>
                </c:pt>
                <c:pt idx="357">
                  <c:v>4.4699999999999997E-2</c:v>
                </c:pt>
                <c:pt idx="358">
                  <c:v>4.2000000000000003E-2</c:v>
                </c:pt>
                <c:pt idx="359">
                  <c:v>4.1099999999999998E-2</c:v>
                </c:pt>
                <c:pt idx="360">
                  <c:v>3.9800000000000002E-2</c:v>
                </c:pt>
                <c:pt idx="361">
                  <c:v>3.7999999999999999E-2</c:v>
                </c:pt>
                <c:pt idx="362">
                  <c:v>3.73E-2</c:v>
                </c:pt>
                <c:pt idx="363">
                  <c:v>3.5400000000000001E-2</c:v>
                </c:pt>
                <c:pt idx="364">
                  <c:v>3.4799999999999998E-2</c:v>
                </c:pt>
                <c:pt idx="365">
                  <c:v>3.3000000000000002E-2</c:v>
                </c:pt>
                <c:pt idx="366">
                  <c:v>3.2199999999999999E-2</c:v>
                </c:pt>
                <c:pt idx="367">
                  <c:v>3.0499999999999999E-2</c:v>
                </c:pt>
                <c:pt idx="368">
                  <c:v>0.03</c:v>
                </c:pt>
                <c:pt idx="369">
                  <c:v>2.87E-2</c:v>
                </c:pt>
                <c:pt idx="370">
                  <c:v>2.7699999999999999E-2</c:v>
                </c:pt>
                <c:pt idx="371">
                  <c:v>2.6100000000000002E-2</c:v>
                </c:pt>
                <c:pt idx="372">
                  <c:v>2.5700000000000001E-2</c:v>
                </c:pt>
                <c:pt idx="373">
                  <c:v>2.4400000000000002E-2</c:v>
                </c:pt>
                <c:pt idx="374">
                  <c:v>2.3400000000000001E-2</c:v>
                </c:pt>
                <c:pt idx="375">
                  <c:v>2.2200000000000001E-2</c:v>
                </c:pt>
                <c:pt idx="376">
                  <c:v>2.1399999999999999E-2</c:v>
                </c:pt>
                <c:pt idx="377">
                  <c:v>2.0799999999999999E-2</c:v>
                </c:pt>
                <c:pt idx="378">
                  <c:v>1.9400000000000001E-2</c:v>
                </c:pt>
                <c:pt idx="379">
                  <c:v>1.8700000000000001E-2</c:v>
                </c:pt>
                <c:pt idx="380">
                  <c:v>1.8100000000000002E-2</c:v>
                </c:pt>
                <c:pt idx="381">
                  <c:v>1.72E-2</c:v>
                </c:pt>
                <c:pt idx="382">
                  <c:v>1.6899999999999998E-2</c:v>
                </c:pt>
                <c:pt idx="383">
                  <c:v>1.5299999999999999E-2</c:v>
                </c:pt>
                <c:pt idx="384">
                  <c:v>1.49E-2</c:v>
                </c:pt>
                <c:pt idx="385">
                  <c:v>1.4200000000000001E-2</c:v>
                </c:pt>
                <c:pt idx="386">
                  <c:v>1.3599999999999999E-2</c:v>
                </c:pt>
                <c:pt idx="387">
                  <c:v>1.3100000000000001E-2</c:v>
                </c:pt>
                <c:pt idx="388">
                  <c:v>1.2800000000000001E-2</c:v>
                </c:pt>
                <c:pt idx="389">
                  <c:v>1.24E-2</c:v>
                </c:pt>
                <c:pt idx="390">
                  <c:v>1.15E-2</c:v>
                </c:pt>
                <c:pt idx="391">
                  <c:v>1.11E-2</c:v>
                </c:pt>
                <c:pt idx="392">
                  <c:v>1.0500000000000001E-2</c:v>
                </c:pt>
                <c:pt idx="393">
                  <c:v>1.06E-2</c:v>
                </c:pt>
                <c:pt idx="394">
                  <c:v>0.01</c:v>
                </c:pt>
                <c:pt idx="395">
                  <c:v>9.2999999999999992E-3</c:v>
                </c:pt>
                <c:pt idx="396">
                  <c:v>9.2999999999999992E-3</c:v>
                </c:pt>
                <c:pt idx="397">
                  <c:v>8.5000000000000006E-3</c:v>
                </c:pt>
                <c:pt idx="398">
                  <c:v>8.3000000000000001E-3</c:v>
                </c:pt>
                <c:pt idx="399">
                  <c:v>8.2000000000000007E-3</c:v>
                </c:pt>
                <c:pt idx="400">
                  <c:v>7.9000000000000008E-3</c:v>
                </c:pt>
                <c:pt idx="401">
                  <c:v>7.7000000000000002E-3</c:v>
                </c:pt>
                <c:pt idx="402">
                  <c:v>7.3000000000000001E-3</c:v>
                </c:pt>
                <c:pt idx="403">
                  <c:v>7.1000000000000004E-3</c:v>
                </c:pt>
                <c:pt idx="404">
                  <c:v>6.7000000000000002E-3</c:v>
                </c:pt>
                <c:pt idx="405">
                  <c:v>6.4000000000000003E-3</c:v>
                </c:pt>
                <c:pt idx="406">
                  <c:v>6.0000000000000001E-3</c:v>
                </c:pt>
                <c:pt idx="407">
                  <c:v>5.4999999999999997E-3</c:v>
                </c:pt>
                <c:pt idx="408">
                  <c:v>5.4000000000000003E-3</c:v>
                </c:pt>
                <c:pt idx="409">
                  <c:v>5.3E-3</c:v>
                </c:pt>
                <c:pt idx="410">
                  <c:v>4.7999999999999996E-3</c:v>
                </c:pt>
                <c:pt idx="411">
                  <c:v>5.0000000000000001E-3</c:v>
                </c:pt>
                <c:pt idx="412">
                  <c:v>4.3E-3</c:v>
                </c:pt>
                <c:pt idx="413">
                  <c:v>4.4999999999999997E-3</c:v>
                </c:pt>
                <c:pt idx="414">
                  <c:v>4.1999999999999997E-3</c:v>
                </c:pt>
                <c:pt idx="415">
                  <c:v>3.8999999999999998E-3</c:v>
                </c:pt>
                <c:pt idx="416">
                  <c:v>4.0000000000000001E-3</c:v>
                </c:pt>
                <c:pt idx="417">
                  <c:v>3.7000000000000002E-3</c:v>
                </c:pt>
                <c:pt idx="418">
                  <c:v>3.5999999999999999E-3</c:v>
                </c:pt>
                <c:pt idx="419">
                  <c:v>3.2000000000000002E-3</c:v>
                </c:pt>
                <c:pt idx="420">
                  <c:v>2.8999999999999998E-3</c:v>
                </c:pt>
                <c:pt idx="421">
                  <c:v>3.0000000000000001E-3</c:v>
                </c:pt>
                <c:pt idx="422">
                  <c:v>2.8999999999999998E-3</c:v>
                </c:pt>
                <c:pt idx="423">
                  <c:v>2.8999999999999998E-3</c:v>
                </c:pt>
                <c:pt idx="424">
                  <c:v>2.7000000000000001E-3</c:v>
                </c:pt>
                <c:pt idx="425">
                  <c:v>2.5000000000000001E-3</c:v>
                </c:pt>
                <c:pt idx="426">
                  <c:v>2.5000000000000001E-3</c:v>
                </c:pt>
                <c:pt idx="427">
                  <c:v>2.5999999999999999E-3</c:v>
                </c:pt>
                <c:pt idx="428">
                  <c:v>2.3E-3</c:v>
                </c:pt>
                <c:pt idx="429">
                  <c:v>2.0999999999999999E-3</c:v>
                </c:pt>
                <c:pt idx="430">
                  <c:v>2.0999999999999999E-3</c:v>
                </c:pt>
                <c:pt idx="431">
                  <c:v>2E-3</c:v>
                </c:pt>
                <c:pt idx="432">
                  <c:v>2.0999999999999999E-3</c:v>
                </c:pt>
                <c:pt idx="433">
                  <c:v>2E-3</c:v>
                </c:pt>
                <c:pt idx="434">
                  <c:v>1.8E-3</c:v>
                </c:pt>
                <c:pt idx="435">
                  <c:v>1.8E-3</c:v>
                </c:pt>
                <c:pt idx="436">
                  <c:v>1.8E-3</c:v>
                </c:pt>
                <c:pt idx="437">
                  <c:v>1.6000000000000001E-3</c:v>
                </c:pt>
                <c:pt idx="438">
                  <c:v>1.6000000000000001E-3</c:v>
                </c:pt>
                <c:pt idx="439">
                  <c:v>1.5E-3</c:v>
                </c:pt>
                <c:pt idx="440">
                  <c:v>1.4E-3</c:v>
                </c:pt>
                <c:pt idx="441">
                  <c:v>1.5E-3</c:v>
                </c:pt>
                <c:pt idx="442">
                  <c:v>1.4E-3</c:v>
                </c:pt>
                <c:pt idx="443">
                  <c:v>1.4E-3</c:v>
                </c:pt>
                <c:pt idx="444">
                  <c:v>1.1999999999999999E-3</c:v>
                </c:pt>
                <c:pt idx="445">
                  <c:v>1.2999999999999999E-3</c:v>
                </c:pt>
                <c:pt idx="446">
                  <c:v>1.1999999999999999E-3</c:v>
                </c:pt>
                <c:pt idx="447">
                  <c:v>1.1000000000000001E-3</c:v>
                </c:pt>
                <c:pt idx="448">
                  <c:v>1E-3</c:v>
                </c:pt>
                <c:pt idx="449">
                  <c:v>1.1000000000000001E-3</c:v>
                </c:pt>
                <c:pt idx="450">
                  <c:v>1E-3</c:v>
                </c:pt>
                <c:pt idx="451">
                  <c:v>1E-3</c:v>
                </c:pt>
                <c:pt idx="452">
                  <c:v>1E-3</c:v>
                </c:pt>
                <c:pt idx="453">
                  <c:v>8.9999999999999998E-4</c:v>
                </c:pt>
                <c:pt idx="454">
                  <c:v>8.0000000000000004E-4</c:v>
                </c:pt>
                <c:pt idx="455">
                  <c:v>1E-3</c:v>
                </c:pt>
                <c:pt idx="456">
                  <c:v>8.9999999999999998E-4</c:v>
                </c:pt>
                <c:pt idx="457">
                  <c:v>6.9999999999999999E-4</c:v>
                </c:pt>
                <c:pt idx="458">
                  <c:v>6.9999999999999999E-4</c:v>
                </c:pt>
                <c:pt idx="459">
                  <c:v>8.0000000000000004E-4</c:v>
                </c:pt>
                <c:pt idx="460">
                  <c:v>5.9999999999999995E-4</c:v>
                </c:pt>
                <c:pt idx="461">
                  <c:v>5.9999999999999995E-4</c:v>
                </c:pt>
                <c:pt idx="462">
                  <c:v>5.9999999999999995E-4</c:v>
                </c:pt>
                <c:pt idx="463">
                  <c:v>5.0000000000000001E-4</c:v>
                </c:pt>
                <c:pt idx="464">
                  <c:v>5.9999999999999995E-4</c:v>
                </c:pt>
                <c:pt idx="465">
                  <c:v>5.9999999999999995E-4</c:v>
                </c:pt>
                <c:pt idx="466">
                  <c:v>5.0000000000000001E-4</c:v>
                </c:pt>
                <c:pt idx="467">
                  <c:v>5.0000000000000001E-4</c:v>
                </c:pt>
                <c:pt idx="468">
                  <c:v>5.9999999999999995E-4</c:v>
                </c:pt>
                <c:pt idx="469">
                  <c:v>5.0000000000000001E-4</c:v>
                </c:pt>
                <c:pt idx="470">
                  <c:v>5.0000000000000001E-4</c:v>
                </c:pt>
                <c:pt idx="471">
                  <c:v>5.0000000000000001E-4</c:v>
                </c:pt>
                <c:pt idx="472">
                  <c:v>5.0000000000000001E-4</c:v>
                </c:pt>
                <c:pt idx="473">
                  <c:v>5.0000000000000001E-4</c:v>
                </c:pt>
                <c:pt idx="474">
                  <c:v>5.0000000000000001E-4</c:v>
                </c:pt>
                <c:pt idx="475">
                  <c:v>4.0000000000000002E-4</c:v>
                </c:pt>
                <c:pt idx="476">
                  <c:v>5.0000000000000001E-4</c:v>
                </c:pt>
                <c:pt idx="477">
                  <c:v>4.0000000000000002E-4</c:v>
                </c:pt>
                <c:pt idx="478">
                  <c:v>4.0000000000000002E-4</c:v>
                </c:pt>
                <c:pt idx="479">
                  <c:v>4.0000000000000002E-4</c:v>
                </c:pt>
                <c:pt idx="480">
                  <c:v>2.9999999999999997E-4</c:v>
                </c:pt>
                <c:pt idx="481">
                  <c:v>4.0000000000000002E-4</c:v>
                </c:pt>
                <c:pt idx="482">
                  <c:v>4.0000000000000002E-4</c:v>
                </c:pt>
                <c:pt idx="483">
                  <c:v>2.9999999999999997E-4</c:v>
                </c:pt>
                <c:pt idx="484">
                  <c:v>2.9999999999999997E-4</c:v>
                </c:pt>
                <c:pt idx="485">
                  <c:v>2.9999999999999997E-4</c:v>
                </c:pt>
                <c:pt idx="486">
                  <c:v>2.9999999999999997E-4</c:v>
                </c:pt>
                <c:pt idx="487">
                  <c:v>2.9999999999999997E-4</c:v>
                </c:pt>
                <c:pt idx="488">
                  <c:v>2.9999999999999997E-4</c:v>
                </c:pt>
                <c:pt idx="489">
                  <c:v>2.0000000000000001E-4</c:v>
                </c:pt>
                <c:pt idx="490">
                  <c:v>2.9999999999999997E-4</c:v>
                </c:pt>
                <c:pt idx="491">
                  <c:v>2.9999999999999997E-4</c:v>
                </c:pt>
                <c:pt idx="492">
                  <c:v>2.0000000000000001E-4</c:v>
                </c:pt>
                <c:pt idx="493">
                  <c:v>2.0000000000000001E-4</c:v>
                </c:pt>
                <c:pt idx="494">
                  <c:v>2.0000000000000001E-4</c:v>
                </c:pt>
                <c:pt idx="495">
                  <c:v>2.0000000000000001E-4</c:v>
                </c:pt>
                <c:pt idx="496">
                  <c:v>2.0000000000000001E-4</c:v>
                </c:pt>
                <c:pt idx="497">
                  <c:v>1E-4</c:v>
                </c:pt>
                <c:pt idx="498">
                  <c:v>2.0000000000000001E-4</c:v>
                </c:pt>
                <c:pt idx="499">
                  <c:v>2.0000000000000001E-4</c:v>
                </c:pt>
                <c:pt idx="500">
                  <c:v>2.0000000000000001E-4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emission!$K$1</c:f>
              <c:strCache>
                <c:ptCount val="1"/>
                <c:pt idx="0">
                  <c:v>Alexa 555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emission!$K$2:$K$577</c:f>
              <c:numCache>
                <c:formatCode>General</c:formatCode>
                <c:ptCount val="576"/>
                <c:pt idx="235">
                  <c:v>1.9300000000000001E-2</c:v>
                </c:pt>
                <c:pt idx="236">
                  <c:v>2.0799999999999999E-2</c:v>
                </c:pt>
                <c:pt idx="237">
                  <c:v>2.3199999999999998E-2</c:v>
                </c:pt>
                <c:pt idx="238">
                  <c:v>2.5100000000000001E-2</c:v>
                </c:pt>
                <c:pt idx="239">
                  <c:v>3.0499999999999999E-2</c:v>
                </c:pt>
                <c:pt idx="240">
                  <c:v>3.7199999999999997E-2</c:v>
                </c:pt>
                <c:pt idx="241">
                  <c:v>4.2900000000000001E-2</c:v>
                </c:pt>
                <c:pt idx="242">
                  <c:v>5.4300000000000001E-2</c:v>
                </c:pt>
                <c:pt idx="243">
                  <c:v>6.4799999999999996E-2</c:v>
                </c:pt>
                <c:pt idx="244">
                  <c:v>7.9299999999999995E-2</c:v>
                </c:pt>
                <c:pt idx="245">
                  <c:v>9.5899999999999999E-2</c:v>
                </c:pt>
                <c:pt idx="246">
                  <c:v>0.11609999999999999</c:v>
                </c:pt>
                <c:pt idx="247">
                  <c:v>0.14000000000000001</c:v>
                </c:pt>
                <c:pt idx="248">
                  <c:v>0.16689999999999999</c:v>
                </c:pt>
                <c:pt idx="249">
                  <c:v>0.1961</c:v>
                </c:pt>
                <c:pt idx="250">
                  <c:v>0.2374</c:v>
                </c:pt>
                <c:pt idx="251">
                  <c:v>0.27529999999999999</c:v>
                </c:pt>
                <c:pt idx="252">
                  <c:v>0.32150000000000001</c:v>
                </c:pt>
                <c:pt idx="253">
                  <c:v>0.37169999999999997</c:v>
                </c:pt>
                <c:pt idx="254">
                  <c:v>0.42430000000000001</c:v>
                </c:pt>
                <c:pt idx="255">
                  <c:v>0.48580000000000001</c:v>
                </c:pt>
                <c:pt idx="256">
                  <c:v>0.54510000000000003</c:v>
                </c:pt>
                <c:pt idx="257">
                  <c:v>0.60029999999999994</c:v>
                </c:pt>
                <c:pt idx="258">
                  <c:v>0.66739999999999999</c:v>
                </c:pt>
                <c:pt idx="259">
                  <c:v>0.72589999999999999</c:v>
                </c:pt>
                <c:pt idx="260">
                  <c:v>0.77980000000000005</c:v>
                </c:pt>
                <c:pt idx="261">
                  <c:v>0.82709999999999995</c:v>
                </c:pt>
                <c:pt idx="262">
                  <c:v>0.87290000000000001</c:v>
                </c:pt>
                <c:pt idx="263">
                  <c:v>0.91290000000000004</c:v>
                </c:pt>
                <c:pt idx="264">
                  <c:v>0.94830000000000003</c:v>
                </c:pt>
                <c:pt idx="265">
                  <c:v>0.97040000000000004</c:v>
                </c:pt>
                <c:pt idx="266">
                  <c:v>0.98880000000000001</c:v>
                </c:pt>
                <c:pt idx="267">
                  <c:v>0.99690000000000001</c:v>
                </c:pt>
                <c:pt idx="268">
                  <c:v>1</c:v>
                </c:pt>
                <c:pt idx="269">
                  <c:v>0.99229999999999996</c:v>
                </c:pt>
                <c:pt idx="270">
                  <c:v>0.97860000000000003</c:v>
                </c:pt>
                <c:pt idx="271">
                  <c:v>0.96460000000000001</c:v>
                </c:pt>
                <c:pt idx="272">
                  <c:v>0.94810000000000005</c:v>
                </c:pt>
                <c:pt idx="273">
                  <c:v>0.92649999999999999</c:v>
                </c:pt>
                <c:pt idx="274">
                  <c:v>0.88900000000000001</c:v>
                </c:pt>
                <c:pt idx="275">
                  <c:v>0.86219999999999997</c:v>
                </c:pt>
                <c:pt idx="276">
                  <c:v>0.83609999999999995</c:v>
                </c:pt>
                <c:pt idx="277">
                  <c:v>0.79920000000000002</c:v>
                </c:pt>
                <c:pt idx="278">
                  <c:v>0.76780000000000004</c:v>
                </c:pt>
                <c:pt idx="279">
                  <c:v>0.73839999999999995</c:v>
                </c:pt>
                <c:pt idx="280">
                  <c:v>0.70469999999999999</c:v>
                </c:pt>
                <c:pt idx="281">
                  <c:v>0.68089999999999995</c:v>
                </c:pt>
                <c:pt idx="282">
                  <c:v>0.65049999999999997</c:v>
                </c:pt>
                <c:pt idx="283">
                  <c:v>0.628</c:v>
                </c:pt>
                <c:pt idx="284">
                  <c:v>0.59719999999999995</c:v>
                </c:pt>
                <c:pt idx="285">
                  <c:v>0.57240000000000002</c:v>
                </c:pt>
                <c:pt idx="286">
                  <c:v>0.54910000000000003</c:v>
                </c:pt>
                <c:pt idx="287">
                  <c:v>0.52339999999999998</c:v>
                </c:pt>
                <c:pt idx="288">
                  <c:v>0.50890000000000002</c:v>
                </c:pt>
                <c:pt idx="289">
                  <c:v>0.48849999999999999</c:v>
                </c:pt>
                <c:pt idx="290">
                  <c:v>0.47439999999999999</c:v>
                </c:pt>
                <c:pt idx="291">
                  <c:v>0.4627</c:v>
                </c:pt>
                <c:pt idx="292">
                  <c:v>0.45219999999999999</c:v>
                </c:pt>
                <c:pt idx="293">
                  <c:v>0.437</c:v>
                </c:pt>
                <c:pt idx="294">
                  <c:v>0.432</c:v>
                </c:pt>
                <c:pt idx="295">
                  <c:v>0.42449999999999999</c:v>
                </c:pt>
                <c:pt idx="296">
                  <c:v>0.41770000000000002</c:v>
                </c:pt>
                <c:pt idx="297">
                  <c:v>0.41470000000000001</c:v>
                </c:pt>
                <c:pt idx="298">
                  <c:v>0.41349999999999998</c:v>
                </c:pt>
                <c:pt idx="299">
                  <c:v>0.4083</c:v>
                </c:pt>
                <c:pt idx="300">
                  <c:v>0.40539999999999998</c:v>
                </c:pt>
                <c:pt idx="301">
                  <c:v>0.4073</c:v>
                </c:pt>
                <c:pt idx="302">
                  <c:v>0.40210000000000001</c:v>
                </c:pt>
                <c:pt idx="303">
                  <c:v>0.4073</c:v>
                </c:pt>
                <c:pt idx="304">
                  <c:v>0.40279999999999999</c:v>
                </c:pt>
                <c:pt idx="305">
                  <c:v>0.40639999999999998</c:v>
                </c:pt>
                <c:pt idx="306">
                  <c:v>0.40839999999999999</c:v>
                </c:pt>
                <c:pt idx="307">
                  <c:v>0.4017</c:v>
                </c:pt>
                <c:pt idx="308">
                  <c:v>0.40150000000000002</c:v>
                </c:pt>
                <c:pt idx="309">
                  <c:v>0.40360000000000001</c:v>
                </c:pt>
                <c:pt idx="310">
                  <c:v>0.39829999999999999</c:v>
                </c:pt>
                <c:pt idx="311">
                  <c:v>0.39929999999999999</c:v>
                </c:pt>
                <c:pt idx="312">
                  <c:v>0.39319999999999999</c:v>
                </c:pt>
                <c:pt idx="313">
                  <c:v>0.3841</c:v>
                </c:pt>
                <c:pt idx="314">
                  <c:v>0.3841</c:v>
                </c:pt>
                <c:pt idx="315">
                  <c:v>0.37669999999999998</c:v>
                </c:pt>
                <c:pt idx="316">
                  <c:v>0.36859999999999998</c:v>
                </c:pt>
                <c:pt idx="317">
                  <c:v>0.35899999999999999</c:v>
                </c:pt>
                <c:pt idx="318">
                  <c:v>0.35149999999999998</c:v>
                </c:pt>
                <c:pt idx="319">
                  <c:v>0.34179999999999999</c:v>
                </c:pt>
                <c:pt idx="320">
                  <c:v>0.33810000000000001</c:v>
                </c:pt>
                <c:pt idx="321">
                  <c:v>0.32819999999999999</c:v>
                </c:pt>
                <c:pt idx="322">
                  <c:v>0.31440000000000001</c:v>
                </c:pt>
                <c:pt idx="323">
                  <c:v>0.30599999999999999</c:v>
                </c:pt>
                <c:pt idx="324">
                  <c:v>0.29089999999999999</c:v>
                </c:pt>
                <c:pt idx="325">
                  <c:v>0.2893</c:v>
                </c:pt>
                <c:pt idx="326">
                  <c:v>0.27339999999999998</c:v>
                </c:pt>
                <c:pt idx="327">
                  <c:v>0.26429999999999998</c:v>
                </c:pt>
                <c:pt idx="328">
                  <c:v>0.25459999999999999</c:v>
                </c:pt>
                <c:pt idx="329">
                  <c:v>0.24279999999999999</c:v>
                </c:pt>
                <c:pt idx="330">
                  <c:v>0.23430000000000001</c:v>
                </c:pt>
                <c:pt idx="331">
                  <c:v>0.22559999999999999</c:v>
                </c:pt>
                <c:pt idx="332">
                  <c:v>0.2165</c:v>
                </c:pt>
                <c:pt idx="333">
                  <c:v>0.2117</c:v>
                </c:pt>
                <c:pt idx="334">
                  <c:v>0.2001</c:v>
                </c:pt>
                <c:pt idx="335">
                  <c:v>0.19450000000000001</c:v>
                </c:pt>
                <c:pt idx="336">
                  <c:v>0.18729999999999999</c:v>
                </c:pt>
                <c:pt idx="337">
                  <c:v>0.18160000000000001</c:v>
                </c:pt>
                <c:pt idx="338">
                  <c:v>0.17280000000000001</c:v>
                </c:pt>
                <c:pt idx="339">
                  <c:v>0.1681</c:v>
                </c:pt>
                <c:pt idx="340">
                  <c:v>0.1585</c:v>
                </c:pt>
                <c:pt idx="341">
                  <c:v>0.15279999999999999</c:v>
                </c:pt>
                <c:pt idx="342">
                  <c:v>0.1482</c:v>
                </c:pt>
                <c:pt idx="343">
                  <c:v>0.14530000000000001</c:v>
                </c:pt>
                <c:pt idx="344">
                  <c:v>0.1391</c:v>
                </c:pt>
                <c:pt idx="345">
                  <c:v>0.13719999999999999</c:v>
                </c:pt>
                <c:pt idx="346">
                  <c:v>0.13170000000000001</c:v>
                </c:pt>
                <c:pt idx="347">
                  <c:v>0.1275</c:v>
                </c:pt>
                <c:pt idx="348">
                  <c:v>0.1227</c:v>
                </c:pt>
                <c:pt idx="349">
                  <c:v>0.12039999999999999</c:v>
                </c:pt>
                <c:pt idx="350">
                  <c:v>0.12</c:v>
                </c:pt>
                <c:pt idx="351">
                  <c:v>0.115</c:v>
                </c:pt>
                <c:pt idx="352">
                  <c:v>0.11210000000000001</c:v>
                </c:pt>
                <c:pt idx="353">
                  <c:v>0.1086</c:v>
                </c:pt>
                <c:pt idx="354">
                  <c:v>0.108</c:v>
                </c:pt>
                <c:pt idx="355">
                  <c:v>0.10340000000000001</c:v>
                </c:pt>
                <c:pt idx="356">
                  <c:v>0.1038</c:v>
                </c:pt>
                <c:pt idx="357">
                  <c:v>9.9500000000000005E-2</c:v>
                </c:pt>
                <c:pt idx="358">
                  <c:v>9.64E-2</c:v>
                </c:pt>
                <c:pt idx="359">
                  <c:v>9.5399999999999999E-2</c:v>
                </c:pt>
                <c:pt idx="360">
                  <c:v>9.5200000000000007E-2</c:v>
                </c:pt>
                <c:pt idx="361">
                  <c:v>9.0899999999999995E-2</c:v>
                </c:pt>
                <c:pt idx="362">
                  <c:v>8.8400000000000006E-2</c:v>
                </c:pt>
                <c:pt idx="363">
                  <c:v>9.11E-2</c:v>
                </c:pt>
                <c:pt idx="364">
                  <c:v>8.6199999999999999E-2</c:v>
                </c:pt>
                <c:pt idx="365">
                  <c:v>8.4500000000000006E-2</c:v>
                </c:pt>
                <c:pt idx="366">
                  <c:v>8.4099999999999994E-2</c:v>
                </c:pt>
                <c:pt idx="367">
                  <c:v>8.1000000000000003E-2</c:v>
                </c:pt>
                <c:pt idx="368">
                  <c:v>7.6700000000000004E-2</c:v>
                </c:pt>
                <c:pt idx="369">
                  <c:v>7.7799999999999994E-2</c:v>
                </c:pt>
                <c:pt idx="370">
                  <c:v>7.6899999999999996E-2</c:v>
                </c:pt>
                <c:pt idx="371">
                  <c:v>7.3800000000000004E-2</c:v>
                </c:pt>
                <c:pt idx="372">
                  <c:v>7.1499999999999994E-2</c:v>
                </c:pt>
                <c:pt idx="373">
                  <c:v>6.8500000000000005E-2</c:v>
                </c:pt>
                <c:pt idx="374">
                  <c:v>6.7500000000000004E-2</c:v>
                </c:pt>
                <c:pt idx="375">
                  <c:v>6.7299999999999999E-2</c:v>
                </c:pt>
                <c:pt idx="376">
                  <c:v>6.5100000000000005E-2</c:v>
                </c:pt>
                <c:pt idx="377">
                  <c:v>6.13E-2</c:v>
                </c:pt>
                <c:pt idx="378">
                  <c:v>6.1899999999999997E-2</c:v>
                </c:pt>
                <c:pt idx="379">
                  <c:v>5.9200000000000003E-2</c:v>
                </c:pt>
                <c:pt idx="380">
                  <c:v>5.9299999999999999E-2</c:v>
                </c:pt>
                <c:pt idx="381">
                  <c:v>5.5599999999999997E-2</c:v>
                </c:pt>
                <c:pt idx="382">
                  <c:v>5.1200000000000002E-2</c:v>
                </c:pt>
                <c:pt idx="383">
                  <c:v>5.1999999999999998E-2</c:v>
                </c:pt>
                <c:pt idx="384">
                  <c:v>5.2699999999999997E-2</c:v>
                </c:pt>
                <c:pt idx="385">
                  <c:v>4.9299999999999997E-2</c:v>
                </c:pt>
                <c:pt idx="386">
                  <c:v>4.7199999999999999E-2</c:v>
                </c:pt>
                <c:pt idx="387">
                  <c:v>4.6699999999999998E-2</c:v>
                </c:pt>
                <c:pt idx="388">
                  <c:v>4.3999999999999997E-2</c:v>
                </c:pt>
                <c:pt idx="389">
                  <c:v>4.3200000000000002E-2</c:v>
                </c:pt>
                <c:pt idx="390">
                  <c:v>4.1500000000000002E-2</c:v>
                </c:pt>
                <c:pt idx="391">
                  <c:v>3.8399999999999997E-2</c:v>
                </c:pt>
                <c:pt idx="392">
                  <c:v>3.9300000000000002E-2</c:v>
                </c:pt>
                <c:pt idx="393">
                  <c:v>3.7199999999999997E-2</c:v>
                </c:pt>
                <c:pt idx="394">
                  <c:v>3.4599999999999999E-2</c:v>
                </c:pt>
                <c:pt idx="395">
                  <c:v>3.5400000000000001E-2</c:v>
                </c:pt>
                <c:pt idx="396">
                  <c:v>3.1E-2</c:v>
                </c:pt>
                <c:pt idx="397">
                  <c:v>3.1099999999999999E-2</c:v>
                </c:pt>
                <c:pt idx="398">
                  <c:v>3.1300000000000001E-2</c:v>
                </c:pt>
                <c:pt idx="399">
                  <c:v>2.9000000000000001E-2</c:v>
                </c:pt>
                <c:pt idx="400">
                  <c:v>2.8500000000000001E-2</c:v>
                </c:pt>
                <c:pt idx="401">
                  <c:v>2.8799999999999999E-2</c:v>
                </c:pt>
                <c:pt idx="402">
                  <c:v>2.69E-2</c:v>
                </c:pt>
                <c:pt idx="403">
                  <c:v>2.5399999999999999E-2</c:v>
                </c:pt>
                <c:pt idx="404">
                  <c:v>2.4799999999999999E-2</c:v>
                </c:pt>
                <c:pt idx="405">
                  <c:v>2.35E-2</c:v>
                </c:pt>
                <c:pt idx="406">
                  <c:v>2.1700000000000001E-2</c:v>
                </c:pt>
                <c:pt idx="407">
                  <c:v>2.2200000000000001E-2</c:v>
                </c:pt>
                <c:pt idx="408">
                  <c:v>0.02</c:v>
                </c:pt>
                <c:pt idx="409">
                  <c:v>1.83E-2</c:v>
                </c:pt>
                <c:pt idx="410">
                  <c:v>2.1100000000000001E-2</c:v>
                </c:pt>
                <c:pt idx="411">
                  <c:v>1.8499999999999999E-2</c:v>
                </c:pt>
                <c:pt idx="412">
                  <c:v>1.9199999999999998E-2</c:v>
                </c:pt>
                <c:pt idx="413">
                  <c:v>1.8100000000000002E-2</c:v>
                </c:pt>
                <c:pt idx="414">
                  <c:v>1.6500000000000001E-2</c:v>
                </c:pt>
                <c:pt idx="415">
                  <c:v>1.5800000000000002E-2</c:v>
                </c:pt>
                <c:pt idx="416">
                  <c:v>1.5599999999999999E-2</c:v>
                </c:pt>
                <c:pt idx="417">
                  <c:v>1.44E-2</c:v>
                </c:pt>
                <c:pt idx="418">
                  <c:v>1.5299999999999999E-2</c:v>
                </c:pt>
                <c:pt idx="419">
                  <c:v>1.2500000000000001E-2</c:v>
                </c:pt>
                <c:pt idx="420">
                  <c:v>1.5100000000000001E-2</c:v>
                </c:pt>
                <c:pt idx="421">
                  <c:v>1.1900000000000001E-2</c:v>
                </c:pt>
                <c:pt idx="422">
                  <c:v>1.2999999999999999E-2</c:v>
                </c:pt>
                <c:pt idx="423">
                  <c:v>1.29E-2</c:v>
                </c:pt>
                <c:pt idx="424">
                  <c:v>1.3100000000000001E-2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emission!$L$1</c:f>
              <c:strCache>
                <c:ptCount val="1"/>
                <c:pt idx="0">
                  <c:v>Alexa 546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emission!$L$2:$L$577</c:f>
              <c:numCache>
                <c:formatCode>General</c:formatCode>
                <c:ptCount val="576"/>
                <c:pt idx="230">
                  <c:v>2.7E-2</c:v>
                </c:pt>
                <c:pt idx="231">
                  <c:v>1.89E-2</c:v>
                </c:pt>
                <c:pt idx="232">
                  <c:v>1.0500000000000001E-2</c:v>
                </c:pt>
                <c:pt idx="233">
                  <c:v>8.0999999999999996E-3</c:v>
                </c:pt>
                <c:pt idx="234">
                  <c:v>8.5000000000000006E-3</c:v>
                </c:pt>
                <c:pt idx="235">
                  <c:v>9.4999999999999998E-3</c:v>
                </c:pt>
                <c:pt idx="236">
                  <c:v>1.1599999999999999E-2</c:v>
                </c:pt>
                <c:pt idx="237">
                  <c:v>1.3599999999999999E-2</c:v>
                </c:pt>
                <c:pt idx="238">
                  <c:v>1.5299999999999999E-2</c:v>
                </c:pt>
                <c:pt idx="239">
                  <c:v>1.8499999999999999E-2</c:v>
                </c:pt>
                <c:pt idx="240">
                  <c:v>2.18E-2</c:v>
                </c:pt>
                <c:pt idx="241">
                  <c:v>2.5999999999999999E-2</c:v>
                </c:pt>
                <c:pt idx="242">
                  <c:v>3.1399999999999997E-2</c:v>
                </c:pt>
                <c:pt idx="243">
                  <c:v>3.6900000000000002E-2</c:v>
                </c:pt>
                <c:pt idx="244">
                  <c:v>4.3299999999999998E-2</c:v>
                </c:pt>
                <c:pt idx="245">
                  <c:v>5.1400000000000001E-2</c:v>
                </c:pt>
                <c:pt idx="246">
                  <c:v>6.3200000000000006E-2</c:v>
                </c:pt>
                <c:pt idx="247">
                  <c:v>7.5300000000000006E-2</c:v>
                </c:pt>
                <c:pt idx="248">
                  <c:v>9.2999999999999999E-2</c:v>
                </c:pt>
                <c:pt idx="249">
                  <c:v>0.1108</c:v>
                </c:pt>
                <c:pt idx="250">
                  <c:v>0.1336</c:v>
                </c:pt>
                <c:pt idx="251">
                  <c:v>0.15770000000000001</c:v>
                </c:pt>
                <c:pt idx="252">
                  <c:v>0.18629999999999999</c:v>
                </c:pt>
                <c:pt idx="253">
                  <c:v>0.21829999999999999</c:v>
                </c:pt>
                <c:pt idx="254">
                  <c:v>0.25459999999999999</c:v>
                </c:pt>
                <c:pt idx="255">
                  <c:v>0.29349999999999998</c:v>
                </c:pt>
                <c:pt idx="256">
                  <c:v>0.33789999999999998</c:v>
                </c:pt>
                <c:pt idx="257">
                  <c:v>0.38490000000000002</c:v>
                </c:pt>
                <c:pt idx="258">
                  <c:v>0.42920000000000003</c:v>
                </c:pt>
                <c:pt idx="259">
                  <c:v>0.47910000000000003</c:v>
                </c:pt>
                <c:pt idx="260">
                  <c:v>0.53010000000000002</c:v>
                </c:pt>
                <c:pt idx="261">
                  <c:v>0.58989999999999998</c:v>
                </c:pt>
                <c:pt idx="262">
                  <c:v>0.64849999999999997</c:v>
                </c:pt>
                <c:pt idx="263">
                  <c:v>0.70379999999999998</c:v>
                </c:pt>
                <c:pt idx="264">
                  <c:v>0.75580000000000003</c:v>
                </c:pt>
                <c:pt idx="265">
                  <c:v>0.80310000000000004</c:v>
                </c:pt>
                <c:pt idx="266">
                  <c:v>0.84419999999999995</c:v>
                </c:pt>
                <c:pt idx="267">
                  <c:v>0.89</c:v>
                </c:pt>
                <c:pt idx="268">
                  <c:v>0.92279999999999995</c:v>
                </c:pt>
                <c:pt idx="269">
                  <c:v>0.95150000000000001</c:v>
                </c:pt>
                <c:pt idx="270">
                  <c:v>0.9728</c:v>
                </c:pt>
                <c:pt idx="271">
                  <c:v>0.98829999999999996</c:v>
                </c:pt>
                <c:pt idx="272">
                  <c:v>1</c:v>
                </c:pt>
                <c:pt idx="273">
                  <c:v>0.99729999999999996</c:v>
                </c:pt>
                <c:pt idx="274">
                  <c:v>0.99339999999999995</c:v>
                </c:pt>
                <c:pt idx="275">
                  <c:v>0.98380000000000001</c:v>
                </c:pt>
                <c:pt idx="276">
                  <c:v>0.97629999999999995</c:v>
                </c:pt>
                <c:pt idx="277">
                  <c:v>0.94769999999999999</c:v>
                </c:pt>
                <c:pt idx="278">
                  <c:v>0.92669999999999997</c:v>
                </c:pt>
                <c:pt idx="279">
                  <c:v>0.90349999999999997</c:v>
                </c:pt>
                <c:pt idx="280">
                  <c:v>0.87090000000000001</c:v>
                </c:pt>
                <c:pt idx="281">
                  <c:v>0.84540000000000004</c:v>
                </c:pt>
                <c:pt idx="282">
                  <c:v>0.81340000000000001</c:v>
                </c:pt>
                <c:pt idx="283">
                  <c:v>0.77959999999999996</c:v>
                </c:pt>
                <c:pt idx="284">
                  <c:v>0.74139999999999995</c:v>
                </c:pt>
                <c:pt idx="285">
                  <c:v>0.7077</c:v>
                </c:pt>
                <c:pt idx="286">
                  <c:v>0.67030000000000001</c:v>
                </c:pt>
                <c:pt idx="287">
                  <c:v>0.64190000000000003</c:v>
                </c:pt>
                <c:pt idx="288">
                  <c:v>0.61099999999999999</c:v>
                </c:pt>
                <c:pt idx="289">
                  <c:v>0.5786</c:v>
                </c:pt>
                <c:pt idx="290">
                  <c:v>0.55279999999999996</c:v>
                </c:pt>
                <c:pt idx="291">
                  <c:v>0.52800000000000002</c:v>
                </c:pt>
                <c:pt idx="292">
                  <c:v>0.50190000000000001</c:v>
                </c:pt>
                <c:pt idx="293">
                  <c:v>0.47820000000000001</c:v>
                </c:pt>
                <c:pt idx="294">
                  <c:v>0.45579999999999998</c:v>
                </c:pt>
                <c:pt idx="295">
                  <c:v>0.4345</c:v>
                </c:pt>
                <c:pt idx="296">
                  <c:v>0.41670000000000001</c:v>
                </c:pt>
                <c:pt idx="297">
                  <c:v>0.39929999999999999</c:v>
                </c:pt>
                <c:pt idx="298">
                  <c:v>0.3795</c:v>
                </c:pt>
                <c:pt idx="299">
                  <c:v>0.36370000000000002</c:v>
                </c:pt>
                <c:pt idx="300">
                  <c:v>0.34920000000000001</c:v>
                </c:pt>
                <c:pt idx="301">
                  <c:v>0.33650000000000002</c:v>
                </c:pt>
                <c:pt idx="302">
                  <c:v>0.32129999999999997</c:v>
                </c:pt>
                <c:pt idx="303">
                  <c:v>0.3135</c:v>
                </c:pt>
                <c:pt idx="304">
                  <c:v>0.2999</c:v>
                </c:pt>
                <c:pt idx="305">
                  <c:v>0.2903</c:v>
                </c:pt>
                <c:pt idx="306">
                  <c:v>0.28079999999999999</c:v>
                </c:pt>
                <c:pt idx="307">
                  <c:v>0.27350000000000002</c:v>
                </c:pt>
                <c:pt idx="308">
                  <c:v>0.26340000000000002</c:v>
                </c:pt>
                <c:pt idx="309">
                  <c:v>0.2626</c:v>
                </c:pt>
                <c:pt idx="310">
                  <c:v>0.25679999999999997</c:v>
                </c:pt>
                <c:pt idx="311">
                  <c:v>0.25090000000000001</c:v>
                </c:pt>
                <c:pt idx="312">
                  <c:v>0.24660000000000001</c:v>
                </c:pt>
                <c:pt idx="313">
                  <c:v>0.24560000000000001</c:v>
                </c:pt>
                <c:pt idx="314">
                  <c:v>0.2404</c:v>
                </c:pt>
                <c:pt idx="315">
                  <c:v>0.2366</c:v>
                </c:pt>
                <c:pt idx="316">
                  <c:v>0.23419999999999999</c:v>
                </c:pt>
                <c:pt idx="317">
                  <c:v>0.23</c:v>
                </c:pt>
                <c:pt idx="318">
                  <c:v>0.22720000000000001</c:v>
                </c:pt>
                <c:pt idx="319">
                  <c:v>0.2253</c:v>
                </c:pt>
                <c:pt idx="320">
                  <c:v>0.22470000000000001</c:v>
                </c:pt>
                <c:pt idx="321">
                  <c:v>0.2185</c:v>
                </c:pt>
                <c:pt idx="322">
                  <c:v>0.2172</c:v>
                </c:pt>
                <c:pt idx="323">
                  <c:v>0.2127</c:v>
                </c:pt>
                <c:pt idx="324">
                  <c:v>0.2092</c:v>
                </c:pt>
                <c:pt idx="325">
                  <c:v>0.20449999999999999</c:v>
                </c:pt>
                <c:pt idx="326">
                  <c:v>0.2016</c:v>
                </c:pt>
                <c:pt idx="327">
                  <c:v>0.19819999999999999</c:v>
                </c:pt>
                <c:pt idx="328">
                  <c:v>0.19350000000000001</c:v>
                </c:pt>
                <c:pt idx="329">
                  <c:v>0.18890000000000001</c:v>
                </c:pt>
                <c:pt idx="330">
                  <c:v>0.1845</c:v>
                </c:pt>
                <c:pt idx="331">
                  <c:v>0.18029999999999999</c:v>
                </c:pt>
                <c:pt idx="332">
                  <c:v>0.1719</c:v>
                </c:pt>
                <c:pt idx="333">
                  <c:v>0.1663</c:v>
                </c:pt>
                <c:pt idx="334">
                  <c:v>0.1615</c:v>
                </c:pt>
                <c:pt idx="335">
                  <c:v>0.1573</c:v>
                </c:pt>
                <c:pt idx="336">
                  <c:v>0.15160000000000001</c:v>
                </c:pt>
                <c:pt idx="337">
                  <c:v>0.1394</c:v>
                </c:pt>
                <c:pt idx="338">
                  <c:v>0.1361</c:v>
                </c:pt>
                <c:pt idx="339">
                  <c:v>0.1293</c:v>
                </c:pt>
                <c:pt idx="340">
                  <c:v>0.1244</c:v>
                </c:pt>
                <c:pt idx="341">
                  <c:v>0.1176</c:v>
                </c:pt>
                <c:pt idx="342">
                  <c:v>0.11210000000000001</c:v>
                </c:pt>
                <c:pt idx="343">
                  <c:v>0.10730000000000001</c:v>
                </c:pt>
                <c:pt idx="344">
                  <c:v>0.1028</c:v>
                </c:pt>
                <c:pt idx="345">
                  <c:v>9.9099999999999994E-2</c:v>
                </c:pt>
                <c:pt idx="346">
                  <c:v>9.5100000000000004E-2</c:v>
                </c:pt>
                <c:pt idx="347">
                  <c:v>9.06E-2</c:v>
                </c:pt>
                <c:pt idx="348">
                  <c:v>8.8599999999999998E-2</c:v>
                </c:pt>
                <c:pt idx="349">
                  <c:v>8.4599999999999995E-2</c:v>
                </c:pt>
                <c:pt idx="350">
                  <c:v>8.1799999999999998E-2</c:v>
                </c:pt>
                <c:pt idx="351">
                  <c:v>7.8E-2</c:v>
                </c:pt>
                <c:pt idx="352">
                  <c:v>7.51E-2</c:v>
                </c:pt>
                <c:pt idx="353">
                  <c:v>7.2599999999999998E-2</c:v>
                </c:pt>
                <c:pt idx="354">
                  <c:v>7.0300000000000001E-2</c:v>
                </c:pt>
                <c:pt idx="355">
                  <c:v>6.6299999999999998E-2</c:v>
                </c:pt>
                <c:pt idx="356">
                  <c:v>6.3899999999999998E-2</c:v>
                </c:pt>
                <c:pt idx="357">
                  <c:v>6.2E-2</c:v>
                </c:pt>
                <c:pt idx="358">
                  <c:v>5.9400000000000001E-2</c:v>
                </c:pt>
                <c:pt idx="359">
                  <c:v>5.7099999999999998E-2</c:v>
                </c:pt>
                <c:pt idx="360">
                  <c:v>5.5300000000000002E-2</c:v>
                </c:pt>
                <c:pt idx="361">
                  <c:v>5.33E-2</c:v>
                </c:pt>
                <c:pt idx="362">
                  <c:v>5.0999999999999997E-2</c:v>
                </c:pt>
                <c:pt idx="363">
                  <c:v>4.9299999999999997E-2</c:v>
                </c:pt>
                <c:pt idx="364">
                  <c:v>4.7300000000000002E-2</c:v>
                </c:pt>
                <c:pt idx="365">
                  <c:v>4.6100000000000002E-2</c:v>
                </c:pt>
                <c:pt idx="366">
                  <c:v>4.41E-2</c:v>
                </c:pt>
                <c:pt idx="367">
                  <c:v>4.3099999999999999E-2</c:v>
                </c:pt>
                <c:pt idx="368">
                  <c:v>4.1200000000000001E-2</c:v>
                </c:pt>
                <c:pt idx="369">
                  <c:v>4.0500000000000001E-2</c:v>
                </c:pt>
                <c:pt idx="370">
                  <c:v>3.8100000000000002E-2</c:v>
                </c:pt>
                <c:pt idx="371">
                  <c:v>3.7100000000000001E-2</c:v>
                </c:pt>
                <c:pt idx="372">
                  <c:v>3.7100000000000001E-2</c:v>
                </c:pt>
                <c:pt idx="373">
                  <c:v>3.5499999999999997E-2</c:v>
                </c:pt>
                <c:pt idx="374">
                  <c:v>3.4599999999999999E-2</c:v>
                </c:pt>
                <c:pt idx="375">
                  <c:v>3.4099999999999998E-2</c:v>
                </c:pt>
                <c:pt idx="376">
                  <c:v>3.2800000000000003E-2</c:v>
                </c:pt>
                <c:pt idx="377">
                  <c:v>3.1600000000000003E-2</c:v>
                </c:pt>
                <c:pt idx="378">
                  <c:v>3.2599999999999997E-2</c:v>
                </c:pt>
                <c:pt idx="379">
                  <c:v>3.1199999999999999E-2</c:v>
                </c:pt>
                <c:pt idx="380">
                  <c:v>2.98E-2</c:v>
                </c:pt>
                <c:pt idx="381">
                  <c:v>2.9399999999999999E-2</c:v>
                </c:pt>
                <c:pt idx="382">
                  <c:v>2.9399999999999999E-2</c:v>
                </c:pt>
                <c:pt idx="383">
                  <c:v>2.8299999999999999E-2</c:v>
                </c:pt>
                <c:pt idx="384">
                  <c:v>2.7300000000000001E-2</c:v>
                </c:pt>
                <c:pt idx="385">
                  <c:v>2.6700000000000002E-2</c:v>
                </c:pt>
                <c:pt idx="386">
                  <c:v>2.4199999999999999E-2</c:v>
                </c:pt>
                <c:pt idx="387">
                  <c:v>2.4799999999999999E-2</c:v>
                </c:pt>
                <c:pt idx="388">
                  <c:v>2.4899999999999999E-2</c:v>
                </c:pt>
                <c:pt idx="389">
                  <c:v>2.3300000000000001E-2</c:v>
                </c:pt>
                <c:pt idx="390">
                  <c:v>2.2800000000000001E-2</c:v>
                </c:pt>
                <c:pt idx="391">
                  <c:v>2.41E-2</c:v>
                </c:pt>
                <c:pt idx="392">
                  <c:v>2.2200000000000001E-2</c:v>
                </c:pt>
                <c:pt idx="393">
                  <c:v>2.23E-2</c:v>
                </c:pt>
                <c:pt idx="394">
                  <c:v>2.1499999999999998E-2</c:v>
                </c:pt>
                <c:pt idx="395">
                  <c:v>2.1600000000000001E-2</c:v>
                </c:pt>
                <c:pt idx="396">
                  <c:v>2.1000000000000001E-2</c:v>
                </c:pt>
                <c:pt idx="397">
                  <c:v>1.9400000000000001E-2</c:v>
                </c:pt>
                <c:pt idx="398">
                  <c:v>2.0299999999999999E-2</c:v>
                </c:pt>
                <c:pt idx="399">
                  <c:v>1.9800000000000002E-2</c:v>
                </c:pt>
                <c:pt idx="400">
                  <c:v>1.83E-2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emission!$M$1</c:f>
              <c:strCache>
                <c:ptCount val="1"/>
                <c:pt idx="0">
                  <c:v>TRITC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emission!$M$2:$M$577</c:f>
              <c:numCache>
                <c:formatCode>General</c:formatCode>
                <c:ptCount val="576"/>
                <c:pt idx="230">
                  <c:v>7.1999999999999998E-3</c:v>
                </c:pt>
                <c:pt idx="231">
                  <c:v>7.6E-3</c:v>
                </c:pt>
                <c:pt idx="232">
                  <c:v>8.6E-3</c:v>
                </c:pt>
                <c:pt idx="233">
                  <c:v>9.7999999999999997E-3</c:v>
                </c:pt>
                <c:pt idx="234">
                  <c:v>1.12E-2</c:v>
                </c:pt>
                <c:pt idx="235">
                  <c:v>1.3100000000000001E-2</c:v>
                </c:pt>
                <c:pt idx="236">
                  <c:v>1.5900000000000001E-2</c:v>
                </c:pt>
                <c:pt idx="237">
                  <c:v>1.8700000000000001E-2</c:v>
                </c:pt>
                <c:pt idx="238">
                  <c:v>2.2100000000000002E-2</c:v>
                </c:pt>
                <c:pt idx="239">
                  <c:v>2.5899999999999999E-2</c:v>
                </c:pt>
                <c:pt idx="240">
                  <c:v>3.1199999999999999E-2</c:v>
                </c:pt>
                <c:pt idx="241">
                  <c:v>3.85E-2</c:v>
                </c:pt>
                <c:pt idx="242">
                  <c:v>4.5400000000000003E-2</c:v>
                </c:pt>
                <c:pt idx="243">
                  <c:v>5.4600000000000003E-2</c:v>
                </c:pt>
                <c:pt idx="244">
                  <c:v>6.3700000000000007E-2</c:v>
                </c:pt>
                <c:pt idx="245">
                  <c:v>7.4899999999999994E-2</c:v>
                </c:pt>
                <c:pt idx="246">
                  <c:v>8.7499999999999994E-2</c:v>
                </c:pt>
                <c:pt idx="247">
                  <c:v>0.1031</c:v>
                </c:pt>
                <c:pt idx="248">
                  <c:v>0.1181</c:v>
                </c:pt>
                <c:pt idx="249">
                  <c:v>0.1389</c:v>
                </c:pt>
                <c:pt idx="250">
                  <c:v>0.16</c:v>
                </c:pt>
                <c:pt idx="251">
                  <c:v>0.1845</c:v>
                </c:pt>
                <c:pt idx="252">
                  <c:v>0.20860000000000001</c:v>
                </c:pt>
                <c:pt idx="253">
                  <c:v>0.2389</c:v>
                </c:pt>
                <c:pt idx="254">
                  <c:v>0.27339999999999998</c:v>
                </c:pt>
                <c:pt idx="255">
                  <c:v>0.30759999999999998</c:v>
                </c:pt>
                <c:pt idx="256">
                  <c:v>0.34549999999999997</c:v>
                </c:pt>
                <c:pt idx="257">
                  <c:v>0.38140000000000002</c:v>
                </c:pt>
                <c:pt idx="258">
                  <c:v>0.42130000000000001</c:v>
                </c:pt>
                <c:pt idx="259">
                  <c:v>0.46360000000000001</c:v>
                </c:pt>
                <c:pt idx="260">
                  <c:v>0.50639999999999996</c:v>
                </c:pt>
                <c:pt idx="261">
                  <c:v>0.55159999999999998</c:v>
                </c:pt>
                <c:pt idx="262">
                  <c:v>0.59660000000000002</c:v>
                </c:pt>
                <c:pt idx="263">
                  <c:v>0.64059999999999995</c:v>
                </c:pt>
                <c:pt idx="264">
                  <c:v>0.68149999999999999</c:v>
                </c:pt>
                <c:pt idx="265">
                  <c:v>0.72450000000000003</c:v>
                </c:pt>
                <c:pt idx="266">
                  <c:v>0.76339999999999997</c:v>
                </c:pt>
                <c:pt idx="267">
                  <c:v>0.80379999999999996</c:v>
                </c:pt>
                <c:pt idx="268">
                  <c:v>0.83620000000000005</c:v>
                </c:pt>
                <c:pt idx="269">
                  <c:v>0.86909999999999998</c:v>
                </c:pt>
                <c:pt idx="270">
                  <c:v>0.9002</c:v>
                </c:pt>
                <c:pt idx="271">
                  <c:v>0.92530000000000001</c:v>
                </c:pt>
                <c:pt idx="272">
                  <c:v>0.94810000000000005</c:v>
                </c:pt>
                <c:pt idx="273">
                  <c:v>0.96599999999999997</c:v>
                </c:pt>
                <c:pt idx="274">
                  <c:v>0.98160000000000003</c:v>
                </c:pt>
                <c:pt idx="275">
                  <c:v>0.98880000000000001</c:v>
                </c:pt>
                <c:pt idx="276">
                  <c:v>0.99690000000000001</c:v>
                </c:pt>
                <c:pt idx="277">
                  <c:v>0.99739999999999995</c:v>
                </c:pt>
                <c:pt idx="278">
                  <c:v>1</c:v>
                </c:pt>
                <c:pt idx="279">
                  <c:v>0.99590000000000001</c:v>
                </c:pt>
                <c:pt idx="280">
                  <c:v>0.98780000000000001</c:v>
                </c:pt>
                <c:pt idx="281">
                  <c:v>0.9758</c:v>
                </c:pt>
                <c:pt idx="282">
                  <c:v>0.96060000000000001</c:v>
                </c:pt>
                <c:pt idx="283">
                  <c:v>0.94889999999999997</c:v>
                </c:pt>
                <c:pt idx="284">
                  <c:v>0.93169999999999997</c:v>
                </c:pt>
                <c:pt idx="285">
                  <c:v>0.91200000000000003</c:v>
                </c:pt>
                <c:pt idx="286">
                  <c:v>0.89159999999999995</c:v>
                </c:pt>
                <c:pt idx="287">
                  <c:v>0.86680000000000001</c:v>
                </c:pt>
                <c:pt idx="288">
                  <c:v>0.84030000000000005</c:v>
                </c:pt>
                <c:pt idx="289">
                  <c:v>0.81369999999999998</c:v>
                </c:pt>
                <c:pt idx="290">
                  <c:v>0.79120000000000001</c:v>
                </c:pt>
                <c:pt idx="291">
                  <c:v>0.76519999999999999</c:v>
                </c:pt>
                <c:pt idx="292">
                  <c:v>0.73899999999999999</c:v>
                </c:pt>
                <c:pt idx="293">
                  <c:v>0.71560000000000001</c:v>
                </c:pt>
                <c:pt idx="294">
                  <c:v>0.69120000000000004</c:v>
                </c:pt>
                <c:pt idx="295">
                  <c:v>0.66869999999999996</c:v>
                </c:pt>
                <c:pt idx="296">
                  <c:v>0.64319999999999999</c:v>
                </c:pt>
                <c:pt idx="297">
                  <c:v>0.61919999999999997</c:v>
                </c:pt>
                <c:pt idx="298">
                  <c:v>0.59570000000000001</c:v>
                </c:pt>
                <c:pt idx="299">
                  <c:v>0.57399999999999995</c:v>
                </c:pt>
                <c:pt idx="300">
                  <c:v>0.55379999999999996</c:v>
                </c:pt>
                <c:pt idx="301">
                  <c:v>0.53539999999999999</c:v>
                </c:pt>
                <c:pt idx="302">
                  <c:v>0.5171</c:v>
                </c:pt>
                <c:pt idx="303">
                  <c:v>0.496</c:v>
                </c:pt>
                <c:pt idx="304">
                  <c:v>0.48010000000000003</c:v>
                </c:pt>
                <c:pt idx="305">
                  <c:v>0.46429999999999999</c:v>
                </c:pt>
                <c:pt idx="306">
                  <c:v>0.44840000000000002</c:v>
                </c:pt>
                <c:pt idx="307">
                  <c:v>0.43240000000000001</c:v>
                </c:pt>
                <c:pt idx="308">
                  <c:v>0.41789999999999999</c:v>
                </c:pt>
                <c:pt idx="309">
                  <c:v>0.40529999999999999</c:v>
                </c:pt>
                <c:pt idx="310">
                  <c:v>0.39369999999999999</c:v>
                </c:pt>
                <c:pt idx="311">
                  <c:v>0.3821</c:v>
                </c:pt>
                <c:pt idx="312">
                  <c:v>0.37269999999999998</c:v>
                </c:pt>
                <c:pt idx="313">
                  <c:v>0.36399999999999999</c:v>
                </c:pt>
                <c:pt idx="314">
                  <c:v>0.35349999999999998</c:v>
                </c:pt>
                <c:pt idx="315">
                  <c:v>0.34549999999999997</c:v>
                </c:pt>
                <c:pt idx="316">
                  <c:v>0.33610000000000001</c:v>
                </c:pt>
                <c:pt idx="317">
                  <c:v>0.32819999999999999</c:v>
                </c:pt>
                <c:pt idx="318">
                  <c:v>0.3226</c:v>
                </c:pt>
                <c:pt idx="319">
                  <c:v>0.314</c:v>
                </c:pt>
                <c:pt idx="320">
                  <c:v>0.30719999999999997</c:v>
                </c:pt>
                <c:pt idx="321">
                  <c:v>0.30070000000000002</c:v>
                </c:pt>
                <c:pt idx="322">
                  <c:v>0.29580000000000001</c:v>
                </c:pt>
                <c:pt idx="323">
                  <c:v>0.29249999999999998</c:v>
                </c:pt>
                <c:pt idx="324">
                  <c:v>0.2868</c:v>
                </c:pt>
                <c:pt idx="325">
                  <c:v>0.28000000000000003</c:v>
                </c:pt>
                <c:pt idx="326">
                  <c:v>0.27589999999999998</c:v>
                </c:pt>
                <c:pt idx="327">
                  <c:v>0.2707</c:v>
                </c:pt>
                <c:pt idx="328">
                  <c:v>0.26429999999999998</c:v>
                </c:pt>
                <c:pt idx="329">
                  <c:v>0.26040000000000002</c:v>
                </c:pt>
                <c:pt idx="330">
                  <c:v>0.25480000000000003</c:v>
                </c:pt>
                <c:pt idx="331">
                  <c:v>0.24990000000000001</c:v>
                </c:pt>
                <c:pt idx="332">
                  <c:v>0.24479999999999999</c:v>
                </c:pt>
                <c:pt idx="333">
                  <c:v>0.23910000000000001</c:v>
                </c:pt>
                <c:pt idx="334">
                  <c:v>0.2346</c:v>
                </c:pt>
                <c:pt idx="335">
                  <c:v>0.2298</c:v>
                </c:pt>
                <c:pt idx="336">
                  <c:v>0.2233</c:v>
                </c:pt>
                <c:pt idx="337">
                  <c:v>0.2195</c:v>
                </c:pt>
                <c:pt idx="338">
                  <c:v>0.21299999999999999</c:v>
                </c:pt>
                <c:pt idx="339">
                  <c:v>0.20699999999999999</c:v>
                </c:pt>
                <c:pt idx="340">
                  <c:v>0.20230000000000001</c:v>
                </c:pt>
                <c:pt idx="341">
                  <c:v>0.19489999999999999</c:v>
                </c:pt>
                <c:pt idx="342">
                  <c:v>0.1908</c:v>
                </c:pt>
                <c:pt idx="343">
                  <c:v>0.18360000000000001</c:v>
                </c:pt>
                <c:pt idx="344">
                  <c:v>0.17949999999999999</c:v>
                </c:pt>
                <c:pt idx="345">
                  <c:v>0.17269999999999999</c:v>
                </c:pt>
                <c:pt idx="346">
                  <c:v>0.16819999999999999</c:v>
                </c:pt>
                <c:pt idx="347">
                  <c:v>0.16289999999999999</c:v>
                </c:pt>
                <c:pt idx="348">
                  <c:v>0.158</c:v>
                </c:pt>
                <c:pt idx="349">
                  <c:v>0.15310000000000001</c:v>
                </c:pt>
                <c:pt idx="350">
                  <c:v>0.14849999999999999</c:v>
                </c:pt>
                <c:pt idx="351">
                  <c:v>0.14360000000000001</c:v>
                </c:pt>
                <c:pt idx="352">
                  <c:v>0.1389</c:v>
                </c:pt>
                <c:pt idx="353">
                  <c:v>0.1343</c:v>
                </c:pt>
                <c:pt idx="354">
                  <c:v>0.1298</c:v>
                </c:pt>
                <c:pt idx="355">
                  <c:v>0.12559999999999999</c:v>
                </c:pt>
                <c:pt idx="356">
                  <c:v>0.12</c:v>
                </c:pt>
                <c:pt idx="357">
                  <c:v>0.11650000000000001</c:v>
                </c:pt>
                <c:pt idx="358">
                  <c:v>0.11210000000000001</c:v>
                </c:pt>
                <c:pt idx="359">
                  <c:v>0.1081</c:v>
                </c:pt>
                <c:pt idx="360">
                  <c:v>0.1047</c:v>
                </c:pt>
                <c:pt idx="361">
                  <c:v>0.1018</c:v>
                </c:pt>
                <c:pt idx="362">
                  <c:v>9.7600000000000006E-2</c:v>
                </c:pt>
                <c:pt idx="363">
                  <c:v>9.4200000000000006E-2</c:v>
                </c:pt>
                <c:pt idx="364">
                  <c:v>9.0800000000000006E-2</c:v>
                </c:pt>
                <c:pt idx="365">
                  <c:v>8.7300000000000003E-2</c:v>
                </c:pt>
                <c:pt idx="366">
                  <c:v>8.4000000000000005E-2</c:v>
                </c:pt>
                <c:pt idx="367">
                  <c:v>8.0299999999999996E-2</c:v>
                </c:pt>
                <c:pt idx="368">
                  <c:v>7.6600000000000001E-2</c:v>
                </c:pt>
                <c:pt idx="369">
                  <c:v>7.4099999999999999E-2</c:v>
                </c:pt>
                <c:pt idx="370">
                  <c:v>7.1400000000000005E-2</c:v>
                </c:pt>
                <c:pt idx="371">
                  <c:v>6.8400000000000002E-2</c:v>
                </c:pt>
                <c:pt idx="372">
                  <c:v>6.6600000000000006E-2</c:v>
                </c:pt>
                <c:pt idx="373">
                  <c:v>6.5000000000000002E-2</c:v>
                </c:pt>
                <c:pt idx="374">
                  <c:v>6.3399999999999998E-2</c:v>
                </c:pt>
                <c:pt idx="375">
                  <c:v>5.9900000000000002E-2</c:v>
                </c:pt>
                <c:pt idx="376">
                  <c:v>5.8799999999999998E-2</c:v>
                </c:pt>
                <c:pt idx="377">
                  <c:v>5.6899999999999999E-2</c:v>
                </c:pt>
                <c:pt idx="378">
                  <c:v>5.5E-2</c:v>
                </c:pt>
                <c:pt idx="379">
                  <c:v>5.4300000000000001E-2</c:v>
                </c:pt>
                <c:pt idx="380">
                  <c:v>5.2900000000000003E-2</c:v>
                </c:pt>
                <c:pt idx="381">
                  <c:v>5.1400000000000001E-2</c:v>
                </c:pt>
                <c:pt idx="382">
                  <c:v>5.0599999999999999E-2</c:v>
                </c:pt>
                <c:pt idx="383">
                  <c:v>4.9000000000000002E-2</c:v>
                </c:pt>
                <c:pt idx="384">
                  <c:v>4.7399999999999998E-2</c:v>
                </c:pt>
                <c:pt idx="385">
                  <c:v>4.6699999999999998E-2</c:v>
                </c:pt>
                <c:pt idx="386">
                  <c:v>4.5199999999999997E-2</c:v>
                </c:pt>
                <c:pt idx="387">
                  <c:v>4.4299999999999999E-2</c:v>
                </c:pt>
                <c:pt idx="388">
                  <c:v>4.3099999999999999E-2</c:v>
                </c:pt>
                <c:pt idx="389">
                  <c:v>4.3200000000000002E-2</c:v>
                </c:pt>
                <c:pt idx="390">
                  <c:v>4.1599999999999998E-2</c:v>
                </c:pt>
                <c:pt idx="391">
                  <c:v>4.07E-2</c:v>
                </c:pt>
                <c:pt idx="392">
                  <c:v>3.9600000000000003E-2</c:v>
                </c:pt>
                <c:pt idx="393">
                  <c:v>3.8300000000000001E-2</c:v>
                </c:pt>
                <c:pt idx="394">
                  <c:v>3.8100000000000002E-2</c:v>
                </c:pt>
                <c:pt idx="395">
                  <c:v>3.8300000000000001E-2</c:v>
                </c:pt>
                <c:pt idx="396">
                  <c:v>3.6900000000000002E-2</c:v>
                </c:pt>
                <c:pt idx="397">
                  <c:v>3.5499999999999997E-2</c:v>
                </c:pt>
                <c:pt idx="398">
                  <c:v>3.4700000000000002E-2</c:v>
                </c:pt>
                <c:pt idx="399">
                  <c:v>3.4200000000000001E-2</c:v>
                </c:pt>
                <c:pt idx="400">
                  <c:v>3.3000000000000002E-2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emission!$N$1</c:f>
              <c:strCache>
                <c:ptCount val="1"/>
                <c:pt idx="0">
                  <c:v>Alexa 568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emission!$N$2:$N$577</c:f>
              <c:numCache>
                <c:formatCode>General</c:formatCode>
                <c:ptCount val="576"/>
                <c:pt idx="255">
                  <c:v>3.5400000000000001E-2</c:v>
                </c:pt>
                <c:pt idx="256">
                  <c:v>2.7199999999999998E-2</c:v>
                </c:pt>
                <c:pt idx="257">
                  <c:v>2.01E-2</c:v>
                </c:pt>
                <c:pt idx="258">
                  <c:v>0.02</c:v>
                </c:pt>
                <c:pt idx="259">
                  <c:v>2.1100000000000001E-2</c:v>
                </c:pt>
                <c:pt idx="260">
                  <c:v>2.47E-2</c:v>
                </c:pt>
                <c:pt idx="261">
                  <c:v>2.8899999999999999E-2</c:v>
                </c:pt>
                <c:pt idx="262">
                  <c:v>3.2199999999999999E-2</c:v>
                </c:pt>
                <c:pt idx="263">
                  <c:v>3.7100000000000001E-2</c:v>
                </c:pt>
                <c:pt idx="264">
                  <c:v>4.3299999999999998E-2</c:v>
                </c:pt>
                <c:pt idx="265">
                  <c:v>0.05</c:v>
                </c:pt>
                <c:pt idx="266">
                  <c:v>5.6399999999999999E-2</c:v>
                </c:pt>
                <c:pt idx="267">
                  <c:v>6.54E-2</c:v>
                </c:pt>
                <c:pt idx="268">
                  <c:v>7.5600000000000001E-2</c:v>
                </c:pt>
                <c:pt idx="269">
                  <c:v>8.5099999999999995E-2</c:v>
                </c:pt>
                <c:pt idx="270">
                  <c:v>9.8299999999999998E-2</c:v>
                </c:pt>
                <c:pt idx="271">
                  <c:v>0.109</c:v>
                </c:pt>
                <c:pt idx="272">
                  <c:v>0.1232</c:v>
                </c:pt>
                <c:pt idx="273">
                  <c:v>0.14130000000000001</c:v>
                </c:pt>
                <c:pt idx="274">
                  <c:v>0.1573</c:v>
                </c:pt>
                <c:pt idx="275">
                  <c:v>0.18629999999999999</c:v>
                </c:pt>
                <c:pt idx="276">
                  <c:v>0.2082</c:v>
                </c:pt>
                <c:pt idx="277">
                  <c:v>0.23719999999999999</c:v>
                </c:pt>
                <c:pt idx="278">
                  <c:v>0.27050000000000002</c:v>
                </c:pt>
                <c:pt idx="279">
                  <c:v>0.30020000000000002</c:v>
                </c:pt>
                <c:pt idx="280">
                  <c:v>0.3352</c:v>
                </c:pt>
                <c:pt idx="281">
                  <c:v>0.37090000000000001</c:v>
                </c:pt>
                <c:pt idx="282">
                  <c:v>0.40699999999999997</c:v>
                </c:pt>
                <c:pt idx="283">
                  <c:v>0.44369999999999998</c:v>
                </c:pt>
                <c:pt idx="284">
                  <c:v>0.48520000000000002</c:v>
                </c:pt>
                <c:pt idx="285">
                  <c:v>0.5323</c:v>
                </c:pt>
                <c:pt idx="286">
                  <c:v>0.56559999999999999</c:v>
                </c:pt>
                <c:pt idx="287">
                  <c:v>0.60609999999999997</c:v>
                </c:pt>
                <c:pt idx="288">
                  <c:v>0.65049999999999997</c:v>
                </c:pt>
                <c:pt idx="289">
                  <c:v>0.68589999999999995</c:v>
                </c:pt>
                <c:pt idx="290">
                  <c:v>0.72450000000000003</c:v>
                </c:pt>
                <c:pt idx="291">
                  <c:v>0.76800000000000002</c:v>
                </c:pt>
                <c:pt idx="292">
                  <c:v>0.79800000000000004</c:v>
                </c:pt>
                <c:pt idx="293">
                  <c:v>0.83230000000000004</c:v>
                </c:pt>
                <c:pt idx="294">
                  <c:v>0.872</c:v>
                </c:pt>
                <c:pt idx="295">
                  <c:v>0.89700000000000002</c:v>
                </c:pt>
                <c:pt idx="296">
                  <c:v>0.92400000000000004</c:v>
                </c:pt>
                <c:pt idx="297">
                  <c:v>0.93969999999999998</c:v>
                </c:pt>
                <c:pt idx="298">
                  <c:v>0.95750000000000002</c:v>
                </c:pt>
                <c:pt idx="299">
                  <c:v>0.96779999999999999</c:v>
                </c:pt>
                <c:pt idx="300">
                  <c:v>0.9829</c:v>
                </c:pt>
                <c:pt idx="301">
                  <c:v>0.99080000000000001</c:v>
                </c:pt>
                <c:pt idx="302">
                  <c:v>0.99339999999999995</c:v>
                </c:pt>
                <c:pt idx="303">
                  <c:v>1</c:v>
                </c:pt>
                <c:pt idx="304">
                  <c:v>0.99390000000000001</c:v>
                </c:pt>
                <c:pt idx="305">
                  <c:v>0.98550000000000004</c:v>
                </c:pt>
                <c:pt idx="306">
                  <c:v>0.97170000000000001</c:v>
                </c:pt>
                <c:pt idx="307">
                  <c:v>0.95909999999999995</c:v>
                </c:pt>
                <c:pt idx="308">
                  <c:v>0.94240000000000002</c:v>
                </c:pt>
                <c:pt idx="309">
                  <c:v>0.93489999999999995</c:v>
                </c:pt>
                <c:pt idx="310">
                  <c:v>0.91290000000000004</c:v>
                </c:pt>
                <c:pt idx="311">
                  <c:v>0.88660000000000005</c:v>
                </c:pt>
                <c:pt idx="312">
                  <c:v>0.87070000000000003</c:v>
                </c:pt>
                <c:pt idx="313">
                  <c:v>0.84440000000000004</c:v>
                </c:pt>
                <c:pt idx="314">
                  <c:v>0.82130000000000003</c:v>
                </c:pt>
                <c:pt idx="315">
                  <c:v>0.80020000000000002</c:v>
                </c:pt>
                <c:pt idx="316">
                  <c:v>0.7732</c:v>
                </c:pt>
                <c:pt idx="317">
                  <c:v>0.75339999999999996</c:v>
                </c:pt>
                <c:pt idx="318">
                  <c:v>0.72489999999999999</c:v>
                </c:pt>
                <c:pt idx="319">
                  <c:v>0.7</c:v>
                </c:pt>
                <c:pt idx="320">
                  <c:v>0.6784</c:v>
                </c:pt>
                <c:pt idx="321">
                  <c:v>0.65090000000000003</c:v>
                </c:pt>
                <c:pt idx="322">
                  <c:v>0.62360000000000004</c:v>
                </c:pt>
                <c:pt idx="323">
                  <c:v>0.60170000000000001</c:v>
                </c:pt>
                <c:pt idx="324">
                  <c:v>0.58109999999999995</c:v>
                </c:pt>
                <c:pt idx="325">
                  <c:v>0.56179999999999997</c:v>
                </c:pt>
                <c:pt idx="326">
                  <c:v>0.54800000000000004</c:v>
                </c:pt>
                <c:pt idx="327">
                  <c:v>0.52600000000000002</c:v>
                </c:pt>
                <c:pt idx="328">
                  <c:v>0.50880000000000003</c:v>
                </c:pt>
                <c:pt idx="329">
                  <c:v>0.48749999999999999</c:v>
                </c:pt>
                <c:pt idx="330">
                  <c:v>0.47549999999999998</c:v>
                </c:pt>
                <c:pt idx="331">
                  <c:v>0.4556</c:v>
                </c:pt>
                <c:pt idx="332">
                  <c:v>0.44080000000000003</c:v>
                </c:pt>
                <c:pt idx="333">
                  <c:v>0.4325</c:v>
                </c:pt>
                <c:pt idx="334">
                  <c:v>0.41449999999999998</c:v>
                </c:pt>
                <c:pt idx="335">
                  <c:v>0.4032</c:v>
                </c:pt>
                <c:pt idx="336">
                  <c:v>0.3891</c:v>
                </c:pt>
                <c:pt idx="337">
                  <c:v>0.37830000000000003</c:v>
                </c:pt>
                <c:pt idx="338">
                  <c:v>0.37030000000000002</c:v>
                </c:pt>
                <c:pt idx="339">
                  <c:v>0.35630000000000001</c:v>
                </c:pt>
                <c:pt idx="340">
                  <c:v>0.34610000000000002</c:v>
                </c:pt>
                <c:pt idx="341">
                  <c:v>0.33300000000000002</c:v>
                </c:pt>
                <c:pt idx="342">
                  <c:v>0.32850000000000001</c:v>
                </c:pt>
                <c:pt idx="343">
                  <c:v>0.32329999999999998</c:v>
                </c:pt>
                <c:pt idx="344">
                  <c:v>0.31559999999999999</c:v>
                </c:pt>
                <c:pt idx="345">
                  <c:v>0.30780000000000002</c:v>
                </c:pt>
                <c:pt idx="346">
                  <c:v>0.3029</c:v>
                </c:pt>
                <c:pt idx="347">
                  <c:v>0.29239999999999999</c:v>
                </c:pt>
                <c:pt idx="348">
                  <c:v>0.29360000000000003</c:v>
                </c:pt>
                <c:pt idx="349">
                  <c:v>0.28289999999999998</c:v>
                </c:pt>
                <c:pt idx="350">
                  <c:v>0.27510000000000001</c:v>
                </c:pt>
                <c:pt idx="351">
                  <c:v>0.27460000000000001</c:v>
                </c:pt>
                <c:pt idx="352">
                  <c:v>0.26750000000000002</c:v>
                </c:pt>
                <c:pt idx="353">
                  <c:v>0.2616</c:v>
                </c:pt>
                <c:pt idx="354">
                  <c:v>0.2515</c:v>
                </c:pt>
                <c:pt idx="355">
                  <c:v>0.2447</c:v>
                </c:pt>
                <c:pt idx="356">
                  <c:v>0.2467</c:v>
                </c:pt>
                <c:pt idx="357">
                  <c:v>0.23669999999999999</c:v>
                </c:pt>
                <c:pt idx="358">
                  <c:v>0.2397</c:v>
                </c:pt>
                <c:pt idx="359">
                  <c:v>0.23230000000000001</c:v>
                </c:pt>
                <c:pt idx="360">
                  <c:v>0.2311</c:v>
                </c:pt>
                <c:pt idx="361">
                  <c:v>0.224</c:v>
                </c:pt>
                <c:pt idx="362">
                  <c:v>0.22570000000000001</c:v>
                </c:pt>
                <c:pt idx="363">
                  <c:v>0.222</c:v>
                </c:pt>
                <c:pt idx="364">
                  <c:v>0.2137</c:v>
                </c:pt>
                <c:pt idx="365">
                  <c:v>0.21160000000000001</c:v>
                </c:pt>
                <c:pt idx="366">
                  <c:v>0.20519999999999999</c:v>
                </c:pt>
                <c:pt idx="367">
                  <c:v>0.20200000000000001</c:v>
                </c:pt>
                <c:pt idx="368">
                  <c:v>0.19839999999999999</c:v>
                </c:pt>
                <c:pt idx="369">
                  <c:v>0.19259999999999999</c:v>
                </c:pt>
                <c:pt idx="370">
                  <c:v>0.18909999999999999</c:v>
                </c:pt>
                <c:pt idx="371">
                  <c:v>0.18129999999999999</c:v>
                </c:pt>
                <c:pt idx="372">
                  <c:v>0.1807</c:v>
                </c:pt>
                <c:pt idx="373">
                  <c:v>0.17879999999999999</c:v>
                </c:pt>
                <c:pt idx="374">
                  <c:v>0.17580000000000001</c:v>
                </c:pt>
                <c:pt idx="375">
                  <c:v>0.16539999999999999</c:v>
                </c:pt>
                <c:pt idx="376">
                  <c:v>0.16300000000000001</c:v>
                </c:pt>
                <c:pt idx="377">
                  <c:v>0.1545</c:v>
                </c:pt>
                <c:pt idx="378">
                  <c:v>0.14899999999999999</c:v>
                </c:pt>
                <c:pt idx="379">
                  <c:v>0.14580000000000001</c:v>
                </c:pt>
                <c:pt idx="380">
                  <c:v>0.1447</c:v>
                </c:pt>
                <c:pt idx="381">
                  <c:v>0.1406</c:v>
                </c:pt>
                <c:pt idx="382">
                  <c:v>0.13689999999999999</c:v>
                </c:pt>
                <c:pt idx="383">
                  <c:v>0.1298</c:v>
                </c:pt>
                <c:pt idx="384">
                  <c:v>0.12180000000000001</c:v>
                </c:pt>
                <c:pt idx="385">
                  <c:v>0.1172</c:v>
                </c:pt>
                <c:pt idx="386">
                  <c:v>0.1152</c:v>
                </c:pt>
                <c:pt idx="387">
                  <c:v>0.1123</c:v>
                </c:pt>
                <c:pt idx="388">
                  <c:v>0.1079</c:v>
                </c:pt>
                <c:pt idx="389">
                  <c:v>0.1026</c:v>
                </c:pt>
                <c:pt idx="390">
                  <c:v>0.1031</c:v>
                </c:pt>
                <c:pt idx="391">
                  <c:v>9.6799999999999997E-2</c:v>
                </c:pt>
                <c:pt idx="392">
                  <c:v>9.4100000000000003E-2</c:v>
                </c:pt>
                <c:pt idx="393">
                  <c:v>8.8700000000000001E-2</c:v>
                </c:pt>
                <c:pt idx="394">
                  <c:v>8.9899999999999994E-2</c:v>
                </c:pt>
                <c:pt idx="395">
                  <c:v>8.5300000000000001E-2</c:v>
                </c:pt>
                <c:pt idx="396">
                  <c:v>8.6699999999999999E-2</c:v>
                </c:pt>
                <c:pt idx="397">
                  <c:v>7.9399999999999998E-2</c:v>
                </c:pt>
                <c:pt idx="398">
                  <c:v>7.9799999999999996E-2</c:v>
                </c:pt>
                <c:pt idx="399">
                  <c:v>8.0199999999999994E-2</c:v>
                </c:pt>
                <c:pt idx="400">
                  <c:v>7.6799999999999993E-2</c:v>
                </c:pt>
                <c:pt idx="401">
                  <c:v>7.0900000000000005E-2</c:v>
                </c:pt>
                <c:pt idx="402">
                  <c:v>6.9099999999999995E-2</c:v>
                </c:pt>
                <c:pt idx="403">
                  <c:v>6.7799999999999999E-2</c:v>
                </c:pt>
                <c:pt idx="404">
                  <c:v>6.5000000000000002E-2</c:v>
                </c:pt>
                <c:pt idx="405">
                  <c:v>6.1100000000000002E-2</c:v>
                </c:pt>
                <c:pt idx="406">
                  <c:v>6.1100000000000002E-2</c:v>
                </c:pt>
                <c:pt idx="407">
                  <c:v>5.96E-2</c:v>
                </c:pt>
                <c:pt idx="408">
                  <c:v>5.8999999999999997E-2</c:v>
                </c:pt>
                <c:pt idx="409">
                  <c:v>5.7099999999999998E-2</c:v>
                </c:pt>
                <c:pt idx="410">
                  <c:v>5.0900000000000001E-2</c:v>
                </c:pt>
                <c:pt idx="411">
                  <c:v>5.28E-2</c:v>
                </c:pt>
                <c:pt idx="412">
                  <c:v>5.0999999999999997E-2</c:v>
                </c:pt>
                <c:pt idx="413">
                  <c:v>5.0999999999999997E-2</c:v>
                </c:pt>
                <c:pt idx="414">
                  <c:v>5.0200000000000002E-2</c:v>
                </c:pt>
                <c:pt idx="415">
                  <c:v>5.0099999999999999E-2</c:v>
                </c:pt>
                <c:pt idx="416">
                  <c:v>4.7500000000000001E-2</c:v>
                </c:pt>
                <c:pt idx="417">
                  <c:v>4.4600000000000001E-2</c:v>
                </c:pt>
                <c:pt idx="418">
                  <c:v>4.5199999999999997E-2</c:v>
                </c:pt>
                <c:pt idx="419">
                  <c:v>4.3700000000000003E-2</c:v>
                </c:pt>
                <c:pt idx="420">
                  <c:v>4.6100000000000002E-2</c:v>
                </c:pt>
                <c:pt idx="421">
                  <c:v>4.5499999999999999E-2</c:v>
                </c:pt>
                <c:pt idx="422">
                  <c:v>4.2299999999999997E-2</c:v>
                </c:pt>
                <c:pt idx="423">
                  <c:v>4.1799999999999997E-2</c:v>
                </c:pt>
                <c:pt idx="424">
                  <c:v>4.1700000000000001E-2</c:v>
                </c:pt>
                <c:pt idx="425">
                  <c:v>3.9600000000000003E-2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emission!$O$1</c:f>
              <c:strCache>
                <c:ptCount val="1"/>
                <c:pt idx="0">
                  <c:v>Cy3.5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emission!$O$2:$O$577</c:f>
              <c:numCache>
                <c:formatCode>General</c:formatCode>
                <c:ptCount val="576"/>
                <c:pt idx="248">
                  <c:v>1.11E-2</c:v>
                </c:pt>
                <c:pt idx="249">
                  <c:v>1.11E-2</c:v>
                </c:pt>
                <c:pt idx="250">
                  <c:v>1.11E-2</c:v>
                </c:pt>
                <c:pt idx="251">
                  <c:v>1.11E-2</c:v>
                </c:pt>
                <c:pt idx="252">
                  <c:v>1.3899999999999999E-2</c:v>
                </c:pt>
                <c:pt idx="253">
                  <c:v>1.3899999999999999E-2</c:v>
                </c:pt>
                <c:pt idx="254">
                  <c:v>1.3899999999999999E-2</c:v>
                </c:pt>
                <c:pt idx="255">
                  <c:v>1.67E-2</c:v>
                </c:pt>
                <c:pt idx="256">
                  <c:v>1.9400000000000001E-2</c:v>
                </c:pt>
                <c:pt idx="257">
                  <c:v>2.5000000000000001E-2</c:v>
                </c:pt>
                <c:pt idx="258">
                  <c:v>2.7799999999999998E-2</c:v>
                </c:pt>
                <c:pt idx="259">
                  <c:v>3.0599999999999999E-2</c:v>
                </c:pt>
                <c:pt idx="260">
                  <c:v>3.0599999999999999E-2</c:v>
                </c:pt>
                <c:pt idx="261">
                  <c:v>4.1700000000000001E-2</c:v>
                </c:pt>
                <c:pt idx="262">
                  <c:v>4.4400000000000002E-2</c:v>
                </c:pt>
                <c:pt idx="263">
                  <c:v>5.5599999999999997E-2</c:v>
                </c:pt>
                <c:pt idx="264">
                  <c:v>6.9400000000000003E-2</c:v>
                </c:pt>
                <c:pt idx="265">
                  <c:v>6.9400000000000003E-2</c:v>
                </c:pt>
                <c:pt idx="266">
                  <c:v>8.8900000000000007E-2</c:v>
                </c:pt>
                <c:pt idx="267">
                  <c:v>0.1111</c:v>
                </c:pt>
                <c:pt idx="268">
                  <c:v>0.1305</c:v>
                </c:pt>
                <c:pt idx="269">
                  <c:v>0.16389999999999999</c:v>
                </c:pt>
                <c:pt idx="270">
                  <c:v>0.18329999999999999</c:v>
                </c:pt>
                <c:pt idx="271">
                  <c:v>0.20830000000000001</c:v>
                </c:pt>
                <c:pt idx="272">
                  <c:v>0.25280000000000002</c:v>
                </c:pt>
                <c:pt idx="273">
                  <c:v>0.2833</c:v>
                </c:pt>
                <c:pt idx="274">
                  <c:v>0.33889999999999998</c:v>
                </c:pt>
                <c:pt idx="275">
                  <c:v>0.39169999999999999</c:v>
                </c:pt>
                <c:pt idx="276">
                  <c:v>0.43059999999999998</c:v>
                </c:pt>
                <c:pt idx="277">
                  <c:v>0.50280000000000002</c:v>
                </c:pt>
                <c:pt idx="278">
                  <c:v>0.57779999999999998</c:v>
                </c:pt>
                <c:pt idx="279">
                  <c:v>0.62219999999999998</c:v>
                </c:pt>
                <c:pt idx="280">
                  <c:v>0.66669999999999996</c:v>
                </c:pt>
                <c:pt idx="281">
                  <c:v>0.73609999999999998</c:v>
                </c:pt>
                <c:pt idx="282">
                  <c:v>0.83330000000000004</c:v>
                </c:pt>
                <c:pt idx="283">
                  <c:v>0.8528</c:v>
                </c:pt>
                <c:pt idx="284">
                  <c:v>0.8861</c:v>
                </c:pt>
                <c:pt idx="285">
                  <c:v>0.91669999999999996</c:v>
                </c:pt>
                <c:pt idx="286">
                  <c:v>0.9556</c:v>
                </c:pt>
                <c:pt idx="287">
                  <c:v>0.9778</c:v>
                </c:pt>
                <c:pt idx="288">
                  <c:v>0.99439999999999995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0.99439999999999995</c:v>
                </c:pt>
                <c:pt idx="294">
                  <c:v>0.98060000000000003</c:v>
                </c:pt>
                <c:pt idx="295">
                  <c:v>0.96389999999999998</c:v>
                </c:pt>
                <c:pt idx="296">
                  <c:v>0.9556</c:v>
                </c:pt>
                <c:pt idx="297">
                  <c:v>0.93059999999999998</c:v>
                </c:pt>
                <c:pt idx="298">
                  <c:v>0.9</c:v>
                </c:pt>
                <c:pt idx="299">
                  <c:v>0.87780000000000002</c:v>
                </c:pt>
                <c:pt idx="300">
                  <c:v>0.84440000000000004</c:v>
                </c:pt>
                <c:pt idx="301">
                  <c:v>0.82499999999999996</c:v>
                </c:pt>
                <c:pt idx="302">
                  <c:v>0.7944</c:v>
                </c:pt>
                <c:pt idx="303">
                  <c:v>0.76390000000000002</c:v>
                </c:pt>
                <c:pt idx="304">
                  <c:v>0.74719999999999998</c:v>
                </c:pt>
                <c:pt idx="305">
                  <c:v>0.71109999999999995</c:v>
                </c:pt>
                <c:pt idx="306">
                  <c:v>0.69440000000000002</c:v>
                </c:pt>
                <c:pt idx="307">
                  <c:v>0.6694</c:v>
                </c:pt>
                <c:pt idx="308">
                  <c:v>0.64170000000000005</c:v>
                </c:pt>
                <c:pt idx="309">
                  <c:v>0.61109999999999998</c:v>
                </c:pt>
                <c:pt idx="310">
                  <c:v>0.6</c:v>
                </c:pt>
                <c:pt idx="311">
                  <c:v>0.58609999999999995</c:v>
                </c:pt>
                <c:pt idx="312">
                  <c:v>0.56389999999999996</c:v>
                </c:pt>
                <c:pt idx="313">
                  <c:v>0.55000000000000004</c:v>
                </c:pt>
                <c:pt idx="314">
                  <c:v>0.52500000000000002</c:v>
                </c:pt>
                <c:pt idx="315">
                  <c:v>0.51670000000000005</c:v>
                </c:pt>
                <c:pt idx="316">
                  <c:v>0.50829999999999997</c:v>
                </c:pt>
                <c:pt idx="317">
                  <c:v>0.49440000000000001</c:v>
                </c:pt>
                <c:pt idx="318">
                  <c:v>0.48609999999999998</c:v>
                </c:pt>
                <c:pt idx="319">
                  <c:v>0.47220000000000001</c:v>
                </c:pt>
                <c:pt idx="320">
                  <c:v>0.46110000000000001</c:v>
                </c:pt>
                <c:pt idx="321">
                  <c:v>0.46110000000000001</c:v>
                </c:pt>
                <c:pt idx="322">
                  <c:v>0.4556</c:v>
                </c:pt>
                <c:pt idx="323">
                  <c:v>0.44169999999999998</c:v>
                </c:pt>
                <c:pt idx="324">
                  <c:v>0.44169999999999998</c:v>
                </c:pt>
                <c:pt idx="325">
                  <c:v>0.43330000000000002</c:v>
                </c:pt>
                <c:pt idx="326">
                  <c:v>0.43330000000000002</c:v>
                </c:pt>
                <c:pt idx="327">
                  <c:v>0.43330000000000002</c:v>
                </c:pt>
                <c:pt idx="328">
                  <c:v>0.43330000000000002</c:v>
                </c:pt>
                <c:pt idx="329">
                  <c:v>0.43330000000000002</c:v>
                </c:pt>
                <c:pt idx="330">
                  <c:v>0.43890000000000001</c:v>
                </c:pt>
                <c:pt idx="331">
                  <c:v>0.43890000000000001</c:v>
                </c:pt>
                <c:pt idx="332">
                  <c:v>0.44169999999999998</c:v>
                </c:pt>
                <c:pt idx="333">
                  <c:v>0.44169999999999998</c:v>
                </c:pt>
                <c:pt idx="334">
                  <c:v>0.44440000000000002</c:v>
                </c:pt>
                <c:pt idx="335">
                  <c:v>0.44440000000000002</c:v>
                </c:pt>
                <c:pt idx="336">
                  <c:v>0.44719999999999999</c:v>
                </c:pt>
                <c:pt idx="337">
                  <c:v>0.44719999999999999</c:v>
                </c:pt>
                <c:pt idx="338">
                  <c:v>0.44719999999999999</c:v>
                </c:pt>
                <c:pt idx="339">
                  <c:v>0.44169999999999998</c:v>
                </c:pt>
                <c:pt idx="340">
                  <c:v>0.44169999999999998</c:v>
                </c:pt>
                <c:pt idx="341">
                  <c:v>0.43890000000000001</c:v>
                </c:pt>
                <c:pt idx="342">
                  <c:v>0.43330000000000002</c:v>
                </c:pt>
                <c:pt idx="343">
                  <c:v>0.43059999999999998</c:v>
                </c:pt>
                <c:pt idx="344">
                  <c:v>0.4194</c:v>
                </c:pt>
                <c:pt idx="345">
                  <c:v>0.41670000000000001</c:v>
                </c:pt>
                <c:pt idx="346">
                  <c:v>0.4083</c:v>
                </c:pt>
                <c:pt idx="347">
                  <c:v>0.4</c:v>
                </c:pt>
                <c:pt idx="348">
                  <c:v>0.39439999999999997</c:v>
                </c:pt>
                <c:pt idx="349">
                  <c:v>0.38059999999999999</c:v>
                </c:pt>
                <c:pt idx="350">
                  <c:v>0.36670000000000003</c:v>
                </c:pt>
                <c:pt idx="351">
                  <c:v>0.36670000000000003</c:v>
                </c:pt>
                <c:pt idx="352">
                  <c:v>0.35830000000000001</c:v>
                </c:pt>
                <c:pt idx="353">
                  <c:v>0.33889999999999998</c:v>
                </c:pt>
                <c:pt idx="354">
                  <c:v>0.33329999999999999</c:v>
                </c:pt>
                <c:pt idx="355">
                  <c:v>0.31940000000000002</c:v>
                </c:pt>
                <c:pt idx="356">
                  <c:v>0.31669999999999998</c:v>
                </c:pt>
                <c:pt idx="357">
                  <c:v>0.30830000000000002</c:v>
                </c:pt>
                <c:pt idx="358">
                  <c:v>0.2944</c:v>
                </c:pt>
                <c:pt idx="359">
                  <c:v>0.28889999999999999</c:v>
                </c:pt>
                <c:pt idx="360">
                  <c:v>0.26939999999999997</c:v>
                </c:pt>
                <c:pt idx="361">
                  <c:v>0.26669999999999999</c:v>
                </c:pt>
                <c:pt idx="362">
                  <c:v>0.2611</c:v>
                </c:pt>
                <c:pt idx="363">
                  <c:v>0.25</c:v>
                </c:pt>
                <c:pt idx="364">
                  <c:v>0.2361</c:v>
                </c:pt>
                <c:pt idx="365">
                  <c:v>0.23330000000000001</c:v>
                </c:pt>
                <c:pt idx="366">
                  <c:v>0.22500000000000001</c:v>
                </c:pt>
                <c:pt idx="367">
                  <c:v>0.21390000000000001</c:v>
                </c:pt>
                <c:pt idx="368">
                  <c:v>0.21110000000000001</c:v>
                </c:pt>
                <c:pt idx="369">
                  <c:v>0.19719999999999999</c:v>
                </c:pt>
                <c:pt idx="370">
                  <c:v>0.19439999999999999</c:v>
                </c:pt>
                <c:pt idx="371">
                  <c:v>0.19170000000000001</c:v>
                </c:pt>
                <c:pt idx="372">
                  <c:v>0.18329999999999999</c:v>
                </c:pt>
                <c:pt idx="373">
                  <c:v>0.18049999999999999</c:v>
                </c:pt>
                <c:pt idx="374">
                  <c:v>0.17219999999999999</c:v>
                </c:pt>
                <c:pt idx="375">
                  <c:v>0.16669999999999999</c:v>
                </c:pt>
                <c:pt idx="376">
                  <c:v>0.16669999999999999</c:v>
                </c:pt>
                <c:pt idx="377">
                  <c:v>0.1583</c:v>
                </c:pt>
                <c:pt idx="378">
                  <c:v>0.15</c:v>
                </c:pt>
                <c:pt idx="379">
                  <c:v>0.15</c:v>
                </c:pt>
                <c:pt idx="380">
                  <c:v>0.14169999999999999</c:v>
                </c:pt>
                <c:pt idx="381">
                  <c:v>0.14169999999999999</c:v>
                </c:pt>
                <c:pt idx="382">
                  <c:v>0.1389</c:v>
                </c:pt>
                <c:pt idx="383">
                  <c:v>0.1305</c:v>
                </c:pt>
                <c:pt idx="384">
                  <c:v>0.1305</c:v>
                </c:pt>
                <c:pt idx="385">
                  <c:v>0.125</c:v>
                </c:pt>
                <c:pt idx="386">
                  <c:v>0.125</c:v>
                </c:pt>
                <c:pt idx="387">
                  <c:v>0.125</c:v>
                </c:pt>
                <c:pt idx="388">
                  <c:v>0.1222</c:v>
                </c:pt>
                <c:pt idx="389">
                  <c:v>0.1167</c:v>
                </c:pt>
                <c:pt idx="390">
                  <c:v>0.1139</c:v>
                </c:pt>
                <c:pt idx="391">
                  <c:v>0.1139</c:v>
                </c:pt>
                <c:pt idx="392">
                  <c:v>0.1111</c:v>
                </c:pt>
                <c:pt idx="393">
                  <c:v>0.1111</c:v>
                </c:pt>
                <c:pt idx="394">
                  <c:v>0.10829999999999999</c:v>
                </c:pt>
                <c:pt idx="395">
                  <c:v>0.10829999999999999</c:v>
                </c:pt>
                <c:pt idx="396">
                  <c:v>0.10829999999999999</c:v>
                </c:pt>
                <c:pt idx="397">
                  <c:v>0.1028</c:v>
                </c:pt>
                <c:pt idx="398">
                  <c:v>0.1</c:v>
                </c:pt>
                <c:pt idx="399">
                  <c:v>9.7199999999999995E-2</c:v>
                </c:pt>
                <c:pt idx="400">
                  <c:v>9.7199999999999995E-2</c:v>
                </c:pt>
                <c:pt idx="401">
                  <c:v>9.4399999999999998E-2</c:v>
                </c:pt>
                <c:pt idx="402">
                  <c:v>9.4399999999999998E-2</c:v>
                </c:pt>
                <c:pt idx="403">
                  <c:v>8.8900000000000007E-2</c:v>
                </c:pt>
                <c:pt idx="404">
                  <c:v>8.6099999999999996E-2</c:v>
                </c:pt>
                <c:pt idx="405">
                  <c:v>8.6099999999999996E-2</c:v>
                </c:pt>
                <c:pt idx="406">
                  <c:v>8.6099999999999996E-2</c:v>
                </c:pt>
                <c:pt idx="407">
                  <c:v>8.3299999999999999E-2</c:v>
                </c:pt>
                <c:pt idx="408">
                  <c:v>8.0500000000000002E-2</c:v>
                </c:pt>
                <c:pt idx="409">
                  <c:v>8.0500000000000002E-2</c:v>
                </c:pt>
                <c:pt idx="410">
                  <c:v>7.4999999999999997E-2</c:v>
                </c:pt>
                <c:pt idx="411">
                  <c:v>7.4999999999999997E-2</c:v>
                </c:pt>
                <c:pt idx="412">
                  <c:v>7.22E-2</c:v>
                </c:pt>
                <c:pt idx="413">
                  <c:v>6.9400000000000003E-2</c:v>
                </c:pt>
                <c:pt idx="414">
                  <c:v>6.9400000000000003E-2</c:v>
                </c:pt>
                <c:pt idx="415">
                  <c:v>6.6699999999999995E-2</c:v>
                </c:pt>
                <c:pt idx="416">
                  <c:v>6.6699999999999995E-2</c:v>
                </c:pt>
                <c:pt idx="417">
                  <c:v>6.6699999999999995E-2</c:v>
                </c:pt>
                <c:pt idx="418">
                  <c:v>6.1100000000000002E-2</c:v>
                </c:pt>
                <c:pt idx="419">
                  <c:v>5.8299999999999998E-2</c:v>
                </c:pt>
                <c:pt idx="420">
                  <c:v>5.8299999999999998E-2</c:v>
                </c:pt>
                <c:pt idx="421">
                  <c:v>5.8299999999999998E-2</c:v>
                </c:pt>
                <c:pt idx="422">
                  <c:v>5.5599999999999997E-2</c:v>
                </c:pt>
                <c:pt idx="423">
                  <c:v>5.5599999999999997E-2</c:v>
                </c:pt>
                <c:pt idx="424">
                  <c:v>5.28E-2</c:v>
                </c:pt>
                <c:pt idx="425">
                  <c:v>5.28E-2</c:v>
                </c:pt>
                <c:pt idx="426">
                  <c:v>4.7199999999999999E-2</c:v>
                </c:pt>
                <c:pt idx="427">
                  <c:v>4.7199999999999999E-2</c:v>
                </c:pt>
                <c:pt idx="428">
                  <c:v>4.7199999999999999E-2</c:v>
                </c:pt>
                <c:pt idx="429">
                  <c:v>4.4400000000000002E-2</c:v>
                </c:pt>
                <c:pt idx="430">
                  <c:v>4.4400000000000002E-2</c:v>
                </c:pt>
                <c:pt idx="431">
                  <c:v>4.4400000000000002E-2</c:v>
                </c:pt>
                <c:pt idx="432">
                  <c:v>4.1700000000000001E-2</c:v>
                </c:pt>
                <c:pt idx="433">
                  <c:v>3.8899999999999997E-2</c:v>
                </c:pt>
                <c:pt idx="434">
                  <c:v>3.8899999999999997E-2</c:v>
                </c:pt>
                <c:pt idx="435">
                  <c:v>3.8899999999999997E-2</c:v>
                </c:pt>
                <c:pt idx="436">
                  <c:v>3.3300000000000003E-2</c:v>
                </c:pt>
                <c:pt idx="437">
                  <c:v>3.3300000000000003E-2</c:v>
                </c:pt>
                <c:pt idx="438">
                  <c:v>3.3300000000000003E-2</c:v>
                </c:pt>
                <c:pt idx="439">
                  <c:v>3.3300000000000003E-2</c:v>
                </c:pt>
                <c:pt idx="440">
                  <c:v>3.0599999999999999E-2</c:v>
                </c:pt>
                <c:pt idx="441">
                  <c:v>3.0599999999999999E-2</c:v>
                </c:pt>
                <c:pt idx="442">
                  <c:v>3.0599999999999999E-2</c:v>
                </c:pt>
                <c:pt idx="443">
                  <c:v>3.0599999999999999E-2</c:v>
                </c:pt>
                <c:pt idx="444">
                  <c:v>2.7799999999999998E-2</c:v>
                </c:pt>
                <c:pt idx="445">
                  <c:v>2.7799999999999998E-2</c:v>
                </c:pt>
                <c:pt idx="446">
                  <c:v>2.7799999999999998E-2</c:v>
                </c:pt>
                <c:pt idx="447">
                  <c:v>2.7799999999999998E-2</c:v>
                </c:pt>
                <c:pt idx="448">
                  <c:v>2.7799999999999998E-2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emission!$P$1</c:f>
              <c:strCache>
                <c:ptCount val="1"/>
                <c:pt idx="0">
                  <c:v>Alexa 594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emission!$P$2:$P$577</c:f>
              <c:numCache>
                <c:formatCode>General</c:formatCode>
                <c:ptCount val="576"/>
                <c:pt idx="280">
                  <c:v>6.1600000000000002E-2</c:v>
                </c:pt>
                <c:pt idx="281">
                  <c:v>6.6600000000000006E-2</c:v>
                </c:pt>
                <c:pt idx="282">
                  <c:v>7.3899999999999993E-2</c:v>
                </c:pt>
                <c:pt idx="283">
                  <c:v>8.4400000000000003E-2</c:v>
                </c:pt>
                <c:pt idx="284">
                  <c:v>9.7000000000000003E-2</c:v>
                </c:pt>
                <c:pt idx="285">
                  <c:v>0.1105</c:v>
                </c:pt>
                <c:pt idx="286">
                  <c:v>0.12520000000000001</c:v>
                </c:pt>
                <c:pt idx="287">
                  <c:v>0.14199999999999999</c:v>
                </c:pt>
                <c:pt idx="288">
                  <c:v>0.16209999999999999</c:v>
                </c:pt>
                <c:pt idx="289">
                  <c:v>0.1837</c:v>
                </c:pt>
                <c:pt idx="290">
                  <c:v>0.20669999999999999</c:v>
                </c:pt>
                <c:pt idx="291">
                  <c:v>0.2306</c:v>
                </c:pt>
                <c:pt idx="292">
                  <c:v>0.25729999999999997</c:v>
                </c:pt>
                <c:pt idx="293">
                  <c:v>0.28820000000000001</c:v>
                </c:pt>
                <c:pt idx="294">
                  <c:v>0.31390000000000001</c:v>
                </c:pt>
                <c:pt idx="295">
                  <c:v>0.34489999999999998</c:v>
                </c:pt>
                <c:pt idx="296">
                  <c:v>0.37659999999999999</c:v>
                </c:pt>
                <c:pt idx="297">
                  <c:v>0.4123</c:v>
                </c:pt>
                <c:pt idx="298">
                  <c:v>0.44800000000000001</c:v>
                </c:pt>
                <c:pt idx="299">
                  <c:v>0.48509999999999998</c:v>
                </c:pt>
                <c:pt idx="300">
                  <c:v>0.52359999999999995</c:v>
                </c:pt>
                <c:pt idx="301">
                  <c:v>0.56100000000000005</c:v>
                </c:pt>
                <c:pt idx="302">
                  <c:v>0.59799999999999998</c:v>
                </c:pt>
                <c:pt idx="303">
                  <c:v>0.63729999999999998</c:v>
                </c:pt>
                <c:pt idx="304">
                  <c:v>0.67789999999999995</c:v>
                </c:pt>
                <c:pt idx="305">
                  <c:v>0.71550000000000002</c:v>
                </c:pt>
                <c:pt idx="306">
                  <c:v>0.74809999999999999</c:v>
                </c:pt>
                <c:pt idx="307">
                  <c:v>0.78439999999999999</c:v>
                </c:pt>
                <c:pt idx="308">
                  <c:v>0.81799999999999995</c:v>
                </c:pt>
                <c:pt idx="309">
                  <c:v>0.84760000000000002</c:v>
                </c:pt>
                <c:pt idx="310">
                  <c:v>0.876</c:v>
                </c:pt>
                <c:pt idx="311">
                  <c:v>0.90359999999999996</c:v>
                </c:pt>
                <c:pt idx="312">
                  <c:v>0.92630000000000001</c:v>
                </c:pt>
                <c:pt idx="313">
                  <c:v>0.94410000000000005</c:v>
                </c:pt>
                <c:pt idx="314">
                  <c:v>0.9587</c:v>
                </c:pt>
                <c:pt idx="315">
                  <c:v>0.97460000000000002</c:v>
                </c:pt>
                <c:pt idx="316">
                  <c:v>0.98570000000000002</c:v>
                </c:pt>
                <c:pt idx="317">
                  <c:v>0.99580000000000002</c:v>
                </c:pt>
                <c:pt idx="318">
                  <c:v>1</c:v>
                </c:pt>
                <c:pt idx="319">
                  <c:v>0.99829999999999997</c:v>
                </c:pt>
                <c:pt idx="320">
                  <c:v>0.996</c:v>
                </c:pt>
                <c:pt idx="321">
                  <c:v>0.99470000000000003</c:v>
                </c:pt>
                <c:pt idx="322">
                  <c:v>0.98480000000000001</c:v>
                </c:pt>
                <c:pt idx="323">
                  <c:v>0.97619999999999996</c:v>
                </c:pt>
                <c:pt idx="324">
                  <c:v>0.96809999999999996</c:v>
                </c:pt>
                <c:pt idx="325">
                  <c:v>0.95330000000000004</c:v>
                </c:pt>
                <c:pt idx="326">
                  <c:v>0.93430000000000002</c:v>
                </c:pt>
                <c:pt idx="327">
                  <c:v>0.91769999999999996</c:v>
                </c:pt>
                <c:pt idx="328">
                  <c:v>0.89870000000000005</c:v>
                </c:pt>
                <c:pt idx="329">
                  <c:v>0.88160000000000005</c:v>
                </c:pt>
                <c:pt idx="330">
                  <c:v>0.85919999999999996</c:v>
                </c:pt>
                <c:pt idx="331">
                  <c:v>0.84130000000000005</c:v>
                </c:pt>
                <c:pt idx="332">
                  <c:v>0.81899999999999995</c:v>
                </c:pt>
                <c:pt idx="333">
                  <c:v>0.79759999999999998</c:v>
                </c:pt>
                <c:pt idx="334">
                  <c:v>0.77059999999999995</c:v>
                </c:pt>
                <c:pt idx="335">
                  <c:v>0.74860000000000004</c:v>
                </c:pt>
                <c:pt idx="336">
                  <c:v>0.72840000000000005</c:v>
                </c:pt>
                <c:pt idx="337">
                  <c:v>0.70240000000000002</c:v>
                </c:pt>
                <c:pt idx="338">
                  <c:v>0.67879999999999996</c:v>
                </c:pt>
                <c:pt idx="339">
                  <c:v>0.65780000000000005</c:v>
                </c:pt>
                <c:pt idx="340">
                  <c:v>0.63639999999999997</c:v>
                </c:pt>
                <c:pt idx="341">
                  <c:v>0.6159</c:v>
                </c:pt>
                <c:pt idx="342">
                  <c:v>0.59489999999999998</c:v>
                </c:pt>
                <c:pt idx="343">
                  <c:v>0.5766</c:v>
                </c:pt>
                <c:pt idx="344">
                  <c:v>0.55549999999999999</c:v>
                </c:pt>
                <c:pt idx="345">
                  <c:v>0.5363</c:v>
                </c:pt>
                <c:pt idx="346">
                  <c:v>0.52259999999999995</c:v>
                </c:pt>
                <c:pt idx="347">
                  <c:v>0.50509999999999999</c:v>
                </c:pt>
                <c:pt idx="348">
                  <c:v>0.4889</c:v>
                </c:pt>
                <c:pt idx="349">
                  <c:v>0.4728</c:v>
                </c:pt>
                <c:pt idx="350">
                  <c:v>0.45800000000000002</c:v>
                </c:pt>
                <c:pt idx="351">
                  <c:v>0.44540000000000002</c:v>
                </c:pt>
                <c:pt idx="352">
                  <c:v>0.43269999999999997</c:v>
                </c:pt>
                <c:pt idx="353">
                  <c:v>0.42080000000000001</c:v>
                </c:pt>
                <c:pt idx="354">
                  <c:v>0.40799999999999997</c:v>
                </c:pt>
                <c:pt idx="355">
                  <c:v>0.3977</c:v>
                </c:pt>
                <c:pt idx="356">
                  <c:v>0.38829999999999998</c:v>
                </c:pt>
                <c:pt idx="357">
                  <c:v>0.377</c:v>
                </c:pt>
                <c:pt idx="358">
                  <c:v>0.37059999999999998</c:v>
                </c:pt>
                <c:pt idx="359">
                  <c:v>0.36130000000000001</c:v>
                </c:pt>
                <c:pt idx="360">
                  <c:v>0.35349999999999998</c:v>
                </c:pt>
                <c:pt idx="361">
                  <c:v>0.3463</c:v>
                </c:pt>
                <c:pt idx="362">
                  <c:v>0.34160000000000001</c:v>
                </c:pt>
                <c:pt idx="363">
                  <c:v>0.3347</c:v>
                </c:pt>
                <c:pt idx="364">
                  <c:v>0.32640000000000002</c:v>
                </c:pt>
                <c:pt idx="365">
                  <c:v>0.3211</c:v>
                </c:pt>
                <c:pt idx="366">
                  <c:v>0.31590000000000001</c:v>
                </c:pt>
                <c:pt idx="367">
                  <c:v>0.30959999999999999</c:v>
                </c:pt>
                <c:pt idx="368">
                  <c:v>0.30230000000000001</c:v>
                </c:pt>
                <c:pt idx="369">
                  <c:v>0.29759999999999998</c:v>
                </c:pt>
                <c:pt idx="370">
                  <c:v>0.28910000000000002</c:v>
                </c:pt>
                <c:pt idx="371">
                  <c:v>0.28520000000000001</c:v>
                </c:pt>
                <c:pt idx="372">
                  <c:v>0.28089999999999998</c:v>
                </c:pt>
                <c:pt idx="373">
                  <c:v>0.27650000000000002</c:v>
                </c:pt>
                <c:pt idx="374">
                  <c:v>0.26900000000000002</c:v>
                </c:pt>
                <c:pt idx="375">
                  <c:v>0.26579999999999998</c:v>
                </c:pt>
                <c:pt idx="376">
                  <c:v>0.26150000000000001</c:v>
                </c:pt>
                <c:pt idx="377">
                  <c:v>0.2555</c:v>
                </c:pt>
                <c:pt idx="378">
                  <c:v>0.25080000000000002</c:v>
                </c:pt>
                <c:pt idx="379">
                  <c:v>0.2457</c:v>
                </c:pt>
                <c:pt idx="380">
                  <c:v>0.24149999999999999</c:v>
                </c:pt>
                <c:pt idx="381">
                  <c:v>0.23699999999999999</c:v>
                </c:pt>
                <c:pt idx="382">
                  <c:v>0.23180000000000001</c:v>
                </c:pt>
                <c:pt idx="383">
                  <c:v>0.2263</c:v>
                </c:pt>
                <c:pt idx="384">
                  <c:v>0.2218</c:v>
                </c:pt>
                <c:pt idx="385">
                  <c:v>0.2175</c:v>
                </c:pt>
                <c:pt idx="386">
                  <c:v>0.21260000000000001</c:v>
                </c:pt>
                <c:pt idx="387">
                  <c:v>0.20660000000000001</c:v>
                </c:pt>
                <c:pt idx="388">
                  <c:v>0.2011</c:v>
                </c:pt>
                <c:pt idx="389">
                  <c:v>0.19689999999999999</c:v>
                </c:pt>
                <c:pt idx="390">
                  <c:v>0.19320000000000001</c:v>
                </c:pt>
                <c:pt idx="391">
                  <c:v>0.18729999999999999</c:v>
                </c:pt>
                <c:pt idx="392">
                  <c:v>0.18390000000000001</c:v>
                </c:pt>
                <c:pt idx="393">
                  <c:v>0.17799999999999999</c:v>
                </c:pt>
                <c:pt idx="394">
                  <c:v>0.17469999999999999</c:v>
                </c:pt>
                <c:pt idx="395">
                  <c:v>0.16969999999999999</c:v>
                </c:pt>
                <c:pt idx="396">
                  <c:v>0.16589999999999999</c:v>
                </c:pt>
                <c:pt idx="397">
                  <c:v>0.16250000000000001</c:v>
                </c:pt>
                <c:pt idx="398">
                  <c:v>0.1588</c:v>
                </c:pt>
                <c:pt idx="399">
                  <c:v>0.15229999999999999</c:v>
                </c:pt>
                <c:pt idx="400">
                  <c:v>0.14910000000000001</c:v>
                </c:pt>
                <c:pt idx="401">
                  <c:v>0.1439</c:v>
                </c:pt>
                <c:pt idx="402">
                  <c:v>0.13969999999999999</c:v>
                </c:pt>
                <c:pt idx="403">
                  <c:v>0.13519999999999999</c:v>
                </c:pt>
                <c:pt idx="404">
                  <c:v>0.13</c:v>
                </c:pt>
                <c:pt idx="405">
                  <c:v>0.12509999999999999</c:v>
                </c:pt>
                <c:pt idx="406">
                  <c:v>0.1225</c:v>
                </c:pt>
                <c:pt idx="407">
                  <c:v>0.1187</c:v>
                </c:pt>
                <c:pt idx="408">
                  <c:v>0.1149</c:v>
                </c:pt>
                <c:pt idx="409">
                  <c:v>0.10979999999999999</c:v>
                </c:pt>
                <c:pt idx="410">
                  <c:v>0.1065</c:v>
                </c:pt>
                <c:pt idx="411">
                  <c:v>0.10249999999999999</c:v>
                </c:pt>
                <c:pt idx="412">
                  <c:v>0.1004</c:v>
                </c:pt>
                <c:pt idx="413">
                  <c:v>9.6500000000000002E-2</c:v>
                </c:pt>
                <c:pt idx="414">
                  <c:v>9.3700000000000006E-2</c:v>
                </c:pt>
                <c:pt idx="415">
                  <c:v>9.01E-2</c:v>
                </c:pt>
                <c:pt idx="416">
                  <c:v>8.5199999999999998E-2</c:v>
                </c:pt>
                <c:pt idx="417">
                  <c:v>8.3199999999999996E-2</c:v>
                </c:pt>
                <c:pt idx="418">
                  <c:v>8.0699999999999994E-2</c:v>
                </c:pt>
                <c:pt idx="419">
                  <c:v>7.6600000000000001E-2</c:v>
                </c:pt>
                <c:pt idx="420">
                  <c:v>7.3599999999999999E-2</c:v>
                </c:pt>
                <c:pt idx="421">
                  <c:v>7.3099999999999998E-2</c:v>
                </c:pt>
                <c:pt idx="422">
                  <c:v>7.0300000000000001E-2</c:v>
                </c:pt>
                <c:pt idx="423">
                  <c:v>6.7199999999999996E-2</c:v>
                </c:pt>
                <c:pt idx="424">
                  <c:v>6.3600000000000004E-2</c:v>
                </c:pt>
                <c:pt idx="425">
                  <c:v>6.1899999999999997E-2</c:v>
                </c:pt>
                <c:pt idx="426">
                  <c:v>6.0499999999999998E-2</c:v>
                </c:pt>
                <c:pt idx="427">
                  <c:v>5.8500000000000003E-2</c:v>
                </c:pt>
                <c:pt idx="428">
                  <c:v>5.79E-2</c:v>
                </c:pt>
                <c:pt idx="429">
                  <c:v>5.5399999999999998E-2</c:v>
                </c:pt>
                <c:pt idx="430">
                  <c:v>5.4600000000000003E-2</c:v>
                </c:pt>
                <c:pt idx="431">
                  <c:v>5.3199999999999997E-2</c:v>
                </c:pt>
                <c:pt idx="432">
                  <c:v>5.1999999999999998E-2</c:v>
                </c:pt>
                <c:pt idx="433">
                  <c:v>5.11E-2</c:v>
                </c:pt>
                <c:pt idx="434">
                  <c:v>4.8500000000000001E-2</c:v>
                </c:pt>
                <c:pt idx="435">
                  <c:v>4.82E-2</c:v>
                </c:pt>
                <c:pt idx="436">
                  <c:v>4.6699999999999998E-2</c:v>
                </c:pt>
                <c:pt idx="437">
                  <c:v>4.5900000000000003E-2</c:v>
                </c:pt>
                <c:pt idx="438">
                  <c:v>4.3999999999999997E-2</c:v>
                </c:pt>
                <c:pt idx="439">
                  <c:v>4.36E-2</c:v>
                </c:pt>
                <c:pt idx="440">
                  <c:v>4.1700000000000001E-2</c:v>
                </c:pt>
                <c:pt idx="441">
                  <c:v>4.0899999999999999E-2</c:v>
                </c:pt>
                <c:pt idx="442">
                  <c:v>4.0599999999999997E-2</c:v>
                </c:pt>
                <c:pt idx="443">
                  <c:v>3.9800000000000002E-2</c:v>
                </c:pt>
                <c:pt idx="444">
                  <c:v>3.8600000000000002E-2</c:v>
                </c:pt>
                <c:pt idx="445">
                  <c:v>3.8199999999999998E-2</c:v>
                </c:pt>
                <c:pt idx="446">
                  <c:v>3.7499999999999999E-2</c:v>
                </c:pt>
                <c:pt idx="447">
                  <c:v>3.5700000000000003E-2</c:v>
                </c:pt>
                <c:pt idx="448">
                  <c:v>3.5700000000000003E-2</c:v>
                </c:pt>
                <c:pt idx="449">
                  <c:v>3.5200000000000002E-2</c:v>
                </c:pt>
                <c:pt idx="450">
                  <c:v>3.4000000000000002E-2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emission!$Q$1</c:f>
              <c:strCache>
                <c:ptCount val="1"/>
                <c:pt idx="0">
                  <c:v>Texas Red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emission!$Q$2:$Q$577</c:f>
              <c:numCache>
                <c:formatCode>General</c:formatCode>
                <c:ptCount val="576"/>
                <c:pt idx="270">
                  <c:v>8.8999999999999999E-3</c:v>
                </c:pt>
                <c:pt idx="271">
                  <c:v>0.01</c:v>
                </c:pt>
                <c:pt idx="272">
                  <c:v>1.04E-2</c:v>
                </c:pt>
                <c:pt idx="273">
                  <c:v>1.3299999999999999E-2</c:v>
                </c:pt>
                <c:pt idx="274">
                  <c:v>1.46E-2</c:v>
                </c:pt>
                <c:pt idx="275">
                  <c:v>1.8499999999999999E-2</c:v>
                </c:pt>
                <c:pt idx="276">
                  <c:v>2.18E-2</c:v>
                </c:pt>
                <c:pt idx="277">
                  <c:v>2.3900000000000001E-2</c:v>
                </c:pt>
                <c:pt idx="278">
                  <c:v>2.9499999999999998E-2</c:v>
                </c:pt>
                <c:pt idx="279">
                  <c:v>3.3399999999999999E-2</c:v>
                </c:pt>
                <c:pt idx="280">
                  <c:v>3.95E-2</c:v>
                </c:pt>
                <c:pt idx="281">
                  <c:v>4.7600000000000003E-2</c:v>
                </c:pt>
                <c:pt idx="282">
                  <c:v>5.67E-2</c:v>
                </c:pt>
                <c:pt idx="283">
                  <c:v>6.7299999999999999E-2</c:v>
                </c:pt>
                <c:pt idx="284">
                  <c:v>7.8399999999999997E-2</c:v>
                </c:pt>
                <c:pt idx="285">
                  <c:v>9.4299999999999995E-2</c:v>
                </c:pt>
                <c:pt idx="286">
                  <c:v>0.10920000000000001</c:v>
                </c:pt>
                <c:pt idx="287">
                  <c:v>0.12640000000000001</c:v>
                </c:pt>
                <c:pt idx="288">
                  <c:v>0.1467</c:v>
                </c:pt>
                <c:pt idx="289">
                  <c:v>0.16980000000000001</c:v>
                </c:pt>
                <c:pt idx="290">
                  <c:v>0.1961</c:v>
                </c:pt>
                <c:pt idx="291">
                  <c:v>0.22839999999999999</c:v>
                </c:pt>
                <c:pt idx="292">
                  <c:v>0.25800000000000001</c:v>
                </c:pt>
                <c:pt idx="293">
                  <c:v>0.29339999999999999</c:v>
                </c:pt>
                <c:pt idx="294">
                  <c:v>0.33589999999999998</c:v>
                </c:pt>
                <c:pt idx="295">
                  <c:v>0.37459999999999999</c:v>
                </c:pt>
                <c:pt idx="296">
                  <c:v>0.42580000000000001</c:v>
                </c:pt>
                <c:pt idx="297">
                  <c:v>0.46439999999999998</c:v>
                </c:pt>
                <c:pt idx="298">
                  <c:v>0.51859999999999995</c:v>
                </c:pt>
                <c:pt idx="299">
                  <c:v>0.56040000000000001</c:v>
                </c:pt>
                <c:pt idx="300">
                  <c:v>0.61099999999999999</c:v>
                </c:pt>
                <c:pt idx="301">
                  <c:v>0.65439999999999998</c:v>
                </c:pt>
                <c:pt idx="302">
                  <c:v>0.70120000000000005</c:v>
                </c:pt>
                <c:pt idx="303">
                  <c:v>0.73740000000000006</c:v>
                </c:pt>
                <c:pt idx="304">
                  <c:v>0.79569999999999996</c:v>
                </c:pt>
                <c:pt idx="305">
                  <c:v>0.82930000000000004</c:v>
                </c:pt>
                <c:pt idx="306">
                  <c:v>0.878</c:v>
                </c:pt>
                <c:pt idx="307">
                  <c:v>0.90629999999999999</c:v>
                </c:pt>
                <c:pt idx="308">
                  <c:v>0.93230000000000002</c:v>
                </c:pt>
                <c:pt idx="309">
                  <c:v>0.94930000000000003</c:v>
                </c:pt>
                <c:pt idx="310">
                  <c:v>0.96579999999999999</c:v>
                </c:pt>
                <c:pt idx="311">
                  <c:v>0.98260000000000003</c:v>
                </c:pt>
                <c:pt idx="312">
                  <c:v>0.99670000000000003</c:v>
                </c:pt>
                <c:pt idx="313">
                  <c:v>1</c:v>
                </c:pt>
                <c:pt idx="314">
                  <c:v>0.98819999999999997</c:v>
                </c:pt>
                <c:pt idx="315">
                  <c:v>0.98340000000000005</c:v>
                </c:pt>
                <c:pt idx="316">
                  <c:v>0.97609999999999997</c:v>
                </c:pt>
                <c:pt idx="317">
                  <c:v>0.95960000000000001</c:v>
                </c:pt>
                <c:pt idx="318">
                  <c:v>0.94059999999999999</c:v>
                </c:pt>
                <c:pt idx="319">
                  <c:v>0.91790000000000005</c:v>
                </c:pt>
                <c:pt idx="320">
                  <c:v>0.89529999999999998</c:v>
                </c:pt>
                <c:pt idx="321">
                  <c:v>0.85719999999999996</c:v>
                </c:pt>
                <c:pt idx="322">
                  <c:v>0.84050000000000002</c:v>
                </c:pt>
                <c:pt idx="323">
                  <c:v>0.8085</c:v>
                </c:pt>
                <c:pt idx="324">
                  <c:v>0.79169999999999996</c:v>
                </c:pt>
                <c:pt idx="325">
                  <c:v>0.75639999999999996</c:v>
                </c:pt>
                <c:pt idx="326">
                  <c:v>0.7288</c:v>
                </c:pt>
                <c:pt idx="327">
                  <c:v>0.69810000000000005</c:v>
                </c:pt>
                <c:pt idx="328">
                  <c:v>0.67569999999999997</c:v>
                </c:pt>
                <c:pt idx="329">
                  <c:v>0.64859999999999995</c:v>
                </c:pt>
                <c:pt idx="330">
                  <c:v>0.62209999999999999</c:v>
                </c:pt>
                <c:pt idx="331">
                  <c:v>0.58979999999999999</c:v>
                </c:pt>
                <c:pt idx="332">
                  <c:v>0.57240000000000002</c:v>
                </c:pt>
                <c:pt idx="333">
                  <c:v>0.54</c:v>
                </c:pt>
                <c:pt idx="334">
                  <c:v>0.5212</c:v>
                </c:pt>
                <c:pt idx="335">
                  <c:v>0.49199999999999999</c:v>
                </c:pt>
                <c:pt idx="336">
                  <c:v>0.47270000000000001</c:v>
                </c:pt>
                <c:pt idx="337">
                  <c:v>0.45860000000000001</c:v>
                </c:pt>
                <c:pt idx="338">
                  <c:v>0.43309999999999998</c:v>
                </c:pt>
                <c:pt idx="339">
                  <c:v>0.41959999999999997</c:v>
                </c:pt>
                <c:pt idx="340">
                  <c:v>0.40329999999999999</c:v>
                </c:pt>
                <c:pt idx="341">
                  <c:v>0.38869999999999999</c:v>
                </c:pt>
                <c:pt idx="342">
                  <c:v>0.36990000000000001</c:v>
                </c:pt>
                <c:pt idx="343">
                  <c:v>0.36130000000000001</c:v>
                </c:pt>
                <c:pt idx="344">
                  <c:v>0.34239999999999998</c:v>
                </c:pt>
                <c:pt idx="345">
                  <c:v>0.32850000000000001</c:v>
                </c:pt>
                <c:pt idx="346">
                  <c:v>0.31590000000000001</c:v>
                </c:pt>
                <c:pt idx="347">
                  <c:v>0.30630000000000002</c:v>
                </c:pt>
                <c:pt idx="348">
                  <c:v>0.2969</c:v>
                </c:pt>
                <c:pt idx="349">
                  <c:v>0.2868</c:v>
                </c:pt>
                <c:pt idx="350">
                  <c:v>0.27889999999999998</c:v>
                </c:pt>
                <c:pt idx="351">
                  <c:v>0.27310000000000001</c:v>
                </c:pt>
                <c:pt idx="352">
                  <c:v>0.2631</c:v>
                </c:pt>
                <c:pt idx="353">
                  <c:v>0.2571</c:v>
                </c:pt>
                <c:pt idx="354">
                  <c:v>0.25259999999999999</c:v>
                </c:pt>
                <c:pt idx="355">
                  <c:v>0.24790000000000001</c:v>
                </c:pt>
                <c:pt idx="356">
                  <c:v>0.24440000000000001</c:v>
                </c:pt>
                <c:pt idx="357">
                  <c:v>0.24299999999999999</c:v>
                </c:pt>
                <c:pt idx="358">
                  <c:v>0.23719999999999999</c:v>
                </c:pt>
                <c:pt idx="359">
                  <c:v>0.2331</c:v>
                </c:pt>
                <c:pt idx="360">
                  <c:v>0.23019999999999999</c:v>
                </c:pt>
                <c:pt idx="361">
                  <c:v>0.22359999999999999</c:v>
                </c:pt>
                <c:pt idx="362">
                  <c:v>0.22389999999999999</c:v>
                </c:pt>
                <c:pt idx="363">
                  <c:v>0.22220000000000001</c:v>
                </c:pt>
                <c:pt idx="364">
                  <c:v>0.2175</c:v>
                </c:pt>
                <c:pt idx="365">
                  <c:v>0.21379999999999999</c:v>
                </c:pt>
                <c:pt idx="366">
                  <c:v>0.2157</c:v>
                </c:pt>
                <c:pt idx="367">
                  <c:v>0.21729999999999999</c:v>
                </c:pt>
                <c:pt idx="368">
                  <c:v>0.21460000000000001</c:v>
                </c:pt>
                <c:pt idx="369">
                  <c:v>0.2137</c:v>
                </c:pt>
                <c:pt idx="370">
                  <c:v>0.20830000000000001</c:v>
                </c:pt>
                <c:pt idx="371">
                  <c:v>0.2069</c:v>
                </c:pt>
                <c:pt idx="372">
                  <c:v>0.2044</c:v>
                </c:pt>
                <c:pt idx="373">
                  <c:v>0.20150000000000001</c:v>
                </c:pt>
                <c:pt idx="374">
                  <c:v>0.20050000000000001</c:v>
                </c:pt>
                <c:pt idx="375">
                  <c:v>0.1951</c:v>
                </c:pt>
                <c:pt idx="376">
                  <c:v>0.1958</c:v>
                </c:pt>
                <c:pt idx="377">
                  <c:v>0.1933</c:v>
                </c:pt>
                <c:pt idx="378">
                  <c:v>0.1875</c:v>
                </c:pt>
                <c:pt idx="379">
                  <c:v>0.1837</c:v>
                </c:pt>
                <c:pt idx="380">
                  <c:v>0.1784</c:v>
                </c:pt>
                <c:pt idx="381">
                  <c:v>0.17829999999999999</c:v>
                </c:pt>
                <c:pt idx="382">
                  <c:v>0.1706</c:v>
                </c:pt>
                <c:pt idx="383">
                  <c:v>0.1656</c:v>
                </c:pt>
                <c:pt idx="384">
                  <c:v>0.1623</c:v>
                </c:pt>
                <c:pt idx="385">
                  <c:v>0.15670000000000001</c:v>
                </c:pt>
                <c:pt idx="386">
                  <c:v>0.15390000000000001</c:v>
                </c:pt>
                <c:pt idx="387">
                  <c:v>0.14729999999999999</c:v>
                </c:pt>
                <c:pt idx="388">
                  <c:v>0.14549999999999999</c:v>
                </c:pt>
                <c:pt idx="389">
                  <c:v>0.1381</c:v>
                </c:pt>
                <c:pt idx="390">
                  <c:v>0.13850000000000001</c:v>
                </c:pt>
                <c:pt idx="391">
                  <c:v>0.1283</c:v>
                </c:pt>
                <c:pt idx="392">
                  <c:v>0.1283</c:v>
                </c:pt>
                <c:pt idx="393">
                  <c:v>0.1237</c:v>
                </c:pt>
                <c:pt idx="394">
                  <c:v>0.11840000000000001</c:v>
                </c:pt>
                <c:pt idx="395">
                  <c:v>0.1169</c:v>
                </c:pt>
                <c:pt idx="396">
                  <c:v>0.1137</c:v>
                </c:pt>
                <c:pt idx="397">
                  <c:v>0.10340000000000001</c:v>
                </c:pt>
                <c:pt idx="398">
                  <c:v>0.1042</c:v>
                </c:pt>
                <c:pt idx="399">
                  <c:v>0.1007</c:v>
                </c:pt>
                <c:pt idx="400">
                  <c:v>9.6199999999999994E-2</c:v>
                </c:pt>
                <c:pt idx="401">
                  <c:v>9.3799999999999994E-2</c:v>
                </c:pt>
                <c:pt idx="402">
                  <c:v>0.09</c:v>
                </c:pt>
                <c:pt idx="403">
                  <c:v>8.8900000000000007E-2</c:v>
                </c:pt>
                <c:pt idx="404">
                  <c:v>7.9200000000000007E-2</c:v>
                </c:pt>
                <c:pt idx="405">
                  <c:v>7.6200000000000004E-2</c:v>
                </c:pt>
                <c:pt idx="406">
                  <c:v>7.7499999999999999E-2</c:v>
                </c:pt>
                <c:pt idx="407">
                  <c:v>7.6399999999999996E-2</c:v>
                </c:pt>
                <c:pt idx="408">
                  <c:v>7.0199999999999999E-2</c:v>
                </c:pt>
                <c:pt idx="409">
                  <c:v>6.83E-2</c:v>
                </c:pt>
                <c:pt idx="410">
                  <c:v>6.5699999999999995E-2</c:v>
                </c:pt>
                <c:pt idx="411">
                  <c:v>5.8799999999999998E-2</c:v>
                </c:pt>
                <c:pt idx="412">
                  <c:v>6.2799999999999995E-2</c:v>
                </c:pt>
                <c:pt idx="413">
                  <c:v>5.8700000000000002E-2</c:v>
                </c:pt>
                <c:pt idx="414">
                  <c:v>5.8200000000000002E-2</c:v>
                </c:pt>
                <c:pt idx="415">
                  <c:v>5.4899999999999997E-2</c:v>
                </c:pt>
                <c:pt idx="416">
                  <c:v>5.5599999999999997E-2</c:v>
                </c:pt>
                <c:pt idx="417">
                  <c:v>5.2999999999999999E-2</c:v>
                </c:pt>
                <c:pt idx="418">
                  <c:v>4.9500000000000002E-2</c:v>
                </c:pt>
                <c:pt idx="419">
                  <c:v>4.8500000000000001E-2</c:v>
                </c:pt>
                <c:pt idx="420">
                  <c:v>4.3200000000000002E-2</c:v>
                </c:pt>
                <c:pt idx="421">
                  <c:v>4.6399999999999997E-2</c:v>
                </c:pt>
                <c:pt idx="422">
                  <c:v>4.3099999999999999E-2</c:v>
                </c:pt>
                <c:pt idx="423">
                  <c:v>4.4699999999999997E-2</c:v>
                </c:pt>
                <c:pt idx="424">
                  <c:v>4.2599999999999999E-2</c:v>
                </c:pt>
                <c:pt idx="425">
                  <c:v>4.19E-2</c:v>
                </c:pt>
                <c:pt idx="426">
                  <c:v>3.95E-2</c:v>
                </c:pt>
                <c:pt idx="427">
                  <c:v>3.6400000000000002E-2</c:v>
                </c:pt>
                <c:pt idx="428">
                  <c:v>3.7499999999999999E-2</c:v>
                </c:pt>
                <c:pt idx="429">
                  <c:v>3.44E-2</c:v>
                </c:pt>
                <c:pt idx="430">
                  <c:v>3.5299999999999998E-2</c:v>
                </c:pt>
                <c:pt idx="431">
                  <c:v>3.6999999999999998E-2</c:v>
                </c:pt>
                <c:pt idx="432">
                  <c:v>3.32E-2</c:v>
                </c:pt>
                <c:pt idx="433">
                  <c:v>3.61E-2</c:v>
                </c:pt>
                <c:pt idx="434">
                  <c:v>3.15E-2</c:v>
                </c:pt>
                <c:pt idx="435">
                  <c:v>3.44E-2</c:v>
                </c:pt>
                <c:pt idx="436">
                  <c:v>3.1E-2</c:v>
                </c:pt>
                <c:pt idx="437">
                  <c:v>3.1399999999999997E-2</c:v>
                </c:pt>
                <c:pt idx="438">
                  <c:v>2.7799999999999998E-2</c:v>
                </c:pt>
                <c:pt idx="439">
                  <c:v>3.0800000000000001E-2</c:v>
                </c:pt>
                <c:pt idx="440">
                  <c:v>2.92E-2</c:v>
                </c:pt>
                <c:pt idx="441">
                  <c:v>2.7400000000000001E-2</c:v>
                </c:pt>
                <c:pt idx="442">
                  <c:v>3.1300000000000001E-2</c:v>
                </c:pt>
                <c:pt idx="443">
                  <c:v>2.81E-2</c:v>
                </c:pt>
                <c:pt idx="444">
                  <c:v>2.7799999999999998E-2</c:v>
                </c:pt>
                <c:pt idx="445">
                  <c:v>2.5899999999999999E-2</c:v>
                </c:pt>
                <c:pt idx="446">
                  <c:v>2.69E-2</c:v>
                </c:pt>
                <c:pt idx="447">
                  <c:v>2.63E-2</c:v>
                </c:pt>
                <c:pt idx="448">
                  <c:v>2.3400000000000001E-2</c:v>
                </c:pt>
                <c:pt idx="449">
                  <c:v>2.7199999999999998E-2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emission!$R$1</c:f>
              <c:strCache>
                <c:ptCount val="1"/>
                <c:pt idx="0">
                  <c:v>Alexa 610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emission!$R$2:$R$577</c:f>
              <c:numCache>
                <c:formatCode>General</c:formatCode>
                <c:ptCount val="576"/>
                <c:pt idx="280">
                  <c:v>1.4500000000000001E-2</c:v>
                </c:pt>
                <c:pt idx="281">
                  <c:v>7.3000000000000001E-3</c:v>
                </c:pt>
                <c:pt idx="282">
                  <c:v>5.4000000000000003E-3</c:v>
                </c:pt>
                <c:pt idx="283">
                  <c:v>5.7999999999999996E-3</c:v>
                </c:pt>
                <c:pt idx="284">
                  <c:v>6.7000000000000002E-3</c:v>
                </c:pt>
                <c:pt idx="285">
                  <c:v>8.3000000000000001E-3</c:v>
                </c:pt>
                <c:pt idx="286">
                  <c:v>9.1999999999999998E-3</c:v>
                </c:pt>
                <c:pt idx="287">
                  <c:v>1.12E-2</c:v>
                </c:pt>
                <c:pt idx="288">
                  <c:v>1.2800000000000001E-2</c:v>
                </c:pt>
                <c:pt idx="289">
                  <c:v>1.47E-2</c:v>
                </c:pt>
                <c:pt idx="290">
                  <c:v>1.7500000000000002E-2</c:v>
                </c:pt>
                <c:pt idx="291">
                  <c:v>2.1600000000000001E-2</c:v>
                </c:pt>
                <c:pt idx="292">
                  <c:v>2.46E-2</c:v>
                </c:pt>
                <c:pt idx="293">
                  <c:v>2.87E-2</c:v>
                </c:pt>
                <c:pt idx="294">
                  <c:v>3.3799999999999997E-2</c:v>
                </c:pt>
                <c:pt idx="295">
                  <c:v>4.0899999999999999E-2</c:v>
                </c:pt>
                <c:pt idx="296">
                  <c:v>4.7199999999999999E-2</c:v>
                </c:pt>
                <c:pt idx="297">
                  <c:v>5.5100000000000003E-2</c:v>
                </c:pt>
                <c:pt idx="298">
                  <c:v>6.3399999999999998E-2</c:v>
                </c:pt>
                <c:pt idx="299">
                  <c:v>7.5899999999999995E-2</c:v>
                </c:pt>
                <c:pt idx="300">
                  <c:v>8.7400000000000005E-2</c:v>
                </c:pt>
                <c:pt idx="301">
                  <c:v>0.1013</c:v>
                </c:pt>
                <c:pt idx="302">
                  <c:v>0.11700000000000001</c:v>
                </c:pt>
                <c:pt idx="303">
                  <c:v>0.13539999999999999</c:v>
                </c:pt>
                <c:pt idx="304">
                  <c:v>0.15620000000000001</c:v>
                </c:pt>
                <c:pt idx="305">
                  <c:v>0.1779</c:v>
                </c:pt>
                <c:pt idx="306">
                  <c:v>0.20369999999999999</c:v>
                </c:pt>
                <c:pt idx="307">
                  <c:v>0.2261</c:v>
                </c:pt>
                <c:pt idx="308">
                  <c:v>0.26</c:v>
                </c:pt>
                <c:pt idx="309">
                  <c:v>0.29210000000000003</c:v>
                </c:pt>
                <c:pt idx="310">
                  <c:v>0.3221</c:v>
                </c:pt>
                <c:pt idx="311">
                  <c:v>0.35980000000000001</c:v>
                </c:pt>
                <c:pt idx="312">
                  <c:v>0.40229999999999999</c:v>
                </c:pt>
                <c:pt idx="313">
                  <c:v>0.44219999999999998</c:v>
                </c:pt>
                <c:pt idx="314">
                  <c:v>0.48680000000000001</c:v>
                </c:pt>
                <c:pt idx="315">
                  <c:v>0.53080000000000005</c:v>
                </c:pt>
                <c:pt idx="316">
                  <c:v>0.57950000000000002</c:v>
                </c:pt>
                <c:pt idx="317">
                  <c:v>0.61970000000000003</c:v>
                </c:pt>
                <c:pt idx="318">
                  <c:v>0.66839999999999999</c:v>
                </c:pt>
                <c:pt idx="319">
                  <c:v>0.71619999999999995</c:v>
                </c:pt>
                <c:pt idx="320">
                  <c:v>0.76319999999999999</c:v>
                </c:pt>
                <c:pt idx="321">
                  <c:v>0.80230000000000001</c:v>
                </c:pt>
                <c:pt idx="322">
                  <c:v>0.84309999999999996</c:v>
                </c:pt>
                <c:pt idx="323">
                  <c:v>0.87739999999999996</c:v>
                </c:pt>
                <c:pt idx="324">
                  <c:v>0.90849999999999997</c:v>
                </c:pt>
                <c:pt idx="325">
                  <c:v>0.94310000000000005</c:v>
                </c:pt>
                <c:pt idx="326">
                  <c:v>0.96619999999999995</c:v>
                </c:pt>
                <c:pt idx="327">
                  <c:v>0.98099999999999998</c:v>
                </c:pt>
                <c:pt idx="328">
                  <c:v>0.99329999999999996</c:v>
                </c:pt>
                <c:pt idx="329">
                  <c:v>0.99860000000000004</c:v>
                </c:pt>
                <c:pt idx="330">
                  <c:v>1</c:v>
                </c:pt>
                <c:pt idx="331">
                  <c:v>0.99490000000000001</c:v>
                </c:pt>
                <c:pt idx="332">
                  <c:v>0.98960000000000004</c:v>
                </c:pt>
                <c:pt idx="333">
                  <c:v>0.97489999999999999</c:v>
                </c:pt>
                <c:pt idx="334">
                  <c:v>0.95699999999999996</c:v>
                </c:pt>
                <c:pt idx="335">
                  <c:v>0.93540000000000001</c:v>
                </c:pt>
                <c:pt idx="336">
                  <c:v>0.91510000000000002</c:v>
                </c:pt>
                <c:pt idx="337">
                  <c:v>0.8831</c:v>
                </c:pt>
                <c:pt idx="338">
                  <c:v>0.85399999999999998</c:v>
                </c:pt>
                <c:pt idx="339">
                  <c:v>0.83020000000000005</c:v>
                </c:pt>
                <c:pt idx="340">
                  <c:v>0.78949999999999998</c:v>
                </c:pt>
                <c:pt idx="341">
                  <c:v>0.75839999999999996</c:v>
                </c:pt>
                <c:pt idx="342">
                  <c:v>0.72989999999999999</c:v>
                </c:pt>
                <c:pt idx="343">
                  <c:v>0.69489999999999996</c:v>
                </c:pt>
                <c:pt idx="344">
                  <c:v>0.66039999999999999</c:v>
                </c:pt>
                <c:pt idx="345">
                  <c:v>0.6321</c:v>
                </c:pt>
                <c:pt idx="346">
                  <c:v>0.5978</c:v>
                </c:pt>
                <c:pt idx="347">
                  <c:v>0.57040000000000002</c:v>
                </c:pt>
                <c:pt idx="348">
                  <c:v>0.53790000000000004</c:v>
                </c:pt>
                <c:pt idx="349">
                  <c:v>0.51029999999999998</c:v>
                </c:pt>
                <c:pt idx="350">
                  <c:v>0.48480000000000001</c:v>
                </c:pt>
                <c:pt idx="351">
                  <c:v>0.46039999999999998</c:v>
                </c:pt>
                <c:pt idx="352">
                  <c:v>0.43590000000000001</c:v>
                </c:pt>
                <c:pt idx="353">
                  <c:v>0.41149999999999998</c:v>
                </c:pt>
                <c:pt idx="354">
                  <c:v>0.38790000000000002</c:v>
                </c:pt>
                <c:pt idx="355">
                  <c:v>0.36919999999999997</c:v>
                </c:pt>
                <c:pt idx="356">
                  <c:v>0.3493</c:v>
                </c:pt>
                <c:pt idx="357">
                  <c:v>0.33329999999999999</c:v>
                </c:pt>
                <c:pt idx="358">
                  <c:v>0.317</c:v>
                </c:pt>
                <c:pt idx="359">
                  <c:v>0.30149999999999999</c:v>
                </c:pt>
                <c:pt idx="360">
                  <c:v>0.2858</c:v>
                </c:pt>
                <c:pt idx="361">
                  <c:v>0.27260000000000001</c:v>
                </c:pt>
                <c:pt idx="362">
                  <c:v>0.25590000000000002</c:v>
                </c:pt>
                <c:pt idx="363">
                  <c:v>0.2495</c:v>
                </c:pt>
                <c:pt idx="364">
                  <c:v>0.2379</c:v>
                </c:pt>
                <c:pt idx="365">
                  <c:v>0.2281</c:v>
                </c:pt>
                <c:pt idx="366">
                  <c:v>0.21759999999999999</c:v>
                </c:pt>
                <c:pt idx="367">
                  <c:v>0.20930000000000001</c:v>
                </c:pt>
                <c:pt idx="368">
                  <c:v>0.20200000000000001</c:v>
                </c:pt>
                <c:pt idx="369">
                  <c:v>0.19420000000000001</c:v>
                </c:pt>
                <c:pt idx="370">
                  <c:v>0.188</c:v>
                </c:pt>
                <c:pt idx="371">
                  <c:v>0.18490000000000001</c:v>
                </c:pt>
                <c:pt idx="372">
                  <c:v>0.17519999999999999</c:v>
                </c:pt>
                <c:pt idx="373">
                  <c:v>0.1714</c:v>
                </c:pt>
                <c:pt idx="374">
                  <c:v>0.1701</c:v>
                </c:pt>
                <c:pt idx="375">
                  <c:v>0.16569999999999999</c:v>
                </c:pt>
                <c:pt idx="376">
                  <c:v>0.16209999999999999</c:v>
                </c:pt>
                <c:pt idx="377">
                  <c:v>0.15920000000000001</c:v>
                </c:pt>
                <c:pt idx="378">
                  <c:v>0.15529999999999999</c:v>
                </c:pt>
                <c:pt idx="379">
                  <c:v>0.154</c:v>
                </c:pt>
                <c:pt idx="380">
                  <c:v>0.15060000000000001</c:v>
                </c:pt>
                <c:pt idx="381">
                  <c:v>0.14849999999999999</c:v>
                </c:pt>
                <c:pt idx="382">
                  <c:v>0.14680000000000001</c:v>
                </c:pt>
                <c:pt idx="383">
                  <c:v>0.14430000000000001</c:v>
                </c:pt>
                <c:pt idx="384">
                  <c:v>0.1419</c:v>
                </c:pt>
                <c:pt idx="385">
                  <c:v>0.1386</c:v>
                </c:pt>
                <c:pt idx="386">
                  <c:v>0.13700000000000001</c:v>
                </c:pt>
                <c:pt idx="387">
                  <c:v>0.13589999999999999</c:v>
                </c:pt>
                <c:pt idx="388">
                  <c:v>0.13320000000000001</c:v>
                </c:pt>
                <c:pt idx="389">
                  <c:v>0.1313</c:v>
                </c:pt>
                <c:pt idx="390">
                  <c:v>0.12720000000000001</c:v>
                </c:pt>
                <c:pt idx="391">
                  <c:v>0.1236</c:v>
                </c:pt>
                <c:pt idx="392">
                  <c:v>0.1216</c:v>
                </c:pt>
                <c:pt idx="393">
                  <c:v>0.1179</c:v>
                </c:pt>
                <c:pt idx="394">
                  <c:v>0.11459999999999999</c:v>
                </c:pt>
                <c:pt idx="395">
                  <c:v>0.11260000000000001</c:v>
                </c:pt>
                <c:pt idx="396">
                  <c:v>0.10879999999999999</c:v>
                </c:pt>
                <c:pt idx="397">
                  <c:v>0.1076</c:v>
                </c:pt>
                <c:pt idx="398">
                  <c:v>0.1016</c:v>
                </c:pt>
                <c:pt idx="399">
                  <c:v>9.8799999999999999E-2</c:v>
                </c:pt>
                <c:pt idx="400">
                  <c:v>9.7600000000000006E-2</c:v>
                </c:pt>
                <c:pt idx="401">
                  <c:v>9.3100000000000002E-2</c:v>
                </c:pt>
                <c:pt idx="402">
                  <c:v>0.09</c:v>
                </c:pt>
                <c:pt idx="403">
                  <c:v>8.6800000000000002E-2</c:v>
                </c:pt>
                <c:pt idx="404">
                  <c:v>8.3400000000000002E-2</c:v>
                </c:pt>
                <c:pt idx="405">
                  <c:v>8.0199999999999994E-2</c:v>
                </c:pt>
                <c:pt idx="406">
                  <c:v>7.7499999999999999E-2</c:v>
                </c:pt>
                <c:pt idx="407">
                  <c:v>7.2700000000000001E-2</c:v>
                </c:pt>
                <c:pt idx="408">
                  <c:v>6.93E-2</c:v>
                </c:pt>
                <c:pt idx="409">
                  <c:v>6.7100000000000007E-2</c:v>
                </c:pt>
                <c:pt idx="410">
                  <c:v>6.3399999999999998E-2</c:v>
                </c:pt>
                <c:pt idx="411">
                  <c:v>6.1699999999999998E-2</c:v>
                </c:pt>
                <c:pt idx="412">
                  <c:v>5.79E-2</c:v>
                </c:pt>
                <c:pt idx="413">
                  <c:v>5.5E-2</c:v>
                </c:pt>
                <c:pt idx="414">
                  <c:v>5.3199999999999997E-2</c:v>
                </c:pt>
                <c:pt idx="415">
                  <c:v>4.9599999999999998E-2</c:v>
                </c:pt>
                <c:pt idx="416">
                  <c:v>4.8899999999999999E-2</c:v>
                </c:pt>
                <c:pt idx="417">
                  <c:v>4.4999999999999998E-2</c:v>
                </c:pt>
                <c:pt idx="418">
                  <c:v>4.3299999999999998E-2</c:v>
                </c:pt>
                <c:pt idx="419">
                  <c:v>4.19E-2</c:v>
                </c:pt>
                <c:pt idx="420">
                  <c:v>3.85E-2</c:v>
                </c:pt>
                <c:pt idx="421">
                  <c:v>3.7499999999999999E-2</c:v>
                </c:pt>
                <c:pt idx="422">
                  <c:v>3.56E-2</c:v>
                </c:pt>
                <c:pt idx="423">
                  <c:v>3.3599999999999998E-2</c:v>
                </c:pt>
                <c:pt idx="424">
                  <c:v>3.1800000000000002E-2</c:v>
                </c:pt>
                <c:pt idx="425">
                  <c:v>3.0200000000000001E-2</c:v>
                </c:pt>
                <c:pt idx="426">
                  <c:v>2.81E-2</c:v>
                </c:pt>
                <c:pt idx="427">
                  <c:v>2.7099999999999999E-2</c:v>
                </c:pt>
                <c:pt idx="428">
                  <c:v>2.6100000000000002E-2</c:v>
                </c:pt>
                <c:pt idx="429">
                  <c:v>2.53E-2</c:v>
                </c:pt>
                <c:pt idx="430">
                  <c:v>2.3199999999999998E-2</c:v>
                </c:pt>
                <c:pt idx="431">
                  <c:v>2.2499999999999999E-2</c:v>
                </c:pt>
                <c:pt idx="432">
                  <c:v>2.1499999999999998E-2</c:v>
                </c:pt>
                <c:pt idx="433">
                  <c:v>2.01E-2</c:v>
                </c:pt>
                <c:pt idx="434">
                  <c:v>1.84E-2</c:v>
                </c:pt>
                <c:pt idx="435">
                  <c:v>1.8100000000000002E-2</c:v>
                </c:pt>
                <c:pt idx="436">
                  <c:v>1.7600000000000001E-2</c:v>
                </c:pt>
                <c:pt idx="437">
                  <c:v>1.6299999999999999E-2</c:v>
                </c:pt>
                <c:pt idx="438">
                  <c:v>1.6E-2</c:v>
                </c:pt>
                <c:pt idx="439">
                  <c:v>1.54E-2</c:v>
                </c:pt>
                <c:pt idx="440">
                  <c:v>1.4500000000000001E-2</c:v>
                </c:pt>
                <c:pt idx="441">
                  <c:v>1.43E-2</c:v>
                </c:pt>
                <c:pt idx="442">
                  <c:v>1.35E-2</c:v>
                </c:pt>
                <c:pt idx="443">
                  <c:v>1.32E-2</c:v>
                </c:pt>
                <c:pt idx="444">
                  <c:v>1.2699999999999999E-2</c:v>
                </c:pt>
                <c:pt idx="445">
                  <c:v>1.18E-2</c:v>
                </c:pt>
                <c:pt idx="446">
                  <c:v>1.12E-2</c:v>
                </c:pt>
                <c:pt idx="447">
                  <c:v>1.06E-2</c:v>
                </c:pt>
                <c:pt idx="448">
                  <c:v>1.06E-2</c:v>
                </c:pt>
                <c:pt idx="449">
                  <c:v>0.01</c:v>
                </c:pt>
                <c:pt idx="450">
                  <c:v>9.4999999999999998E-3</c:v>
                </c:pt>
                <c:pt idx="451">
                  <c:v>9.7000000000000003E-3</c:v>
                </c:pt>
                <c:pt idx="452">
                  <c:v>8.8000000000000005E-3</c:v>
                </c:pt>
                <c:pt idx="453">
                  <c:v>8.8999999999999999E-3</c:v>
                </c:pt>
                <c:pt idx="454">
                  <c:v>7.9000000000000008E-3</c:v>
                </c:pt>
                <c:pt idx="455">
                  <c:v>8.2000000000000007E-3</c:v>
                </c:pt>
                <c:pt idx="456">
                  <c:v>7.9000000000000008E-3</c:v>
                </c:pt>
                <c:pt idx="457">
                  <c:v>7.7000000000000002E-3</c:v>
                </c:pt>
                <c:pt idx="458">
                  <c:v>6.8999999999999999E-3</c:v>
                </c:pt>
                <c:pt idx="459">
                  <c:v>7.3000000000000001E-3</c:v>
                </c:pt>
                <c:pt idx="460">
                  <c:v>6.7000000000000002E-3</c:v>
                </c:pt>
                <c:pt idx="461">
                  <c:v>6.6E-3</c:v>
                </c:pt>
                <c:pt idx="462">
                  <c:v>6.1999999999999998E-3</c:v>
                </c:pt>
                <c:pt idx="463">
                  <c:v>5.8999999999999999E-3</c:v>
                </c:pt>
                <c:pt idx="464">
                  <c:v>5.7000000000000002E-3</c:v>
                </c:pt>
                <c:pt idx="465">
                  <c:v>6.0000000000000001E-3</c:v>
                </c:pt>
                <c:pt idx="466">
                  <c:v>5.7000000000000002E-3</c:v>
                </c:pt>
                <c:pt idx="467">
                  <c:v>5.5999999999999999E-3</c:v>
                </c:pt>
                <c:pt idx="468">
                  <c:v>5.1000000000000004E-3</c:v>
                </c:pt>
                <c:pt idx="469">
                  <c:v>5.4000000000000003E-3</c:v>
                </c:pt>
                <c:pt idx="470">
                  <c:v>4.7000000000000002E-3</c:v>
                </c:pt>
                <c:pt idx="471">
                  <c:v>4.5999999999999999E-3</c:v>
                </c:pt>
                <c:pt idx="472">
                  <c:v>4.4999999999999997E-3</c:v>
                </c:pt>
                <c:pt idx="473">
                  <c:v>4.4999999999999997E-3</c:v>
                </c:pt>
                <c:pt idx="474">
                  <c:v>4.4000000000000003E-3</c:v>
                </c:pt>
                <c:pt idx="475">
                  <c:v>4.1999999999999997E-3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emission!$S$1</c:f>
              <c:strCache>
                <c:ptCount val="1"/>
                <c:pt idx="0">
                  <c:v>Alexa 633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emission!$S$2:$S$577</c:f>
              <c:numCache>
                <c:formatCode>General</c:formatCode>
                <c:ptCount val="576"/>
                <c:pt idx="310">
                  <c:v>2.01E-2</c:v>
                </c:pt>
                <c:pt idx="311">
                  <c:v>2.5399999999999999E-2</c:v>
                </c:pt>
                <c:pt idx="312">
                  <c:v>2.9600000000000001E-2</c:v>
                </c:pt>
                <c:pt idx="313">
                  <c:v>3.4299999999999997E-2</c:v>
                </c:pt>
                <c:pt idx="314">
                  <c:v>4.1599999999999998E-2</c:v>
                </c:pt>
                <c:pt idx="315">
                  <c:v>4.8899999999999999E-2</c:v>
                </c:pt>
                <c:pt idx="316">
                  <c:v>5.8900000000000001E-2</c:v>
                </c:pt>
                <c:pt idx="317">
                  <c:v>6.9699999999999998E-2</c:v>
                </c:pt>
                <c:pt idx="318">
                  <c:v>8.2299999999999998E-2</c:v>
                </c:pt>
                <c:pt idx="319">
                  <c:v>9.5100000000000004E-2</c:v>
                </c:pt>
                <c:pt idx="320">
                  <c:v>0.1103</c:v>
                </c:pt>
                <c:pt idx="321">
                  <c:v>0.12809999999999999</c:v>
                </c:pt>
                <c:pt idx="322">
                  <c:v>0.14749999999999999</c:v>
                </c:pt>
                <c:pt idx="323">
                  <c:v>0.16850000000000001</c:v>
                </c:pt>
                <c:pt idx="324">
                  <c:v>0.1918</c:v>
                </c:pt>
                <c:pt idx="325">
                  <c:v>0.218</c:v>
                </c:pt>
                <c:pt idx="326">
                  <c:v>0.24859999999999999</c:v>
                </c:pt>
                <c:pt idx="327">
                  <c:v>0.27889999999999998</c:v>
                </c:pt>
                <c:pt idx="328">
                  <c:v>0.31119999999999998</c:v>
                </c:pt>
                <c:pt idx="329">
                  <c:v>0.3498</c:v>
                </c:pt>
                <c:pt idx="330">
                  <c:v>0.3901</c:v>
                </c:pt>
                <c:pt idx="331">
                  <c:v>0.43630000000000002</c:v>
                </c:pt>
                <c:pt idx="332">
                  <c:v>0.47610000000000002</c:v>
                </c:pt>
                <c:pt idx="333">
                  <c:v>0.51659999999999995</c:v>
                </c:pt>
                <c:pt idx="334">
                  <c:v>0.56130000000000002</c:v>
                </c:pt>
                <c:pt idx="335">
                  <c:v>0.60599999999999998</c:v>
                </c:pt>
                <c:pt idx="336">
                  <c:v>0.65110000000000001</c:v>
                </c:pt>
                <c:pt idx="337">
                  <c:v>0.69630000000000003</c:v>
                </c:pt>
                <c:pt idx="338">
                  <c:v>0.74</c:v>
                </c:pt>
                <c:pt idx="339">
                  <c:v>0.77969999999999995</c:v>
                </c:pt>
                <c:pt idx="340">
                  <c:v>0.81659999999999999</c:v>
                </c:pt>
                <c:pt idx="341">
                  <c:v>0.85270000000000001</c:v>
                </c:pt>
                <c:pt idx="342">
                  <c:v>0.88829999999999998</c:v>
                </c:pt>
                <c:pt idx="343">
                  <c:v>0.91549999999999998</c:v>
                </c:pt>
                <c:pt idx="344">
                  <c:v>0.94179999999999997</c:v>
                </c:pt>
                <c:pt idx="345">
                  <c:v>0.9637</c:v>
                </c:pt>
                <c:pt idx="346">
                  <c:v>0.97840000000000005</c:v>
                </c:pt>
                <c:pt idx="347">
                  <c:v>0.99050000000000005</c:v>
                </c:pt>
                <c:pt idx="348">
                  <c:v>0.99490000000000001</c:v>
                </c:pt>
                <c:pt idx="349">
                  <c:v>0.99950000000000006</c:v>
                </c:pt>
                <c:pt idx="350">
                  <c:v>1</c:v>
                </c:pt>
                <c:pt idx="351">
                  <c:v>0.99670000000000003</c:v>
                </c:pt>
                <c:pt idx="352">
                  <c:v>0.99609999999999999</c:v>
                </c:pt>
                <c:pt idx="353">
                  <c:v>0.99009999999999998</c:v>
                </c:pt>
                <c:pt idx="354">
                  <c:v>0.9748</c:v>
                </c:pt>
                <c:pt idx="355">
                  <c:v>0.9708</c:v>
                </c:pt>
                <c:pt idx="356">
                  <c:v>0.95789999999999997</c:v>
                </c:pt>
                <c:pt idx="357">
                  <c:v>0.93279999999999996</c:v>
                </c:pt>
                <c:pt idx="358">
                  <c:v>0.91610000000000003</c:v>
                </c:pt>
                <c:pt idx="359">
                  <c:v>0.88759999999999994</c:v>
                </c:pt>
                <c:pt idx="360">
                  <c:v>0.8649</c:v>
                </c:pt>
                <c:pt idx="361">
                  <c:v>0.84230000000000005</c:v>
                </c:pt>
                <c:pt idx="362">
                  <c:v>0.81730000000000003</c:v>
                </c:pt>
                <c:pt idx="363">
                  <c:v>0.79159999999999997</c:v>
                </c:pt>
                <c:pt idx="364">
                  <c:v>0.77529999999999999</c:v>
                </c:pt>
                <c:pt idx="365">
                  <c:v>0.74060000000000004</c:v>
                </c:pt>
                <c:pt idx="366">
                  <c:v>0.71360000000000001</c:v>
                </c:pt>
                <c:pt idx="367">
                  <c:v>0.68300000000000005</c:v>
                </c:pt>
                <c:pt idx="368">
                  <c:v>0.66120000000000001</c:v>
                </c:pt>
                <c:pt idx="369">
                  <c:v>0.62749999999999995</c:v>
                </c:pt>
                <c:pt idx="370">
                  <c:v>0.61099999999999999</c:v>
                </c:pt>
                <c:pt idx="371">
                  <c:v>0.5867</c:v>
                </c:pt>
                <c:pt idx="372">
                  <c:v>0.56540000000000001</c:v>
                </c:pt>
                <c:pt idx="373">
                  <c:v>0.54290000000000005</c:v>
                </c:pt>
                <c:pt idx="374">
                  <c:v>0.51890000000000003</c:v>
                </c:pt>
                <c:pt idx="375">
                  <c:v>0.503</c:v>
                </c:pt>
                <c:pt idx="376">
                  <c:v>0.48659999999999998</c:v>
                </c:pt>
                <c:pt idx="377">
                  <c:v>0.45929999999999999</c:v>
                </c:pt>
                <c:pt idx="378">
                  <c:v>0.44519999999999998</c:v>
                </c:pt>
                <c:pt idx="379">
                  <c:v>0.4269</c:v>
                </c:pt>
                <c:pt idx="380">
                  <c:v>0.4158</c:v>
                </c:pt>
                <c:pt idx="381">
                  <c:v>0.40450000000000003</c:v>
                </c:pt>
                <c:pt idx="382">
                  <c:v>0.38850000000000001</c:v>
                </c:pt>
                <c:pt idx="383">
                  <c:v>0.37690000000000001</c:v>
                </c:pt>
                <c:pt idx="384">
                  <c:v>0.37009999999999998</c:v>
                </c:pt>
                <c:pt idx="385">
                  <c:v>0.3574</c:v>
                </c:pt>
                <c:pt idx="386">
                  <c:v>0.34860000000000002</c:v>
                </c:pt>
                <c:pt idx="387">
                  <c:v>0.34029999999999999</c:v>
                </c:pt>
                <c:pt idx="388">
                  <c:v>0.33379999999999999</c:v>
                </c:pt>
                <c:pt idx="389">
                  <c:v>0.32419999999999999</c:v>
                </c:pt>
                <c:pt idx="390">
                  <c:v>0.31590000000000001</c:v>
                </c:pt>
                <c:pt idx="391">
                  <c:v>0.30509999999999998</c:v>
                </c:pt>
                <c:pt idx="392">
                  <c:v>0.30580000000000002</c:v>
                </c:pt>
                <c:pt idx="393">
                  <c:v>0.30080000000000001</c:v>
                </c:pt>
                <c:pt idx="394">
                  <c:v>0.29949999999999999</c:v>
                </c:pt>
                <c:pt idx="395">
                  <c:v>0.29749999999999999</c:v>
                </c:pt>
                <c:pt idx="396">
                  <c:v>0.29409999999999997</c:v>
                </c:pt>
                <c:pt idx="397">
                  <c:v>0.29189999999999999</c:v>
                </c:pt>
                <c:pt idx="398">
                  <c:v>0.28910000000000002</c:v>
                </c:pt>
                <c:pt idx="399">
                  <c:v>0.28249999999999997</c:v>
                </c:pt>
                <c:pt idx="400">
                  <c:v>0.28539999999999999</c:v>
                </c:pt>
                <c:pt idx="401">
                  <c:v>0.28239999999999998</c:v>
                </c:pt>
                <c:pt idx="402">
                  <c:v>0.28439999999999999</c:v>
                </c:pt>
                <c:pt idx="403">
                  <c:v>0.28120000000000001</c:v>
                </c:pt>
                <c:pt idx="404">
                  <c:v>0.28370000000000001</c:v>
                </c:pt>
                <c:pt idx="405">
                  <c:v>0.28320000000000001</c:v>
                </c:pt>
                <c:pt idx="406">
                  <c:v>0.27600000000000002</c:v>
                </c:pt>
                <c:pt idx="407">
                  <c:v>0.2823</c:v>
                </c:pt>
                <c:pt idx="408">
                  <c:v>0.28520000000000001</c:v>
                </c:pt>
                <c:pt idx="409">
                  <c:v>0.28160000000000002</c:v>
                </c:pt>
                <c:pt idx="410">
                  <c:v>0.2792</c:v>
                </c:pt>
                <c:pt idx="411">
                  <c:v>0.2762</c:v>
                </c:pt>
                <c:pt idx="412">
                  <c:v>0.27339999999999998</c:v>
                </c:pt>
                <c:pt idx="413">
                  <c:v>0.27339999999999998</c:v>
                </c:pt>
                <c:pt idx="414">
                  <c:v>0.27100000000000002</c:v>
                </c:pt>
                <c:pt idx="415">
                  <c:v>0.26579999999999998</c:v>
                </c:pt>
                <c:pt idx="416">
                  <c:v>0.26960000000000001</c:v>
                </c:pt>
                <c:pt idx="417">
                  <c:v>0.26390000000000002</c:v>
                </c:pt>
                <c:pt idx="418">
                  <c:v>0.25890000000000002</c:v>
                </c:pt>
                <c:pt idx="419">
                  <c:v>0.25540000000000002</c:v>
                </c:pt>
                <c:pt idx="420">
                  <c:v>0.25359999999999999</c:v>
                </c:pt>
                <c:pt idx="421">
                  <c:v>0.25140000000000001</c:v>
                </c:pt>
                <c:pt idx="422">
                  <c:v>0.24410000000000001</c:v>
                </c:pt>
                <c:pt idx="423">
                  <c:v>0.23680000000000001</c:v>
                </c:pt>
                <c:pt idx="424">
                  <c:v>0.23119999999999999</c:v>
                </c:pt>
                <c:pt idx="425">
                  <c:v>0.22209999999999999</c:v>
                </c:pt>
                <c:pt idx="426">
                  <c:v>0.2155</c:v>
                </c:pt>
                <c:pt idx="427">
                  <c:v>0.21360000000000001</c:v>
                </c:pt>
                <c:pt idx="428">
                  <c:v>0.20530000000000001</c:v>
                </c:pt>
                <c:pt idx="429">
                  <c:v>0.20080000000000001</c:v>
                </c:pt>
                <c:pt idx="430">
                  <c:v>0.19259999999999999</c:v>
                </c:pt>
                <c:pt idx="431">
                  <c:v>0.18529999999999999</c:v>
                </c:pt>
                <c:pt idx="432">
                  <c:v>0.18029999999999999</c:v>
                </c:pt>
                <c:pt idx="433">
                  <c:v>0.1774</c:v>
                </c:pt>
                <c:pt idx="434">
                  <c:v>0.1696</c:v>
                </c:pt>
                <c:pt idx="435">
                  <c:v>0.16650000000000001</c:v>
                </c:pt>
                <c:pt idx="436">
                  <c:v>0.1585</c:v>
                </c:pt>
                <c:pt idx="437">
                  <c:v>0.1542</c:v>
                </c:pt>
                <c:pt idx="438">
                  <c:v>0.15179999999999999</c:v>
                </c:pt>
                <c:pt idx="439">
                  <c:v>0.1474</c:v>
                </c:pt>
                <c:pt idx="440">
                  <c:v>0.1429</c:v>
                </c:pt>
                <c:pt idx="441">
                  <c:v>0.14019999999999999</c:v>
                </c:pt>
                <c:pt idx="442">
                  <c:v>0.13339999999999999</c:v>
                </c:pt>
                <c:pt idx="443">
                  <c:v>0.12809999999999999</c:v>
                </c:pt>
                <c:pt idx="444">
                  <c:v>0.1216</c:v>
                </c:pt>
                <c:pt idx="445">
                  <c:v>0.1229</c:v>
                </c:pt>
                <c:pt idx="446">
                  <c:v>0.1207</c:v>
                </c:pt>
                <c:pt idx="447">
                  <c:v>0.11210000000000001</c:v>
                </c:pt>
                <c:pt idx="448">
                  <c:v>0.1086</c:v>
                </c:pt>
                <c:pt idx="449">
                  <c:v>0.1089</c:v>
                </c:pt>
                <c:pt idx="450">
                  <c:v>0.1057</c:v>
                </c:pt>
                <c:pt idx="451">
                  <c:v>0.1028</c:v>
                </c:pt>
                <c:pt idx="452">
                  <c:v>9.9099999999999994E-2</c:v>
                </c:pt>
                <c:pt idx="453">
                  <c:v>9.3399999999999997E-2</c:v>
                </c:pt>
                <c:pt idx="454">
                  <c:v>9.0899999999999995E-2</c:v>
                </c:pt>
                <c:pt idx="455">
                  <c:v>8.4400000000000003E-2</c:v>
                </c:pt>
                <c:pt idx="456">
                  <c:v>8.3099999999999993E-2</c:v>
                </c:pt>
                <c:pt idx="457">
                  <c:v>8.4199999999999997E-2</c:v>
                </c:pt>
                <c:pt idx="458">
                  <c:v>7.7200000000000005E-2</c:v>
                </c:pt>
                <c:pt idx="459">
                  <c:v>7.5600000000000001E-2</c:v>
                </c:pt>
                <c:pt idx="460">
                  <c:v>7.3999999999999996E-2</c:v>
                </c:pt>
                <c:pt idx="461">
                  <c:v>6.8400000000000002E-2</c:v>
                </c:pt>
                <c:pt idx="462">
                  <c:v>6.7900000000000002E-2</c:v>
                </c:pt>
                <c:pt idx="463">
                  <c:v>6.6199999999999995E-2</c:v>
                </c:pt>
                <c:pt idx="464">
                  <c:v>6.4699999999999994E-2</c:v>
                </c:pt>
                <c:pt idx="465">
                  <c:v>6.2300000000000001E-2</c:v>
                </c:pt>
                <c:pt idx="466">
                  <c:v>5.8400000000000001E-2</c:v>
                </c:pt>
                <c:pt idx="467">
                  <c:v>6.13E-2</c:v>
                </c:pt>
                <c:pt idx="468">
                  <c:v>5.6800000000000003E-2</c:v>
                </c:pt>
                <c:pt idx="469">
                  <c:v>5.5E-2</c:v>
                </c:pt>
                <c:pt idx="470">
                  <c:v>5.6399999999999999E-2</c:v>
                </c:pt>
                <c:pt idx="471">
                  <c:v>5.3600000000000002E-2</c:v>
                </c:pt>
                <c:pt idx="472">
                  <c:v>5.0799999999999998E-2</c:v>
                </c:pt>
                <c:pt idx="473">
                  <c:v>5.1400000000000001E-2</c:v>
                </c:pt>
                <c:pt idx="474">
                  <c:v>5.0299999999999997E-2</c:v>
                </c:pt>
                <c:pt idx="475">
                  <c:v>4.9099999999999998E-2</c:v>
                </c:pt>
                <c:pt idx="476">
                  <c:v>4.6399999999999997E-2</c:v>
                </c:pt>
                <c:pt idx="477">
                  <c:v>4.4900000000000002E-2</c:v>
                </c:pt>
                <c:pt idx="478">
                  <c:v>4.7E-2</c:v>
                </c:pt>
                <c:pt idx="479">
                  <c:v>4.3299999999999998E-2</c:v>
                </c:pt>
                <c:pt idx="480">
                  <c:v>4.3099999999999999E-2</c:v>
                </c:pt>
                <c:pt idx="481">
                  <c:v>4.4499999999999998E-2</c:v>
                </c:pt>
                <c:pt idx="482">
                  <c:v>4.36E-2</c:v>
                </c:pt>
                <c:pt idx="483">
                  <c:v>3.7600000000000001E-2</c:v>
                </c:pt>
                <c:pt idx="484">
                  <c:v>4.3299999999999998E-2</c:v>
                </c:pt>
                <c:pt idx="485">
                  <c:v>4.1200000000000001E-2</c:v>
                </c:pt>
                <c:pt idx="486">
                  <c:v>3.73E-2</c:v>
                </c:pt>
                <c:pt idx="487">
                  <c:v>3.7699999999999997E-2</c:v>
                </c:pt>
                <c:pt idx="488">
                  <c:v>0.04</c:v>
                </c:pt>
                <c:pt idx="489">
                  <c:v>3.9E-2</c:v>
                </c:pt>
                <c:pt idx="490">
                  <c:v>3.9300000000000002E-2</c:v>
                </c:pt>
                <c:pt idx="491">
                  <c:v>3.8899999999999997E-2</c:v>
                </c:pt>
                <c:pt idx="492">
                  <c:v>3.4799999999999998E-2</c:v>
                </c:pt>
                <c:pt idx="493">
                  <c:v>3.4799999999999998E-2</c:v>
                </c:pt>
                <c:pt idx="494">
                  <c:v>3.4599999999999999E-2</c:v>
                </c:pt>
                <c:pt idx="495">
                  <c:v>3.2800000000000003E-2</c:v>
                </c:pt>
                <c:pt idx="496">
                  <c:v>3.5900000000000001E-2</c:v>
                </c:pt>
                <c:pt idx="497">
                  <c:v>3.39E-2</c:v>
                </c:pt>
                <c:pt idx="498">
                  <c:v>3.3599999999999998E-2</c:v>
                </c:pt>
                <c:pt idx="499">
                  <c:v>3.3500000000000002E-2</c:v>
                </c:pt>
                <c:pt idx="500">
                  <c:v>3.2000000000000001E-2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emission!$T$1</c:f>
              <c:strCache>
                <c:ptCount val="1"/>
                <c:pt idx="0">
                  <c:v>Alexa 635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emission!$T$2:$T$577</c:f>
              <c:numCache>
                <c:formatCode>General</c:formatCode>
                <c:ptCount val="576"/>
                <c:pt idx="305">
                  <c:v>2.7400000000000001E-2</c:v>
                </c:pt>
                <c:pt idx="306">
                  <c:v>1.7999999999999999E-2</c:v>
                </c:pt>
                <c:pt idx="307">
                  <c:v>1.9199999999999998E-2</c:v>
                </c:pt>
                <c:pt idx="308">
                  <c:v>2.0899999999999998E-2</c:v>
                </c:pt>
                <c:pt idx="309">
                  <c:v>2.3300000000000001E-2</c:v>
                </c:pt>
                <c:pt idx="310">
                  <c:v>2.7099999999999999E-2</c:v>
                </c:pt>
                <c:pt idx="311">
                  <c:v>3.2599999999999997E-2</c:v>
                </c:pt>
                <c:pt idx="312">
                  <c:v>3.8600000000000002E-2</c:v>
                </c:pt>
                <c:pt idx="313">
                  <c:v>4.3499999999999997E-2</c:v>
                </c:pt>
                <c:pt idx="314">
                  <c:v>5.0599999999999999E-2</c:v>
                </c:pt>
                <c:pt idx="315">
                  <c:v>5.8900000000000001E-2</c:v>
                </c:pt>
                <c:pt idx="316">
                  <c:v>6.8000000000000005E-2</c:v>
                </c:pt>
                <c:pt idx="317">
                  <c:v>0.08</c:v>
                </c:pt>
                <c:pt idx="318">
                  <c:v>9.1499999999999998E-2</c:v>
                </c:pt>
                <c:pt idx="319">
                  <c:v>0.10290000000000001</c:v>
                </c:pt>
                <c:pt idx="320">
                  <c:v>0.1235</c:v>
                </c:pt>
                <c:pt idx="321">
                  <c:v>0.1391</c:v>
                </c:pt>
                <c:pt idx="322">
                  <c:v>0.1588</c:v>
                </c:pt>
                <c:pt idx="323">
                  <c:v>0.1797</c:v>
                </c:pt>
                <c:pt idx="324">
                  <c:v>0.21029999999999999</c:v>
                </c:pt>
                <c:pt idx="325">
                  <c:v>0.23710000000000001</c:v>
                </c:pt>
                <c:pt idx="326">
                  <c:v>0.26769999999999999</c:v>
                </c:pt>
                <c:pt idx="327">
                  <c:v>0.3039</c:v>
                </c:pt>
                <c:pt idx="328">
                  <c:v>0.34250000000000003</c:v>
                </c:pt>
                <c:pt idx="329">
                  <c:v>0.3775</c:v>
                </c:pt>
                <c:pt idx="330">
                  <c:v>0.4244</c:v>
                </c:pt>
                <c:pt idx="331">
                  <c:v>0.46600000000000003</c:v>
                </c:pt>
                <c:pt idx="332">
                  <c:v>0.50480000000000003</c:v>
                </c:pt>
                <c:pt idx="333">
                  <c:v>0.55630000000000002</c:v>
                </c:pt>
                <c:pt idx="334">
                  <c:v>0.59760000000000002</c:v>
                </c:pt>
                <c:pt idx="335">
                  <c:v>0.65339999999999998</c:v>
                </c:pt>
                <c:pt idx="336">
                  <c:v>0.69430000000000003</c:v>
                </c:pt>
                <c:pt idx="337">
                  <c:v>0.74129999999999996</c:v>
                </c:pt>
                <c:pt idx="338">
                  <c:v>0.78520000000000001</c:v>
                </c:pt>
                <c:pt idx="339">
                  <c:v>0.83620000000000005</c:v>
                </c:pt>
                <c:pt idx="340">
                  <c:v>0.86550000000000005</c:v>
                </c:pt>
                <c:pt idx="341">
                  <c:v>0.90190000000000003</c:v>
                </c:pt>
                <c:pt idx="342">
                  <c:v>0.93279999999999996</c:v>
                </c:pt>
                <c:pt idx="343">
                  <c:v>0.95409999999999995</c:v>
                </c:pt>
                <c:pt idx="344">
                  <c:v>0.97970000000000002</c:v>
                </c:pt>
                <c:pt idx="345">
                  <c:v>0.99</c:v>
                </c:pt>
                <c:pt idx="346">
                  <c:v>0.99960000000000004</c:v>
                </c:pt>
                <c:pt idx="347">
                  <c:v>0.99970000000000003</c:v>
                </c:pt>
                <c:pt idx="348">
                  <c:v>1</c:v>
                </c:pt>
                <c:pt idx="349">
                  <c:v>0.99609999999999999</c:v>
                </c:pt>
                <c:pt idx="350">
                  <c:v>0.97889999999999999</c:v>
                </c:pt>
                <c:pt idx="351">
                  <c:v>0.97060000000000002</c:v>
                </c:pt>
                <c:pt idx="352">
                  <c:v>0.95020000000000004</c:v>
                </c:pt>
                <c:pt idx="353">
                  <c:v>0.92530000000000001</c:v>
                </c:pt>
                <c:pt idx="354">
                  <c:v>0.8972</c:v>
                </c:pt>
                <c:pt idx="355">
                  <c:v>0.86980000000000002</c:v>
                </c:pt>
                <c:pt idx="356">
                  <c:v>0.83489999999999998</c:v>
                </c:pt>
                <c:pt idx="357">
                  <c:v>0.80210000000000004</c:v>
                </c:pt>
                <c:pt idx="358">
                  <c:v>0.76680000000000004</c:v>
                </c:pt>
                <c:pt idx="359">
                  <c:v>0.73499999999999999</c:v>
                </c:pt>
                <c:pt idx="360">
                  <c:v>0.70420000000000005</c:v>
                </c:pt>
                <c:pt idx="361">
                  <c:v>0.67600000000000005</c:v>
                </c:pt>
                <c:pt idx="362">
                  <c:v>0.63529999999999998</c:v>
                </c:pt>
                <c:pt idx="363">
                  <c:v>0.60229999999999995</c:v>
                </c:pt>
                <c:pt idx="364">
                  <c:v>0.56810000000000005</c:v>
                </c:pt>
                <c:pt idx="365">
                  <c:v>0.54149999999999998</c:v>
                </c:pt>
                <c:pt idx="366">
                  <c:v>0.51</c:v>
                </c:pt>
                <c:pt idx="367">
                  <c:v>0.48089999999999999</c:v>
                </c:pt>
                <c:pt idx="368">
                  <c:v>0.45440000000000003</c:v>
                </c:pt>
                <c:pt idx="369">
                  <c:v>0.4284</c:v>
                </c:pt>
                <c:pt idx="370">
                  <c:v>0.40260000000000001</c:v>
                </c:pt>
                <c:pt idx="371">
                  <c:v>0.37859999999999999</c:v>
                </c:pt>
                <c:pt idx="372">
                  <c:v>0.3579</c:v>
                </c:pt>
                <c:pt idx="373">
                  <c:v>0.34010000000000001</c:v>
                </c:pt>
                <c:pt idx="374">
                  <c:v>0.31879999999999997</c:v>
                </c:pt>
                <c:pt idx="375">
                  <c:v>0.30199999999999999</c:v>
                </c:pt>
                <c:pt idx="376">
                  <c:v>0.2858</c:v>
                </c:pt>
                <c:pt idx="377">
                  <c:v>0.26750000000000002</c:v>
                </c:pt>
                <c:pt idx="378">
                  <c:v>0.2515</c:v>
                </c:pt>
                <c:pt idx="379">
                  <c:v>0.24229999999999999</c:v>
                </c:pt>
                <c:pt idx="380">
                  <c:v>0.2268</c:v>
                </c:pt>
                <c:pt idx="381">
                  <c:v>0.21870000000000001</c:v>
                </c:pt>
                <c:pt idx="382">
                  <c:v>0.20849999999999999</c:v>
                </c:pt>
                <c:pt idx="383">
                  <c:v>0.19570000000000001</c:v>
                </c:pt>
                <c:pt idx="384">
                  <c:v>0.188</c:v>
                </c:pt>
                <c:pt idx="385">
                  <c:v>0.18149999999999999</c:v>
                </c:pt>
                <c:pt idx="386">
                  <c:v>0.1721</c:v>
                </c:pt>
                <c:pt idx="387">
                  <c:v>0.16309999999999999</c:v>
                </c:pt>
                <c:pt idx="388">
                  <c:v>0.1573</c:v>
                </c:pt>
                <c:pt idx="389">
                  <c:v>0.15079999999999999</c:v>
                </c:pt>
                <c:pt idx="390">
                  <c:v>0.14399999999999999</c:v>
                </c:pt>
                <c:pt idx="391">
                  <c:v>0.1394</c:v>
                </c:pt>
                <c:pt idx="392">
                  <c:v>0.13469999999999999</c:v>
                </c:pt>
                <c:pt idx="393">
                  <c:v>0.13150000000000001</c:v>
                </c:pt>
                <c:pt idx="394">
                  <c:v>0.127</c:v>
                </c:pt>
                <c:pt idx="395">
                  <c:v>0.1236</c:v>
                </c:pt>
                <c:pt idx="396">
                  <c:v>0.12130000000000001</c:v>
                </c:pt>
                <c:pt idx="397">
                  <c:v>0.1192</c:v>
                </c:pt>
                <c:pt idx="398">
                  <c:v>0.1176</c:v>
                </c:pt>
                <c:pt idx="399">
                  <c:v>0.1147</c:v>
                </c:pt>
                <c:pt idx="400">
                  <c:v>0.11409999999999999</c:v>
                </c:pt>
                <c:pt idx="401">
                  <c:v>0.1108</c:v>
                </c:pt>
                <c:pt idx="402">
                  <c:v>0.10780000000000001</c:v>
                </c:pt>
                <c:pt idx="403">
                  <c:v>0.1076</c:v>
                </c:pt>
                <c:pt idx="404">
                  <c:v>0.1065</c:v>
                </c:pt>
                <c:pt idx="405">
                  <c:v>0.10539999999999999</c:v>
                </c:pt>
                <c:pt idx="406">
                  <c:v>0.104</c:v>
                </c:pt>
                <c:pt idx="407">
                  <c:v>0.10150000000000001</c:v>
                </c:pt>
                <c:pt idx="408">
                  <c:v>9.9699999999999997E-2</c:v>
                </c:pt>
                <c:pt idx="409">
                  <c:v>9.9099999999999994E-2</c:v>
                </c:pt>
                <c:pt idx="410">
                  <c:v>9.8599999999999993E-2</c:v>
                </c:pt>
                <c:pt idx="411">
                  <c:v>9.8000000000000004E-2</c:v>
                </c:pt>
                <c:pt idx="412">
                  <c:v>9.5799999999999996E-2</c:v>
                </c:pt>
                <c:pt idx="413">
                  <c:v>9.4399999999999998E-2</c:v>
                </c:pt>
                <c:pt idx="414">
                  <c:v>9.4100000000000003E-2</c:v>
                </c:pt>
                <c:pt idx="415">
                  <c:v>9.06E-2</c:v>
                </c:pt>
                <c:pt idx="416">
                  <c:v>8.7099999999999997E-2</c:v>
                </c:pt>
                <c:pt idx="417">
                  <c:v>8.3799999999999999E-2</c:v>
                </c:pt>
                <c:pt idx="418">
                  <c:v>8.5099999999999995E-2</c:v>
                </c:pt>
                <c:pt idx="419">
                  <c:v>8.2400000000000001E-2</c:v>
                </c:pt>
                <c:pt idx="420">
                  <c:v>8.1299999999999997E-2</c:v>
                </c:pt>
                <c:pt idx="421">
                  <c:v>7.8200000000000006E-2</c:v>
                </c:pt>
                <c:pt idx="422">
                  <c:v>7.5300000000000006E-2</c:v>
                </c:pt>
                <c:pt idx="423">
                  <c:v>7.4200000000000002E-2</c:v>
                </c:pt>
                <c:pt idx="424">
                  <c:v>7.0599999999999996E-2</c:v>
                </c:pt>
                <c:pt idx="425">
                  <c:v>6.9199999999999998E-2</c:v>
                </c:pt>
                <c:pt idx="426">
                  <c:v>6.7500000000000004E-2</c:v>
                </c:pt>
                <c:pt idx="427">
                  <c:v>6.3299999999999995E-2</c:v>
                </c:pt>
                <c:pt idx="428">
                  <c:v>5.8700000000000002E-2</c:v>
                </c:pt>
                <c:pt idx="429">
                  <c:v>5.8900000000000001E-2</c:v>
                </c:pt>
                <c:pt idx="430">
                  <c:v>5.6399999999999999E-2</c:v>
                </c:pt>
                <c:pt idx="431">
                  <c:v>5.5300000000000002E-2</c:v>
                </c:pt>
                <c:pt idx="432">
                  <c:v>5.2299999999999999E-2</c:v>
                </c:pt>
                <c:pt idx="433">
                  <c:v>4.9399999999999999E-2</c:v>
                </c:pt>
                <c:pt idx="434">
                  <c:v>4.6199999999999998E-2</c:v>
                </c:pt>
                <c:pt idx="435">
                  <c:v>4.5100000000000001E-2</c:v>
                </c:pt>
                <c:pt idx="436">
                  <c:v>4.4900000000000002E-2</c:v>
                </c:pt>
                <c:pt idx="437">
                  <c:v>4.0099999999999997E-2</c:v>
                </c:pt>
                <c:pt idx="438">
                  <c:v>3.9899999999999998E-2</c:v>
                </c:pt>
                <c:pt idx="439">
                  <c:v>3.78E-2</c:v>
                </c:pt>
                <c:pt idx="440">
                  <c:v>3.6400000000000002E-2</c:v>
                </c:pt>
                <c:pt idx="441">
                  <c:v>3.4799999999999998E-2</c:v>
                </c:pt>
                <c:pt idx="442">
                  <c:v>3.3000000000000002E-2</c:v>
                </c:pt>
                <c:pt idx="443">
                  <c:v>0.03</c:v>
                </c:pt>
                <c:pt idx="444">
                  <c:v>2.9499999999999998E-2</c:v>
                </c:pt>
                <c:pt idx="445">
                  <c:v>2.86E-2</c:v>
                </c:pt>
                <c:pt idx="446">
                  <c:v>2.5700000000000001E-2</c:v>
                </c:pt>
                <c:pt idx="447">
                  <c:v>2.53E-2</c:v>
                </c:pt>
                <c:pt idx="448">
                  <c:v>2.3599999999999999E-2</c:v>
                </c:pt>
                <c:pt idx="449">
                  <c:v>2.3900000000000001E-2</c:v>
                </c:pt>
                <c:pt idx="450">
                  <c:v>2.1499999999999998E-2</c:v>
                </c:pt>
                <c:pt idx="451">
                  <c:v>2.24E-2</c:v>
                </c:pt>
                <c:pt idx="452">
                  <c:v>1.9400000000000001E-2</c:v>
                </c:pt>
                <c:pt idx="453">
                  <c:v>1.9400000000000001E-2</c:v>
                </c:pt>
                <c:pt idx="454">
                  <c:v>1.8200000000000001E-2</c:v>
                </c:pt>
                <c:pt idx="455">
                  <c:v>1.6299999999999999E-2</c:v>
                </c:pt>
                <c:pt idx="456">
                  <c:v>1.67E-2</c:v>
                </c:pt>
                <c:pt idx="457">
                  <c:v>1.6299999999999999E-2</c:v>
                </c:pt>
                <c:pt idx="458">
                  <c:v>1.5699999999999999E-2</c:v>
                </c:pt>
                <c:pt idx="459">
                  <c:v>1.52E-2</c:v>
                </c:pt>
                <c:pt idx="460">
                  <c:v>1.47E-2</c:v>
                </c:pt>
                <c:pt idx="461">
                  <c:v>1.29E-2</c:v>
                </c:pt>
                <c:pt idx="462">
                  <c:v>1.21E-2</c:v>
                </c:pt>
                <c:pt idx="463">
                  <c:v>1.2E-2</c:v>
                </c:pt>
                <c:pt idx="464">
                  <c:v>1.2699999999999999E-2</c:v>
                </c:pt>
                <c:pt idx="465">
                  <c:v>1.12E-2</c:v>
                </c:pt>
                <c:pt idx="466">
                  <c:v>1.0999999999999999E-2</c:v>
                </c:pt>
                <c:pt idx="467">
                  <c:v>9.9000000000000008E-3</c:v>
                </c:pt>
                <c:pt idx="468">
                  <c:v>9.9000000000000008E-3</c:v>
                </c:pt>
                <c:pt idx="469">
                  <c:v>1.06E-2</c:v>
                </c:pt>
                <c:pt idx="470">
                  <c:v>1.0500000000000001E-2</c:v>
                </c:pt>
                <c:pt idx="471">
                  <c:v>8.6999999999999994E-3</c:v>
                </c:pt>
                <c:pt idx="472">
                  <c:v>8.8999999999999999E-3</c:v>
                </c:pt>
                <c:pt idx="473">
                  <c:v>8.8999999999999999E-3</c:v>
                </c:pt>
                <c:pt idx="474">
                  <c:v>8.0999999999999996E-3</c:v>
                </c:pt>
                <c:pt idx="475">
                  <c:v>8.9999999999999993E-3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emission!$U$1</c:f>
              <c:strCache>
                <c:ptCount val="1"/>
                <c:pt idx="0">
                  <c:v>Cy5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emission!$U$2:$U$577</c:f>
              <c:numCache>
                <c:formatCode>General</c:formatCode>
                <c:ptCount val="576"/>
                <c:pt idx="317">
                  <c:v>9.4000000000000004E-3</c:v>
                </c:pt>
                <c:pt idx="318">
                  <c:v>9.4000000000000004E-3</c:v>
                </c:pt>
                <c:pt idx="319">
                  <c:v>9.4000000000000004E-3</c:v>
                </c:pt>
                <c:pt idx="320">
                  <c:v>1.29E-2</c:v>
                </c:pt>
                <c:pt idx="321">
                  <c:v>1.29E-2</c:v>
                </c:pt>
                <c:pt idx="322">
                  <c:v>1.6400000000000001E-2</c:v>
                </c:pt>
                <c:pt idx="323">
                  <c:v>1.9900000000000001E-2</c:v>
                </c:pt>
                <c:pt idx="324">
                  <c:v>1.9900000000000001E-2</c:v>
                </c:pt>
                <c:pt idx="325">
                  <c:v>2.3400000000000001E-2</c:v>
                </c:pt>
                <c:pt idx="326">
                  <c:v>2.87E-2</c:v>
                </c:pt>
                <c:pt idx="327">
                  <c:v>3.2199999999999999E-2</c:v>
                </c:pt>
                <c:pt idx="328">
                  <c:v>3.9199999999999999E-2</c:v>
                </c:pt>
                <c:pt idx="329">
                  <c:v>4.2700000000000002E-2</c:v>
                </c:pt>
                <c:pt idx="330">
                  <c:v>5.3199999999999997E-2</c:v>
                </c:pt>
                <c:pt idx="331">
                  <c:v>6.0100000000000001E-2</c:v>
                </c:pt>
                <c:pt idx="332">
                  <c:v>6.7100000000000007E-2</c:v>
                </c:pt>
                <c:pt idx="333">
                  <c:v>8.4599999999999995E-2</c:v>
                </c:pt>
                <c:pt idx="334">
                  <c:v>9.8599999999999993E-2</c:v>
                </c:pt>
                <c:pt idx="335">
                  <c:v>0.11609999999999999</c:v>
                </c:pt>
                <c:pt idx="336">
                  <c:v>0.13</c:v>
                </c:pt>
                <c:pt idx="337">
                  <c:v>0.158</c:v>
                </c:pt>
                <c:pt idx="338">
                  <c:v>0.17549999999999999</c:v>
                </c:pt>
                <c:pt idx="339">
                  <c:v>0.19289999999999999</c:v>
                </c:pt>
                <c:pt idx="340">
                  <c:v>0.23139999999999999</c:v>
                </c:pt>
                <c:pt idx="341">
                  <c:v>0.26279999999999998</c:v>
                </c:pt>
                <c:pt idx="342">
                  <c:v>0.30470000000000003</c:v>
                </c:pt>
                <c:pt idx="343">
                  <c:v>0.3327</c:v>
                </c:pt>
                <c:pt idx="344">
                  <c:v>0.38159999999999999</c:v>
                </c:pt>
                <c:pt idx="345">
                  <c:v>0.41299999999999998</c:v>
                </c:pt>
                <c:pt idx="346">
                  <c:v>0.4637</c:v>
                </c:pt>
                <c:pt idx="347">
                  <c:v>0.49859999999999999</c:v>
                </c:pt>
                <c:pt idx="348">
                  <c:v>0.55800000000000005</c:v>
                </c:pt>
                <c:pt idx="349">
                  <c:v>0.59299999999999997</c:v>
                </c:pt>
                <c:pt idx="350">
                  <c:v>0.63839999999999997</c:v>
                </c:pt>
                <c:pt idx="351">
                  <c:v>0.69430000000000003</c:v>
                </c:pt>
                <c:pt idx="352">
                  <c:v>0.72919999999999996</c:v>
                </c:pt>
                <c:pt idx="353">
                  <c:v>0.78159999999999996</c:v>
                </c:pt>
                <c:pt idx="354">
                  <c:v>0.78159999999999996</c:v>
                </c:pt>
                <c:pt idx="355">
                  <c:v>0.87419999999999998</c:v>
                </c:pt>
                <c:pt idx="356">
                  <c:v>0.88819999999999999</c:v>
                </c:pt>
                <c:pt idx="357">
                  <c:v>0.93359999999999999</c:v>
                </c:pt>
                <c:pt idx="358">
                  <c:v>0.9476</c:v>
                </c:pt>
                <c:pt idx="359">
                  <c:v>0.96150000000000002</c:v>
                </c:pt>
                <c:pt idx="360">
                  <c:v>0.98250000000000004</c:v>
                </c:pt>
                <c:pt idx="361">
                  <c:v>0.99299999999999999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0.99299999999999999</c:v>
                </c:pt>
                <c:pt idx="367">
                  <c:v>0.98599999999999999</c:v>
                </c:pt>
                <c:pt idx="368">
                  <c:v>0.97909999999999997</c:v>
                </c:pt>
                <c:pt idx="369">
                  <c:v>0.95809999999999995</c:v>
                </c:pt>
                <c:pt idx="370">
                  <c:v>0.94410000000000005</c:v>
                </c:pt>
                <c:pt idx="371">
                  <c:v>0.91620000000000001</c:v>
                </c:pt>
                <c:pt idx="372">
                  <c:v>0.89870000000000005</c:v>
                </c:pt>
                <c:pt idx="373">
                  <c:v>0.85329999999999995</c:v>
                </c:pt>
                <c:pt idx="374">
                  <c:v>0.84109999999999996</c:v>
                </c:pt>
                <c:pt idx="375">
                  <c:v>0.81669999999999998</c:v>
                </c:pt>
                <c:pt idx="376">
                  <c:v>0.77829999999999999</c:v>
                </c:pt>
                <c:pt idx="377">
                  <c:v>0.75380000000000003</c:v>
                </c:pt>
                <c:pt idx="378">
                  <c:v>0.71189999999999998</c:v>
                </c:pt>
                <c:pt idx="379">
                  <c:v>0.68740000000000001</c:v>
                </c:pt>
                <c:pt idx="380">
                  <c:v>0.63160000000000005</c:v>
                </c:pt>
                <c:pt idx="381">
                  <c:v>0.61760000000000004</c:v>
                </c:pt>
                <c:pt idx="382">
                  <c:v>0.59309999999999996</c:v>
                </c:pt>
                <c:pt idx="383">
                  <c:v>0.55820000000000003</c:v>
                </c:pt>
                <c:pt idx="384">
                  <c:v>0.5373</c:v>
                </c:pt>
                <c:pt idx="385">
                  <c:v>0.50229999999999997</c:v>
                </c:pt>
                <c:pt idx="386">
                  <c:v>0.4849</c:v>
                </c:pt>
                <c:pt idx="387">
                  <c:v>0.45350000000000001</c:v>
                </c:pt>
                <c:pt idx="388">
                  <c:v>0.43769999999999998</c:v>
                </c:pt>
                <c:pt idx="389">
                  <c:v>0.4168</c:v>
                </c:pt>
                <c:pt idx="390">
                  <c:v>0.39229999999999998</c:v>
                </c:pt>
                <c:pt idx="391">
                  <c:v>0.37840000000000001</c:v>
                </c:pt>
                <c:pt idx="392">
                  <c:v>0.35389999999999999</c:v>
                </c:pt>
                <c:pt idx="393">
                  <c:v>0.34339999999999998</c:v>
                </c:pt>
                <c:pt idx="394">
                  <c:v>0.31900000000000001</c:v>
                </c:pt>
                <c:pt idx="395">
                  <c:v>0.312</c:v>
                </c:pt>
                <c:pt idx="396">
                  <c:v>0.30149999999999999</c:v>
                </c:pt>
                <c:pt idx="397">
                  <c:v>0.28760000000000002</c:v>
                </c:pt>
                <c:pt idx="398">
                  <c:v>0.28060000000000002</c:v>
                </c:pt>
                <c:pt idx="399">
                  <c:v>0.2666</c:v>
                </c:pt>
                <c:pt idx="400">
                  <c:v>0.2631</c:v>
                </c:pt>
                <c:pt idx="401">
                  <c:v>0.2492</c:v>
                </c:pt>
                <c:pt idx="402">
                  <c:v>0.2457</c:v>
                </c:pt>
                <c:pt idx="403">
                  <c:v>0.23169999999999999</c:v>
                </c:pt>
                <c:pt idx="404">
                  <c:v>0.22819999999999999</c:v>
                </c:pt>
                <c:pt idx="405">
                  <c:v>0.2248</c:v>
                </c:pt>
                <c:pt idx="406">
                  <c:v>0.2213</c:v>
                </c:pt>
                <c:pt idx="407">
                  <c:v>0.21779999999999999</c:v>
                </c:pt>
                <c:pt idx="408">
                  <c:v>0.21429999999999999</c:v>
                </c:pt>
                <c:pt idx="409">
                  <c:v>0.21079999999999999</c:v>
                </c:pt>
                <c:pt idx="410">
                  <c:v>0.20380000000000001</c:v>
                </c:pt>
                <c:pt idx="411">
                  <c:v>0.20380000000000001</c:v>
                </c:pt>
                <c:pt idx="412">
                  <c:v>0.20030000000000001</c:v>
                </c:pt>
                <c:pt idx="413">
                  <c:v>0.19689999999999999</c:v>
                </c:pt>
                <c:pt idx="414">
                  <c:v>0.19689999999999999</c:v>
                </c:pt>
                <c:pt idx="415">
                  <c:v>0.19339999999999999</c:v>
                </c:pt>
                <c:pt idx="416">
                  <c:v>0.19339999999999999</c:v>
                </c:pt>
                <c:pt idx="417">
                  <c:v>0.18990000000000001</c:v>
                </c:pt>
                <c:pt idx="418">
                  <c:v>0.18990000000000001</c:v>
                </c:pt>
                <c:pt idx="419">
                  <c:v>0.18640000000000001</c:v>
                </c:pt>
                <c:pt idx="420">
                  <c:v>0.18640000000000001</c:v>
                </c:pt>
                <c:pt idx="421">
                  <c:v>0.18290000000000001</c:v>
                </c:pt>
                <c:pt idx="422">
                  <c:v>0.18290000000000001</c:v>
                </c:pt>
                <c:pt idx="423">
                  <c:v>0.1794</c:v>
                </c:pt>
                <c:pt idx="424">
                  <c:v>0.17599999999999999</c:v>
                </c:pt>
                <c:pt idx="425">
                  <c:v>0.17599999999999999</c:v>
                </c:pt>
                <c:pt idx="426">
                  <c:v>0.16900000000000001</c:v>
                </c:pt>
                <c:pt idx="427">
                  <c:v>0.16900000000000001</c:v>
                </c:pt>
                <c:pt idx="428">
                  <c:v>0.16550000000000001</c:v>
                </c:pt>
                <c:pt idx="429">
                  <c:v>0.16200000000000001</c:v>
                </c:pt>
                <c:pt idx="430">
                  <c:v>0.1585</c:v>
                </c:pt>
                <c:pt idx="431">
                  <c:v>0.155</c:v>
                </c:pt>
                <c:pt idx="432">
                  <c:v>0.1515</c:v>
                </c:pt>
                <c:pt idx="433">
                  <c:v>0.14460000000000001</c:v>
                </c:pt>
                <c:pt idx="434">
                  <c:v>0.14460000000000001</c:v>
                </c:pt>
                <c:pt idx="435">
                  <c:v>0.1411</c:v>
                </c:pt>
                <c:pt idx="436">
                  <c:v>0.1376</c:v>
                </c:pt>
                <c:pt idx="437">
                  <c:v>0.1341</c:v>
                </c:pt>
                <c:pt idx="438">
                  <c:v>0.13059999999999999</c:v>
                </c:pt>
                <c:pt idx="439">
                  <c:v>0.12709999999999999</c:v>
                </c:pt>
                <c:pt idx="440">
                  <c:v>0.1167</c:v>
                </c:pt>
                <c:pt idx="441">
                  <c:v>0.1167</c:v>
                </c:pt>
                <c:pt idx="442">
                  <c:v>0.1132</c:v>
                </c:pt>
                <c:pt idx="443">
                  <c:v>0.10970000000000001</c:v>
                </c:pt>
                <c:pt idx="444">
                  <c:v>0.1062</c:v>
                </c:pt>
                <c:pt idx="445">
                  <c:v>0.1027</c:v>
                </c:pt>
                <c:pt idx="446">
                  <c:v>9.9199999999999997E-2</c:v>
                </c:pt>
                <c:pt idx="447">
                  <c:v>9.5799999999999996E-2</c:v>
                </c:pt>
                <c:pt idx="448">
                  <c:v>9.2299999999999993E-2</c:v>
                </c:pt>
                <c:pt idx="449">
                  <c:v>8.5300000000000001E-2</c:v>
                </c:pt>
                <c:pt idx="450">
                  <c:v>8.5300000000000001E-2</c:v>
                </c:pt>
                <c:pt idx="451">
                  <c:v>8.1799999999999998E-2</c:v>
                </c:pt>
                <c:pt idx="452">
                  <c:v>7.8299999999999995E-2</c:v>
                </c:pt>
                <c:pt idx="453">
                  <c:v>7.4800000000000005E-2</c:v>
                </c:pt>
                <c:pt idx="454">
                  <c:v>7.1300000000000002E-2</c:v>
                </c:pt>
                <c:pt idx="455">
                  <c:v>6.7900000000000002E-2</c:v>
                </c:pt>
                <c:pt idx="456">
                  <c:v>6.4399999999999999E-2</c:v>
                </c:pt>
                <c:pt idx="457">
                  <c:v>6.4399999999999999E-2</c:v>
                </c:pt>
                <c:pt idx="458">
                  <c:v>6.0900000000000003E-2</c:v>
                </c:pt>
                <c:pt idx="459">
                  <c:v>6.0900000000000003E-2</c:v>
                </c:pt>
                <c:pt idx="460">
                  <c:v>5.74E-2</c:v>
                </c:pt>
                <c:pt idx="461">
                  <c:v>5.3900000000000003E-2</c:v>
                </c:pt>
                <c:pt idx="462">
                  <c:v>5.3900000000000003E-2</c:v>
                </c:pt>
                <c:pt idx="463">
                  <c:v>4.6899999999999997E-2</c:v>
                </c:pt>
                <c:pt idx="464">
                  <c:v>4.6899999999999997E-2</c:v>
                </c:pt>
                <c:pt idx="465">
                  <c:v>4.3499999999999997E-2</c:v>
                </c:pt>
                <c:pt idx="466">
                  <c:v>4.3499999999999997E-2</c:v>
                </c:pt>
                <c:pt idx="467">
                  <c:v>4.3499999999999997E-2</c:v>
                </c:pt>
                <c:pt idx="468">
                  <c:v>0.04</c:v>
                </c:pt>
                <c:pt idx="469">
                  <c:v>0.04</c:v>
                </c:pt>
                <c:pt idx="470">
                  <c:v>3.6499999999999998E-2</c:v>
                </c:pt>
                <c:pt idx="471">
                  <c:v>3.6499999999999998E-2</c:v>
                </c:pt>
                <c:pt idx="472">
                  <c:v>3.6499999999999998E-2</c:v>
                </c:pt>
                <c:pt idx="473">
                  <c:v>3.6499999999999998E-2</c:v>
                </c:pt>
                <c:pt idx="474">
                  <c:v>3.3000000000000002E-2</c:v>
                </c:pt>
                <c:pt idx="475">
                  <c:v>3.3000000000000002E-2</c:v>
                </c:pt>
                <c:pt idx="476">
                  <c:v>2.9499999999999998E-2</c:v>
                </c:pt>
                <c:pt idx="477">
                  <c:v>2.9600000000000001E-2</c:v>
                </c:pt>
                <c:pt idx="478">
                  <c:v>2.9600000000000001E-2</c:v>
                </c:pt>
                <c:pt idx="479">
                  <c:v>2.9600000000000001E-2</c:v>
                </c:pt>
                <c:pt idx="480">
                  <c:v>2.9600000000000001E-2</c:v>
                </c:pt>
                <c:pt idx="481">
                  <c:v>2.9600000000000001E-2</c:v>
                </c:pt>
                <c:pt idx="482">
                  <c:v>2.7799999999999998E-2</c:v>
                </c:pt>
                <c:pt idx="483">
                  <c:v>2.7799999999999998E-2</c:v>
                </c:pt>
                <c:pt idx="484">
                  <c:v>2.7799999999999998E-2</c:v>
                </c:pt>
                <c:pt idx="485">
                  <c:v>2.7900000000000001E-2</c:v>
                </c:pt>
                <c:pt idx="486">
                  <c:v>2.7900000000000001E-2</c:v>
                </c:pt>
                <c:pt idx="487">
                  <c:v>2.7900000000000001E-2</c:v>
                </c:pt>
                <c:pt idx="488">
                  <c:v>2.4400000000000002E-2</c:v>
                </c:pt>
                <c:pt idx="489">
                  <c:v>2.4400000000000002E-2</c:v>
                </c:pt>
                <c:pt idx="490">
                  <c:v>2.4400000000000002E-2</c:v>
                </c:pt>
                <c:pt idx="491">
                  <c:v>2.4400000000000002E-2</c:v>
                </c:pt>
                <c:pt idx="492">
                  <c:v>2.4400000000000002E-2</c:v>
                </c:pt>
                <c:pt idx="493">
                  <c:v>2.4400000000000002E-2</c:v>
                </c:pt>
                <c:pt idx="494">
                  <c:v>2.4400000000000002E-2</c:v>
                </c:pt>
                <c:pt idx="495">
                  <c:v>2.4400000000000002E-2</c:v>
                </c:pt>
                <c:pt idx="496">
                  <c:v>2.4400000000000002E-2</c:v>
                </c:pt>
                <c:pt idx="497">
                  <c:v>2.4400000000000002E-2</c:v>
                </c:pt>
                <c:pt idx="498">
                  <c:v>2.0899999999999998E-2</c:v>
                </c:pt>
                <c:pt idx="499">
                  <c:v>2.0899999999999998E-2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emission!$V$1</c:f>
              <c:strCache>
                <c:ptCount val="1"/>
                <c:pt idx="0">
                  <c:v>Alexa 647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emission!$V$2:$V$577</c:f>
              <c:numCache>
                <c:formatCode>General</c:formatCode>
                <c:ptCount val="576"/>
                <c:pt idx="330">
                  <c:v>2.1499999999999998E-2</c:v>
                </c:pt>
                <c:pt idx="331">
                  <c:v>2.35E-2</c:v>
                </c:pt>
                <c:pt idx="332">
                  <c:v>2.7199999999999998E-2</c:v>
                </c:pt>
                <c:pt idx="333">
                  <c:v>3.1399999999999997E-2</c:v>
                </c:pt>
                <c:pt idx="334">
                  <c:v>3.6900000000000002E-2</c:v>
                </c:pt>
                <c:pt idx="335">
                  <c:v>4.2599999999999999E-2</c:v>
                </c:pt>
                <c:pt idx="336">
                  <c:v>4.9799999999999997E-2</c:v>
                </c:pt>
                <c:pt idx="337">
                  <c:v>5.8099999999999999E-2</c:v>
                </c:pt>
                <c:pt idx="338">
                  <c:v>6.7299999999999999E-2</c:v>
                </c:pt>
                <c:pt idx="339">
                  <c:v>7.8100000000000003E-2</c:v>
                </c:pt>
                <c:pt idx="340">
                  <c:v>8.9399999999999993E-2</c:v>
                </c:pt>
                <c:pt idx="341">
                  <c:v>0.1033</c:v>
                </c:pt>
                <c:pt idx="342">
                  <c:v>0.1203</c:v>
                </c:pt>
                <c:pt idx="343">
                  <c:v>0.13719999999999999</c:v>
                </c:pt>
                <c:pt idx="344">
                  <c:v>0.1573</c:v>
                </c:pt>
                <c:pt idx="345">
                  <c:v>0.17860000000000001</c:v>
                </c:pt>
                <c:pt idx="346">
                  <c:v>0.20069999999999999</c:v>
                </c:pt>
                <c:pt idx="347">
                  <c:v>0.22739999999999999</c:v>
                </c:pt>
                <c:pt idx="348">
                  <c:v>0.25509999999999999</c:v>
                </c:pt>
                <c:pt idx="349">
                  <c:v>0.28420000000000001</c:v>
                </c:pt>
                <c:pt idx="350">
                  <c:v>0.3165</c:v>
                </c:pt>
                <c:pt idx="351">
                  <c:v>0.34939999999999999</c:v>
                </c:pt>
                <c:pt idx="352">
                  <c:v>0.39</c:v>
                </c:pt>
                <c:pt idx="353">
                  <c:v>0.42920000000000003</c:v>
                </c:pt>
                <c:pt idx="354">
                  <c:v>0.4642</c:v>
                </c:pt>
                <c:pt idx="355">
                  <c:v>0.51329999999999998</c:v>
                </c:pt>
                <c:pt idx="356">
                  <c:v>0.55249999999999999</c:v>
                </c:pt>
                <c:pt idx="357">
                  <c:v>0.59789999999999999</c:v>
                </c:pt>
                <c:pt idx="358">
                  <c:v>0.64410000000000001</c:v>
                </c:pt>
                <c:pt idx="359">
                  <c:v>0.68130000000000002</c:v>
                </c:pt>
                <c:pt idx="360">
                  <c:v>0.72589999999999999</c:v>
                </c:pt>
                <c:pt idx="361">
                  <c:v>0.76600000000000001</c:v>
                </c:pt>
                <c:pt idx="362">
                  <c:v>0.80549999999999999</c:v>
                </c:pt>
                <c:pt idx="363">
                  <c:v>0.84770000000000001</c:v>
                </c:pt>
                <c:pt idx="364">
                  <c:v>0.88560000000000005</c:v>
                </c:pt>
                <c:pt idx="365">
                  <c:v>0.90749999999999997</c:v>
                </c:pt>
                <c:pt idx="366">
                  <c:v>0.93200000000000005</c:v>
                </c:pt>
                <c:pt idx="367">
                  <c:v>0.95069999999999999</c:v>
                </c:pt>
                <c:pt idx="368">
                  <c:v>0.9738</c:v>
                </c:pt>
                <c:pt idx="369">
                  <c:v>0.98409999999999997</c:v>
                </c:pt>
                <c:pt idx="370">
                  <c:v>0.99729999999999996</c:v>
                </c:pt>
                <c:pt idx="371">
                  <c:v>1</c:v>
                </c:pt>
                <c:pt idx="372">
                  <c:v>0.99280000000000002</c:v>
                </c:pt>
                <c:pt idx="373">
                  <c:v>0.98270000000000002</c:v>
                </c:pt>
                <c:pt idx="374">
                  <c:v>0.96879999999999999</c:v>
                </c:pt>
                <c:pt idx="375">
                  <c:v>0.95220000000000005</c:v>
                </c:pt>
                <c:pt idx="376">
                  <c:v>0.93899999999999995</c:v>
                </c:pt>
                <c:pt idx="377">
                  <c:v>0.90569999999999995</c:v>
                </c:pt>
                <c:pt idx="378">
                  <c:v>0.88439999999999996</c:v>
                </c:pt>
                <c:pt idx="379">
                  <c:v>0.86150000000000004</c:v>
                </c:pt>
                <c:pt idx="380">
                  <c:v>0.83389999999999997</c:v>
                </c:pt>
                <c:pt idx="381">
                  <c:v>0.80420000000000003</c:v>
                </c:pt>
                <c:pt idx="382">
                  <c:v>0.77090000000000003</c:v>
                </c:pt>
                <c:pt idx="383">
                  <c:v>0.74750000000000005</c:v>
                </c:pt>
                <c:pt idx="384">
                  <c:v>0.70920000000000005</c:v>
                </c:pt>
                <c:pt idx="385">
                  <c:v>0.68300000000000005</c:v>
                </c:pt>
                <c:pt idx="386">
                  <c:v>0.65669999999999995</c:v>
                </c:pt>
                <c:pt idx="387">
                  <c:v>0.61990000000000001</c:v>
                </c:pt>
                <c:pt idx="388">
                  <c:v>0.59299999999999997</c:v>
                </c:pt>
                <c:pt idx="389">
                  <c:v>0.57169999999999999</c:v>
                </c:pt>
                <c:pt idx="390">
                  <c:v>0.53720000000000001</c:v>
                </c:pt>
                <c:pt idx="391">
                  <c:v>0.50949999999999995</c:v>
                </c:pt>
                <c:pt idx="392">
                  <c:v>0.48870000000000002</c:v>
                </c:pt>
                <c:pt idx="393">
                  <c:v>0.4652</c:v>
                </c:pt>
                <c:pt idx="394">
                  <c:v>0.4451</c:v>
                </c:pt>
                <c:pt idx="395">
                  <c:v>0.42670000000000002</c:v>
                </c:pt>
                <c:pt idx="396">
                  <c:v>0.40639999999999998</c:v>
                </c:pt>
                <c:pt idx="397">
                  <c:v>0.38990000000000002</c:v>
                </c:pt>
                <c:pt idx="398">
                  <c:v>0.37309999999999999</c:v>
                </c:pt>
                <c:pt idx="399">
                  <c:v>0.35639999999999999</c:v>
                </c:pt>
                <c:pt idx="400">
                  <c:v>0.34060000000000001</c:v>
                </c:pt>
                <c:pt idx="401">
                  <c:v>0.33029999999999998</c:v>
                </c:pt>
                <c:pt idx="402">
                  <c:v>0.318</c:v>
                </c:pt>
                <c:pt idx="403">
                  <c:v>0.30640000000000001</c:v>
                </c:pt>
                <c:pt idx="404">
                  <c:v>0.29730000000000001</c:v>
                </c:pt>
                <c:pt idx="405">
                  <c:v>0.28449999999999998</c:v>
                </c:pt>
                <c:pt idx="406">
                  <c:v>0.27489999999999998</c:v>
                </c:pt>
                <c:pt idx="407">
                  <c:v>0.26929999999999998</c:v>
                </c:pt>
                <c:pt idx="408">
                  <c:v>0.26250000000000001</c:v>
                </c:pt>
                <c:pt idx="409">
                  <c:v>0.25280000000000002</c:v>
                </c:pt>
                <c:pt idx="410">
                  <c:v>0.24940000000000001</c:v>
                </c:pt>
                <c:pt idx="411">
                  <c:v>0.24460000000000001</c:v>
                </c:pt>
                <c:pt idx="412">
                  <c:v>0.24179999999999999</c:v>
                </c:pt>
                <c:pt idx="413">
                  <c:v>0.2364</c:v>
                </c:pt>
                <c:pt idx="414">
                  <c:v>0.23549999999999999</c:v>
                </c:pt>
                <c:pt idx="415">
                  <c:v>0.23269999999999999</c:v>
                </c:pt>
                <c:pt idx="416">
                  <c:v>0.23089999999999999</c:v>
                </c:pt>
                <c:pt idx="417">
                  <c:v>0.22739999999999999</c:v>
                </c:pt>
                <c:pt idx="418">
                  <c:v>0.22600000000000001</c:v>
                </c:pt>
                <c:pt idx="419">
                  <c:v>0.2223</c:v>
                </c:pt>
                <c:pt idx="420">
                  <c:v>0.2213</c:v>
                </c:pt>
                <c:pt idx="421">
                  <c:v>0.2205</c:v>
                </c:pt>
                <c:pt idx="422">
                  <c:v>0.21759999999999999</c:v>
                </c:pt>
                <c:pt idx="423">
                  <c:v>0.21809999999999999</c:v>
                </c:pt>
                <c:pt idx="424">
                  <c:v>0.215</c:v>
                </c:pt>
                <c:pt idx="425">
                  <c:v>0.21429999999999999</c:v>
                </c:pt>
                <c:pt idx="426">
                  <c:v>0.2097</c:v>
                </c:pt>
                <c:pt idx="427">
                  <c:v>0.2084</c:v>
                </c:pt>
                <c:pt idx="428">
                  <c:v>0.2077</c:v>
                </c:pt>
                <c:pt idx="429">
                  <c:v>0.2036</c:v>
                </c:pt>
                <c:pt idx="430">
                  <c:v>0.20030000000000001</c:v>
                </c:pt>
                <c:pt idx="431">
                  <c:v>0.1981</c:v>
                </c:pt>
                <c:pt idx="432">
                  <c:v>0.1973</c:v>
                </c:pt>
                <c:pt idx="433">
                  <c:v>0.1925</c:v>
                </c:pt>
                <c:pt idx="434">
                  <c:v>0.18970000000000001</c:v>
                </c:pt>
                <c:pt idx="435">
                  <c:v>0.18609999999999999</c:v>
                </c:pt>
                <c:pt idx="436">
                  <c:v>0.1825</c:v>
                </c:pt>
                <c:pt idx="437">
                  <c:v>0.1789</c:v>
                </c:pt>
                <c:pt idx="438">
                  <c:v>0.17599999999999999</c:v>
                </c:pt>
                <c:pt idx="439">
                  <c:v>0.1726</c:v>
                </c:pt>
                <c:pt idx="440">
                  <c:v>0.16819999999999999</c:v>
                </c:pt>
                <c:pt idx="441">
                  <c:v>0.1636</c:v>
                </c:pt>
                <c:pt idx="442">
                  <c:v>0.15909999999999999</c:v>
                </c:pt>
                <c:pt idx="443">
                  <c:v>0.15390000000000001</c:v>
                </c:pt>
                <c:pt idx="444">
                  <c:v>0.15040000000000001</c:v>
                </c:pt>
                <c:pt idx="445">
                  <c:v>0.14710000000000001</c:v>
                </c:pt>
                <c:pt idx="446">
                  <c:v>0.14299999999999999</c:v>
                </c:pt>
                <c:pt idx="447">
                  <c:v>0.1384</c:v>
                </c:pt>
                <c:pt idx="448">
                  <c:v>0.13370000000000001</c:v>
                </c:pt>
                <c:pt idx="449">
                  <c:v>0.12989999999999999</c:v>
                </c:pt>
                <c:pt idx="450">
                  <c:v>0.12590000000000001</c:v>
                </c:pt>
                <c:pt idx="451">
                  <c:v>0.12</c:v>
                </c:pt>
                <c:pt idx="452">
                  <c:v>0.1144</c:v>
                </c:pt>
                <c:pt idx="453">
                  <c:v>0.1105</c:v>
                </c:pt>
                <c:pt idx="454">
                  <c:v>0.1081</c:v>
                </c:pt>
                <c:pt idx="455">
                  <c:v>0.10390000000000001</c:v>
                </c:pt>
                <c:pt idx="456">
                  <c:v>9.8699999999999996E-2</c:v>
                </c:pt>
                <c:pt idx="457">
                  <c:v>9.4200000000000006E-2</c:v>
                </c:pt>
                <c:pt idx="458">
                  <c:v>8.9099999999999999E-2</c:v>
                </c:pt>
                <c:pt idx="459">
                  <c:v>8.6400000000000005E-2</c:v>
                </c:pt>
                <c:pt idx="460">
                  <c:v>8.0500000000000002E-2</c:v>
                </c:pt>
                <c:pt idx="461">
                  <c:v>7.8200000000000006E-2</c:v>
                </c:pt>
                <c:pt idx="462">
                  <c:v>7.5200000000000003E-2</c:v>
                </c:pt>
                <c:pt idx="463">
                  <c:v>7.2300000000000003E-2</c:v>
                </c:pt>
                <c:pt idx="464">
                  <c:v>7.0000000000000007E-2</c:v>
                </c:pt>
                <c:pt idx="465">
                  <c:v>6.6600000000000006E-2</c:v>
                </c:pt>
                <c:pt idx="466">
                  <c:v>6.4799999999999996E-2</c:v>
                </c:pt>
                <c:pt idx="467">
                  <c:v>6.3100000000000003E-2</c:v>
                </c:pt>
                <c:pt idx="468">
                  <c:v>6.1100000000000002E-2</c:v>
                </c:pt>
                <c:pt idx="469">
                  <c:v>5.9200000000000003E-2</c:v>
                </c:pt>
                <c:pt idx="470">
                  <c:v>5.6800000000000003E-2</c:v>
                </c:pt>
                <c:pt idx="471">
                  <c:v>5.6500000000000002E-2</c:v>
                </c:pt>
                <c:pt idx="472">
                  <c:v>5.5300000000000002E-2</c:v>
                </c:pt>
                <c:pt idx="473">
                  <c:v>5.3400000000000003E-2</c:v>
                </c:pt>
                <c:pt idx="474">
                  <c:v>5.1299999999999998E-2</c:v>
                </c:pt>
                <c:pt idx="475">
                  <c:v>4.99E-2</c:v>
                </c:pt>
                <c:pt idx="476">
                  <c:v>4.7199999999999999E-2</c:v>
                </c:pt>
                <c:pt idx="477">
                  <c:v>4.6399999999999997E-2</c:v>
                </c:pt>
                <c:pt idx="478">
                  <c:v>4.4299999999999999E-2</c:v>
                </c:pt>
                <c:pt idx="479">
                  <c:v>4.3299999999999998E-2</c:v>
                </c:pt>
                <c:pt idx="480">
                  <c:v>4.2700000000000002E-2</c:v>
                </c:pt>
                <c:pt idx="481">
                  <c:v>4.1700000000000001E-2</c:v>
                </c:pt>
                <c:pt idx="482">
                  <c:v>3.95E-2</c:v>
                </c:pt>
                <c:pt idx="483">
                  <c:v>3.85E-2</c:v>
                </c:pt>
                <c:pt idx="484">
                  <c:v>3.7100000000000001E-2</c:v>
                </c:pt>
                <c:pt idx="485">
                  <c:v>3.5900000000000001E-2</c:v>
                </c:pt>
                <c:pt idx="486">
                  <c:v>3.5900000000000001E-2</c:v>
                </c:pt>
                <c:pt idx="487">
                  <c:v>3.4500000000000003E-2</c:v>
                </c:pt>
                <c:pt idx="488">
                  <c:v>3.4099999999999998E-2</c:v>
                </c:pt>
                <c:pt idx="489">
                  <c:v>3.3700000000000001E-2</c:v>
                </c:pt>
                <c:pt idx="490">
                  <c:v>3.32E-2</c:v>
                </c:pt>
                <c:pt idx="491">
                  <c:v>3.3700000000000001E-2</c:v>
                </c:pt>
                <c:pt idx="492">
                  <c:v>3.2500000000000001E-2</c:v>
                </c:pt>
                <c:pt idx="493">
                  <c:v>3.1099999999999999E-2</c:v>
                </c:pt>
                <c:pt idx="494">
                  <c:v>2.93E-2</c:v>
                </c:pt>
                <c:pt idx="495">
                  <c:v>2.8899999999999999E-2</c:v>
                </c:pt>
                <c:pt idx="496">
                  <c:v>2.8199999999999999E-2</c:v>
                </c:pt>
                <c:pt idx="497">
                  <c:v>2.8000000000000001E-2</c:v>
                </c:pt>
                <c:pt idx="498">
                  <c:v>2.6599999999999999E-2</c:v>
                </c:pt>
                <c:pt idx="499">
                  <c:v>2.6200000000000001E-2</c:v>
                </c:pt>
                <c:pt idx="500">
                  <c:v>2.5700000000000001E-2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emission!$W$1</c:f>
              <c:strCache>
                <c:ptCount val="1"/>
                <c:pt idx="0">
                  <c:v>Alexa 660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emission!$W$2:$W$577</c:f>
              <c:numCache>
                <c:formatCode>General</c:formatCode>
                <c:ptCount val="576"/>
                <c:pt idx="315">
                  <c:v>1.6000000000000001E-3</c:v>
                </c:pt>
                <c:pt idx="316">
                  <c:v>1.5E-3</c:v>
                </c:pt>
                <c:pt idx="317">
                  <c:v>1.6000000000000001E-3</c:v>
                </c:pt>
                <c:pt idx="318">
                  <c:v>1.6999999999999999E-3</c:v>
                </c:pt>
                <c:pt idx="319">
                  <c:v>1.6000000000000001E-3</c:v>
                </c:pt>
                <c:pt idx="320">
                  <c:v>2.8999999999999998E-3</c:v>
                </c:pt>
                <c:pt idx="321">
                  <c:v>2.3999999999999998E-3</c:v>
                </c:pt>
                <c:pt idx="322">
                  <c:v>2.5999999999999999E-3</c:v>
                </c:pt>
                <c:pt idx="323">
                  <c:v>2.8999999999999998E-3</c:v>
                </c:pt>
                <c:pt idx="324">
                  <c:v>2.5999999999999999E-3</c:v>
                </c:pt>
                <c:pt idx="325">
                  <c:v>3.5999999999999999E-3</c:v>
                </c:pt>
                <c:pt idx="326">
                  <c:v>4.5999999999999999E-3</c:v>
                </c:pt>
                <c:pt idx="327">
                  <c:v>4.1999999999999997E-3</c:v>
                </c:pt>
                <c:pt idx="328">
                  <c:v>6.0000000000000001E-3</c:v>
                </c:pt>
                <c:pt idx="329">
                  <c:v>5.8999999999999999E-3</c:v>
                </c:pt>
                <c:pt idx="330">
                  <c:v>7.1000000000000004E-3</c:v>
                </c:pt>
                <c:pt idx="331">
                  <c:v>7.0000000000000001E-3</c:v>
                </c:pt>
                <c:pt idx="332">
                  <c:v>9.4000000000000004E-3</c:v>
                </c:pt>
                <c:pt idx="333">
                  <c:v>9.1999999999999998E-3</c:v>
                </c:pt>
                <c:pt idx="334">
                  <c:v>1.14E-2</c:v>
                </c:pt>
                <c:pt idx="335">
                  <c:v>1.3599999999999999E-2</c:v>
                </c:pt>
                <c:pt idx="336">
                  <c:v>1.35E-2</c:v>
                </c:pt>
                <c:pt idx="337">
                  <c:v>1.61E-2</c:v>
                </c:pt>
                <c:pt idx="338">
                  <c:v>1.8700000000000001E-2</c:v>
                </c:pt>
                <c:pt idx="339">
                  <c:v>1.9400000000000001E-2</c:v>
                </c:pt>
                <c:pt idx="340">
                  <c:v>2.2700000000000001E-2</c:v>
                </c:pt>
                <c:pt idx="341">
                  <c:v>2.46E-2</c:v>
                </c:pt>
                <c:pt idx="342">
                  <c:v>2.7799999999999998E-2</c:v>
                </c:pt>
                <c:pt idx="343">
                  <c:v>3.1800000000000002E-2</c:v>
                </c:pt>
                <c:pt idx="344">
                  <c:v>3.4000000000000002E-2</c:v>
                </c:pt>
                <c:pt idx="345">
                  <c:v>3.8899999999999997E-2</c:v>
                </c:pt>
                <c:pt idx="346">
                  <c:v>4.48E-2</c:v>
                </c:pt>
                <c:pt idx="347">
                  <c:v>5.1200000000000002E-2</c:v>
                </c:pt>
                <c:pt idx="348">
                  <c:v>5.8700000000000002E-2</c:v>
                </c:pt>
                <c:pt idx="349">
                  <c:v>6.2300000000000001E-2</c:v>
                </c:pt>
                <c:pt idx="350">
                  <c:v>6.9599999999999995E-2</c:v>
                </c:pt>
                <c:pt idx="351">
                  <c:v>7.9200000000000007E-2</c:v>
                </c:pt>
                <c:pt idx="352">
                  <c:v>8.7900000000000006E-2</c:v>
                </c:pt>
                <c:pt idx="353">
                  <c:v>9.69E-2</c:v>
                </c:pt>
                <c:pt idx="354">
                  <c:v>0.109</c:v>
                </c:pt>
                <c:pt idx="355">
                  <c:v>0.1231</c:v>
                </c:pt>
                <c:pt idx="356">
                  <c:v>0.13450000000000001</c:v>
                </c:pt>
                <c:pt idx="357">
                  <c:v>0.14960000000000001</c:v>
                </c:pt>
                <c:pt idx="358">
                  <c:v>0.1618</c:v>
                </c:pt>
                <c:pt idx="359">
                  <c:v>0.1817</c:v>
                </c:pt>
                <c:pt idx="360">
                  <c:v>0.20119999999999999</c:v>
                </c:pt>
                <c:pt idx="361">
                  <c:v>0.21329999999999999</c:v>
                </c:pt>
                <c:pt idx="362">
                  <c:v>0.23930000000000001</c:v>
                </c:pt>
                <c:pt idx="363">
                  <c:v>0.25729999999999997</c:v>
                </c:pt>
                <c:pt idx="364">
                  <c:v>0.28310000000000002</c:v>
                </c:pt>
                <c:pt idx="365">
                  <c:v>0.31090000000000001</c:v>
                </c:pt>
                <c:pt idx="366">
                  <c:v>0.33339999999999997</c:v>
                </c:pt>
                <c:pt idx="367">
                  <c:v>0.37159999999999999</c:v>
                </c:pt>
                <c:pt idx="368">
                  <c:v>0.39229999999999998</c:v>
                </c:pt>
                <c:pt idx="369">
                  <c:v>0.42070000000000002</c:v>
                </c:pt>
                <c:pt idx="370">
                  <c:v>0.4536</c:v>
                </c:pt>
                <c:pt idx="371">
                  <c:v>0.48359999999999997</c:v>
                </c:pt>
                <c:pt idx="372">
                  <c:v>0.53190000000000004</c:v>
                </c:pt>
                <c:pt idx="373">
                  <c:v>0.56410000000000005</c:v>
                </c:pt>
                <c:pt idx="374">
                  <c:v>0.59670000000000001</c:v>
                </c:pt>
                <c:pt idx="375">
                  <c:v>0.63759999999999994</c:v>
                </c:pt>
                <c:pt idx="376">
                  <c:v>0.67500000000000004</c:v>
                </c:pt>
                <c:pt idx="377">
                  <c:v>0.70340000000000003</c:v>
                </c:pt>
                <c:pt idx="378">
                  <c:v>0.74129999999999996</c:v>
                </c:pt>
                <c:pt idx="379">
                  <c:v>0.76939999999999997</c:v>
                </c:pt>
                <c:pt idx="380">
                  <c:v>0.80469999999999997</c:v>
                </c:pt>
                <c:pt idx="381">
                  <c:v>0.83299999999999996</c:v>
                </c:pt>
                <c:pt idx="382">
                  <c:v>0.86839999999999995</c:v>
                </c:pt>
                <c:pt idx="383">
                  <c:v>0.89370000000000005</c:v>
                </c:pt>
                <c:pt idx="384">
                  <c:v>0.91769999999999996</c:v>
                </c:pt>
                <c:pt idx="385">
                  <c:v>0.94240000000000002</c:v>
                </c:pt>
                <c:pt idx="386">
                  <c:v>0.95809999999999995</c:v>
                </c:pt>
                <c:pt idx="387">
                  <c:v>0.97829999999999995</c:v>
                </c:pt>
                <c:pt idx="388">
                  <c:v>0.98750000000000004</c:v>
                </c:pt>
                <c:pt idx="389">
                  <c:v>0.98780000000000001</c:v>
                </c:pt>
                <c:pt idx="390">
                  <c:v>0.99660000000000004</c:v>
                </c:pt>
                <c:pt idx="391">
                  <c:v>1</c:v>
                </c:pt>
                <c:pt idx="392">
                  <c:v>0.99160000000000004</c:v>
                </c:pt>
                <c:pt idx="393">
                  <c:v>0.99239999999999995</c:v>
                </c:pt>
                <c:pt idx="394">
                  <c:v>0.9728</c:v>
                </c:pt>
                <c:pt idx="395">
                  <c:v>0.96899999999999997</c:v>
                </c:pt>
                <c:pt idx="396">
                  <c:v>0.94720000000000004</c:v>
                </c:pt>
                <c:pt idx="397">
                  <c:v>0.9304</c:v>
                </c:pt>
                <c:pt idx="398">
                  <c:v>0.90510000000000002</c:v>
                </c:pt>
                <c:pt idx="399">
                  <c:v>0.8901</c:v>
                </c:pt>
                <c:pt idx="400">
                  <c:v>0.8619</c:v>
                </c:pt>
                <c:pt idx="401">
                  <c:v>0.82440000000000002</c:v>
                </c:pt>
                <c:pt idx="402">
                  <c:v>0.80549999999999999</c:v>
                </c:pt>
                <c:pt idx="403">
                  <c:v>0.77210000000000001</c:v>
                </c:pt>
                <c:pt idx="404">
                  <c:v>0.74009999999999998</c:v>
                </c:pt>
                <c:pt idx="405">
                  <c:v>0.71250000000000002</c:v>
                </c:pt>
                <c:pt idx="406">
                  <c:v>0.6855</c:v>
                </c:pt>
                <c:pt idx="407">
                  <c:v>0.64790000000000003</c:v>
                </c:pt>
                <c:pt idx="408">
                  <c:v>0.61639999999999995</c:v>
                </c:pt>
                <c:pt idx="409">
                  <c:v>0.58830000000000005</c:v>
                </c:pt>
                <c:pt idx="410">
                  <c:v>0.55510000000000004</c:v>
                </c:pt>
                <c:pt idx="411">
                  <c:v>0.53680000000000005</c:v>
                </c:pt>
                <c:pt idx="412">
                  <c:v>0.49840000000000001</c:v>
                </c:pt>
                <c:pt idx="413">
                  <c:v>0.47839999999999999</c:v>
                </c:pt>
                <c:pt idx="414">
                  <c:v>0.44779999999999998</c:v>
                </c:pt>
                <c:pt idx="415">
                  <c:v>0.42699999999999999</c:v>
                </c:pt>
                <c:pt idx="416">
                  <c:v>0.40310000000000001</c:v>
                </c:pt>
                <c:pt idx="417">
                  <c:v>0.38819999999999999</c:v>
                </c:pt>
                <c:pt idx="418">
                  <c:v>0.36249999999999999</c:v>
                </c:pt>
                <c:pt idx="419">
                  <c:v>0.35099999999999998</c:v>
                </c:pt>
                <c:pt idx="420">
                  <c:v>0.3291</c:v>
                </c:pt>
                <c:pt idx="421">
                  <c:v>0.31309999999999999</c:v>
                </c:pt>
                <c:pt idx="422">
                  <c:v>0.29730000000000001</c:v>
                </c:pt>
                <c:pt idx="423">
                  <c:v>0.28439999999999999</c:v>
                </c:pt>
                <c:pt idx="424">
                  <c:v>0.26479999999999998</c:v>
                </c:pt>
                <c:pt idx="425">
                  <c:v>0.2535</c:v>
                </c:pt>
                <c:pt idx="426">
                  <c:v>0.24410000000000001</c:v>
                </c:pt>
                <c:pt idx="427">
                  <c:v>0.2293</c:v>
                </c:pt>
                <c:pt idx="428">
                  <c:v>0.22</c:v>
                </c:pt>
                <c:pt idx="429">
                  <c:v>0.20910000000000001</c:v>
                </c:pt>
                <c:pt idx="430">
                  <c:v>0.19969999999999999</c:v>
                </c:pt>
                <c:pt idx="431">
                  <c:v>0.18779999999999999</c:v>
                </c:pt>
                <c:pt idx="432">
                  <c:v>0.18490000000000001</c:v>
                </c:pt>
                <c:pt idx="433">
                  <c:v>0.17929999999999999</c:v>
                </c:pt>
                <c:pt idx="434">
                  <c:v>0.16819999999999999</c:v>
                </c:pt>
                <c:pt idx="435">
                  <c:v>0.16639999999999999</c:v>
                </c:pt>
                <c:pt idx="436">
                  <c:v>0.15529999999999999</c:v>
                </c:pt>
                <c:pt idx="437">
                  <c:v>0.15179999999999999</c:v>
                </c:pt>
                <c:pt idx="438">
                  <c:v>0.14230000000000001</c:v>
                </c:pt>
                <c:pt idx="439">
                  <c:v>0.1419</c:v>
                </c:pt>
                <c:pt idx="440">
                  <c:v>0.1361</c:v>
                </c:pt>
                <c:pt idx="441">
                  <c:v>0.12909999999999999</c:v>
                </c:pt>
                <c:pt idx="442">
                  <c:v>0.124</c:v>
                </c:pt>
                <c:pt idx="443">
                  <c:v>0.1217</c:v>
                </c:pt>
                <c:pt idx="444">
                  <c:v>0.1208</c:v>
                </c:pt>
                <c:pt idx="445">
                  <c:v>0.11509999999999999</c:v>
                </c:pt>
                <c:pt idx="446">
                  <c:v>0.1084</c:v>
                </c:pt>
                <c:pt idx="447">
                  <c:v>0.10539999999999999</c:v>
                </c:pt>
                <c:pt idx="448">
                  <c:v>0.1024</c:v>
                </c:pt>
                <c:pt idx="449">
                  <c:v>0.10340000000000001</c:v>
                </c:pt>
                <c:pt idx="450">
                  <c:v>9.5799999999999996E-2</c:v>
                </c:pt>
                <c:pt idx="451">
                  <c:v>9.6000000000000002E-2</c:v>
                </c:pt>
                <c:pt idx="452">
                  <c:v>9.01E-2</c:v>
                </c:pt>
                <c:pt idx="453">
                  <c:v>8.6599999999999996E-2</c:v>
                </c:pt>
                <c:pt idx="454">
                  <c:v>8.7099999999999997E-2</c:v>
                </c:pt>
                <c:pt idx="455">
                  <c:v>8.09E-2</c:v>
                </c:pt>
                <c:pt idx="456">
                  <c:v>7.9500000000000001E-2</c:v>
                </c:pt>
                <c:pt idx="457">
                  <c:v>7.85E-2</c:v>
                </c:pt>
                <c:pt idx="458">
                  <c:v>7.4200000000000002E-2</c:v>
                </c:pt>
                <c:pt idx="459">
                  <c:v>7.5899999999999995E-2</c:v>
                </c:pt>
                <c:pt idx="460">
                  <c:v>6.9800000000000001E-2</c:v>
                </c:pt>
                <c:pt idx="461">
                  <c:v>7.0499999999999993E-2</c:v>
                </c:pt>
                <c:pt idx="462">
                  <c:v>6.4600000000000005E-2</c:v>
                </c:pt>
                <c:pt idx="463">
                  <c:v>6.2799999999999995E-2</c:v>
                </c:pt>
                <c:pt idx="464">
                  <c:v>6.3E-2</c:v>
                </c:pt>
                <c:pt idx="465">
                  <c:v>5.9200000000000003E-2</c:v>
                </c:pt>
                <c:pt idx="466">
                  <c:v>5.8000000000000003E-2</c:v>
                </c:pt>
                <c:pt idx="467">
                  <c:v>5.5199999999999999E-2</c:v>
                </c:pt>
                <c:pt idx="468">
                  <c:v>5.4100000000000002E-2</c:v>
                </c:pt>
                <c:pt idx="469">
                  <c:v>5.1400000000000001E-2</c:v>
                </c:pt>
                <c:pt idx="470">
                  <c:v>4.9000000000000002E-2</c:v>
                </c:pt>
                <c:pt idx="471">
                  <c:v>4.5400000000000003E-2</c:v>
                </c:pt>
                <c:pt idx="472">
                  <c:v>4.7E-2</c:v>
                </c:pt>
                <c:pt idx="473">
                  <c:v>4.2500000000000003E-2</c:v>
                </c:pt>
                <c:pt idx="474">
                  <c:v>4.2599999999999999E-2</c:v>
                </c:pt>
                <c:pt idx="475">
                  <c:v>4.0399999999999998E-2</c:v>
                </c:pt>
                <c:pt idx="476">
                  <c:v>3.9300000000000002E-2</c:v>
                </c:pt>
                <c:pt idx="477">
                  <c:v>3.78E-2</c:v>
                </c:pt>
                <c:pt idx="478">
                  <c:v>3.6400000000000002E-2</c:v>
                </c:pt>
                <c:pt idx="479">
                  <c:v>3.49E-2</c:v>
                </c:pt>
                <c:pt idx="480">
                  <c:v>3.4700000000000002E-2</c:v>
                </c:pt>
                <c:pt idx="481">
                  <c:v>3.4299999999999997E-2</c:v>
                </c:pt>
                <c:pt idx="482">
                  <c:v>3.3000000000000002E-2</c:v>
                </c:pt>
                <c:pt idx="483">
                  <c:v>3.2099999999999997E-2</c:v>
                </c:pt>
                <c:pt idx="484">
                  <c:v>3.1300000000000001E-2</c:v>
                </c:pt>
                <c:pt idx="485">
                  <c:v>3.04E-2</c:v>
                </c:pt>
                <c:pt idx="486">
                  <c:v>2.9499999999999998E-2</c:v>
                </c:pt>
                <c:pt idx="487">
                  <c:v>2.86E-2</c:v>
                </c:pt>
                <c:pt idx="488">
                  <c:v>2.7799999999999998E-2</c:v>
                </c:pt>
                <c:pt idx="489">
                  <c:v>2.69E-2</c:v>
                </c:pt>
                <c:pt idx="490">
                  <c:v>2.5999999999999999E-2</c:v>
                </c:pt>
                <c:pt idx="491">
                  <c:v>2.5100000000000001E-2</c:v>
                </c:pt>
                <c:pt idx="492">
                  <c:v>2.4299999999999999E-2</c:v>
                </c:pt>
                <c:pt idx="493">
                  <c:v>2.3400000000000001E-2</c:v>
                </c:pt>
                <c:pt idx="494">
                  <c:v>2.2499999999999999E-2</c:v>
                </c:pt>
                <c:pt idx="495">
                  <c:v>2.1600000000000001E-2</c:v>
                </c:pt>
                <c:pt idx="496">
                  <c:v>2.0799999999999999E-2</c:v>
                </c:pt>
                <c:pt idx="497">
                  <c:v>1.9900000000000001E-2</c:v>
                </c:pt>
                <c:pt idx="498">
                  <c:v>1.9E-2</c:v>
                </c:pt>
                <c:pt idx="499">
                  <c:v>1.8200000000000001E-2</c:v>
                </c:pt>
                <c:pt idx="500">
                  <c:v>1.7299999999999999E-2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emission!$X$1</c:f>
              <c:strCache>
                <c:ptCount val="1"/>
                <c:pt idx="0">
                  <c:v>Cy5.5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emission!$X$2:$X$577</c:f>
              <c:numCache>
                <c:formatCode>General</c:formatCode>
                <c:ptCount val="576"/>
                <c:pt idx="338">
                  <c:v>1.0772244E-2</c:v>
                </c:pt>
                <c:pt idx="339">
                  <c:v>1.0772244E-2</c:v>
                </c:pt>
                <c:pt idx="340">
                  <c:v>1.0762251E-2</c:v>
                </c:pt>
                <c:pt idx="341">
                  <c:v>1.0752258000000001E-2</c:v>
                </c:pt>
                <c:pt idx="342">
                  <c:v>1.2690863E-2</c:v>
                </c:pt>
                <c:pt idx="343">
                  <c:v>1.2690863E-2</c:v>
                </c:pt>
                <c:pt idx="344">
                  <c:v>1.268087E-2</c:v>
                </c:pt>
                <c:pt idx="345">
                  <c:v>1.2670877000000001E-2</c:v>
                </c:pt>
                <c:pt idx="346">
                  <c:v>1.6558077000000001E-2</c:v>
                </c:pt>
                <c:pt idx="347">
                  <c:v>1.6548084000000001E-2</c:v>
                </c:pt>
                <c:pt idx="348">
                  <c:v>2.4312494E-2</c:v>
                </c:pt>
                <c:pt idx="349">
                  <c:v>2.4312494E-2</c:v>
                </c:pt>
                <c:pt idx="350">
                  <c:v>2.8189703999999999E-2</c:v>
                </c:pt>
                <c:pt idx="351">
                  <c:v>3.4015509999999999E-2</c:v>
                </c:pt>
                <c:pt idx="352">
                  <c:v>3.4015509999999999E-2</c:v>
                </c:pt>
                <c:pt idx="353">
                  <c:v>4.3728516000000002E-2</c:v>
                </c:pt>
                <c:pt idx="354">
                  <c:v>4.3718524000000002E-2</c:v>
                </c:pt>
                <c:pt idx="355">
                  <c:v>5.9267327000000002E-2</c:v>
                </c:pt>
                <c:pt idx="356">
                  <c:v>6.5093129999999999E-2</c:v>
                </c:pt>
                <c:pt idx="357">
                  <c:v>6.8970340000000005E-2</c:v>
                </c:pt>
                <c:pt idx="358">
                  <c:v>8.645775E-2</c:v>
                </c:pt>
                <c:pt idx="359">
                  <c:v>9.2293546000000004E-2</c:v>
                </c:pt>
                <c:pt idx="360">
                  <c:v>0.11366816</c:v>
                </c:pt>
                <c:pt idx="361">
                  <c:v>0.12144256</c:v>
                </c:pt>
                <c:pt idx="362">
                  <c:v>0.15254018</c:v>
                </c:pt>
                <c:pt idx="363">
                  <c:v>0.16614038</c:v>
                </c:pt>
                <c:pt idx="364">
                  <c:v>0.1797406</c:v>
                </c:pt>
                <c:pt idx="365">
                  <c:v>0.21473539</c:v>
                </c:pt>
                <c:pt idx="366">
                  <c:v>0.2283356</c:v>
                </c:pt>
                <c:pt idx="367">
                  <c:v>0.27304341999999998</c:v>
                </c:pt>
                <c:pt idx="368">
                  <c:v>0.28859222000000001</c:v>
                </c:pt>
                <c:pt idx="369">
                  <c:v>0.33912584000000001</c:v>
                </c:pt>
                <c:pt idx="370">
                  <c:v>0.36051043999999999</c:v>
                </c:pt>
                <c:pt idx="371">
                  <c:v>0.38772085000000001</c:v>
                </c:pt>
                <c:pt idx="372">
                  <c:v>0.45770045999999998</c:v>
                </c:pt>
                <c:pt idx="373">
                  <c:v>0.47908506000000001</c:v>
                </c:pt>
                <c:pt idx="374">
                  <c:v>0.54905470000000001</c:v>
                </c:pt>
                <c:pt idx="375">
                  <c:v>0.56850069999999997</c:v>
                </c:pt>
                <c:pt idx="376">
                  <c:v>0.6384803</c:v>
                </c:pt>
                <c:pt idx="377">
                  <c:v>0.65985490000000002</c:v>
                </c:pt>
                <c:pt idx="378">
                  <c:v>0.7356703</c:v>
                </c:pt>
                <c:pt idx="379">
                  <c:v>0.76676789999999995</c:v>
                </c:pt>
                <c:pt idx="380">
                  <c:v>0.78815250000000003</c:v>
                </c:pt>
                <c:pt idx="381">
                  <c:v>0.81342435000000002</c:v>
                </c:pt>
                <c:pt idx="382">
                  <c:v>0.83674749999999998</c:v>
                </c:pt>
                <c:pt idx="383">
                  <c:v>0.87950676999999999</c:v>
                </c:pt>
                <c:pt idx="384">
                  <c:v>0.91254299999999999</c:v>
                </c:pt>
                <c:pt idx="385">
                  <c:v>0.94753779999999999</c:v>
                </c:pt>
                <c:pt idx="386">
                  <c:v>0.95918935999999999</c:v>
                </c:pt>
                <c:pt idx="387">
                  <c:v>0.97279959999999999</c:v>
                </c:pt>
                <c:pt idx="388">
                  <c:v>0.99417420000000001</c:v>
                </c:pt>
                <c:pt idx="389">
                  <c:v>0.99611280000000002</c:v>
                </c:pt>
                <c:pt idx="390">
                  <c:v>1</c:v>
                </c:pt>
                <c:pt idx="391">
                  <c:v>0.99999000000000005</c:v>
                </c:pt>
                <c:pt idx="392">
                  <c:v>0.99999000000000005</c:v>
                </c:pt>
                <c:pt idx="393">
                  <c:v>0.99998003000000002</c:v>
                </c:pt>
                <c:pt idx="394">
                  <c:v>0.99997000000000003</c:v>
                </c:pt>
                <c:pt idx="395">
                  <c:v>0.99413425</c:v>
                </c:pt>
                <c:pt idx="396">
                  <c:v>0.98634980000000005</c:v>
                </c:pt>
                <c:pt idx="397">
                  <c:v>0.96495520000000001</c:v>
                </c:pt>
                <c:pt idx="398">
                  <c:v>0.95911944000000005</c:v>
                </c:pt>
                <c:pt idx="399">
                  <c:v>0.92411463999999999</c:v>
                </c:pt>
                <c:pt idx="400">
                  <c:v>0.91244303999999998</c:v>
                </c:pt>
                <c:pt idx="401">
                  <c:v>0.89688425999999999</c:v>
                </c:pt>
                <c:pt idx="402">
                  <c:v>0.86188940000000003</c:v>
                </c:pt>
                <c:pt idx="403">
                  <c:v>0.84438205</c:v>
                </c:pt>
                <c:pt idx="404">
                  <c:v>0.79577699999999996</c:v>
                </c:pt>
                <c:pt idx="405">
                  <c:v>0.76077220000000001</c:v>
                </c:pt>
                <c:pt idx="406">
                  <c:v>0.73937770000000003</c:v>
                </c:pt>
                <c:pt idx="407">
                  <c:v>0.72576742999999999</c:v>
                </c:pt>
                <c:pt idx="408">
                  <c:v>0.68104964000000001</c:v>
                </c:pt>
                <c:pt idx="409">
                  <c:v>0.66742944999999998</c:v>
                </c:pt>
                <c:pt idx="410">
                  <c:v>0.64603484</c:v>
                </c:pt>
                <c:pt idx="411">
                  <c:v>0.59742989999999996</c:v>
                </c:pt>
                <c:pt idx="412">
                  <c:v>0.56242510000000001</c:v>
                </c:pt>
                <c:pt idx="413">
                  <c:v>0.54104039999999998</c:v>
                </c:pt>
                <c:pt idx="414">
                  <c:v>0.52742029999999995</c:v>
                </c:pt>
                <c:pt idx="415">
                  <c:v>0.49241546000000003</c:v>
                </c:pt>
                <c:pt idx="416">
                  <c:v>0.47880527000000001</c:v>
                </c:pt>
                <c:pt idx="417">
                  <c:v>0.44768765999999999</c:v>
                </c:pt>
                <c:pt idx="418">
                  <c:v>0.43991327000000002</c:v>
                </c:pt>
                <c:pt idx="419">
                  <c:v>0.40490848000000002</c:v>
                </c:pt>
                <c:pt idx="420">
                  <c:v>0.39518546999999998</c:v>
                </c:pt>
                <c:pt idx="421">
                  <c:v>0.37379086</c:v>
                </c:pt>
                <c:pt idx="422">
                  <c:v>0.36405787000000001</c:v>
                </c:pt>
                <c:pt idx="423">
                  <c:v>0.35628349999999998</c:v>
                </c:pt>
                <c:pt idx="424">
                  <c:v>0.3368275</c:v>
                </c:pt>
                <c:pt idx="425">
                  <c:v>0.32905307</c:v>
                </c:pt>
                <c:pt idx="426">
                  <c:v>0.3076585</c:v>
                </c:pt>
                <c:pt idx="427">
                  <c:v>0.29792550000000001</c:v>
                </c:pt>
                <c:pt idx="428">
                  <c:v>0.28820249999999997</c:v>
                </c:pt>
                <c:pt idx="429">
                  <c:v>0.2804181</c:v>
                </c:pt>
                <c:pt idx="430">
                  <c:v>0.27263369999999998</c:v>
                </c:pt>
                <c:pt idx="431">
                  <c:v>0.2629107</c:v>
                </c:pt>
                <c:pt idx="432">
                  <c:v>0.25901350000000001</c:v>
                </c:pt>
                <c:pt idx="433">
                  <c:v>0.24929050999999999</c:v>
                </c:pt>
                <c:pt idx="434">
                  <c:v>0.24150611</c:v>
                </c:pt>
                <c:pt idx="435">
                  <c:v>0.23566031000000001</c:v>
                </c:pt>
                <c:pt idx="436">
                  <c:v>0.23177312</c:v>
                </c:pt>
                <c:pt idx="437">
                  <c:v>0.23176311999999999</c:v>
                </c:pt>
                <c:pt idx="438">
                  <c:v>0.22204013</c:v>
                </c:pt>
                <c:pt idx="439">
                  <c:v>0.22203012999999999</c:v>
                </c:pt>
                <c:pt idx="440">
                  <c:v>0.21813294</c:v>
                </c:pt>
                <c:pt idx="441">
                  <c:v>0.21424573999999999</c:v>
                </c:pt>
                <c:pt idx="442">
                  <c:v>0.21423575</c:v>
                </c:pt>
                <c:pt idx="443">
                  <c:v>0.21033856000000001</c:v>
                </c:pt>
                <c:pt idx="444">
                  <c:v>0.20644135999999999</c:v>
                </c:pt>
                <c:pt idx="445">
                  <c:v>0.20644135999999999</c:v>
                </c:pt>
                <c:pt idx="446">
                  <c:v>0.20643137</c:v>
                </c:pt>
                <c:pt idx="447">
                  <c:v>0.20448276000000001</c:v>
                </c:pt>
                <c:pt idx="448">
                  <c:v>0.20447277999999999</c:v>
                </c:pt>
                <c:pt idx="449">
                  <c:v>0.20447277999999999</c:v>
                </c:pt>
                <c:pt idx="450">
                  <c:v>0.20057559</c:v>
                </c:pt>
                <c:pt idx="451">
                  <c:v>0.20056558999999999</c:v>
                </c:pt>
                <c:pt idx="452">
                  <c:v>0.19666839999999999</c:v>
                </c:pt>
                <c:pt idx="453">
                  <c:v>0.19666839999999999</c:v>
                </c:pt>
                <c:pt idx="454">
                  <c:v>0.19665840000000001</c:v>
                </c:pt>
                <c:pt idx="455">
                  <c:v>0.19665840000000001</c:v>
                </c:pt>
                <c:pt idx="456">
                  <c:v>0.19276120999999999</c:v>
                </c:pt>
                <c:pt idx="457">
                  <c:v>0.19080262000000001</c:v>
                </c:pt>
                <c:pt idx="458">
                  <c:v>0.19080262000000001</c:v>
                </c:pt>
                <c:pt idx="459">
                  <c:v>0.18690543000000001</c:v>
                </c:pt>
                <c:pt idx="460">
                  <c:v>0.18690543000000001</c:v>
                </c:pt>
                <c:pt idx="461">
                  <c:v>0.18300822</c:v>
                </c:pt>
                <c:pt idx="462">
                  <c:v>0.18299824000000001</c:v>
                </c:pt>
                <c:pt idx="463">
                  <c:v>0.17910105000000001</c:v>
                </c:pt>
                <c:pt idx="464">
                  <c:v>0.17520384</c:v>
                </c:pt>
                <c:pt idx="465">
                  <c:v>0.17325525999999999</c:v>
                </c:pt>
                <c:pt idx="466">
                  <c:v>0.16936805999999999</c:v>
                </c:pt>
                <c:pt idx="467">
                  <c:v>0.16935806</c:v>
                </c:pt>
                <c:pt idx="468">
                  <c:v>0.16157366000000001</c:v>
                </c:pt>
                <c:pt idx="469">
                  <c:v>0.16157366000000001</c:v>
                </c:pt>
                <c:pt idx="470">
                  <c:v>0.15572788000000001</c:v>
                </c:pt>
                <c:pt idx="471">
                  <c:v>0.15183067</c:v>
                </c:pt>
                <c:pt idx="472">
                  <c:v>0.14794347999999999</c:v>
                </c:pt>
                <c:pt idx="473">
                  <c:v>0.14404628999999999</c:v>
                </c:pt>
                <c:pt idx="474">
                  <c:v>0.14209769999999999</c:v>
                </c:pt>
                <c:pt idx="475">
                  <c:v>0.1382005</c:v>
                </c:pt>
                <c:pt idx="476">
                  <c:v>0.13819049999999999</c:v>
                </c:pt>
                <c:pt idx="477">
                  <c:v>0.13040610999999999</c:v>
                </c:pt>
                <c:pt idx="478">
                  <c:v>0.12651889999999999</c:v>
                </c:pt>
                <c:pt idx="479">
                  <c:v>0.12456032</c:v>
                </c:pt>
                <c:pt idx="480">
                  <c:v>0.12067311999999999</c:v>
                </c:pt>
                <c:pt idx="481">
                  <c:v>0.11677592000000001</c:v>
                </c:pt>
                <c:pt idx="482">
                  <c:v>0.10899153</c:v>
                </c:pt>
                <c:pt idx="483">
                  <c:v>0.10899153</c:v>
                </c:pt>
                <c:pt idx="484">
                  <c:v>0.10314574</c:v>
                </c:pt>
                <c:pt idx="485">
                  <c:v>9.9248539999999996E-2</c:v>
                </c:pt>
                <c:pt idx="486">
                  <c:v>9.5361340000000003E-2</c:v>
                </c:pt>
                <c:pt idx="487">
                  <c:v>9.1464149999999994E-2</c:v>
                </c:pt>
                <c:pt idx="488">
                  <c:v>8.9515549999999999E-2</c:v>
                </c:pt>
                <c:pt idx="489">
                  <c:v>8.5618353999999994E-2</c:v>
                </c:pt>
                <c:pt idx="490">
                  <c:v>8.5608359999999994E-2</c:v>
                </c:pt>
                <c:pt idx="491">
                  <c:v>8.1721163999999999E-2</c:v>
                </c:pt>
                <c:pt idx="492">
                  <c:v>7.7823970000000006E-2</c:v>
                </c:pt>
                <c:pt idx="493">
                  <c:v>7.5875369999999998E-2</c:v>
                </c:pt>
                <c:pt idx="494">
                  <c:v>7.1978174000000006E-2</c:v>
                </c:pt>
                <c:pt idx="495">
                  <c:v>7.1968180000000007E-2</c:v>
                </c:pt>
                <c:pt idx="496">
                  <c:v>6.8070985000000001E-2</c:v>
                </c:pt>
                <c:pt idx="497">
                  <c:v>6.4183790000000004E-2</c:v>
                </c:pt>
                <c:pt idx="498">
                  <c:v>6.4173795000000006E-2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emission!$Y$1</c:f>
              <c:strCache>
                <c:ptCount val="1"/>
                <c:pt idx="0">
                  <c:v>Alexa 680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emission!$Y$2:$Y$577</c:f>
              <c:numCache>
                <c:formatCode>General</c:formatCode>
                <c:ptCount val="576"/>
                <c:pt idx="350">
                  <c:v>1.41E-2</c:v>
                </c:pt>
                <c:pt idx="351">
                  <c:v>1.6199999999999999E-2</c:v>
                </c:pt>
                <c:pt idx="352">
                  <c:v>1.95E-2</c:v>
                </c:pt>
                <c:pt idx="353">
                  <c:v>2.12E-2</c:v>
                </c:pt>
                <c:pt idx="354">
                  <c:v>2.4E-2</c:v>
                </c:pt>
                <c:pt idx="355">
                  <c:v>2.64E-2</c:v>
                </c:pt>
                <c:pt idx="356">
                  <c:v>0.03</c:v>
                </c:pt>
                <c:pt idx="357">
                  <c:v>3.4000000000000002E-2</c:v>
                </c:pt>
                <c:pt idx="358">
                  <c:v>3.85E-2</c:v>
                </c:pt>
                <c:pt idx="359">
                  <c:v>3.9300000000000002E-2</c:v>
                </c:pt>
                <c:pt idx="360">
                  <c:v>4.6300000000000001E-2</c:v>
                </c:pt>
                <c:pt idx="361">
                  <c:v>4.7E-2</c:v>
                </c:pt>
                <c:pt idx="362">
                  <c:v>5.2200000000000003E-2</c:v>
                </c:pt>
                <c:pt idx="363">
                  <c:v>5.9700000000000003E-2</c:v>
                </c:pt>
                <c:pt idx="364">
                  <c:v>6.8599999999999994E-2</c:v>
                </c:pt>
                <c:pt idx="365">
                  <c:v>7.6200000000000004E-2</c:v>
                </c:pt>
                <c:pt idx="366">
                  <c:v>8.5599999999999996E-2</c:v>
                </c:pt>
                <c:pt idx="367">
                  <c:v>9.4299999999999995E-2</c:v>
                </c:pt>
                <c:pt idx="368">
                  <c:v>0.1061</c:v>
                </c:pt>
                <c:pt idx="369">
                  <c:v>0.1193</c:v>
                </c:pt>
                <c:pt idx="370">
                  <c:v>0.13339999999999999</c:v>
                </c:pt>
                <c:pt idx="371">
                  <c:v>0.14680000000000001</c:v>
                </c:pt>
                <c:pt idx="372">
                  <c:v>0.16320000000000001</c:v>
                </c:pt>
                <c:pt idx="373">
                  <c:v>0.1792</c:v>
                </c:pt>
                <c:pt idx="374">
                  <c:v>0.19769999999999999</c:v>
                </c:pt>
                <c:pt idx="375">
                  <c:v>0.2172</c:v>
                </c:pt>
                <c:pt idx="376">
                  <c:v>0.24149999999999999</c:v>
                </c:pt>
                <c:pt idx="377">
                  <c:v>0.26350000000000001</c:v>
                </c:pt>
                <c:pt idx="378">
                  <c:v>0.2853</c:v>
                </c:pt>
                <c:pt idx="379">
                  <c:v>0.31409999999999999</c:v>
                </c:pt>
                <c:pt idx="380">
                  <c:v>0.34210000000000002</c:v>
                </c:pt>
                <c:pt idx="381">
                  <c:v>0.37619999999999998</c:v>
                </c:pt>
                <c:pt idx="382">
                  <c:v>0.40550000000000003</c:v>
                </c:pt>
                <c:pt idx="383">
                  <c:v>0.43969999999999998</c:v>
                </c:pt>
                <c:pt idx="384">
                  <c:v>0.47120000000000001</c:v>
                </c:pt>
                <c:pt idx="385">
                  <c:v>0.50749999999999995</c:v>
                </c:pt>
                <c:pt idx="386">
                  <c:v>0.55279999999999996</c:v>
                </c:pt>
                <c:pt idx="387">
                  <c:v>0.5847</c:v>
                </c:pt>
                <c:pt idx="388">
                  <c:v>0.63139999999999996</c:v>
                </c:pt>
                <c:pt idx="389">
                  <c:v>0.67559999999999998</c:v>
                </c:pt>
                <c:pt idx="390">
                  <c:v>0.70669999999999999</c:v>
                </c:pt>
                <c:pt idx="391">
                  <c:v>0.73440000000000005</c:v>
                </c:pt>
                <c:pt idx="392">
                  <c:v>0.7732</c:v>
                </c:pt>
                <c:pt idx="393">
                  <c:v>0.81079999999999997</c:v>
                </c:pt>
                <c:pt idx="394">
                  <c:v>0.83940000000000003</c:v>
                </c:pt>
                <c:pt idx="395">
                  <c:v>0.87129999999999996</c:v>
                </c:pt>
                <c:pt idx="396">
                  <c:v>0.89580000000000004</c:v>
                </c:pt>
                <c:pt idx="397">
                  <c:v>0.92210000000000003</c:v>
                </c:pt>
                <c:pt idx="398">
                  <c:v>0.94030000000000002</c:v>
                </c:pt>
                <c:pt idx="399">
                  <c:v>0.95250000000000001</c:v>
                </c:pt>
                <c:pt idx="400">
                  <c:v>0.96850000000000003</c:v>
                </c:pt>
                <c:pt idx="401">
                  <c:v>0.98160000000000003</c:v>
                </c:pt>
                <c:pt idx="402">
                  <c:v>0.9839</c:v>
                </c:pt>
                <c:pt idx="403">
                  <c:v>0.99680000000000002</c:v>
                </c:pt>
                <c:pt idx="404">
                  <c:v>1</c:v>
                </c:pt>
                <c:pt idx="405">
                  <c:v>0.99370000000000003</c:v>
                </c:pt>
                <c:pt idx="406">
                  <c:v>0.98470000000000002</c:v>
                </c:pt>
                <c:pt idx="407">
                  <c:v>0.97719999999999996</c:v>
                </c:pt>
                <c:pt idx="408">
                  <c:v>0.96689999999999998</c:v>
                </c:pt>
                <c:pt idx="409">
                  <c:v>0.94689999999999996</c:v>
                </c:pt>
                <c:pt idx="410">
                  <c:v>0.93220000000000003</c:v>
                </c:pt>
                <c:pt idx="411">
                  <c:v>0.90949999999999998</c:v>
                </c:pt>
                <c:pt idx="412">
                  <c:v>0.88819999999999999</c:v>
                </c:pt>
                <c:pt idx="413">
                  <c:v>0.86150000000000004</c:v>
                </c:pt>
                <c:pt idx="414">
                  <c:v>0.83179999999999998</c:v>
                </c:pt>
                <c:pt idx="415">
                  <c:v>0.80700000000000005</c:v>
                </c:pt>
                <c:pt idx="416">
                  <c:v>0.77929999999999999</c:v>
                </c:pt>
                <c:pt idx="417">
                  <c:v>0.75280000000000002</c:v>
                </c:pt>
                <c:pt idx="418">
                  <c:v>0.72640000000000005</c:v>
                </c:pt>
                <c:pt idx="419">
                  <c:v>0.7016</c:v>
                </c:pt>
                <c:pt idx="420">
                  <c:v>0.67830000000000001</c:v>
                </c:pt>
                <c:pt idx="421">
                  <c:v>0.65149999999999997</c:v>
                </c:pt>
                <c:pt idx="422">
                  <c:v>0.62370000000000003</c:v>
                </c:pt>
                <c:pt idx="423">
                  <c:v>0.60189999999999999</c:v>
                </c:pt>
                <c:pt idx="424">
                  <c:v>0.58030000000000004</c:v>
                </c:pt>
                <c:pt idx="425">
                  <c:v>0.55679999999999996</c:v>
                </c:pt>
                <c:pt idx="426">
                  <c:v>0.53059999999999996</c:v>
                </c:pt>
                <c:pt idx="427">
                  <c:v>0.50739999999999996</c:v>
                </c:pt>
                <c:pt idx="428">
                  <c:v>0.4839</c:v>
                </c:pt>
                <c:pt idx="429">
                  <c:v>0.46729999999999999</c:v>
                </c:pt>
                <c:pt idx="430">
                  <c:v>0.44700000000000001</c:v>
                </c:pt>
                <c:pt idx="431">
                  <c:v>0.42320000000000002</c:v>
                </c:pt>
                <c:pt idx="432">
                  <c:v>0.41360000000000002</c:v>
                </c:pt>
                <c:pt idx="433">
                  <c:v>0.39589999999999997</c:v>
                </c:pt>
                <c:pt idx="434">
                  <c:v>0.3755</c:v>
                </c:pt>
                <c:pt idx="435">
                  <c:v>0.36430000000000001</c:v>
                </c:pt>
                <c:pt idx="436">
                  <c:v>0.34820000000000001</c:v>
                </c:pt>
                <c:pt idx="437">
                  <c:v>0.33429999999999999</c:v>
                </c:pt>
                <c:pt idx="438">
                  <c:v>0.32569999999999999</c:v>
                </c:pt>
                <c:pt idx="439">
                  <c:v>0.311</c:v>
                </c:pt>
                <c:pt idx="440">
                  <c:v>0.30259999999999998</c:v>
                </c:pt>
                <c:pt idx="441">
                  <c:v>0.28789999999999999</c:v>
                </c:pt>
                <c:pt idx="442">
                  <c:v>0.28079999999999999</c:v>
                </c:pt>
                <c:pt idx="443">
                  <c:v>0.27189999999999998</c:v>
                </c:pt>
                <c:pt idx="444">
                  <c:v>0.2631</c:v>
                </c:pt>
                <c:pt idx="445">
                  <c:v>0.253</c:v>
                </c:pt>
                <c:pt idx="446">
                  <c:v>0.24840000000000001</c:v>
                </c:pt>
                <c:pt idx="447">
                  <c:v>0.23899999999999999</c:v>
                </c:pt>
                <c:pt idx="448">
                  <c:v>0.23039999999999999</c:v>
                </c:pt>
                <c:pt idx="449">
                  <c:v>0.2273</c:v>
                </c:pt>
                <c:pt idx="450">
                  <c:v>0.22189999999999999</c:v>
                </c:pt>
                <c:pt idx="451">
                  <c:v>0.2114</c:v>
                </c:pt>
                <c:pt idx="452">
                  <c:v>0.20039999999999999</c:v>
                </c:pt>
                <c:pt idx="453">
                  <c:v>0.19869999999999999</c:v>
                </c:pt>
                <c:pt idx="454">
                  <c:v>0.1973</c:v>
                </c:pt>
                <c:pt idx="455">
                  <c:v>0.18690000000000001</c:v>
                </c:pt>
                <c:pt idx="456">
                  <c:v>0.1825</c:v>
                </c:pt>
                <c:pt idx="457">
                  <c:v>0.18090000000000001</c:v>
                </c:pt>
                <c:pt idx="458">
                  <c:v>0.17219999999999999</c:v>
                </c:pt>
                <c:pt idx="459">
                  <c:v>0.16489999999999999</c:v>
                </c:pt>
                <c:pt idx="460">
                  <c:v>0.16550000000000001</c:v>
                </c:pt>
                <c:pt idx="461">
                  <c:v>0.16639999999999999</c:v>
                </c:pt>
                <c:pt idx="462">
                  <c:v>0.16619999999999999</c:v>
                </c:pt>
                <c:pt idx="463">
                  <c:v>0.1603</c:v>
                </c:pt>
                <c:pt idx="464">
                  <c:v>0.15820000000000001</c:v>
                </c:pt>
                <c:pt idx="465">
                  <c:v>0.15060000000000001</c:v>
                </c:pt>
                <c:pt idx="466">
                  <c:v>0.15190000000000001</c:v>
                </c:pt>
                <c:pt idx="467">
                  <c:v>0.1472</c:v>
                </c:pt>
                <c:pt idx="468">
                  <c:v>0.14660000000000001</c:v>
                </c:pt>
                <c:pt idx="469">
                  <c:v>0.14419999999999999</c:v>
                </c:pt>
                <c:pt idx="470">
                  <c:v>0.14299999999999999</c:v>
                </c:pt>
                <c:pt idx="471">
                  <c:v>0.14000000000000001</c:v>
                </c:pt>
                <c:pt idx="472">
                  <c:v>0.1346</c:v>
                </c:pt>
                <c:pt idx="473">
                  <c:v>0.1328</c:v>
                </c:pt>
                <c:pt idx="474">
                  <c:v>0.1313</c:v>
                </c:pt>
                <c:pt idx="475">
                  <c:v>0.12709999999999999</c:v>
                </c:pt>
                <c:pt idx="476">
                  <c:v>0.12470000000000001</c:v>
                </c:pt>
                <c:pt idx="477">
                  <c:v>0.1232</c:v>
                </c:pt>
                <c:pt idx="478">
                  <c:v>0.1205</c:v>
                </c:pt>
                <c:pt idx="479">
                  <c:v>0.1166</c:v>
                </c:pt>
                <c:pt idx="480">
                  <c:v>0.1163</c:v>
                </c:pt>
                <c:pt idx="481">
                  <c:v>0.1147</c:v>
                </c:pt>
                <c:pt idx="482">
                  <c:v>0.111</c:v>
                </c:pt>
                <c:pt idx="483">
                  <c:v>0.10539999999999999</c:v>
                </c:pt>
                <c:pt idx="484">
                  <c:v>0.1018</c:v>
                </c:pt>
                <c:pt idx="485">
                  <c:v>0.1028</c:v>
                </c:pt>
                <c:pt idx="486">
                  <c:v>9.9000000000000005E-2</c:v>
                </c:pt>
                <c:pt idx="487">
                  <c:v>9.6000000000000002E-2</c:v>
                </c:pt>
                <c:pt idx="488">
                  <c:v>9.3200000000000005E-2</c:v>
                </c:pt>
                <c:pt idx="489">
                  <c:v>9.2600000000000002E-2</c:v>
                </c:pt>
                <c:pt idx="490">
                  <c:v>8.9300000000000004E-2</c:v>
                </c:pt>
                <c:pt idx="491">
                  <c:v>8.5599999999999996E-2</c:v>
                </c:pt>
                <c:pt idx="492">
                  <c:v>8.4900000000000003E-2</c:v>
                </c:pt>
                <c:pt idx="493">
                  <c:v>8.2299999999999998E-2</c:v>
                </c:pt>
                <c:pt idx="494">
                  <c:v>7.7100000000000002E-2</c:v>
                </c:pt>
                <c:pt idx="495">
                  <c:v>7.46E-2</c:v>
                </c:pt>
                <c:pt idx="496">
                  <c:v>7.0900000000000005E-2</c:v>
                </c:pt>
                <c:pt idx="497">
                  <c:v>7.0499999999999993E-2</c:v>
                </c:pt>
                <c:pt idx="498">
                  <c:v>6.8199999999999997E-2</c:v>
                </c:pt>
                <c:pt idx="499">
                  <c:v>6.6500000000000004E-2</c:v>
                </c:pt>
                <c:pt idx="500">
                  <c:v>6.3100000000000003E-2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emission!$Z$1</c:f>
              <c:strCache>
                <c:ptCount val="1"/>
                <c:pt idx="0">
                  <c:v>Alexa 700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emission!$Z$2:$Z$577</c:f>
              <c:numCache>
                <c:formatCode>General</c:formatCode>
                <c:ptCount val="576"/>
                <c:pt idx="340">
                  <c:v>7.4999999999999997E-3</c:v>
                </c:pt>
                <c:pt idx="341">
                  <c:v>6.4000000000000003E-3</c:v>
                </c:pt>
                <c:pt idx="342">
                  <c:v>6.7999999999999996E-3</c:v>
                </c:pt>
                <c:pt idx="343">
                  <c:v>5.4000000000000003E-3</c:v>
                </c:pt>
                <c:pt idx="344">
                  <c:v>7.0000000000000001E-3</c:v>
                </c:pt>
                <c:pt idx="345">
                  <c:v>7.3000000000000001E-3</c:v>
                </c:pt>
                <c:pt idx="346">
                  <c:v>7.3000000000000001E-3</c:v>
                </c:pt>
                <c:pt idx="347">
                  <c:v>8.5000000000000006E-3</c:v>
                </c:pt>
                <c:pt idx="348">
                  <c:v>9.4000000000000004E-3</c:v>
                </c:pt>
                <c:pt idx="349">
                  <c:v>8.3999999999999995E-3</c:v>
                </c:pt>
                <c:pt idx="350">
                  <c:v>9.5999999999999992E-3</c:v>
                </c:pt>
                <c:pt idx="351">
                  <c:v>9.7999999999999997E-3</c:v>
                </c:pt>
                <c:pt idx="352">
                  <c:v>1.11E-2</c:v>
                </c:pt>
                <c:pt idx="353">
                  <c:v>1.14E-2</c:v>
                </c:pt>
                <c:pt idx="354">
                  <c:v>1.0500000000000001E-2</c:v>
                </c:pt>
                <c:pt idx="355">
                  <c:v>1.15E-2</c:v>
                </c:pt>
                <c:pt idx="356">
                  <c:v>1.18E-2</c:v>
                </c:pt>
                <c:pt idx="357">
                  <c:v>1.37E-2</c:v>
                </c:pt>
                <c:pt idx="358">
                  <c:v>1.29E-2</c:v>
                </c:pt>
                <c:pt idx="359">
                  <c:v>1.5299999999999999E-2</c:v>
                </c:pt>
                <c:pt idx="360">
                  <c:v>1.5900000000000001E-2</c:v>
                </c:pt>
                <c:pt idx="361">
                  <c:v>1.3899999999999999E-2</c:v>
                </c:pt>
                <c:pt idx="362">
                  <c:v>1.9900000000000001E-2</c:v>
                </c:pt>
                <c:pt idx="363">
                  <c:v>1.78E-2</c:v>
                </c:pt>
                <c:pt idx="364">
                  <c:v>2.3900000000000001E-2</c:v>
                </c:pt>
                <c:pt idx="365">
                  <c:v>2.3099999999999999E-2</c:v>
                </c:pt>
                <c:pt idx="366">
                  <c:v>2.5600000000000001E-2</c:v>
                </c:pt>
                <c:pt idx="367">
                  <c:v>2.7699999999999999E-2</c:v>
                </c:pt>
                <c:pt idx="368">
                  <c:v>3.1899999999999998E-2</c:v>
                </c:pt>
                <c:pt idx="369">
                  <c:v>3.2899999999999999E-2</c:v>
                </c:pt>
                <c:pt idx="370">
                  <c:v>3.6700000000000003E-2</c:v>
                </c:pt>
                <c:pt idx="371">
                  <c:v>4.1399999999999999E-2</c:v>
                </c:pt>
                <c:pt idx="372">
                  <c:v>4.5900000000000003E-2</c:v>
                </c:pt>
                <c:pt idx="373">
                  <c:v>4.8500000000000001E-2</c:v>
                </c:pt>
                <c:pt idx="374">
                  <c:v>5.4199999999999998E-2</c:v>
                </c:pt>
                <c:pt idx="375">
                  <c:v>5.67E-2</c:v>
                </c:pt>
                <c:pt idx="376">
                  <c:v>6.7400000000000002E-2</c:v>
                </c:pt>
                <c:pt idx="377">
                  <c:v>7.2700000000000001E-2</c:v>
                </c:pt>
                <c:pt idx="378">
                  <c:v>7.8899999999999998E-2</c:v>
                </c:pt>
                <c:pt idx="379">
                  <c:v>0.09</c:v>
                </c:pt>
                <c:pt idx="380">
                  <c:v>9.5899999999999999E-2</c:v>
                </c:pt>
                <c:pt idx="381">
                  <c:v>0.1072</c:v>
                </c:pt>
                <c:pt idx="382">
                  <c:v>0.11890000000000001</c:v>
                </c:pt>
                <c:pt idx="383">
                  <c:v>0.1333</c:v>
                </c:pt>
                <c:pt idx="384">
                  <c:v>0.1414</c:v>
                </c:pt>
                <c:pt idx="385">
                  <c:v>0.16370000000000001</c:v>
                </c:pt>
                <c:pt idx="386">
                  <c:v>0.17169999999999999</c:v>
                </c:pt>
                <c:pt idx="387">
                  <c:v>0.19170000000000001</c:v>
                </c:pt>
                <c:pt idx="388">
                  <c:v>0.20669999999999999</c:v>
                </c:pt>
                <c:pt idx="389">
                  <c:v>0.22239999999999999</c:v>
                </c:pt>
                <c:pt idx="390">
                  <c:v>0.25069999999999998</c:v>
                </c:pt>
                <c:pt idx="391">
                  <c:v>0.2707</c:v>
                </c:pt>
                <c:pt idx="392">
                  <c:v>0.2964</c:v>
                </c:pt>
                <c:pt idx="393">
                  <c:v>0.31259999999999999</c:v>
                </c:pt>
                <c:pt idx="394">
                  <c:v>0.34050000000000002</c:v>
                </c:pt>
                <c:pt idx="395">
                  <c:v>0.36580000000000001</c:v>
                </c:pt>
                <c:pt idx="396">
                  <c:v>0.39700000000000002</c:v>
                </c:pt>
                <c:pt idx="397">
                  <c:v>0.4249</c:v>
                </c:pt>
                <c:pt idx="398">
                  <c:v>0.45590000000000003</c:v>
                </c:pt>
                <c:pt idx="399">
                  <c:v>0.48799999999999999</c:v>
                </c:pt>
                <c:pt idx="400">
                  <c:v>0.51880000000000004</c:v>
                </c:pt>
                <c:pt idx="401">
                  <c:v>0.54879999999999995</c:v>
                </c:pt>
                <c:pt idx="402">
                  <c:v>0.59019999999999995</c:v>
                </c:pt>
                <c:pt idx="403">
                  <c:v>0.62470000000000003</c:v>
                </c:pt>
                <c:pt idx="404">
                  <c:v>0.66579999999999995</c:v>
                </c:pt>
                <c:pt idx="405">
                  <c:v>0.6825</c:v>
                </c:pt>
                <c:pt idx="406">
                  <c:v>0.73319999999999996</c:v>
                </c:pt>
                <c:pt idx="407">
                  <c:v>0.74650000000000005</c:v>
                </c:pt>
                <c:pt idx="408">
                  <c:v>0.79479999999999995</c:v>
                </c:pt>
                <c:pt idx="409">
                  <c:v>0.82740000000000002</c:v>
                </c:pt>
                <c:pt idx="410">
                  <c:v>0.85729999999999995</c:v>
                </c:pt>
                <c:pt idx="411">
                  <c:v>0.88149999999999995</c:v>
                </c:pt>
                <c:pt idx="412">
                  <c:v>0.90749999999999997</c:v>
                </c:pt>
                <c:pt idx="413">
                  <c:v>0.92549999999999999</c:v>
                </c:pt>
                <c:pt idx="414">
                  <c:v>0.9476</c:v>
                </c:pt>
                <c:pt idx="415">
                  <c:v>0.96209999999999996</c:v>
                </c:pt>
                <c:pt idx="416">
                  <c:v>0.97829999999999995</c:v>
                </c:pt>
                <c:pt idx="417">
                  <c:v>0.98180000000000001</c:v>
                </c:pt>
                <c:pt idx="418">
                  <c:v>0.99229999999999996</c:v>
                </c:pt>
                <c:pt idx="419">
                  <c:v>1</c:v>
                </c:pt>
                <c:pt idx="420">
                  <c:v>0.99870000000000003</c:v>
                </c:pt>
                <c:pt idx="421">
                  <c:v>0.99529999999999996</c:v>
                </c:pt>
                <c:pt idx="422">
                  <c:v>0.98770000000000002</c:v>
                </c:pt>
                <c:pt idx="423">
                  <c:v>0.96089999999999998</c:v>
                </c:pt>
                <c:pt idx="424">
                  <c:v>0.96399999999999997</c:v>
                </c:pt>
                <c:pt idx="425">
                  <c:v>0.94</c:v>
                </c:pt>
                <c:pt idx="426">
                  <c:v>0.92589999999999995</c:v>
                </c:pt>
                <c:pt idx="427">
                  <c:v>0.89149999999999996</c:v>
                </c:pt>
                <c:pt idx="428">
                  <c:v>0.873</c:v>
                </c:pt>
                <c:pt idx="429">
                  <c:v>0.85340000000000005</c:v>
                </c:pt>
                <c:pt idx="430">
                  <c:v>0.82350000000000001</c:v>
                </c:pt>
                <c:pt idx="431">
                  <c:v>0.79279999999999995</c:v>
                </c:pt>
                <c:pt idx="432">
                  <c:v>0.76219999999999999</c:v>
                </c:pt>
                <c:pt idx="433">
                  <c:v>0.73460000000000003</c:v>
                </c:pt>
                <c:pt idx="434">
                  <c:v>0.70850000000000002</c:v>
                </c:pt>
                <c:pt idx="435">
                  <c:v>0.66690000000000005</c:v>
                </c:pt>
                <c:pt idx="436">
                  <c:v>0.65369999999999995</c:v>
                </c:pt>
                <c:pt idx="437">
                  <c:v>0.61180000000000001</c:v>
                </c:pt>
                <c:pt idx="438">
                  <c:v>0.57720000000000005</c:v>
                </c:pt>
                <c:pt idx="439">
                  <c:v>0.55920000000000003</c:v>
                </c:pt>
                <c:pt idx="440">
                  <c:v>0.52880000000000005</c:v>
                </c:pt>
                <c:pt idx="441">
                  <c:v>0.51070000000000004</c:v>
                </c:pt>
                <c:pt idx="442">
                  <c:v>0.48399999999999999</c:v>
                </c:pt>
                <c:pt idx="443">
                  <c:v>0.45350000000000001</c:v>
                </c:pt>
                <c:pt idx="444">
                  <c:v>0.42470000000000002</c:v>
                </c:pt>
                <c:pt idx="445">
                  <c:v>0.40710000000000002</c:v>
                </c:pt>
                <c:pt idx="446">
                  <c:v>0.37930000000000003</c:v>
                </c:pt>
                <c:pt idx="447">
                  <c:v>0.36459999999999998</c:v>
                </c:pt>
                <c:pt idx="448">
                  <c:v>0.35709999999999997</c:v>
                </c:pt>
                <c:pt idx="449">
                  <c:v>0.33110000000000001</c:v>
                </c:pt>
                <c:pt idx="450">
                  <c:v>0.32050000000000001</c:v>
                </c:pt>
                <c:pt idx="451">
                  <c:v>0.30259999999999998</c:v>
                </c:pt>
                <c:pt idx="452">
                  <c:v>0.29160000000000003</c:v>
                </c:pt>
                <c:pt idx="453">
                  <c:v>0.27929999999999999</c:v>
                </c:pt>
                <c:pt idx="454">
                  <c:v>0.2676</c:v>
                </c:pt>
                <c:pt idx="455">
                  <c:v>0.25259999999999999</c:v>
                </c:pt>
                <c:pt idx="456">
                  <c:v>0.2334</c:v>
                </c:pt>
                <c:pt idx="457">
                  <c:v>0.2301</c:v>
                </c:pt>
                <c:pt idx="458">
                  <c:v>0.21340000000000001</c:v>
                </c:pt>
                <c:pt idx="459">
                  <c:v>0.2099</c:v>
                </c:pt>
                <c:pt idx="460">
                  <c:v>0.2026</c:v>
                </c:pt>
                <c:pt idx="461">
                  <c:v>0.1968</c:v>
                </c:pt>
                <c:pt idx="462">
                  <c:v>0.1865</c:v>
                </c:pt>
                <c:pt idx="463">
                  <c:v>0.18099999999999999</c:v>
                </c:pt>
                <c:pt idx="464">
                  <c:v>0.1754</c:v>
                </c:pt>
                <c:pt idx="465">
                  <c:v>0.17269999999999999</c:v>
                </c:pt>
                <c:pt idx="466">
                  <c:v>0.16389999999999999</c:v>
                </c:pt>
                <c:pt idx="467">
                  <c:v>0.15590000000000001</c:v>
                </c:pt>
                <c:pt idx="468">
                  <c:v>0.15260000000000001</c:v>
                </c:pt>
                <c:pt idx="469">
                  <c:v>0.14899999999999999</c:v>
                </c:pt>
                <c:pt idx="470">
                  <c:v>0.14510000000000001</c:v>
                </c:pt>
                <c:pt idx="471">
                  <c:v>0.13769999999999999</c:v>
                </c:pt>
                <c:pt idx="472">
                  <c:v>0.13789999999999999</c:v>
                </c:pt>
                <c:pt idx="473">
                  <c:v>0.13339999999999999</c:v>
                </c:pt>
                <c:pt idx="474">
                  <c:v>0.12959999999999999</c:v>
                </c:pt>
                <c:pt idx="475">
                  <c:v>0.125</c:v>
                </c:pt>
                <c:pt idx="476">
                  <c:v>0.1236</c:v>
                </c:pt>
                <c:pt idx="477">
                  <c:v>0.12230000000000001</c:v>
                </c:pt>
                <c:pt idx="478">
                  <c:v>0.1201</c:v>
                </c:pt>
                <c:pt idx="479">
                  <c:v>0.1186</c:v>
                </c:pt>
                <c:pt idx="480">
                  <c:v>0.1134</c:v>
                </c:pt>
                <c:pt idx="481">
                  <c:v>0.1115</c:v>
                </c:pt>
                <c:pt idx="482">
                  <c:v>0.1076</c:v>
                </c:pt>
                <c:pt idx="483">
                  <c:v>0.1074</c:v>
                </c:pt>
                <c:pt idx="484">
                  <c:v>0.1019</c:v>
                </c:pt>
                <c:pt idx="485">
                  <c:v>9.98E-2</c:v>
                </c:pt>
                <c:pt idx="486">
                  <c:v>9.8699999999999996E-2</c:v>
                </c:pt>
                <c:pt idx="487">
                  <c:v>9.6100000000000005E-2</c:v>
                </c:pt>
                <c:pt idx="488">
                  <c:v>9.3700000000000006E-2</c:v>
                </c:pt>
                <c:pt idx="489">
                  <c:v>9.6600000000000005E-2</c:v>
                </c:pt>
                <c:pt idx="490">
                  <c:v>9.3100000000000002E-2</c:v>
                </c:pt>
                <c:pt idx="491">
                  <c:v>9.1200000000000003E-2</c:v>
                </c:pt>
                <c:pt idx="492">
                  <c:v>8.9399999999999993E-2</c:v>
                </c:pt>
                <c:pt idx="493">
                  <c:v>8.7499999999999994E-2</c:v>
                </c:pt>
                <c:pt idx="494">
                  <c:v>8.5699999999999998E-2</c:v>
                </c:pt>
                <c:pt idx="495">
                  <c:v>8.3799999999999999E-2</c:v>
                </c:pt>
                <c:pt idx="496">
                  <c:v>8.2000000000000003E-2</c:v>
                </c:pt>
                <c:pt idx="497">
                  <c:v>8.0100000000000005E-2</c:v>
                </c:pt>
                <c:pt idx="498">
                  <c:v>7.8299999999999995E-2</c:v>
                </c:pt>
                <c:pt idx="499">
                  <c:v>7.6399999999999996E-2</c:v>
                </c:pt>
                <c:pt idx="500">
                  <c:v>7.46E-2</c:v>
                </c:pt>
                <c:pt idx="501">
                  <c:v>7.2700000000000001E-2</c:v>
                </c:pt>
                <c:pt idx="502">
                  <c:v>7.0900000000000005E-2</c:v>
                </c:pt>
                <c:pt idx="503">
                  <c:v>6.9000000000000006E-2</c:v>
                </c:pt>
                <c:pt idx="504">
                  <c:v>6.7199999999999996E-2</c:v>
                </c:pt>
                <c:pt idx="505">
                  <c:v>6.54E-2</c:v>
                </c:pt>
                <c:pt idx="506">
                  <c:v>6.3500000000000001E-2</c:v>
                </c:pt>
                <c:pt idx="507">
                  <c:v>6.1699999999999998E-2</c:v>
                </c:pt>
                <c:pt idx="508">
                  <c:v>5.9799999999999999E-2</c:v>
                </c:pt>
                <c:pt idx="509">
                  <c:v>5.8000000000000003E-2</c:v>
                </c:pt>
                <c:pt idx="510">
                  <c:v>5.6099999999999997E-2</c:v>
                </c:pt>
                <c:pt idx="511">
                  <c:v>5.4300000000000001E-2</c:v>
                </c:pt>
                <c:pt idx="512">
                  <c:v>5.2400000000000002E-2</c:v>
                </c:pt>
                <c:pt idx="513">
                  <c:v>5.0599999999999999E-2</c:v>
                </c:pt>
                <c:pt idx="514">
                  <c:v>4.87E-2</c:v>
                </c:pt>
                <c:pt idx="515">
                  <c:v>4.6899999999999997E-2</c:v>
                </c:pt>
                <c:pt idx="516">
                  <c:v>4.4999999999999998E-2</c:v>
                </c:pt>
                <c:pt idx="517">
                  <c:v>4.3200000000000002E-2</c:v>
                </c:pt>
                <c:pt idx="518">
                  <c:v>4.1300000000000003E-2</c:v>
                </c:pt>
                <c:pt idx="519">
                  <c:v>3.95E-2</c:v>
                </c:pt>
                <c:pt idx="520">
                  <c:v>3.7600000000000001E-2</c:v>
                </c:pt>
                <c:pt idx="521">
                  <c:v>3.5799999999999998E-2</c:v>
                </c:pt>
                <c:pt idx="522">
                  <c:v>3.39E-2</c:v>
                </c:pt>
                <c:pt idx="523">
                  <c:v>3.3399999999999999E-2</c:v>
                </c:pt>
                <c:pt idx="524">
                  <c:v>3.2399999999999998E-2</c:v>
                </c:pt>
                <c:pt idx="525">
                  <c:v>2.9100000000000001E-2</c:v>
                </c:pt>
                <c:pt idx="526">
                  <c:v>2.98E-2</c:v>
                </c:pt>
                <c:pt idx="527">
                  <c:v>2.6700000000000002E-2</c:v>
                </c:pt>
                <c:pt idx="528">
                  <c:v>2.5000000000000001E-2</c:v>
                </c:pt>
                <c:pt idx="529">
                  <c:v>2.5899999999999999E-2</c:v>
                </c:pt>
                <c:pt idx="530">
                  <c:v>2.1999999999999999E-2</c:v>
                </c:pt>
                <c:pt idx="531">
                  <c:v>2.1299999999999999E-2</c:v>
                </c:pt>
                <c:pt idx="532">
                  <c:v>2.18E-2</c:v>
                </c:pt>
                <c:pt idx="533">
                  <c:v>2.0799999999999999E-2</c:v>
                </c:pt>
                <c:pt idx="534">
                  <c:v>1.9099999999999999E-2</c:v>
                </c:pt>
                <c:pt idx="535">
                  <c:v>1.84E-2</c:v>
                </c:pt>
                <c:pt idx="536">
                  <c:v>1.72E-2</c:v>
                </c:pt>
                <c:pt idx="537">
                  <c:v>1.5100000000000001E-2</c:v>
                </c:pt>
                <c:pt idx="538">
                  <c:v>1.52E-2</c:v>
                </c:pt>
                <c:pt idx="539">
                  <c:v>1.4999999999999999E-2</c:v>
                </c:pt>
                <c:pt idx="540">
                  <c:v>1.43E-2</c:v>
                </c:pt>
                <c:pt idx="541">
                  <c:v>1.43E-2</c:v>
                </c:pt>
                <c:pt idx="542">
                  <c:v>1.41E-2</c:v>
                </c:pt>
                <c:pt idx="543">
                  <c:v>1.21E-2</c:v>
                </c:pt>
                <c:pt idx="544">
                  <c:v>1.06E-2</c:v>
                </c:pt>
                <c:pt idx="545">
                  <c:v>1.12E-2</c:v>
                </c:pt>
                <c:pt idx="546">
                  <c:v>1.12E-2</c:v>
                </c:pt>
                <c:pt idx="547">
                  <c:v>8.0999999999999996E-3</c:v>
                </c:pt>
                <c:pt idx="548">
                  <c:v>1.0200000000000001E-2</c:v>
                </c:pt>
                <c:pt idx="549">
                  <c:v>8.8999999999999999E-3</c:v>
                </c:pt>
                <c:pt idx="550">
                  <c:v>9.1999999999999998E-3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emission!$AA$1</c:f>
              <c:strCache>
                <c:ptCount val="1"/>
                <c:pt idx="0">
                  <c:v>Cy7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emission!$AA$2:$AA$577</c:f>
              <c:numCache>
                <c:formatCode>General</c:formatCode>
                <c:ptCount val="576"/>
                <c:pt idx="402">
                  <c:v>1.3100000000000001E-2</c:v>
                </c:pt>
                <c:pt idx="403">
                  <c:v>1.3100000000000001E-2</c:v>
                </c:pt>
                <c:pt idx="404">
                  <c:v>1.3100000000000001E-2</c:v>
                </c:pt>
                <c:pt idx="405">
                  <c:v>1.3100000000000001E-2</c:v>
                </c:pt>
                <c:pt idx="406">
                  <c:v>1.3100000000000001E-2</c:v>
                </c:pt>
                <c:pt idx="407">
                  <c:v>1.3100000000000001E-2</c:v>
                </c:pt>
                <c:pt idx="408">
                  <c:v>1.3100000000000001E-2</c:v>
                </c:pt>
                <c:pt idx="409">
                  <c:v>1.3100000000000001E-2</c:v>
                </c:pt>
                <c:pt idx="410">
                  <c:v>1.5100000000000001E-2</c:v>
                </c:pt>
                <c:pt idx="411">
                  <c:v>1.5100000000000001E-2</c:v>
                </c:pt>
                <c:pt idx="412">
                  <c:v>1.5100000000000001E-2</c:v>
                </c:pt>
                <c:pt idx="413">
                  <c:v>1.5100000000000001E-2</c:v>
                </c:pt>
                <c:pt idx="414">
                  <c:v>1.9199999999999998E-2</c:v>
                </c:pt>
                <c:pt idx="415">
                  <c:v>1.9199999999999998E-2</c:v>
                </c:pt>
                <c:pt idx="416">
                  <c:v>1.9199999999999998E-2</c:v>
                </c:pt>
                <c:pt idx="417">
                  <c:v>2.3300000000000001E-2</c:v>
                </c:pt>
                <c:pt idx="418">
                  <c:v>2.7300000000000001E-2</c:v>
                </c:pt>
                <c:pt idx="419">
                  <c:v>2.7300000000000001E-2</c:v>
                </c:pt>
                <c:pt idx="420">
                  <c:v>2.9399999999999999E-2</c:v>
                </c:pt>
                <c:pt idx="421">
                  <c:v>2.9399999999999999E-2</c:v>
                </c:pt>
                <c:pt idx="422">
                  <c:v>3.7499999999999999E-2</c:v>
                </c:pt>
                <c:pt idx="423">
                  <c:v>3.9600000000000003E-2</c:v>
                </c:pt>
                <c:pt idx="424">
                  <c:v>4.3700000000000003E-2</c:v>
                </c:pt>
                <c:pt idx="425">
                  <c:v>4.9799999999999997E-2</c:v>
                </c:pt>
                <c:pt idx="426">
                  <c:v>5.3900000000000003E-2</c:v>
                </c:pt>
                <c:pt idx="427">
                  <c:v>6.2E-2</c:v>
                </c:pt>
                <c:pt idx="428">
                  <c:v>6.4100000000000004E-2</c:v>
                </c:pt>
                <c:pt idx="429">
                  <c:v>6.8199999999999997E-2</c:v>
                </c:pt>
                <c:pt idx="430">
                  <c:v>8.2500000000000004E-2</c:v>
                </c:pt>
                <c:pt idx="431">
                  <c:v>8.8599999999999998E-2</c:v>
                </c:pt>
                <c:pt idx="432">
                  <c:v>9.8799999999999999E-2</c:v>
                </c:pt>
                <c:pt idx="433">
                  <c:v>0.10290000000000001</c:v>
                </c:pt>
                <c:pt idx="434">
                  <c:v>0.1192</c:v>
                </c:pt>
                <c:pt idx="435">
                  <c:v>0.13350000000000001</c:v>
                </c:pt>
                <c:pt idx="436">
                  <c:v>0.14779999999999999</c:v>
                </c:pt>
                <c:pt idx="437">
                  <c:v>0.154</c:v>
                </c:pt>
                <c:pt idx="438">
                  <c:v>0.1764</c:v>
                </c:pt>
                <c:pt idx="439">
                  <c:v>0.1928</c:v>
                </c:pt>
                <c:pt idx="440">
                  <c:v>0.2112</c:v>
                </c:pt>
                <c:pt idx="441">
                  <c:v>0.22750000000000001</c:v>
                </c:pt>
                <c:pt idx="442">
                  <c:v>0.23769999999999999</c:v>
                </c:pt>
                <c:pt idx="443">
                  <c:v>0.248</c:v>
                </c:pt>
                <c:pt idx="444">
                  <c:v>0.29289999999999999</c:v>
                </c:pt>
                <c:pt idx="445">
                  <c:v>0.31540000000000001</c:v>
                </c:pt>
                <c:pt idx="446">
                  <c:v>0.33989999999999998</c:v>
                </c:pt>
                <c:pt idx="447">
                  <c:v>0.36649999999999999</c:v>
                </c:pt>
                <c:pt idx="448">
                  <c:v>0.39510000000000001</c:v>
                </c:pt>
                <c:pt idx="449">
                  <c:v>0.41959999999999997</c:v>
                </c:pt>
                <c:pt idx="450">
                  <c:v>0.43190000000000001</c:v>
                </c:pt>
                <c:pt idx="451">
                  <c:v>0.44619999999999999</c:v>
                </c:pt>
                <c:pt idx="452">
                  <c:v>0.50549999999999995</c:v>
                </c:pt>
                <c:pt idx="453">
                  <c:v>0.53610000000000002</c:v>
                </c:pt>
                <c:pt idx="454">
                  <c:v>0.56469999999999998</c:v>
                </c:pt>
                <c:pt idx="455">
                  <c:v>0.57899999999999996</c:v>
                </c:pt>
                <c:pt idx="456">
                  <c:v>0.59540000000000004</c:v>
                </c:pt>
                <c:pt idx="457">
                  <c:v>0.62809999999999999</c:v>
                </c:pt>
                <c:pt idx="458">
                  <c:v>0.69350000000000001</c:v>
                </c:pt>
                <c:pt idx="459">
                  <c:v>0.70779999999999998</c:v>
                </c:pt>
                <c:pt idx="460">
                  <c:v>0.75280000000000002</c:v>
                </c:pt>
                <c:pt idx="461">
                  <c:v>0.78339999999999999</c:v>
                </c:pt>
                <c:pt idx="462">
                  <c:v>0.80789999999999995</c:v>
                </c:pt>
                <c:pt idx="463">
                  <c:v>0.82220000000000004</c:v>
                </c:pt>
                <c:pt idx="464">
                  <c:v>0.82220000000000004</c:v>
                </c:pt>
                <c:pt idx="465">
                  <c:v>0.86109999999999998</c:v>
                </c:pt>
                <c:pt idx="466">
                  <c:v>0.90190000000000003</c:v>
                </c:pt>
                <c:pt idx="467">
                  <c:v>0.91830000000000001</c:v>
                </c:pt>
                <c:pt idx="468">
                  <c:v>0.92649999999999999</c:v>
                </c:pt>
                <c:pt idx="469">
                  <c:v>0.93669999999999998</c:v>
                </c:pt>
                <c:pt idx="470">
                  <c:v>0.95099999999999996</c:v>
                </c:pt>
                <c:pt idx="471">
                  <c:v>0.96120000000000005</c:v>
                </c:pt>
                <c:pt idx="472">
                  <c:v>0.97750000000000004</c:v>
                </c:pt>
                <c:pt idx="473">
                  <c:v>0.98570000000000002</c:v>
                </c:pt>
                <c:pt idx="474">
                  <c:v>0.99590000000000001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0.99180000000000001</c:v>
                </c:pt>
                <c:pt idx="482">
                  <c:v>0.98570000000000002</c:v>
                </c:pt>
                <c:pt idx="483">
                  <c:v>0.97130000000000005</c:v>
                </c:pt>
                <c:pt idx="484">
                  <c:v>0.96519999999999995</c:v>
                </c:pt>
                <c:pt idx="485">
                  <c:v>0.94679999999999997</c:v>
                </c:pt>
                <c:pt idx="486">
                  <c:v>0.91200000000000003</c:v>
                </c:pt>
                <c:pt idx="487">
                  <c:v>0.90590000000000004</c:v>
                </c:pt>
                <c:pt idx="488">
                  <c:v>0.89570000000000005</c:v>
                </c:pt>
                <c:pt idx="489">
                  <c:v>0.87319999999999998</c:v>
                </c:pt>
                <c:pt idx="490">
                  <c:v>0.85270000000000001</c:v>
                </c:pt>
                <c:pt idx="491">
                  <c:v>0.82820000000000005</c:v>
                </c:pt>
                <c:pt idx="492">
                  <c:v>0.7873</c:v>
                </c:pt>
                <c:pt idx="493">
                  <c:v>0.77300000000000002</c:v>
                </c:pt>
                <c:pt idx="494">
                  <c:v>0.72389999999999999</c:v>
                </c:pt>
                <c:pt idx="495">
                  <c:v>0.69940000000000002</c:v>
                </c:pt>
                <c:pt idx="496">
                  <c:v>0.68920000000000003</c:v>
                </c:pt>
                <c:pt idx="497">
                  <c:v>0.67900000000000005</c:v>
                </c:pt>
                <c:pt idx="498">
                  <c:v>0.65439999999999998</c:v>
                </c:pt>
                <c:pt idx="499">
                  <c:v>0.62990000000000002</c:v>
                </c:pt>
                <c:pt idx="500">
                  <c:v>0.58289999999999997</c:v>
                </c:pt>
                <c:pt idx="501">
                  <c:v>0.5706</c:v>
                </c:pt>
                <c:pt idx="502">
                  <c:v>0.53580000000000005</c:v>
                </c:pt>
                <c:pt idx="503">
                  <c:v>0.51539999999999997</c:v>
                </c:pt>
                <c:pt idx="504">
                  <c:v>0.49490000000000001</c:v>
                </c:pt>
                <c:pt idx="505">
                  <c:v>0.48470000000000002</c:v>
                </c:pt>
                <c:pt idx="506">
                  <c:v>0.47449999999999998</c:v>
                </c:pt>
                <c:pt idx="507">
                  <c:v>0.45400000000000001</c:v>
                </c:pt>
                <c:pt idx="508">
                  <c:v>0.41520000000000001</c:v>
                </c:pt>
                <c:pt idx="509">
                  <c:v>0.40910000000000002</c:v>
                </c:pt>
                <c:pt idx="510">
                  <c:v>0.40089999999999998</c:v>
                </c:pt>
                <c:pt idx="511">
                  <c:v>0.37019999999999997</c:v>
                </c:pt>
                <c:pt idx="512">
                  <c:v>0.35589999999999999</c:v>
                </c:pt>
                <c:pt idx="513">
                  <c:v>0.34160000000000001</c:v>
                </c:pt>
                <c:pt idx="514">
                  <c:v>0.33539999999999998</c:v>
                </c:pt>
                <c:pt idx="515">
                  <c:v>0.32729999999999998</c:v>
                </c:pt>
                <c:pt idx="516">
                  <c:v>0.30480000000000002</c:v>
                </c:pt>
                <c:pt idx="517">
                  <c:v>0.29659999999999997</c:v>
                </c:pt>
                <c:pt idx="518">
                  <c:v>0.29049999999999998</c:v>
                </c:pt>
                <c:pt idx="519">
                  <c:v>0.2823</c:v>
                </c:pt>
                <c:pt idx="520">
                  <c:v>0.27200000000000002</c:v>
                </c:pt>
                <c:pt idx="521">
                  <c:v>0.25159999999999999</c:v>
                </c:pt>
                <c:pt idx="522">
                  <c:v>0.2475</c:v>
                </c:pt>
                <c:pt idx="523">
                  <c:v>0.2455</c:v>
                </c:pt>
                <c:pt idx="524">
                  <c:v>0.2311</c:v>
                </c:pt>
                <c:pt idx="525">
                  <c:v>0.223</c:v>
                </c:pt>
                <c:pt idx="526">
                  <c:v>0.22090000000000001</c:v>
                </c:pt>
                <c:pt idx="527">
                  <c:v>0.21679999999999999</c:v>
                </c:pt>
                <c:pt idx="528">
                  <c:v>0.2107</c:v>
                </c:pt>
                <c:pt idx="529">
                  <c:v>0.20660000000000001</c:v>
                </c:pt>
                <c:pt idx="530">
                  <c:v>0.19639999999999999</c:v>
                </c:pt>
                <c:pt idx="531">
                  <c:v>0.1963</c:v>
                </c:pt>
                <c:pt idx="532">
                  <c:v>0.18820000000000001</c:v>
                </c:pt>
                <c:pt idx="533">
                  <c:v>0.18609999999999999</c:v>
                </c:pt>
                <c:pt idx="534">
                  <c:v>0.1779</c:v>
                </c:pt>
                <c:pt idx="535">
                  <c:v>0.1759</c:v>
                </c:pt>
                <c:pt idx="536">
                  <c:v>0.1759</c:v>
                </c:pt>
                <c:pt idx="537">
                  <c:v>0.17180000000000001</c:v>
                </c:pt>
                <c:pt idx="538">
                  <c:v>0.1656</c:v>
                </c:pt>
                <c:pt idx="539">
                  <c:v>0.16159999999999999</c:v>
                </c:pt>
                <c:pt idx="540">
                  <c:v>0.1615</c:v>
                </c:pt>
                <c:pt idx="541">
                  <c:v>0.1575</c:v>
                </c:pt>
                <c:pt idx="542">
                  <c:v>0.15340000000000001</c:v>
                </c:pt>
                <c:pt idx="543">
                  <c:v>0.15329999999999999</c:v>
                </c:pt>
                <c:pt idx="544">
                  <c:v>0.15329999999999999</c:v>
                </c:pt>
                <c:pt idx="545">
                  <c:v>0.15129999999999999</c:v>
                </c:pt>
                <c:pt idx="546">
                  <c:v>0.1472</c:v>
                </c:pt>
                <c:pt idx="547">
                  <c:v>0.1472</c:v>
                </c:pt>
                <c:pt idx="548">
                  <c:v>0.1472</c:v>
                </c:pt>
                <c:pt idx="549">
                  <c:v>0.1472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emission!$AB$1</c:f>
              <c:strCache>
                <c:ptCount val="1"/>
                <c:pt idx="0">
                  <c:v>Alexa 750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emission!$AB$2:$AB$577</c:f>
              <c:numCache>
                <c:formatCode>General</c:formatCode>
                <c:ptCount val="576"/>
                <c:pt idx="425">
                  <c:v>2.9000000000000001E-2</c:v>
                </c:pt>
                <c:pt idx="426">
                  <c:v>3.6799999999999999E-2</c:v>
                </c:pt>
                <c:pt idx="427">
                  <c:v>4.1000000000000002E-2</c:v>
                </c:pt>
                <c:pt idx="428">
                  <c:v>4.6300000000000001E-2</c:v>
                </c:pt>
                <c:pt idx="429">
                  <c:v>5.1700000000000003E-2</c:v>
                </c:pt>
                <c:pt idx="430">
                  <c:v>5.8999999999999997E-2</c:v>
                </c:pt>
                <c:pt idx="431">
                  <c:v>6.3799999999999996E-2</c:v>
                </c:pt>
                <c:pt idx="432">
                  <c:v>7.1999999999999995E-2</c:v>
                </c:pt>
                <c:pt idx="433">
                  <c:v>7.8E-2</c:v>
                </c:pt>
                <c:pt idx="434">
                  <c:v>8.5300000000000001E-2</c:v>
                </c:pt>
                <c:pt idx="435">
                  <c:v>9.4299999999999995E-2</c:v>
                </c:pt>
                <c:pt idx="436">
                  <c:v>0.10589999999999999</c:v>
                </c:pt>
                <c:pt idx="437">
                  <c:v>0.1163</c:v>
                </c:pt>
                <c:pt idx="438">
                  <c:v>0.12620000000000001</c:v>
                </c:pt>
                <c:pt idx="439">
                  <c:v>0.13800000000000001</c:v>
                </c:pt>
                <c:pt idx="440">
                  <c:v>0.15620000000000001</c:v>
                </c:pt>
                <c:pt idx="441">
                  <c:v>0.16700000000000001</c:v>
                </c:pt>
                <c:pt idx="442">
                  <c:v>0.1825</c:v>
                </c:pt>
                <c:pt idx="443">
                  <c:v>0.19800000000000001</c:v>
                </c:pt>
                <c:pt idx="444">
                  <c:v>0.21920000000000001</c:v>
                </c:pt>
                <c:pt idx="445">
                  <c:v>0.24360000000000001</c:v>
                </c:pt>
                <c:pt idx="446">
                  <c:v>0.27039999999999997</c:v>
                </c:pt>
                <c:pt idx="447">
                  <c:v>0.28499999999999998</c:v>
                </c:pt>
                <c:pt idx="448">
                  <c:v>0.31790000000000002</c:v>
                </c:pt>
                <c:pt idx="449">
                  <c:v>0.33789999999999998</c:v>
                </c:pt>
                <c:pt idx="450">
                  <c:v>0.3735</c:v>
                </c:pt>
                <c:pt idx="451">
                  <c:v>0.4017</c:v>
                </c:pt>
                <c:pt idx="452">
                  <c:v>0.42709999999999998</c:v>
                </c:pt>
                <c:pt idx="453">
                  <c:v>0.45650000000000002</c:v>
                </c:pt>
                <c:pt idx="454">
                  <c:v>0.48820000000000002</c:v>
                </c:pt>
                <c:pt idx="455">
                  <c:v>0.52459999999999996</c:v>
                </c:pt>
                <c:pt idx="456">
                  <c:v>0.54720000000000002</c:v>
                </c:pt>
                <c:pt idx="457">
                  <c:v>0.58520000000000005</c:v>
                </c:pt>
                <c:pt idx="458">
                  <c:v>0.61899999999999999</c:v>
                </c:pt>
                <c:pt idx="459">
                  <c:v>0.64670000000000005</c:v>
                </c:pt>
                <c:pt idx="460">
                  <c:v>0.67410000000000003</c:v>
                </c:pt>
                <c:pt idx="461">
                  <c:v>0.71160000000000001</c:v>
                </c:pt>
                <c:pt idx="462">
                  <c:v>0.73380000000000001</c:v>
                </c:pt>
                <c:pt idx="463">
                  <c:v>0.77929999999999999</c:v>
                </c:pt>
                <c:pt idx="464">
                  <c:v>0.79759999999999998</c:v>
                </c:pt>
                <c:pt idx="465">
                  <c:v>0.82840000000000003</c:v>
                </c:pt>
                <c:pt idx="466">
                  <c:v>0.84899999999999998</c:v>
                </c:pt>
                <c:pt idx="467">
                  <c:v>0.87190000000000001</c:v>
                </c:pt>
                <c:pt idx="468">
                  <c:v>0.89990000000000003</c:v>
                </c:pt>
                <c:pt idx="469">
                  <c:v>0.91439999999999999</c:v>
                </c:pt>
                <c:pt idx="470">
                  <c:v>0.93200000000000005</c:v>
                </c:pt>
                <c:pt idx="471">
                  <c:v>0.94899999999999995</c:v>
                </c:pt>
                <c:pt idx="472">
                  <c:v>0.96750000000000003</c:v>
                </c:pt>
                <c:pt idx="473">
                  <c:v>0.98329999999999995</c:v>
                </c:pt>
                <c:pt idx="474">
                  <c:v>0.99029999999999996</c:v>
                </c:pt>
                <c:pt idx="475">
                  <c:v>0.99719999999999998</c:v>
                </c:pt>
                <c:pt idx="476">
                  <c:v>1</c:v>
                </c:pt>
                <c:pt idx="477">
                  <c:v>0.99850000000000005</c:v>
                </c:pt>
                <c:pt idx="478">
                  <c:v>0.99539999999999995</c:v>
                </c:pt>
                <c:pt idx="479">
                  <c:v>0.9929</c:v>
                </c:pt>
                <c:pt idx="480">
                  <c:v>0.99080000000000001</c:v>
                </c:pt>
                <c:pt idx="481">
                  <c:v>0.98319999999999996</c:v>
                </c:pt>
                <c:pt idx="482">
                  <c:v>0.97250000000000003</c:v>
                </c:pt>
                <c:pt idx="483">
                  <c:v>0.9677</c:v>
                </c:pt>
                <c:pt idx="484">
                  <c:v>0.9597</c:v>
                </c:pt>
                <c:pt idx="485">
                  <c:v>0.94399999999999995</c:v>
                </c:pt>
                <c:pt idx="486">
                  <c:v>0.92059999999999997</c:v>
                </c:pt>
                <c:pt idx="487">
                  <c:v>0.9113</c:v>
                </c:pt>
                <c:pt idx="488">
                  <c:v>0.89200000000000002</c:v>
                </c:pt>
                <c:pt idx="489">
                  <c:v>0.87949999999999995</c:v>
                </c:pt>
                <c:pt idx="490">
                  <c:v>0.85670000000000002</c:v>
                </c:pt>
                <c:pt idx="491">
                  <c:v>0.8377</c:v>
                </c:pt>
                <c:pt idx="492">
                  <c:v>0.81179999999999997</c:v>
                </c:pt>
                <c:pt idx="493">
                  <c:v>0.78010000000000002</c:v>
                </c:pt>
                <c:pt idx="494">
                  <c:v>0.75370000000000004</c:v>
                </c:pt>
                <c:pt idx="495">
                  <c:v>0.72889999999999999</c:v>
                </c:pt>
                <c:pt idx="496">
                  <c:v>0.70689999999999997</c:v>
                </c:pt>
                <c:pt idx="497">
                  <c:v>0.67910000000000004</c:v>
                </c:pt>
                <c:pt idx="498">
                  <c:v>0.64780000000000004</c:v>
                </c:pt>
                <c:pt idx="499">
                  <c:v>0.61960000000000004</c:v>
                </c:pt>
                <c:pt idx="500">
                  <c:v>0.58089999999999997</c:v>
                </c:pt>
                <c:pt idx="501">
                  <c:v>0.56620000000000004</c:v>
                </c:pt>
                <c:pt idx="502">
                  <c:v>0.52049999999999996</c:v>
                </c:pt>
                <c:pt idx="503">
                  <c:v>0.50660000000000005</c:v>
                </c:pt>
                <c:pt idx="504">
                  <c:v>0.48139999999999999</c:v>
                </c:pt>
                <c:pt idx="505">
                  <c:v>0.45519999999999999</c:v>
                </c:pt>
                <c:pt idx="506">
                  <c:v>0.44590000000000002</c:v>
                </c:pt>
                <c:pt idx="507">
                  <c:v>0.41360000000000002</c:v>
                </c:pt>
                <c:pt idx="508">
                  <c:v>0.39679999999999999</c:v>
                </c:pt>
                <c:pt idx="509">
                  <c:v>0.3846</c:v>
                </c:pt>
                <c:pt idx="510">
                  <c:v>0.35970000000000002</c:v>
                </c:pt>
                <c:pt idx="511">
                  <c:v>0.34670000000000001</c:v>
                </c:pt>
                <c:pt idx="512">
                  <c:v>0.33139999999999997</c:v>
                </c:pt>
                <c:pt idx="513">
                  <c:v>0.31929999999999997</c:v>
                </c:pt>
                <c:pt idx="514">
                  <c:v>0.3135</c:v>
                </c:pt>
                <c:pt idx="515">
                  <c:v>0.28670000000000001</c:v>
                </c:pt>
                <c:pt idx="516">
                  <c:v>0.2707</c:v>
                </c:pt>
                <c:pt idx="517">
                  <c:v>0.26869999999999999</c:v>
                </c:pt>
                <c:pt idx="518">
                  <c:v>0.26</c:v>
                </c:pt>
                <c:pt idx="519">
                  <c:v>0.25419999999999998</c:v>
                </c:pt>
                <c:pt idx="520">
                  <c:v>0.22900000000000001</c:v>
                </c:pt>
                <c:pt idx="521">
                  <c:v>0.23300000000000001</c:v>
                </c:pt>
                <c:pt idx="522">
                  <c:v>0.2152</c:v>
                </c:pt>
                <c:pt idx="523">
                  <c:v>0.2087</c:v>
                </c:pt>
                <c:pt idx="524">
                  <c:v>0.19470000000000001</c:v>
                </c:pt>
                <c:pt idx="525">
                  <c:v>0.1865</c:v>
                </c:pt>
                <c:pt idx="526">
                  <c:v>0.18890000000000001</c:v>
                </c:pt>
                <c:pt idx="527">
                  <c:v>0.1731</c:v>
                </c:pt>
                <c:pt idx="528">
                  <c:v>0.16669999999999999</c:v>
                </c:pt>
                <c:pt idx="529">
                  <c:v>0.15890000000000001</c:v>
                </c:pt>
                <c:pt idx="530">
                  <c:v>0.14829999999999999</c:v>
                </c:pt>
                <c:pt idx="531">
                  <c:v>0.14580000000000001</c:v>
                </c:pt>
                <c:pt idx="532">
                  <c:v>0.1414</c:v>
                </c:pt>
                <c:pt idx="533">
                  <c:v>0.14460000000000001</c:v>
                </c:pt>
                <c:pt idx="534">
                  <c:v>0.1384</c:v>
                </c:pt>
                <c:pt idx="535">
                  <c:v>0.14130000000000001</c:v>
                </c:pt>
                <c:pt idx="536">
                  <c:v>0.1361</c:v>
                </c:pt>
                <c:pt idx="537">
                  <c:v>0.1328</c:v>
                </c:pt>
                <c:pt idx="538">
                  <c:v>0.13</c:v>
                </c:pt>
                <c:pt idx="539">
                  <c:v>0.1246</c:v>
                </c:pt>
                <c:pt idx="540">
                  <c:v>0.122</c:v>
                </c:pt>
                <c:pt idx="541">
                  <c:v>0.12330000000000001</c:v>
                </c:pt>
                <c:pt idx="542">
                  <c:v>0.1119</c:v>
                </c:pt>
                <c:pt idx="543">
                  <c:v>0.11219999999999999</c:v>
                </c:pt>
                <c:pt idx="544">
                  <c:v>0.10290000000000001</c:v>
                </c:pt>
                <c:pt idx="545">
                  <c:v>0.1077</c:v>
                </c:pt>
                <c:pt idx="546">
                  <c:v>9.69E-2</c:v>
                </c:pt>
                <c:pt idx="547">
                  <c:v>9.8699999999999996E-2</c:v>
                </c:pt>
                <c:pt idx="548">
                  <c:v>9.0700000000000003E-2</c:v>
                </c:pt>
                <c:pt idx="549">
                  <c:v>9.1999999999999998E-2</c:v>
                </c:pt>
                <c:pt idx="550">
                  <c:v>8.4900000000000003E-2</c:v>
                </c:pt>
                <c:pt idx="551">
                  <c:v>8.1199999999999994E-2</c:v>
                </c:pt>
                <c:pt idx="552">
                  <c:v>8.72E-2</c:v>
                </c:pt>
                <c:pt idx="553">
                  <c:v>7.5300000000000006E-2</c:v>
                </c:pt>
                <c:pt idx="554">
                  <c:v>7.0800000000000002E-2</c:v>
                </c:pt>
                <c:pt idx="555">
                  <c:v>6.6100000000000006E-2</c:v>
                </c:pt>
                <c:pt idx="556">
                  <c:v>6.5500000000000003E-2</c:v>
                </c:pt>
                <c:pt idx="557">
                  <c:v>6.3100000000000003E-2</c:v>
                </c:pt>
                <c:pt idx="558">
                  <c:v>6.1400000000000003E-2</c:v>
                </c:pt>
                <c:pt idx="559">
                  <c:v>6.1199999999999997E-2</c:v>
                </c:pt>
                <c:pt idx="560">
                  <c:v>5.9499999999999997E-2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emission!$AC$1</c:f>
              <c:strCache>
                <c:ptCount val="1"/>
                <c:pt idx="0">
                  <c:v>Alexa 790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emission!$AC$2:$AC$577</c:f>
              <c:numCache>
                <c:formatCode>General</c:formatCode>
                <c:ptCount val="576"/>
                <c:pt idx="450">
                  <c:v>3.0800000000000001E-2</c:v>
                </c:pt>
                <c:pt idx="451">
                  <c:v>3.5900000000000001E-2</c:v>
                </c:pt>
                <c:pt idx="452">
                  <c:v>3.9100000000000003E-2</c:v>
                </c:pt>
                <c:pt idx="453">
                  <c:v>4.3799999999999999E-2</c:v>
                </c:pt>
                <c:pt idx="454">
                  <c:v>4.9700000000000001E-2</c:v>
                </c:pt>
                <c:pt idx="455">
                  <c:v>5.5E-2</c:v>
                </c:pt>
                <c:pt idx="456">
                  <c:v>5.8299999999999998E-2</c:v>
                </c:pt>
                <c:pt idx="457">
                  <c:v>6.25E-2</c:v>
                </c:pt>
                <c:pt idx="458">
                  <c:v>6.9400000000000003E-2</c:v>
                </c:pt>
                <c:pt idx="459">
                  <c:v>7.7100000000000002E-2</c:v>
                </c:pt>
                <c:pt idx="460">
                  <c:v>8.4400000000000003E-2</c:v>
                </c:pt>
                <c:pt idx="461">
                  <c:v>9.2100000000000001E-2</c:v>
                </c:pt>
                <c:pt idx="462">
                  <c:v>0.10290000000000001</c:v>
                </c:pt>
                <c:pt idx="463">
                  <c:v>0.1149</c:v>
                </c:pt>
                <c:pt idx="464">
                  <c:v>0.12590000000000001</c:v>
                </c:pt>
                <c:pt idx="465">
                  <c:v>0.1363</c:v>
                </c:pt>
                <c:pt idx="466">
                  <c:v>0.14829999999999999</c:v>
                </c:pt>
                <c:pt idx="467">
                  <c:v>0.16200000000000001</c:v>
                </c:pt>
                <c:pt idx="468">
                  <c:v>0.17710000000000001</c:v>
                </c:pt>
                <c:pt idx="469">
                  <c:v>0.19170000000000001</c:v>
                </c:pt>
                <c:pt idx="470">
                  <c:v>0.20780000000000001</c:v>
                </c:pt>
                <c:pt idx="471">
                  <c:v>0.2225</c:v>
                </c:pt>
                <c:pt idx="472">
                  <c:v>0.2404</c:v>
                </c:pt>
                <c:pt idx="473">
                  <c:v>0.25750000000000001</c:v>
                </c:pt>
                <c:pt idx="474">
                  <c:v>0.27200000000000002</c:v>
                </c:pt>
                <c:pt idx="475">
                  <c:v>0.28770000000000001</c:v>
                </c:pt>
                <c:pt idx="476">
                  <c:v>0.30940000000000001</c:v>
                </c:pt>
                <c:pt idx="477">
                  <c:v>0.33610000000000001</c:v>
                </c:pt>
                <c:pt idx="478">
                  <c:v>0.36249999999999999</c:v>
                </c:pt>
                <c:pt idx="479">
                  <c:v>0.39019999999999999</c:v>
                </c:pt>
                <c:pt idx="480">
                  <c:v>0.41649999999999998</c:v>
                </c:pt>
                <c:pt idx="481">
                  <c:v>0.44569999999999999</c:v>
                </c:pt>
                <c:pt idx="482">
                  <c:v>0.47839999999999999</c:v>
                </c:pt>
                <c:pt idx="483">
                  <c:v>0.51170000000000004</c:v>
                </c:pt>
                <c:pt idx="484">
                  <c:v>0.54449999999999998</c:v>
                </c:pt>
                <c:pt idx="485">
                  <c:v>0.57330000000000003</c:v>
                </c:pt>
                <c:pt idx="486">
                  <c:v>0.60809999999999997</c:v>
                </c:pt>
                <c:pt idx="487">
                  <c:v>0.64510000000000001</c:v>
                </c:pt>
                <c:pt idx="488">
                  <c:v>0.68400000000000005</c:v>
                </c:pt>
                <c:pt idx="489">
                  <c:v>0.71789999999999998</c:v>
                </c:pt>
                <c:pt idx="490">
                  <c:v>0.75219999999999998</c:v>
                </c:pt>
                <c:pt idx="491">
                  <c:v>0.78369999999999995</c:v>
                </c:pt>
                <c:pt idx="492">
                  <c:v>0.81520000000000004</c:v>
                </c:pt>
                <c:pt idx="493">
                  <c:v>0.8427</c:v>
                </c:pt>
                <c:pt idx="494">
                  <c:v>0.85909999999999997</c:v>
                </c:pt>
                <c:pt idx="495">
                  <c:v>0.86729999999999996</c:v>
                </c:pt>
                <c:pt idx="496">
                  <c:v>0.89149999999999996</c:v>
                </c:pt>
                <c:pt idx="497">
                  <c:v>0.92310000000000003</c:v>
                </c:pt>
                <c:pt idx="498">
                  <c:v>0.94699999999999995</c:v>
                </c:pt>
                <c:pt idx="499">
                  <c:v>0.95089999999999997</c:v>
                </c:pt>
                <c:pt idx="500">
                  <c:v>0.96609999999999996</c:v>
                </c:pt>
                <c:pt idx="501">
                  <c:v>0.98</c:v>
                </c:pt>
                <c:pt idx="502">
                  <c:v>0.98699999999999999</c:v>
                </c:pt>
                <c:pt idx="503">
                  <c:v>0.98809999999999998</c:v>
                </c:pt>
                <c:pt idx="504">
                  <c:v>0.99350000000000005</c:v>
                </c:pt>
                <c:pt idx="505">
                  <c:v>1</c:v>
                </c:pt>
                <c:pt idx="506">
                  <c:v>0.99239999999999995</c:v>
                </c:pt>
                <c:pt idx="507">
                  <c:v>0.98980000000000001</c:v>
                </c:pt>
                <c:pt idx="508">
                  <c:v>0.98750000000000004</c:v>
                </c:pt>
                <c:pt idx="509">
                  <c:v>0.97509999999999997</c:v>
                </c:pt>
                <c:pt idx="510">
                  <c:v>0.9516</c:v>
                </c:pt>
                <c:pt idx="511">
                  <c:v>0.92159999999999997</c:v>
                </c:pt>
                <c:pt idx="512">
                  <c:v>0.89910000000000001</c:v>
                </c:pt>
                <c:pt idx="513">
                  <c:v>0.88970000000000005</c:v>
                </c:pt>
                <c:pt idx="514">
                  <c:v>0.86680000000000001</c:v>
                </c:pt>
                <c:pt idx="515">
                  <c:v>0.82709999999999995</c:v>
                </c:pt>
                <c:pt idx="516">
                  <c:v>0.79449999999999998</c:v>
                </c:pt>
                <c:pt idx="517">
                  <c:v>0.77829999999999999</c:v>
                </c:pt>
                <c:pt idx="518">
                  <c:v>0.75880000000000003</c:v>
                </c:pt>
                <c:pt idx="519">
                  <c:v>0.70520000000000005</c:v>
                </c:pt>
                <c:pt idx="520">
                  <c:v>0.66710000000000003</c:v>
                </c:pt>
                <c:pt idx="521">
                  <c:v>0.63139999999999996</c:v>
                </c:pt>
                <c:pt idx="522">
                  <c:v>0.60650000000000004</c:v>
                </c:pt>
                <c:pt idx="523">
                  <c:v>0.56630000000000003</c:v>
                </c:pt>
                <c:pt idx="524">
                  <c:v>0.54490000000000005</c:v>
                </c:pt>
                <c:pt idx="525">
                  <c:v>0.52349999999999997</c:v>
                </c:pt>
                <c:pt idx="526">
                  <c:v>0.50590000000000002</c:v>
                </c:pt>
                <c:pt idx="527">
                  <c:v>0.48139999999999999</c:v>
                </c:pt>
                <c:pt idx="528">
                  <c:v>0.46379999999999999</c:v>
                </c:pt>
                <c:pt idx="529">
                  <c:v>0.4395</c:v>
                </c:pt>
                <c:pt idx="530">
                  <c:v>0.41980000000000001</c:v>
                </c:pt>
                <c:pt idx="531">
                  <c:v>0.39710000000000001</c:v>
                </c:pt>
                <c:pt idx="532">
                  <c:v>0.38619999999999999</c:v>
                </c:pt>
                <c:pt idx="533">
                  <c:v>0.37269999999999998</c:v>
                </c:pt>
                <c:pt idx="534">
                  <c:v>0.36890000000000001</c:v>
                </c:pt>
                <c:pt idx="535">
                  <c:v>0.35470000000000002</c:v>
                </c:pt>
                <c:pt idx="536">
                  <c:v>0.34279999999999999</c:v>
                </c:pt>
                <c:pt idx="537">
                  <c:v>0.3347</c:v>
                </c:pt>
                <c:pt idx="538">
                  <c:v>0.3301</c:v>
                </c:pt>
                <c:pt idx="539">
                  <c:v>0.31340000000000001</c:v>
                </c:pt>
                <c:pt idx="540">
                  <c:v>0.29320000000000002</c:v>
                </c:pt>
                <c:pt idx="541">
                  <c:v>0.28239999999999998</c:v>
                </c:pt>
                <c:pt idx="542">
                  <c:v>0.27410000000000001</c:v>
                </c:pt>
                <c:pt idx="543">
                  <c:v>0.2581</c:v>
                </c:pt>
                <c:pt idx="544">
                  <c:v>0.23910000000000001</c:v>
                </c:pt>
                <c:pt idx="545">
                  <c:v>0.21909999999999999</c:v>
                </c:pt>
                <c:pt idx="546">
                  <c:v>0.20039999999999999</c:v>
                </c:pt>
                <c:pt idx="547">
                  <c:v>0.1845</c:v>
                </c:pt>
                <c:pt idx="548">
                  <c:v>0.17860000000000001</c:v>
                </c:pt>
                <c:pt idx="549">
                  <c:v>0.17319999999999999</c:v>
                </c:pt>
                <c:pt idx="550">
                  <c:v>0.1598</c:v>
                </c:pt>
                <c:pt idx="551">
                  <c:v>0.1439</c:v>
                </c:pt>
                <c:pt idx="552">
                  <c:v>0.13519999999999999</c:v>
                </c:pt>
                <c:pt idx="553">
                  <c:v>0.13020000000000001</c:v>
                </c:pt>
                <c:pt idx="554">
                  <c:v>0.1216</c:v>
                </c:pt>
                <c:pt idx="555">
                  <c:v>0.11070000000000001</c:v>
                </c:pt>
                <c:pt idx="556">
                  <c:v>0.1067</c:v>
                </c:pt>
                <c:pt idx="557">
                  <c:v>0.10199999999999999</c:v>
                </c:pt>
                <c:pt idx="558">
                  <c:v>9.4299999999999995E-2</c:v>
                </c:pt>
                <c:pt idx="559">
                  <c:v>8.1799999999999998E-2</c:v>
                </c:pt>
                <c:pt idx="560">
                  <c:v>7.4700000000000003E-2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58568"/>
        <c:axId val="305159352"/>
      </c:scatterChart>
      <c:valAx>
        <c:axId val="30515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59352"/>
        <c:crosses val="autoZero"/>
        <c:crossBetween val="midCat"/>
      </c:valAx>
      <c:valAx>
        <c:axId val="30515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58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ex/em matrix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'spectral diagram'!$E$4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1">
                <a:tint val="33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diagram'!$F$4:$BJ$4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1.5365740000000005E-4</c:v>
                </c:pt>
                <c:pt idx="16">
                  <c:v>1.0715224000000005E-3</c:v>
                </c:pt>
                <c:pt idx="17">
                  <c:v>6.3237499000000016E-3</c:v>
                </c:pt>
                <c:pt idx="18">
                  <c:v>2.4642295600000003E-2</c:v>
                </c:pt>
                <c:pt idx="19">
                  <c:v>5.5960529300000013E-2</c:v>
                </c:pt>
                <c:pt idx="20">
                  <c:v>6.3253816599999999E-2</c:v>
                </c:pt>
                <c:pt idx="21">
                  <c:v>4.1926033500000001E-2</c:v>
                </c:pt>
                <c:pt idx="22">
                  <c:v>2.9741545599999999E-2</c:v>
                </c:pt>
                <c:pt idx="23">
                  <c:v>2.38515719E-2</c:v>
                </c:pt>
                <c:pt idx="24">
                  <c:v>1.7146398100000005E-2</c:v>
                </c:pt>
                <c:pt idx="25">
                  <c:v>1.0891998000000003E-2</c:v>
                </c:pt>
                <c:pt idx="26">
                  <c:v>6.9587764999999996E-3</c:v>
                </c:pt>
                <c:pt idx="27">
                  <c:v>4.7728980000000002E-3</c:v>
                </c:pt>
                <c:pt idx="28">
                  <c:v>3.4042593000000007E-3</c:v>
                </c:pt>
                <c:pt idx="29">
                  <c:v>2.3449751000000005E-3</c:v>
                </c:pt>
                <c:pt idx="30">
                  <c:v>1.6127228000000001E-3</c:v>
                </c:pt>
                <c:pt idx="31">
                  <c:v>1.1191153999999999E-3</c:v>
                </c:pt>
                <c:pt idx="32">
                  <c:v>8.4511570000000015E-4</c:v>
                </c:pt>
                <c:pt idx="33">
                  <c:v>6.799000000000001E-4</c:v>
                </c:pt>
                <c:pt idx="34">
                  <c:v>5.5207880000000006E-4</c:v>
                </c:pt>
                <c:pt idx="35">
                  <c:v>4.9632700000000007E-4</c:v>
                </c:pt>
                <c:pt idx="36">
                  <c:v>4.48734E-4</c:v>
                </c:pt>
                <c:pt idx="37">
                  <c:v>4.500938000000001E-4</c:v>
                </c:pt>
                <c:pt idx="38">
                  <c:v>4.3921539999999999E-4</c:v>
                </c:pt>
                <c:pt idx="39">
                  <c:v>8.7027200000000019E-5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'spectral diagram'!$E$5</c:f>
              <c:strCache>
                <c:ptCount val="1"/>
                <c:pt idx="0">
                  <c:v>310</c:v>
                </c:pt>
              </c:strCache>
            </c:strRef>
          </c:tx>
          <c:spPr>
            <a:solidFill>
              <a:schemeClr val="accent1">
                <a:tint val="35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diagram'!$F$5:$BJ$5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9.998240000000002E-5</c:v>
                </c:pt>
                <c:pt idx="16">
                  <c:v>6.9722240000000019E-4</c:v>
                </c:pt>
                <c:pt idx="17">
                  <c:v>4.1147624000000002E-3</c:v>
                </c:pt>
                <c:pt idx="18">
                  <c:v>1.60343456E-2</c:v>
                </c:pt>
                <c:pt idx="19">
                  <c:v>3.6412616800000006E-2</c:v>
                </c:pt>
                <c:pt idx="20">
                  <c:v>4.1158241599999999E-2</c:v>
                </c:pt>
                <c:pt idx="21">
                  <c:v>2.7280595999999997E-2</c:v>
                </c:pt>
                <c:pt idx="22">
                  <c:v>1.9352345599999998E-2</c:v>
                </c:pt>
                <c:pt idx="23">
                  <c:v>1.5519834399999998E-2</c:v>
                </c:pt>
                <c:pt idx="24">
                  <c:v>1.1156885600000001E-2</c:v>
                </c:pt>
                <c:pt idx="25">
                  <c:v>7.0872480000000017E-3</c:v>
                </c:pt>
                <c:pt idx="26">
                  <c:v>4.5279639999999998E-3</c:v>
                </c:pt>
                <c:pt idx="27">
                  <c:v>3.1056479999999999E-3</c:v>
                </c:pt>
                <c:pt idx="28">
                  <c:v>2.2150968000000004E-3</c:v>
                </c:pt>
                <c:pt idx="29">
                  <c:v>1.5258376000000001E-3</c:v>
                </c:pt>
                <c:pt idx="30">
                  <c:v>1.0493727999999999E-3</c:v>
                </c:pt>
                <c:pt idx="31">
                  <c:v>7.2819039999999979E-4</c:v>
                </c:pt>
                <c:pt idx="32">
                  <c:v>5.4990319999999998E-4</c:v>
                </c:pt>
                <c:pt idx="33">
                  <c:v>4.4240000000000002E-4</c:v>
                </c:pt>
                <c:pt idx="34">
                  <c:v>3.5922880000000001E-4</c:v>
                </c:pt>
                <c:pt idx="35">
                  <c:v>3.2295200000000005E-4</c:v>
                </c:pt>
                <c:pt idx="36">
                  <c:v>2.9198399999999996E-4</c:v>
                </c:pt>
                <c:pt idx="37">
                  <c:v>2.9286880000000006E-4</c:v>
                </c:pt>
                <c:pt idx="38">
                  <c:v>2.8579039999999993E-4</c:v>
                </c:pt>
                <c:pt idx="39">
                  <c:v>5.6627200000000006E-5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"/>
          <c:order val="2"/>
          <c:tx>
            <c:strRef>
              <c:f>'spectral diagram'!$E$6</c:f>
              <c:strCache>
                <c:ptCount val="1"/>
                <c:pt idx="0">
                  <c:v>320</c:v>
                </c:pt>
              </c:strCache>
            </c:strRef>
          </c:tx>
          <c:spPr>
            <a:solidFill>
              <a:schemeClr val="accent1">
                <a:tint val="38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diagram'!$F$6:$BJ$6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7.7292000000000018E-5</c:v>
                </c:pt>
                <c:pt idx="16">
                  <c:v>5.3899200000000018E-4</c:v>
                </c:pt>
                <c:pt idx="17">
                  <c:v>3.1809420000000004E-3</c:v>
                </c:pt>
                <c:pt idx="18">
                  <c:v>1.2395448E-2</c:v>
                </c:pt>
                <c:pt idx="19">
                  <c:v>2.8148994000000004E-2</c:v>
                </c:pt>
                <c:pt idx="20">
                  <c:v>3.1817628000000001E-2</c:v>
                </c:pt>
                <c:pt idx="21">
                  <c:v>2.1089429999999999E-2</c:v>
                </c:pt>
                <c:pt idx="22">
                  <c:v>1.4960447999999998E-2</c:v>
                </c:pt>
                <c:pt idx="23">
                  <c:v>1.1997701999999999E-2</c:v>
                </c:pt>
                <c:pt idx="24">
                  <c:v>8.6248980000000006E-3</c:v>
                </c:pt>
                <c:pt idx="25">
                  <c:v>5.4788400000000013E-3</c:v>
                </c:pt>
                <c:pt idx="26">
                  <c:v>3.5003699999999996E-3</c:v>
                </c:pt>
                <c:pt idx="27">
                  <c:v>2.40084E-3</c:v>
                </c:pt>
                <c:pt idx="28">
                  <c:v>1.7123940000000001E-3</c:v>
                </c:pt>
                <c:pt idx="29">
                  <c:v>1.179558E-3</c:v>
                </c:pt>
                <c:pt idx="30">
                  <c:v>8.1122399999999993E-4</c:v>
                </c:pt>
                <c:pt idx="31">
                  <c:v>5.6293199999999982E-4</c:v>
                </c:pt>
                <c:pt idx="32">
                  <c:v>4.2510600000000002E-4</c:v>
                </c:pt>
                <c:pt idx="33">
                  <c:v>3.4200000000000002E-4</c:v>
                </c:pt>
                <c:pt idx="34">
                  <c:v>2.7770400000000004E-4</c:v>
                </c:pt>
                <c:pt idx="35">
                  <c:v>2.4966000000000002E-4</c:v>
                </c:pt>
                <c:pt idx="36">
                  <c:v>2.2571999999999997E-4</c:v>
                </c:pt>
                <c:pt idx="37">
                  <c:v>2.2640400000000004E-4</c:v>
                </c:pt>
                <c:pt idx="38">
                  <c:v>2.2093199999999996E-4</c:v>
                </c:pt>
                <c:pt idx="39">
                  <c:v>4.3776000000000002E-5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"/>
          <c:order val="3"/>
          <c:tx>
            <c:strRef>
              <c:f>'spectral diagram'!$E$7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1">
                <a:tint val="40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diagram'!$F$7:$BJ$7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7.1190000000000015E-5</c:v>
                </c:pt>
                <c:pt idx="16">
                  <c:v>4.9644000000000012E-4</c:v>
                </c:pt>
                <c:pt idx="17">
                  <c:v>2.9298150000000001E-3</c:v>
                </c:pt>
                <c:pt idx="18">
                  <c:v>1.1416859999999999E-2</c:v>
                </c:pt>
                <c:pt idx="19">
                  <c:v>2.5926705000000001E-2</c:v>
                </c:pt>
                <c:pt idx="20">
                  <c:v>2.9305709999999999E-2</c:v>
                </c:pt>
                <c:pt idx="21">
                  <c:v>1.9424474999999997E-2</c:v>
                </c:pt>
                <c:pt idx="22">
                  <c:v>1.3779359999999997E-2</c:v>
                </c:pt>
                <c:pt idx="23">
                  <c:v>1.1050514999999999E-2</c:v>
                </c:pt>
                <c:pt idx="24">
                  <c:v>7.9439850000000006E-3</c:v>
                </c:pt>
                <c:pt idx="25">
                  <c:v>5.046300000000001E-3</c:v>
                </c:pt>
                <c:pt idx="26">
                  <c:v>3.2240249999999993E-3</c:v>
                </c:pt>
                <c:pt idx="27">
                  <c:v>2.2112999999999998E-3</c:v>
                </c:pt>
                <c:pt idx="28">
                  <c:v>1.5772050000000001E-3</c:v>
                </c:pt>
                <c:pt idx="29">
                  <c:v>1.086435E-3</c:v>
                </c:pt>
                <c:pt idx="30">
                  <c:v>7.4717999999999996E-4</c:v>
                </c:pt>
                <c:pt idx="31">
                  <c:v>5.1848999999999981E-4</c:v>
                </c:pt>
                <c:pt idx="32">
                  <c:v>3.9154499999999998E-4</c:v>
                </c:pt>
                <c:pt idx="33">
                  <c:v>3.1500000000000001E-4</c:v>
                </c:pt>
                <c:pt idx="34">
                  <c:v>2.5577999999999999E-4</c:v>
                </c:pt>
                <c:pt idx="35">
                  <c:v>2.2995000000000003E-4</c:v>
                </c:pt>
                <c:pt idx="36">
                  <c:v>2.0789999999999998E-4</c:v>
                </c:pt>
                <c:pt idx="37">
                  <c:v>2.0853000000000004E-4</c:v>
                </c:pt>
                <c:pt idx="38">
                  <c:v>2.0348999999999996E-4</c:v>
                </c:pt>
                <c:pt idx="39">
                  <c:v>4.032E-5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4"/>
          <c:order val="4"/>
          <c:tx>
            <c:strRef>
              <c:f>'spectral diagram'!$E$8</c:f>
              <c:strCache>
                <c:ptCount val="1"/>
                <c:pt idx="0">
                  <c:v>340</c:v>
                </c:pt>
              </c:strCache>
            </c:strRef>
          </c:tx>
          <c:spPr>
            <a:solidFill>
              <a:schemeClr val="accent1">
                <a:tint val="43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diagram'!$F$8:$BJ$8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8.8863200000000007E-5</c:v>
                </c:pt>
                <c:pt idx="16">
                  <c:v>6.1968320000000017E-4</c:v>
                </c:pt>
                <c:pt idx="17">
                  <c:v>3.6571532000000003E-3</c:v>
                </c:pt>
                <c:pt idx="18">
                  <c:v>1.4251140799999999E-2</c:v>
                </c:pt>
                <c:pt idx="19">
                  <c:v>3.2363112400000005E-2</c:v>
                </c:pt>
                <c:pt idx="20">
                  <c:v>3.6580968799999995E-2</c:v>
                </c:pt>
                <c:pt idx="21">
                  <c:v>2.4246677999999997E-2</c:v>
                </c:pt>
                <c:pt idx="22">
                  <c:v>1.7200140799999999E-2</c:v>
                </c:pt>
                <c:pt idx="23">
                  <c:v>1.3793849199999998E-2</c:v>
                </c:pt>
                <c:pt idx="24">
                  <c:v>9.9161108000000008E-3</c:v>
                </c:pt>
                <c:pt idx="25">
                  <c:v>6.2990640000000018E-3</c:v>
                </c:pt>
                <c:pt idx="26">
                  <c:v>4.024401999999999E-3</c:v>
                </c:pt>
                <c:pt idx="27">
                  <c:v>2.7602640000000001E-3</c:v>
                </c:pt>
                <c:pt idx="28">
                  <c:v>1.9687524E-3</c:v>
                </c:pt>
                <c:pt idx="29">
                  <c:v>1.3561468E-3</c:v>
                </c:pt>
                <c:pt idx="30">
                  <c:v>9.3267039999999995E-4</c:v>
                </c:pt>
                <c:pt idx="31">
                  <c:v>6.4720719999999986E-4</c:v>
                </c:pt>
                <c:pt idx="32">
                  <c:v>4.8874759999999998E-4</c:v>
                </c:pt>
                <c:pt idx="33">
                  <c:v>3.9320000000000002E-4</c:v>
                </c:pt>
                <c:pt idx="34">
                  <c:v>3.1927840000000002E-4</c:v>
                </c:pt>
                <c:pt idx="35">
                  <c:v>2.8703600000000006E-4</c:v>
                </c:pt>
                <c:pt idx="36">
                  <c:v>2.5951199999999999E-4</c:v>
                </c:pt>
                <c:pt idx="37">
                  <c:v>2.6029840000000004E-4</c:v>
                </c:pt>
                <c:pt idx="38">
                  <c:v>2.5400719999999996E-4</c:v>
                </c:pt>
                <c:pt idx="39">
                  <c:v>5.0329600000000007E-5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5"/>
          <c:order val="5"/>
          <c:tx>
            <c:strRef>
              <c:f>'spectral diagram'!$E$9</c:f>
              <c:strCache>
                <c:ptCount val="1"/>
                <c:pt idx="0">
                  <c:v>350</c:v>
                </c:pt>
              </c:strCache>
            </c:strRef>
          </c:tx>
          <c:spPr>
            <a:solidFill>
              <a:schemeClr val="accent1">
                <a:tint val="45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diagram'!$F$9:$BJ$9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1.2798380000000003E-4</c:v>
                </c:pt>
                <c:pt idx="16">
                  <c:v>8.9248880000000015E-4</c:v>
                </c:pt>
                <c:pt idx="17">
                  <c:v>5.2671563000000008E-3</c:v>
                </c:pt>
                <c:pt idx="18">
                  <c:v>2.0524977199999999E-2</c:v>
                </c:pt>
                <c:pt idx="19">
                  <c:v>4.6610454100000004E-2</c:v>
                </c:pt>
                <c:pt idx="20">
                  <c:v>5.2685154199999994E-2</c:v>
                </c:pt>
                <c:pt idx="21">
                  <c:v>3.4920889499999996E-2</c:v>
                </c:pt>
                <c:pt idx="22">
                  <c:v>2.4772227199999997E-2</c:v>
                </c:pt>
                <c:pt idx="23">
                  <c:v>1.9866370299999998E-2</c:v>
                </c:pt>
                <c:pt idx="24">
                  <c:v>1.4281519700000002E-2</c:v>
                </c:pt>
                <c:pt idx="25">
                  <c:v>9.0721260000000015E-3</c:v>
                </c:pt>
                <c:pt idx="26">
                  <c:v>5.7960804999999992E-3</c:v>
                </c:pt>
                <c:pt idx="27">
                  <c:v>3.9754259999999998E-3</c:v>
                </c:pt>
                <c:pt idx="28">
                  <c:v>2.8354641000000002E-3</c:v>
                </c:pt>
                <c:pt idx="29">
                  <c:v>1.9531687000000002E-3</c:v>
                </c:pt>
                <c:pt idx="30">
                  <c:v>1.3432635999999999E-3</c:v>
                </c:pt>
                <c:pt idx="31">
                  <c:v>9.321297999999997E-4</c:v>
                </c:pt>
                <c:pt idx="32">
                  <c:v>7.0391089999999996E-4</c:v>
                </c:pt>
                <c:pt idx="33">
                  <c:v>5.6630000000000005E-4</c:v>
                </c:pt>
                <c:pt idx="34">
                  <c:v>4.5983560000000001E-4</c:v>
                </c:pt>
                <c:pt idx="35">
                  <c:v>4.1339900000000006E-4</c:v>
                </c:pt>
                <c:pt idx="36">
                  <c:v>3.7375799999999997E-4</c:v>
                </c:pt>
                <c:pt idx="37">
                  <c:v>3.7489060000000005E-4</c:v>
                </c:pt>
                <c:pt idx="38">
                  <c:v>3.6582979999999992E-4</c:v>
                </c:pt>
                <c:pt idx="39">
                  <c:v>7.2486400000000011E-5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6"/>
          <c:order val="6"/>
          <c:tx>
            <c:strRef>
              <c:f>'spectral diagram'!$E$10</c:f>
              <c:strCache>
                <c:ptCount val="1"/>
                <c:pt idx="0">
                  <c:v>360</c:v>
                </c:pt>
              </c:strCache>
            </c:strRef>
          </c:tx>
          <c:spPr>
            <a:solidFill>
              <a:schemeClr val="accent1">
                <a:tint val="47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diagram'!$F$10:$BJ$10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1.8195260000000002E-4</c:v>
                </c:pt>
                <c:pt idx="16">
                  <c:v>1.2688376000000003E-3</c:v>
                </c:pt>
                <c:pt idx="17">
                  <c:v>7.4882351000000007E-3</c:v>
                </c:pt>
                <c:pt idx="18">
                  <c:v>2.9180044399999997E-2</c:v>
                </c:pt>
                <c:pt idx="19">
                  <c:v>6.6265365700000009E-2</c:v>
                </c:pt>
                <c:pt idx="20">
                  <c:v>7.4901673399999993E-2</c:v>
                </c:pt>
                <c:pt idx="21">
                  <c:v>4.9646491499999994E-2</c:v>
                </c:pt>
                <c:pt idx="22">
                  <c:v>3.5218294399999996E-2</c:v>
                </c:pt>
                <c:pt idx="23">
                  <c:v>2.8243713099999995E-2</c:v>
                </c:pt>
                <c:pt idx="24">
                  <c:v>2.03038169E-2</c:v>
                </c:pt>
                <c:pt idx="25">
                  <c:v>1.2897702000000002E-2</c:v>
                </c:pt>
                <c:pt idx="26">
                  <c:v>8.2401984999999987E-3</c:v>
                </c:pt>
                <c:pt idx="27">
                  <c:v>5.651802E-3</c:v>
                </c:pt>
                <c:pt idx="28">
                  <c:v>4.0311357000000006E-3</c:v>
                </c:pt>
                <c:pt idx="29">
                  <c:v>2.7767898999999999E-3</c:v>
                </c:pt>
                <c:pt idx="30">
                  <c:v>1.9096971999999998E-3</c:v>
                </c:pt>
                <c:pt idx="31">
                  <c:v>1.3251945999999996E-3</c:v>
                </c:pt>
                <c:pt idx="32">
                  <c:v>1.0007392999999999E-3</c:v>
                </c:pt>
                <c:pt idx="33">
                  <c:v>8.051E-4</c:v>
                </c:pt>
                <c:pt idx="34">
                  <c:v>6.5374120000000007E-4</c:v>
                </c:pt>
                <c:pt idx="35">
                  <c:v>5.8772300000000006E-4</c:v>
                </c:pt>
                <c:pt idx="36">
                  <c:v>5.3136599999999991E-4</c:v>
                </c:pt>
                <c:pt idx="37">
                  <c:v>5.3297620000000007E-4</c:v>
                </c:pt>
                <c:pt idx="38">
                  <c:v>5.200945999999999E-4</c:v>
                </c:pt>
                <c:pt idx="39">
                  <c:v>1.030528E-4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7"/>
          <c:order val="7"/>
          <c:tx>
            <c:strRef>
              <c:f>'spectral diagram'!$E$11</c:f>
              <c:strCache>
                <c:ptCount val="1"/>
                <c:pt idx="0">
                  <c:v>370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diagram'!$F$11:$BJ$11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2.4423819999999999E-4</c:v>
                </c:pt>
                <c:pt idx="16">
                  <c:v>1.7031831999999999E-3</c:v>
                </c:pt>
                <c:pt idx="17">
                  <c:v>1.0051590699999998E-2</c:v>
                </c:pt>
                <c:pt idx="18">
                  <c:v>3.9168890799999988E-2</c:v>
                </c:pt>
                <c:pt idx="19">
                  <c:v>8.8949174899999983E-2</c:v>
                </c:pt>
                <c:pt idx="20">
                  <c:v>0.10054184379999996</c:v>
                </c:pt>
                <c:pt idx="21">
                  <c:v>6.664136549999998E-2</c:v>
                </c:pt>
                <c:pt idx="22">
                  <c:v>4.7274140799999982E-2</c:v>
                </c:pt>
                <c:pt idx="23">
                  <c:v>3.7912036699999985E-2</c:v>
                </c:pt>
                <c:pt idx="24">
                  <c:v>2.7254173299999997E-2</c:v>
                </c:pt>
                <c:pt idx="25">
                  <c:v>1.7312813999999999E-2</c:v>
                </c:pt>
                <c:pt idx="26">
                  <c:v>1.1060964499999996E-2</c:v>
                </c:pt>
                <c:pt idx="27">
                  <c:v>7.5865139999999982E-3</c:v>
                </c:pt>
                <c:pt idx="28">
                  <c:v>5.4110648999999992E-3</c:v>
                </c:pt>
                <c:pt idx="29">
                  <c:v>3.7273342999999989E-3</c:v>
                </c:pt>
                <c:pt idx="30">
                  <c:v>2.5634203999999991E-3</c:v>
                </c:pt>
                <c:pt idx="31">
                  <c:v>1.7788321999999991E-3</c:v>
                </c:pt>
                <c:pt idx="32">
                  <c:v>1.3433100999999997E-3</c:v>
                </c:pt>
                <c:pt idx="33">
                  <c:v>1.0806999999999998E-3</c:v>
                </c:pt>
                <c:pt idx="34">
                  <c:v>8.7752839999999984E-4</c:v>
                </c:pt>
                <c:pt idx="35">
                  <c:v>7.8891099999999989E-4</c:v>
                </c:pt>
                <c:pt idx="36">
                  <c:v>7.1326199999999966E-4</c:v>
                </c:pt>
                <c:pt idx="37">
                  <c:v>7.1542339999999989E-4</c:v>
                </c:pt>
                <c:pt idx="38">
                  <c:v>6.9813219999999971E-4</c:v>
                </c:pt>
                <c:pt idx="39">
                  <c:v>1.3832959999999998E-4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8"/>
          <c:order val="8"/>
          <c:tx>
            <c:strRef>
              <c:f>'spectral diagram'!$E$12</c:f>
              <c:strCache>
                <c:ptCount val="1"/>
                <c:pt idx="0">
                  <c:v>380</c:v>
                </c:pt>
              </c:strCache>
            </c:strRef>
          </c:tx>
          <c:spPr>
            <a:solidFill>
              <a:schemeClr val="accent1">
                <a:tint val="52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diagram'!$F$12:$BJ$12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3.0690800000000005E-4</c:v>
                </c:pt>
                <c:pt idx="16">
                  <c:v>2.1402080000000006E-3</c:v>
                </c:pt>
                <c:pt idx="17">
                  <c:v>1.2630758000000002E-2</c:v>
                </c:pt>
                <c:pt idx="18">
                  <c:v>4.9219352000000001E-2</c:v>
                </c:pt>
                <c:pt idx="19">
                  <c:v>0.11177290600000002</c:v>
                </c:pt>
                <c:pt idx="20">
                  <c:v>0.126340172</c:v>
                </c:pt>
                <c:pt idx="21">
                  <c:v>8.3741069999999987E-2</c:v>
                </c:pt>
                <c:pt idx="22">
                  <c:v>5.9404351999999994E-2</c:v>
                </c:pt>
                <c:pt idx="23">
                  <c:v>4.7639997999999996E-2</c:v>
                </c:pt>
                <c:pt idx="24">
                  <c:v>3.4247402000000003E-2</c:v>
                </c:pt>
                <c:pt idx="25">
                  <c:v>2.1755160000000006E-2</c:v>
                </c:pt>
                <c:pt idx="26">
                  <c:v>1.3899129999999997E-2</c:v>
                </c:pt>
                <c:pt idx="27">
                  <c:v>9.5331600000000006E-3</c:v>
                </c:pt>
                <c:pt idx="28">
                  <c:v>6.7995060000000003E-3</c:v>
                </c:pt>
                <c:pt idx="29">
                  <c:v>4.6837420000000003E-3</c:v>
                </c:pt>
                <c:pt idx="30">
                  <c:v>3.2211759999999996E-3</c:v>
                </c:pt>
                <c:pt idx="31">
                  <c:v>2.2352679999999995E-3</c:v>
                </c:pt>
                <c:pt idx="32">
                  <c:v>1.687994E-3</c:v>
                </c:pt>
                <c:pt idx="33">
                  <c:v>1.358E-3</c:v>
                </c:pt>
                <c:pt idx="34">
                  <c:v>1.102696E-3</c:v>
                </c:pt>
                <c:pt idx="35">
                  <c:v>9.9134000000000006E-4</c:v>
                </c:pt>
                <c:pt idx="36">
                  <c:v>8.9627999999999995E-4</c:v>
                </c:pt>
                <c:pt idx="37">
                  <c:v>8.989960000000001E-4</c:v>
                </c:pt>
                <c:pt idx="38">
                  <c:v>8.7726799999999984E-4</c:v>
                </c:pt>
                <c:pt idx="39">
                  <c:v>1.7382400000000002E-4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9"/>
          <c:order val="9"/>
          <c:tx>
            <c:strRef>
              <c:f>'spectral diagram'!$E$13</c:f>
              <c:strCache>
                <c:ptCount val="1"/>
                <c:pt idx="0">
                  <c:v>390</c:v>
                </c:pt>
              </c:strCache>
            </c:strRef>
          </c:tx>
          <c:spPr>
            <a:solidFill>
              <a:schemeClr val="accent1">
                <a:tint val="55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diagram'!$F$13:$BJ$13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3.5868460000000011E-4</c:v>
                </c:pt>
                <c:pt idx="16">
                  <c:v>2.5012696000000006E-3</c:v>
                </c:pt>
                <c:pt idx="17">
                  <c:v>1.4761617100000003E-2</c:v>
                </c:pt>
                <c:pt idx="18">
                  <c:v>5.7522852400000005E-2</c:v>
                </c:pt>
                <c:pt idx="19">
                  <c:v>0.13062943970000002</c:v>
                </c:pt>
                <c:pt idx="20">
                  <c:v>0.14765426140000001</c:v>
                </c:pt>
                <c:pt idx="21">
                  <c:v>9.78685215E-2</c:v>
                </c:pt>
                <c:pt idx="22">
                  <c:v>6.9426102399999995E-2</c:v>
                </c:pt>
                <c:pt idx="23">
                  <c:v>5.5677055099999997E-2</c:v>
                </c:pt>
                <c:pt idx="24">
                  <c:v>4.0025074900000006E-2</c:v>
                </c:pt>
                <c:pt idx="25">
                  <c:v>2.5425342000000007E-2</c:v>
                </c:pt>
                <c:pt idx="26">
                  <c:v>1.6243968500000001E-2</c:v>
                </c:pt>
                <c:pt idx="27">
                  <c:v>1.1141442000000001E-2</c:v>
                </c:pt>
                <c:pt idx="28">
                  <c:v>7.946609700000001E-3</c:v>
                </c:pt>
                <c:pt idx="29">
                  <c:v>5.4739079000000008E-3</c:v>
                </c:pt>
                <c:pt idx="30">
                  <c:v>3.7646012000000003E-3</c:v>
                </c:pt>
                <c:pt idx="31">
                  <c:v>2.6123665999999994E-3</c:v>
                </c:pt>
                <c:pt idx="32">
                  <c:v>1.9727653000000001E-3</c:v>
                </c:pt>
                <c:pt idx="33">
                  <c:v>1.5871000000000001E-3</c:v>
                </c:pt>
                <c:pt idx="34">
                  <c:v>1.2887252000000002E-3</c:v>
                </c:pt>
                <c:pt idx="35">
                  <c:v>1.1585830000000004E-3</c:v>
                </c:pt>
                <c:pt idx="36">
                  <c:v>1.047486E-3</c:v>
                </c:pt>
                <c:pt idx="37">
                  <c:v>1.0506602000000002E-3</c:v>
                </c:pt>
                <c:pt idx="38">
                  <c:v>1.0252665999999999E-3</c:v>
                </c:pt>
                <c:pt idx="39">
                  <c:v>2.0314880000000003E-4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'spectral diagram'!$E$14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1">
                <a:tint val="57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diagram'!$F$14:$BJ$14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3.8901380000000012E-4</c:v>
                </c:pt>
                <c:pt idx="16">
                  <c:v>2.7127688000000011E-3</c:v>
                </c:pt>
                <c:pt idx="17">
                  <c:v>1.6009811300000006E-2</c:v>
                </c:pt>
                <c:pt idx="18">
                  <c:v>6.238679720000001E-2</c:v>
                </c:pt>
                <c:pt idx="19">
                  <c:v>0.14167503910000004</c:v>
                </c:pt>
                <c:pt idx="20">
                  <c:v>0.16013942420000002</c:v>
                </c:pt>
                <c:pt idx="21">
                  <c:v>0.10614396450000001</c:v>
                </c:pt>
                <c:pt idx="22">
                  <c:v>7.5296547200000008E-2</c:v>
                </c:pt>
                <c:pt idx="23">
                  <c:v>6.0384925300000003E-2</c:v>
                </c:pt>
                <c:pt idx="24">
                  <c:v>4.3409464700000011E-2</c:v>
                </c:pt>
                <c:pt idx="25">
                  <c:v>2.7575226000000012E-2</c:v>
                </c:pt>
                <c:pt idx="26">
                  <c:v>1.7617505500000002E-2</c:v>
                </c:pt>
                <c:pt idx="27">
                  <c:v>1.2083526000000002E-2</c:v>
                </c:pt>
                <c:pt idx="28">
                  <c:v>8.6185491000000027E-3</c:v>
                </c:pt>
                <c:pt idx="29">
                  <c:v>5.936763700000001E-3</c:v>
                </c:pt>
                <c:pt idx="30">
                  <c:v>4.0829236000000007E-3</c:v>
                </c:pt>
                <c:pt idx="31">
                  <c:v>2.8332597999999997E-3</c:v>
                </c:pt>
                <c:pt idx="32">
                  <c:v>2.1395759000000006E-3</c:v>
                </c:pt>
                <c:pt idx="33">
                  <c:v>1.7213000000000003E-3</c:v>
                </c:pt>
                <c:pt idx="34">
                  <c:v>1.3976956000000004E-3</c:v>
                </c:pt>
                <c:pt idx="35">
                  <c:v>1.2565490000000005E-3</c:v>
                </c:pt>
                <c:pt idx="36">
                  <c:v>1.1360580000000001E-3</c:v>
                </c:pt>
                <c:pt idx="37">
                  <c:v>1.1395006000000003E-3</c:v>
                </c:pt>
                <c:pt idx="38">
                  <c:v>1.1119598000000001E-3</c:v>
                </c:pt>
                <c:pt idx="39">
                  <c:v>2.2032640000000007E-4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'spectral diagram'!$E$15</c:f>
              <c:strCache>
                <c:ptCount val="1"/>
                <c:pt idx="0">
                  <c:v>410</c:v>
                </c:pt>
              </c:strCache>
            </c:strRef>
          </c:tx>
          <c:spPr>
            <a:solidFill>
              <a:schemeClr val="accent1">
                <a:tint val="59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diagram'!$F$15:$BJ$15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4.2399860000000007E-4</c:v>
                </c:pt>
                <c:pt idx="16">
                  <c:v>2.9567336000000007E-3</c:v>
                </c:pt>
                <c:pt idx="17">
                  <c:v>1.7449606100000001E-2</c:v>
                </c:pt>
                <c:pt idx="18">
                  <c:v>6.7997368399999994E-2</c:v>
                </c:pt>
                <c:pt idx="19">
                  <c:v>0.15441616270000003</c:v>
                </c:pt>
                <c:pt idx="20">
                  <c:v>0.17454108739999999</c:v>
                </c:pt>
                <c:pt idx="21">
                  <c:v>0.11568970649999999</c:v>
                </c:pt>
                <c:pt idx="22">
                  <c:v>8.2068118399999987E-2</c:v>
                </c:pt>
                <c:pt idx="23">
                  <c:v>6.5815464099999985E-2</c:v>
                </c:pt>
                <c:pt idx="24">
                  <c:v>4.7313365900000001E-2</c:v>
                </c:pt>
                <c:pt idx="25">
                  <c:v>3.0055122000000007E-2</c:v>
                </c:pt>
                <c:pt idx="26">
                  <c:v>1.9201883499999996E-2</c:v>
                </c:pt>
                <c:pt idx="27">
                  <c:v>1.3170221999999999E-2</c:v>
                </c:pt>
                <c:pt idx="28">
                  <c:v>9.3936327000000014E-3</c:v>
                </c:pt>
                <c:pt idx="29">
                  <c:v>6.4706688999999996E-3</c:v>
                </c:pt>
                <c:pt idx="30">
                  <c:v>4.4501091999999999E-3</c:v>
                </c:pt>
                <c:pt idx="31">
                  <c:v>3.088060599999999E-3</c:v>
                </c:pt>
                <c:pt idx="32">
                  <c:v>2.3319922999999998E-3</c:v>
                </c:pt>
                <c:pt idx="33">
                  <c:v>1.8761000000000001E-3</c:v>
                </c:pt>
                <c:pt idx="34">
                  <c:v>1.5233932000000001E-3</c:v>
                </c:pt>
                <c:pt idx="35">
                  <c:v>1.3695530000000001E-3</c:v>
                </c:pt>
                <c:pt idx="36">
                  <c:v>1.2382259999999998E-3</c:v>
                </c:pt>
                <c:pt idx="37">
                  <c:v>1.2419782000000002E-3</c:v>
                </c:pt>
                <c:pt idx="38">
                  <c:v>1.2119605999999998E-3</c:v>
                </c:pt>
                <c:pt idx="39">
                  <c:v>2.4014080000000002E-4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'spectral diagram'!$E$16</c:f>
              <c:strCache>
                <c:ptCount val="1"/>
                <c:pt idx="0">
                  <c:v>420</c:v>
                </c:pt>
              </c:strCache>
            </c:strRef>
          </c:tx>
          <c:spPr>
            <a:solidFill>
              <a:schemeClr val="accent1">
                <a:tint val="62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diagram'!$F$16:$BJ$16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4.909850000000001E-4</c:v>
                </c:pt>
                <c:pt idx="16">
                  <c:v>3.4238600000000008E-3</c:v>
                </c:pt>
                <c:pt idx="17">
                  <c:v>2.0206422500000001E-2</c:v>
                </c:pt>
                <c:pt idx="18">
                  <c:v>7.8740089999999999E-2</c:v>
                </c:pt>
                <c:pt idx="19">
                  <c:v>0.17881195750000001</c:v>
                </c:pt>
                <c:pt idx="20">
                  <c:v>0.20211636499999999</c:v>
                </c:pt>
                <c:pt idx="21">
                  <c:v>0.13396721249999999</c:v>
                </c:pt>
                <c:pt idx="22">
                  <c:v>9.5033839999999981E-2</c:v>
                </c:pt>
                <c:pt idx="23">
                  <c:v>7.621347249999999E-2</c:v>
                </c:pt>
                <c:pt idx="24">
                  <c:v>5.4788277500000003E-2</c:v>
                </c:pt>
                <c:pt idx="25">
                  <c:v>3.4803450000000007E-2</c:v>
                </c:pt>
                <c:pt idx="26">
                  <c:v>2.2235537499999996E-2</c:v>
                </c:pt>
                <c:pt idx="27">
                  <c:v>1.5250949999999999E-2</c:v>
                </c:pt>
                <c:pt idx="28">
                  <c:v>1.08777075E-2</c:v>
                </c:pt>
                <c:pt idx="29">
                  <c:v>7.4929524999999995E-3</c:v>
                </c:pt>
                <c:pt idx="30">
                  <c:v>5.1531699999999995E-3</c:v>
                </c:pt>
                <c:pt idx="31">
                  <c:v>3.5759349999999988E-3</c:v>
                </c:pt>
                <c:pt idx="32">
                  <c:v>2.7004174999999998E-3</c:v>
                </c:pt>
                <c:pt idx="33">
                  <c:v>2.1725E-3</c:v>
                </c:pt>
                <c:pt idx="34">
                  <c:v>1.7640700000000002E-3</c:v>
                </c:pt>
                <c:pt idx="35">
                  <c:v>1.5859250000000002E-3</c:v>
                </c:pt>
                <c:pt idx="36">
                  <c:v>1.4338499999999998E-3</c:v>
                </c:pt>
                <c:pt idx="37">
                  <c:v>1.4381950000000002E-3</c:v>
                </c:pt>
                <c:pt idx="38">
                  <c:v>1.4034349999999998E-3</c:v>
                </c:pt>
                <c:pt idx="39">
                  <c:v>2.7808000000000005E-4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'spectral diagram'!$E$17</c:f>
              <c:strCache>
                <c:ptCount val="1"/>
                <c:pt idx="0">
                  <c:v>430</c:v>
                </c:pt>
              </c:strCache>
            </c:strRef>
          </c:tx>
          <c:spPr>
            <a:solidFill>
              <a:schemeClr val="accent1">
                <a:tint val="64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diagram'!$F$17:$BJ$17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6.1643760000000005E-4</c:v>
                </c:pt>
                <c:pt idx="16">
                  <c:v>4.2986976000000008E-3</c:v>
                </c:pt>
                <c:pt idx="17">
                  <c:v>2.5369407600000001E-2</c:v>
                </c:pt>
                <c:pt idx="18">
                  <c:v>9.8859134399999993E-2</c:v>
                </c:pt>
                <c:pt idx="19">
                  <c:v>0.22450057320000003</c:v>
                </c:pt>
                <c:pt idx="20">
                  <c:v>0.25375953839999998</c:v>
                </c:pt>
                <c:pt idx="21">
                  <c:v>0.16819745399999997</c:v>
                </c:pt>
                <c:pt idx="22">
                  <c:v>0.11931613439999998</c:v>
                </c:pt>
                <c:pt idx="23">
                  <c:v>9.5686935599999995E-2</c:v>
                </c:pt>
                <c:pt idx="24">
                  <c:v>6.8787344400000006E-2</c:v>
                </c:pt>
                <c:pt idx="25">
                  <c:v>4.3696152000000009E-2</c:v>
                </c:pt>
                <c:pt idx="26">
                  <c:v>2.7916985999999994E-2</c:v>
                </c:pt>
                <c:pt idx="27">
                  <c:v>1.9147752000000001E-2</c:v>
                </c:pt>
                <c:pt idx="28">
                  <c:v>1.3657093200000001E-2</c:v>
                </c:pt>
                <c:pt idx="29">
                  <c:v>9.4074924000000001E-3</c:v>
                </c:pt>
                <c:pt idx="30">
                  <c:v>6.4698671999999999E-3</c:v>
                </c:pt>
                <c:pt idx="31">
                  <c:v>4.4896295999999987E-3</c:v>
                </c:pt>
                <c:pt idx="32">
                  <c:v>3.3904068000000002E-3</c:v>
                </c:pt>
                <c:pt idx="33">
                  <c:v>2.7276000000000002E-3</c:v>
                </c:pt>
                <c:pt idx="34">
                  <c:v>2.2148112000000002E-3</c:v>
                </c:pt>
                <c:pt idx="35">
                  <c:v>1.9911480000000003E-3</c:v>
                </c:pt>
                <c:pt idx="36">
                  <c:v>1.8002159999999997E-3</c:v>
                </c:pt>
                <c:pt idx="37">
                  <c:v>1.8056712000000003E-3</c:v>
                </c:pt>
                <c:pt idx="38">
                  <c:v>1.7620295999999996E-3</c:v>
                </c:pt>
                <c:pt idx="39">
                  <c:v>3.4913280000000005E-4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'spectral diagram'!$E$18</c:f>
              <c:strCache>
                <c:ptCount val="1"/>
                <c:pt idx="0">
                  <c:v>440</c:v>
                </c:pt>
              </c:strCache>
            </c:strRef>
          </c:tx>
          <c:spPr>
            <a:solidFill>
              <a:schemeClr val="accent1">
                <a:tint val="67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diagram'!$F$18:$BJ$18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8.7398720000000029E-4</c:v>
                </c:pt>
                <c:pt idx="16">
                  <c:v>6.0947072000000022E-3</c:v>
                </c:pt>
                <c:pt idx="17">
                  <c:v>3.5968827200000011E-2</c:v>
                </c:pt>
                <c:pt idx="18">
                  <c:v>0.14016279680000002</c:v>
                </c:pt>
                <c:pt idx="19">
                  <c:v>0.31829763040000009</c:v>
                </c:pt>
                <c:pt idx="20">
                  <c:v>0.35978108480000004</c:v>
                </c:pt>
                <c:pt idx="21">
                  <c:v>0.23847088800000002</c:v>
                </c:pt>
                <c:pt idx="22">
                  <c:v>0.16916679679999999</c:v>
                </c:pt>
                <c:pt idx="23">
                  <c:v>0.13566524320000001</c:v>
                </c:pt>
                <c:pt idx="24">
                  <c:v>9.752691680000003E-2</c:v>
                </c:pt>
                <c:pt idx="25">
                  <c:v>6.1952544000000026E-2</c:v>
                </c:pt>
                <c:pt idx="26">
                  <c:v>3.9580791999999997E-2</c:v>
                </c:pt>
                <c:pt idx="27">
                  <c:v>2.7147744000000005E-2</c:v>
                </c:pt>
                <c:pt idx="28">
                  <c:v>1.9363070400000005E-2</c:v>
                </c:pt>
                <c:pt idx="29">
                  <c:v>1.3337972800000002E-2</c:v>
                </c:pt>
                <c:pt idx="30">
                  <c:v>9.1729984000000001E-3</c:v>
                </c:pt>
                <c:pt idx="31">
                  <c:v>6.3654111999999997E-3</c:v>
                </c:pt>
                <c:pt idx="32">
                  <c:v>4.8069296000000008E-3</c:v>
                </c:pt>
                <c:pt idx="33">
                  <c:v>3.8672000000000008E-3</c:v>
                </c:pt>
                <c:pt idx="34">
                  <c:v>3.1401664000000008E-3</c:v>
                </c:pt>
                <c:pt idx="35">
                  <c:v>2.8230560000000009E-3</c:v>
                </c:pt>
                <c:pt idx="36">
                  <c:v>2.5523519999999999E-3</c:v>
                </c:pt>
                <c:pt idx="37">
                  <c:v>2.5600864000000006E-3</c:v>
                </c:pt>
                <c:pt idx="38">
                  <c:v>2.4982111999999998E-3</c:v>
                </c:pt>
                <c:pt idx="39">
                  <c:v>4.9500160000000011E-4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'spectral diagram'!$E$19</c:f>
              <c:strCache>
                <c:ptCount val="1"/>
                <c:pt idx="0">
                  <c:v>450</c:v>
                </c:pt>
              </c:strCache>
            </c:strRef>
          </c:tx>
          <c:spPr>
            <a:solidFill>
              <a:schemeClr val="accent1">
                <a:tint val="69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diagram'!$F$19:$BJ$19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1.2462996000000004E-3</c:v>
                </c:pt>
                <c:pt idx="16">
                  <c:v>8.6910096000000023E-3</c:v>
                </c:pt>
                <c:pt idx="17">
                  <c:v>5.1291294600000009E-2</c:v>
                </c:pt>
                <c:pt idx="18">
                  <c:v>0.19987116240000002</c:v>
                </c:pt>
                <c:pt idx="19">
                  <c:v>0.4538901822000001</c:v>
                </c:pt>
                <c:pt idx="20">
                  <c:v>0.51304529640000007</c:v>
                </c:pt>
                <c:pt idx="21">
                  <c:v>0.34005780899999999</c:v>
                </c:pt>
                <c:pt idx="22">
                  <c:v>0.24123066239999999</c:v>
                </c:pt>
                <c:pt idx="23">
                  <c:v>0.19345768259999999</c:v>
                </c:pt>
                <c:pt idx="24">
                  <c:v>0.13907269740000003</c:v>
                </c:pt>
                <c:pt idx="25">
                  <c:v>8.8343892000000035E-2</c:v>
                </c:pt>
                <c:pt idx="26">
                  <c:v>5.6441930999999994E-2</c:v>
                </c:pt>
                <c:pt idx="27">
                  <c:v>3.8712492000000001E-2</c:v>
                </c:pt>
                <c:pt idx="28">
                  <c:v>2.7611602200000005E-2</c:v>
                </c:pt>
                <c:pt idx="29">
                  <c:v>1.9019855400000001E-2</c:v>
                </c:pt>
                <c:pt idx="30">
                  <c:v>1.30806312E-2</c:v>
                </c:pt>
                <c:pt idx="31">
                  <c:v>9.0770315999999986E-3</c:v>
                </c:pt>
                <c:pt idx="32">
                  <c:v>6.8546478000000004E-3</c:v>
                </c:pt>
                <c:pt idx="33">
                  <c:v>5.5146000000000006E-3</c:v>
                </c:pt>
                <c:pt idx="34">
                  <c:v>4.4778552000000011E-3</c:v>
                </c:pt>
                <c:pt idx="35">
                  <c:v>4.0256580000000005E-3</c:v>
                </c:pt>
                <c:pt idx="36">
                  <c:v>3.6396359999999999E-3</c:v>
                </c:pt>
                <c:pt idx="37">
                  <c:v>3.6506652000000009E-3</c:v>
                </c:pt>
                <c:pt idx="38">
                  <c:v>3.5624315999999998E-3</c:v>
                </c:pt>
                <c:pt idx="39">
                  <c:v>7.0586880000000018E-4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'spectral diagram'!$E$20</c:f>
              <c:strCache>
                <c:ptCount val="1"/>
                <c:pt idx="0">
                  <c:v>460</c:v>
                </c:pt>
              </c:strCache>
            </c:strRef>
          </c:tx>
          <c:spPr>
            <a:solidFill>
              <a:schemeClr val="accent1">
                <a:tint val="72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diagram'!$F$20:$BJ$20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1.5974584000000003E-3</c:v>
                </c:pt>
                <c:pt idx="16">
                  <c:v>1.1139798400000003E-2</c:v>
                </c:pt>
                <c:pt idx="17">
                  <c:v>6.5743188400000013E-2</c:v>
                </c:pt>
                <c:pt idx="18">
                  <c:v>0.25618708959999997</c:v>
                </c:pt>
                <c:pt idx="19">
                  <c:v>0.58177879880000005</c:v>
                </c:pt>
                <c:pt idx="20">
                  <c:v>0.65760152559999996</c:v>
                </c:pt>
                <c:pt idx="21">
                  <c:v>0.43587288599999996</c:v>
                </c:pt>
                <c:pt idx="22">
                  <c:v>0.30920008959999995</c:v>
                </c:pt>
                <c:pt idx="23">
                  <c:v>0.24796654039999996</c:v>
                </c:pt>
                <c:pt idx="24">
                  <c:v>0.17825797960000003</c:v>
                </c:pt>
                <c:pt idx="25">
                  <c:v>0.11323576800000003</c:v>
                </c:pt>
                <c:pt idx="26">
                  <c:v>7.2345073999999995E-2</c:v>
                </c:pt>
                <c:pt idx="27">
                  <c:v>4.9620167999999999E-2</c:v>
                </c:pt>
                <c:pt idx="28">
                  <c:v>3.5391478800000001E-2</c:v>
                </c:pt>
                <c:pt idx="29">
                  <c:v>2.4378911600000001E-2</c:v>
                </c:pt>
                <c:pt idx="30">
                  <c:v>1.67662448E-2</c:v>
                </c:pt>
                <c:pt idx="31">
                  <c:v>1.1634586399999997E-2</c:v>
                </c:pt>
                <c:pt idx="32">
                  <c:v>8.7860212000000007E-3</c:v>
                </c:pt>
                <c:pt idx="33">
                  <c:v>7.0684000000000007E-3</c:v>
                </c:pt>
                <c:pt idx="34">
                  <c:v>5.7395408000000007E-3</c:v>
                </c:pt>
                <c:pt idx="35">
                  <c:v>5.1599320000000008E-3</c:v>
                </c:pt>
                <c:pt idx="36">
                  <c:v>4.6651439999999995E-3</c:v>
                </c:pt>
                <c:pt idx="37">
                  <c:v>4.6792808000000012E-3</c:v>
                </c:pt>
                <c:pt idx="38">
                  <c:v>4.5661863999999991E-3</c:v>
                </c:pt>
                <c:pt idx="39">
                  <c:v>9.047552000000001E-4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'spectral diagram'!$E$21</c:f>
              <c:strCache>
                <c:ptCount val="1"/>
                <c:pt idx="0">
                  <c:v>470</c:v>
                </c:pt>
              </c:strCache>
            </c:strRef>
          </c:tx>
          <c:spPr>
            <a:solidFill>
              <a:schemeClr val="accent1">
                <a:tint val="74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diagram'!$F$21:$BJ$21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1.8902414000000001E-3</c:v>
                </c:pt>
                <c:pt idx="16">
                  <c:v>1.3181506400000003E-2</c:v>
                </c:pt>
                <c:pt idx="17">
                  <c:v>7.7792633900000005E-2</c:v>
                </c:pt>
                <c:pt idx="18">
                  <c:v>0.30314119159999997</c:v>
                </c:pt>
                <c:pt idx="19">
                  <c:v>0.68840751730000005</c:v>
                </c:pt>
                <c:pt idx="20">
                  <c:v>0.77812707259999991</c:v>
                </c:pt>
                <c:pt idx="21">
                  <c:v>0.51575989349999996</c:v>
                </c:pt>
                <c:pt idx="22">
                  <c:v>0.36587044159999993</c:v>
                </c:pt>
                <c:pt idx="23">
                  <c:v>0.29341397589999996</c:v>
                </c:pt>
                <c:pt idx="24">
                  <c:v>0.21092919410000002</c:v>
                </c:pt>
                <c:pt idx="25">
                  <c:v>0.13398967800000003</c:v>
                </c:pt>
                <c:pt idx="26">
                  <c:v>8.5604516499999977E-2</c:v>
                </c:pt>
                <c:pt idx="27">
                  <c:v>5.8714577999999996E-2</c:v>
                </c:pt>
                <c:pt idx="28">
                  <c:v>4.1878047299999999E-2</c:v>
                </c:pt>
                <c:pt idx="29">
                  <c:v>2.88470911E-2</c:v>
                </c:pt>
                <c:pt idx="30">
                  <c:v>1.9839170799999997E-2</c:v>
                </c:pt>
                <c:pt idx="31">
                  <c:v>1.3766979399999995E-2</c:v>
                </c:pt>
                <c:pt idx="32">
                  <c:v>1.0396327699999999E-2</c:v>
                </c:pt>
                <c:pt idx="33">
                  <c:v>8.3639000000000005E-3</c:v>
                </c:pt>
                <c:pt idx="34">
                  <c:v>6.7914868000000005E-3</c:v>
                </c:pt>
                <c:pt idx="35">
                  <c:v>6.1056470000000005E-3</c:v>
                </c:pt>
                <c:pt idx="36">
                  <c:v>5.5201739999999992E-3</c:v>
                </c:pt>
                <c:pt idx="37">
                  <c:v>5.5369018000000006E-3</c:v>
                </c:pt>
                <c:pt idx="38">
                  <c:v>5.4030793999999991E-3</c:v>
                </c:pt>
                <c:pt idx="39">
                  <c:v>1.0705792E-3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'spectral diagram'!$E$22</c:f>
              <c:strCache>
                <c:ptCount val="1"/>
                <c:pt idx="0">
                  <c:v>480</c:v>
                </c:pt>
              </c:strCache>
            </c:strRef>
          </c:tx>
          <c:spPr>
            <a:solidFill>
              <a:schemeClr val="accent1">
                <a:tint val="76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diagram'!$F$22:$BJ$22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2.1862110000000004E-3</c:v>
                </c:pt>
                <c:pt idx="16">
                  <c:v>1.5245436000000005E-2</c:v>
                </c:pt>
                <c:pt idx="17">
                  <c:v>8.9973223500000019E-2</c:v>
                </c:pt>
                <c:pt idx="18">
                  <c:v>0.35060633400000002</c:v>
                </c:pt>
                <c:pt idx="19">
                  <c:v>0.7961967645000001</c:v>
                </c:pt>
                <c:pt idx="20">
                  <c:v>0.89996439900000003</c:v>
                </c:pt>
                <c:pt idx="21">
                  <c:v>0.59651637749999997</c:v>
                </c:pt>
                <c:pt idx="22">
                  <c:v>0.42315758399999998</c:v>
                </c:pt>
                <c:pt idx="23">
                  <c:v>0.33935605349999998</c:v>
                </c:pt>
                <c:pt idx="24">
                  <c:v>0.24395599650000002</c:v>
                </c:pt>
                <c:pt idx="25">
                  <c:v>0.15496947000000005</c:v>
                </c:pt>
                <c:pt idx="26">
                  <c:v>9.9008272499999994E-2</c:v>
                </c:pt>
                <c:pt idx="27">
                  <c:v>6.7907969999999998E-2</c:v>
                </c:pt>
                <c:pt idx="28">
                  <c:v>4.8435214500000004E-2</c:v>
                </c:pt>
                <c:pt idx="29">
                  <c:v>3.3363901500000001E-2</c:v>
                </c:pt>
                <c:pt idx="30">
                  <c:v>2.2945541999999999E-2</c:v>
                </c:pt>
                <c:pt idx="31">
                  <c:v>1.5922580999999995E-2</c:v>
                </c:pt>
                <c:pt idx="32">
                  <c:v>1.20241605E-2</c:v>
                </c:pt>
                <c:pt idx="33">
                  <c:v>9.6734999999999998E-3</c:v>
                </c:pt>
                <c:pt idx="34">
                  <c:v>7.8548820000000005E-3</c:v>
                </c:pt>
                <c:pt idx="35">
                  <c:v>7.0616550000000009E-3</c:v>
                </c:pt>
                <c:pt idx="36">
                  <c:v>6.3845099999999995E-3</c:v>
                </c:pt>
                <c:pt idx="37">
                  <c:v>6.4038570000000015E-3</c:v>
                </c:pt>
                <c:pt idx="38">
                  <c:v>6.2490809999999992E-3</c:v>
                </c:pt>
                <c:pt idx="39">
                  <c:v>1.2382080000000002E-3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'spectral diagram'!$E$23</c:f>
              <c:strCache>
                <c:ptCount val="1"/>
                <c:pt idx="0">
                  <c:v>490</c:v>
                </c:pt>
              </c:strCache>
            </c:strRef>
          </c:tx>
          <c:spPr>
            <a:solidFill>
              <a:schemeClr val="accent1">
                <a:tint val="79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diagram'!$F$23:$BJ$23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2.0651427999999997E-3</c:v>
                </c:pt>
                <c:pt idx="16">
                  <c:v>1.4401172800000001E-2</c:v>
                </c:pt>
                <c:pt idx="17">
                  <c:v>8.4990677799999997E-2</c:v>
                </c:pt>
                <c:pt idx="18">
                  <c:v>0.33119042319999992</c:v>
                </c:pt>
                <c:pt idx="19">
                  <c:v>0.7521049045999999</c:v>
                </c:pt>
                <c:pt idx="20">
                  <c:v>0.85012608519999977</c:v>
                </c:pt>
                <c:pt idx="21">
                  <c:v>0.56348243699999978</c:v>
                </c:pt>
                <c:pt idx="22">
                  <c:v>0.39972392319999989</c:v>
                </c:pt>
                <c:pt idx="23">
                  <c:v>0.32056316179999989</c:v>
                </c:pt>
                <c:pt idx="24">
                  <c:v>0.23044617819999996</c:v>
                </c:pt>
                <c:pt idx="25">
                  <c:v>0.146387556</c:v>
                </c:pt>
                <c:pt idx="26">
                  <c:v>9.3525382999999962E-2</c:v>
                </c:pt>
                <c:pt idx="27">
                  <c:v>6.4147355999999989E-2</c:v>
                </c:pt>
                <c:pt idx="28">
                  <c:v>4.5752964599999994E-2</c:v>
                </c:pt>
                <c:pt idx="29">
                  <c:v>3.1516272199999994E-2</c:v>
                </c:pt>
                <c:pt idx="30">
                  <c:v>2.1674861599999994E-2</c:v>
                </c:pt>
                <c:pt idx="31">
                  <c:v>1.5040818799999993E-2</c:v>
                </c:pt>
                <c:pt idx="32">
                  <c:v>1.1358285399999998E-2</c:v>
                </c:pt>
                <c:pt idx="33">
                  <c:v>9.137799999999998E-3</c:v>
                </c:pt>
                <c:pt idx="34">
                  <c:v>7.4198935999999988E-3</c:v>
                </c:pt>
                <c:pt idx="35">
                  <c:v>6.6705939999999993E-3</c:v>
                </c:pt>
                <c:pt idx="36">
                  <c:v>6.0309479999999978E-3</c:v>
                </c:pt>
                <c:pt idx="37">
                  <c:v>6.0492235999999996E-3</c:v>
                </c:pt>
                <c:pt idx="38">
                  <c:v>5.903018799999998E-3</c:v>
                </c:pt>
                <c:pt idx="39">
                  <c:v>1.1696383999999999E-3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'spectral diagram'!$E$24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>
                <a:tint val="81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diagram'!$F$24:$BJ$24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1.1756972000000001E-3</c:v>
                </c:pt>
                <c:pt idx="16">
                  <c:v>8.1986672000000024E-3</c:v>
                </c:pt>
                <c:pt idx="17">
                  <c:v>4.8385662200000006E-2</c:v>
                </c:pt>
                <c:pt idx="18">
                  <c:v>0.1885485368</c:v>
                </c:pt>
                <c:pt idx="19">
                  <c:v>0.42817747540000006</c:v>
                </c:pt>
                <c:pt idx="20">
                  <c:v>0.48398147479999998</c:v>
                </c:pt>
                <c:pt idx="21">
                  <c:v>0.32079366299999995</c:v>
                </c:pt>
                <c:pt idx="22">
                  <c:v>0.22756503679999998</c:v>
                </c:pt>
                <c:pt idx="23">
                  <c:v>0.18249837819999998</c:v>
                </c:pt>
                <c:pt idx="24">
                  <c:v>0.13119428180000001</c:v>
                </c:pt>
                <c:pt idx="25">
                  <c:v>8.3339244000000021E-2</c:v>
                </c:pt>
                <c:pt idx="26">
                  <c:v>5.3244516999999991E-2</c:v>
                </c:pt>
                <c:pt idx="27">
                  <c:v>3.6519443999999998E-2</c:v>
                </c:pt>
                <c:pt idx="28">
                  <c:v>2.6047415400000003E-2</c:v>
                </c:pt>
                <c:pt idx="29">
                  <c:v>1.7942387800000001E-2</c:v>
                </c:pt>
                <c:pt idx="30">
                  <c:v>1.2339618399999999E-2</c:v>
                </c:pt>
                <c:pt idx="31">
                  <c:v>8.5628211999999974E-3</c:v>
                </c:pt>
                <c:pt idx="32">
                  <c:v>6.4663346E-3</c:v>
                </c:pt>
                <c:pt idx="33">
                  <c:v>5.2022000000000006E-3</c:v>
                </c:pt>
                <c:pt idx="34">
                  <c:v>4.2241864000000006E-3</c:v>
                </c:pt>
                <c:pt idx="35">
                  <c:v>3.7976060000000007E-3</c:v>
                </c:pt>
                <c:pt idx="36">
                  <c:v>3.4334519999999996E-3</c:v>
                </c:pt>
                <c:pt idx="37">
                  <c:v>3.4438564000000005E-3</c:v>
                </c:pt>
                <c:pt idx="38">
                  <c:v>3.3606211999999995E-3</c:v>
                </c:pt>
                <c:pt idx="39">
                  <c:v>6.658816000000001E-4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'spectral diagram'!$E$25</c:f>
              <c:strCache>
                <c:ptCount val="1"/>
                <c:pt idx="0">
                  <c:v>510</c:v>
                </c:pt>
              </c:strCache>
            </c:strRef>
          </c:tx>
          <c:spPr>
            <a:solidFill>
              <a:schemeClr val="accent1">
                <a:tint val="84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diagram'!$F$25:$BJ$25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3.322652E-4</c:v>
                </c:pt>
                <c:pt idx="16">
                  <c:v>2.3170352000000003E-3</c:v>
                </c:pt>
                <c:pt idx="17">
                  <c:v>1.3674330199999999E-2</c:v>
                </c:pt>
                <c:pt idx="18">
                  <c:v>5.3285928799999993E-2</c:v>
                </c:pt>
                <c:pt idx="19">
                  <c:v>0.1210077514</c:v>
                </c:pt>
                <c:pt idx="20">
                  <c:v>0.13677858679999999</c:v>
                </c:pt>
                <c:pt idx="21">
                  <c:v>9.0659882999999983E-2</c:v>
                </c:pt>
                <c:pt idx="22">
                  <c:v>6.4312428799999988E-2</c:v>
                </c:pt>
                <c:pt idx="23">
                  <c:v>5.1576086199999989E-2</c:v>
                </c:pt>
                <c:pt idx="24">
                  <c:v>3.7076973800000003E-2</c:v>
                </c:pt>
                <c:pt idx="25">
                  <c:v>2.3552604000000001E-2</c:v>
                </c:pt>
                <c:pt idx="26">
                  <c:v>1.5047496999999996E-2</c:v>
                </c:pt>
                <c:pt idx="27">
                  <c:v>1.0320803999999999E-2</c:v>
                </c:pt>
                <c:pt idx="28">
                  <c:v>7.3612914E-3</c:v>
                </c:pt>
                <c:pt idx="29">
                  <c:v>5.0707197999999998E-3</c:v>
                </c:pt>
                <c:pt idx="30">
                  <c:v>3.4873143999999993E-3</c:v>
                </c:pt>
                <c:pt idx="31">
                  <c:v>2.419949199999999E-3</c:v>
                </c:pt>
                <c:pt idx="32">
                  <c:v>1.8274585999999999E-3</c:v>
                </c:pt>
                <c:pt idx="33">
                  <c:v>1.4701999999999998E-3</c:v>
                </c:pt>
                <c:pt idx="34">
                  <c:v>1.1938024E-3</c:v>
                </c:pt>
                <c:pt idx="35">
                  <c:v>1.0732459999999999E-3</c:v>
                </c:pt>
                <c:pt idx="36">
                  <c:v>9.7033199999999975E-4</c:v>
                </c:pt>
                <c:pt idx="37">
                  <c:v>9.7327239999999999E-4</c:v>
                </c:pt>
                <c:pt idx="38">
                  <c:v>9.4974919999999969E-4</c:v>
                </c:pt>
                <c:pt idx="39">
                  <c:v>1.8818559999999999E-4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'spectral diagram'!$E$26</c:f>
              <c:strCache>
                <c:ptCount val="1"/>
                <c:pt idx="0">
                  <c:v>520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diagram'!$F$26:$BJ$26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5.1889600000000012E-5</c:v>
                </c:pt>
                <c:pt idx="16">
                  <c:v>3.6184960000000007E-4</c:v>
                </c:pt>
                <c:pt idx="17">
                  <c:v>2.1355096000000005E-3</c:v>
                </c:pt>
                <c:pt idx="18">
                  <c:v>8.3216224000000009E-3</c:v>
                </c:pt>
                <c:pt idx="19">
                  <c:v>1.8897687200000002E-2</c:v>
                </c:pt>
                <c:pt idx="20">
                  <c:v>2.1360606399999999E-2</c:v>
                </c:pt>
                <c:pt idx="21">
                  <c:v>1.4158283999999998E-2</c:v>
                </c:pt>
                <c:pt idx="22">
                  <c:v>1.0043622399999999E-2</c:v>
                </c:pt>
                <c:pt idx="23">
                  <c:v>8.0545975999999995E-3</c:v>
                </c:pt>
                <c:pt idx="24">
                  <c:v>5.7902824000000009E-3</c:v>
                </c:pt>
                <c:pt idx="25">
                  <c:v>3.6781920000000011E-3</c:v>
                </c:pt>
                <c:pt idx="26">
                  <c:v>2.3499559999999998E-3</c:v>
                </c:pt>
                <c:pt idx="27">
                  <c:v>1.6117920000000001E-3</c:v>
                </c:pt>
                <c:pt idx="28">
                  <c:v>1.1496072E-3</c:v>
                </c:pt>
                <c:pt idx="29">
                  <c:v>7.9189040000000009E-4</c:v>
                </c:pt>
                <c:pt idx="30">
                  <c:v>5.4461120000000003E-4</c:v>
                </c:pt>
                <c:pt idx="31">
                  <c:v>3.7792159999999991E-4</c:v>
                </c:pt>
                <c:pt idx="32">
                  <c:v>2.8539280000000004E-4</c:v>
                </c:pt>
                <c:pt idx="33">
                  <c:v>2.2960000000000002E-4</c:v>
                </c:pt>
                <c:pt idx="34">
                  <c:v>1.8643520000000003E-4</c:v>
                </c:pt>
                <c:pt idx="35">
                  <c:v>1.6760800000000003E-4</c:v>
                </c:pt>
                <c:pt idx="36">
                  <c:v>1.5153599999999999E-4</c:v>
                </c:pt>
                <c:pt idx="37">
                  <c:v>1.5199520000000002E-4</c:v>
                </c:pt>
                <c:pt idx="38">
                  <c:v>1.4832159999999997E-4</c:v>
                </c:pt>
                <c:pt idx="39">
                  <c:v>2.9388800000000006E-5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'spectral diagram'!$E$27</c:f>
              <c:strCache>
                <c:ptCount val="1"/>
                <c:pt idx="0">
                  <c:v>530</c:v>
                </c:pt>
              </c:strCache>
            </c:strRef>
          </c:tx>
          <c:spPr>
            <a:solidFill>
              <a:schemeClr val="accent1">
                <a:tint val="88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diagram'!$F$27:$BJ$27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1.4102400000000004E-5</c:v>
                </c:pt>
                <c:pt idx="16">
                  <c:v>9.8342400000000029E-5</c:v>
                </c:pt>
                <c:pt idx="17">
                  <c:v>5.8038240000000008E-4</c:v>
                </c:pt>
                <c:pt idx="18">
                  <c:v>2.2616256000000004E-3</c:v>
                </c:pt>
                <c:pt idx="19">
                  <c:v>5.1359568000000008E-3</c:v>
                </c:pt>
                <c:pt idx="20">
                  <c:v>5.8053216000000006E-3</c:v>
                </c:pt>
                <c:pt idx="21">
                  <c:v>3.847896E-3</c:v>
                </c:pt>
                <c:pt idx="22">
                  <c:v>2.7296256000000001E-3</c:v>
                </c:pt>
                <c:pt idx="23">
                  <c:v>2.1890543999999999E-3</c:v>
                </c:pt>
                <c:pt idx="24">
                  <c:v>1.5736656000000003E-3</c:v>
                </c:pt>
                <c:pt idx="25">
                  <c:v>9.9964800000000033E-4</c:v>
                </c:pt>
                <c:pt idx="26">
                  <c:v>6.3866399999999994E-4</c:v>
                </c:pt>
                <c:pt idx="27">
                  <c:v>4.3804800000000002E-4</c:v>
                </c:pt>
                <c:pt idx="28">
                  <c:v>3.1243680000000008E-4</c:v>
                </c:pt>
                <c:pt idx="29">
                  <c:v>2.1521760000000004E-4</c:v>
                </c:pt>
                <c:pt idx="30">
                  <c:v>1.4801279999999999E-4</c:v>
                </c:pt>
                <c:pt idx="31">
                  <c:v>1.0271039999999998E-4</c:v>
                </c:pt>
                <c:pt idx="32">
                  <c:v>7.7563200000000017E-5</c:v>
                </c:pt>
                <c:pt idx="33">
                  <c:v>6.2400000000000012E-5</c:v>
                </c:pt>
                <c:pt idx="34">
                  <c:v>5.0668800000000012E-5</c:v>
                </c:pt>
                <c:pt idx="35">
                  <c:v>4.5552000000000014E-5</c:v>
                </c:pt>
                <c:pt idx="36">
                  <c:v>4.1183999999999997E-5</c:v>
                </c:pt>
                <c:pt idx="37">
                  <c:v>4.1308800000000014E-5</c:v>
                </c:pt>
                <c:pt idx="38">
                  <c:v>4.0310399999999999E-5</c:v>
                </c:pt>
                <c:pt idx="39">
                  <c:v>7.9872000000000021E-6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'spectral diagram'!$E$28</c:f>
              <c:strCache>
                <c:ptCount val="1"/>
                <c:pt idx="0">
                  <c:v>540</c:v>
                </c:pt>
              </c:strCache>
            </c:strRef>
          </c:tx>
          <c:spPr>
            <a:solidFill>
              <a:schemeClr val="accent1">
                <a:tint val="91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diagram'!$F$28:$BJ$28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1.2023200000000002E-5</c:v>
                </c:pt>
                <c:pt idx="16">
                  <c:v>8.3843200000000017E-5</c:v>
                </c:pt>
                <c:pt idx="17">
                  <c:v>4.9481320000000005E-4</c:v>
                </c:pt>
                <c:pt idx="18">
                  <c:v>1.9281807999999999E-3</c:v>
                </c:pt>
                <c:pt idx="19">
                  <c:v>4.3787324000000008E-3</c:v>
                </c:pt>
                <c:pt idx="20">
                  <c:v>4.9494088E-3</c:v>
                </c:pt>
                <c:pt idx="21">
                  <c:v>3.2805779999999997E-3</c:v>
                </c:pt>
                <c:pt idx="22">
                  <c:v>2.3271807999999997E-3</c:v>
                </c:pt>
                <c:pt idx="23">
                  <c:v>1.8663091999999999E-3</c:v>
                </c:pt>
                <c:pt idx="24">
                  <c:v>1.3416508000000001E-3</c:v>
                </c:pt>
                <c:pt idx="25">
                  <c:v>8.5226400000000025E-4</c:v>
                </c:pt>
                <c:pt idx="26">
                  <c:v>5.4450199999999988E-4</c:v>
                </c:pt>
                <c:pt idx="27">
                  <c:v>3.73464E-4</c:v>
                </c:pt>
                <c:pt idx="28">
                  <c:v>2.6637240000000005E-4</c:v>
                </c:pt>
                <c:pt idx="29">
                  <c:v>1.8348680000000001E-4</c:v>
                </c:pt>
                <c:pt idx="30">
                  <c:v>1.2619039999999998E-4</c:v>
                </c:pt>
                <c:pt idx="31">
                  <c:v>8.7567199999999984E-5</c:v>
                </c:pt>
                <c:pt idx="32">
                  <c:v>6.61276E-5</c:v>
                </c:pt>
                <c:pt idx="33">
                  <c:v>5.3199999999999999E-5</c:v>
                </c:pt>
                <c:pt idx="34">
                  <c:v>4.3198400000000003E-5</c:v>
                </c:pt>
                <c:pt idx="35">
                  <c:v>3.8836000000000006E-5</c:v>
                </c:pt>
                <c:pt idx="36">
                  <c:v>3.5111999999999999E-5</c:v>
                </c:pt>
                <c:pt idx="37">
                  <c:v>3.5218400000000008E-5</c:v>
                </c:pt>
                <c:pt idx="38">
                  <c:v>3.4367199999999992E-5</c:v>
                </c:pt>
                <c:pt idx="39">
                  <c:v>6.8096000000000008E-6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'spectral diagram'!$E$29</c:f>
              <c:strCache>
                <c:ptCount val="1"/>
                <c:pt idx="0">
                  <c:v>550</c:v>
                </c:pt>
              </c:strCache>
            </c:strRef>
          </c:tx>
          <c:spPr>
            <a:solidFill>
              <a:schemeClr val="accent1">
                <a:tint val="93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diagram'!$F$29:$BJ$29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1.02378E-5</c:v>
                </c:pt>
                <c:pt idx="16">
                  <c:v>7.1392799999999999E-5</c:v>
                </c:pt>
                <c:pt idx="17">
                  <c:v>4.213353E-4</c:v>
                </c:pt>
                <c:pt idx="18">
                  <c:v>1.6418531999999996E-3</c:v>
                </c:pt>
                <c:pt idx="19">
                  <c:v>3.7285070999999999E-3</c:v>
                </c:pt>
                <c:pt idx="20">
                  <c:v>4.2144401999999991E-3</c:v>
                </c:pt>
                <c:pt idx="21">
                  <c:v>2.7934244999999994E-3</c:v>
                </c:pt>
                <c:pt idx="22">
                  <c:v>1.9816031999999994E-3</c:v>
                </c:pt>
                <c:pt idx="23">
                  <c:v>1.5891692999999995E-3</c:v>
                </c:pt>
                <c:pt idx="24">
                  <c:v>1.1424206999999999E-3</c:v>
                </c:pt>
                <c:pt idx="25">
                  <c:v>7.2570600000000001E-4</c:v>
                </c:pt>
                <c:pt idx="26">
                  <c:v>4.6364549999999984E-4</c:v>
                </c:pt>
                <c:pt idx="27">
                  <c:v>3.1800599999999996E-4</c:v>
                </c:pt>
                <c:pt idx="28">
                  <c:v>2.2681709999999999E-4</c:v>
                </c:pt>
                <c:pt idx="29">
                  <c:v>1.5623969999999999E-4</c:v>
                </c:pt>
                <c:pt idx="30">
                  <c:v>1.0745159999999997E-4</c:v>
                </c:pt>
                <c:pt idx="31">
                  <c:v>7.4563799999999972E-5</c:v>
                </c:pt>
                <c:pt idx="32">
                  <c:v>5.630789999999999E-5</c:v>
                </c:pt>
                <c:pt idx="33">
                  <c:v>4.5299999999999997E-5</c:v>
                </c:pt>
                <c:pt idx="34">
                  <c:v>3.6783599999999998E-5</c:v>
                </c:pt>
                <c:pt idx="35">
                  <c:v>3.3068999999999998E-5</c:v>
                </c:pt>
                <c:pt idx="36">
                  <c:v>2.9897999999999991E-5</c:v>
                </c:pt>
                <c:pt idx="37">
                  <c:v>2.9988599999999999E-5</c:v>
                </c:pt>
                <c:pt idx="38">
                  <c:v>2.9263799999999989E-5</c:v>
                </c:pt>
                <c:pt idx="39">
                  <c:v>5.7983999999999994E-6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'spectral diagram'!$E$30</c:f>
              <c:strCache>
                <c:ptCount val="1"/>
                <c:pt idx="0">
                  <c:v>560</c:v>
                </c:pt>
              </c:strCache>
            </c:strRef>
          </c:tx>
          <c:spPr>
            <a:solidFill>
              <a:schemeClr val="accent1">
                <a:tint val="96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diagram'!$F$30:$BJ$30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9.333800000000002E-6</c:v>
                </c:pt>
                <c:pt idx="16">
                  <c:v>6.5088800000000013E-5</c:v>
                </c:pt>
                <c:pt idx="17">
                  <c:v>3.8413130000000006E-4</c:v>
                </c:pt>
                <c:pt idx="18">
                  <c:v>1.4968771999999998E-3</c:v>
                </c:pt>
                <c:pt idx="19">
                  <c:v>3.3992791000000003E-3</c:v>
                </c:pt>
                <c:pt idx="20">
                  <c:v>3.8423041999999996E-3</c:v>
                </c:pt>
                <c:pt idx="21">
                  <c:v>2.5467644999999997E-3</c:v>
                </c:pt>
                <c:pt idx="22">
                  <c:v>1.8066271999999997E-3</c:v>
                </c:pt>
                <c:pt idx="23">
                  <c:v>1.4488452999999997E-3</c:v>
                </c:pt>
                <c:pt idx="24">
                  <c:v>1.0415447000000002E-3</c:v>
                </c:pt>
                <c:pt idx="25">
                  <c:v>6.6162600000000012E-4</c:v>
                </c:pt>
                <c:pt idx="26">
                  <c:v>4.2270549999999995E-4</c:v>
                </c:pt>
                <c:pt idx="27">
                  <c:v>2.8992599999999997E-4</c:v>
                </c:pt>
                <c:pt idx="28">
                  <c:v>2.0678910000000001E-4</c:v>
                </c:pt>
                <c:pt idx="29">
                  <c:v>1.4244369999999999E-4</c:v>
                </c:pt>
                <c:pt idx="30">
                  <c:v>9.7963599999999998E-5</c:v>
                </c:pt>
                <c:pt idx="31">
                  <c:v>6.7979799999999982E-5</c:v>
                </c:pt>
                <c:pt idx="32">
                  <c:v>5.1335899999999998E-5</c:v>
                </c:pt>
                <c:pt idx="33">
                  <c:v>4.1300000000000001E-5</c:v>
                </c:pt>
                <c:pt idx="34">
                  <c:v>3.3535600000000005E-5</c:v>
                </c:pt>
                <c:pt idx="35">
                  <c:v>3.0149000000000002E-5</c:v>
                </c:pt>
                <c:pt idx="36">
                  <c:v>2.7257999999999996E-5</c:v>
                </c:pt>
                <c:pt idx="37">
                  <c:v>2.7340600000000004E-5</c:v>
                </c:pt>
                <c:pt idx="38">
                  <c:v>2.6679799999999995E-5</c:v>
                </c:pt>
                <c:pt idx="39">
                  <c:v>5.2864000000000008E-6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'spectral diagram'!$E$31</c:f>
              <c:strCache>
                <c:ptCount val="1"/>
                <c:pt idx="0">
                  <c:v>570</c:v>
                </c:pt>
              </c:strCache>
            </c:strRef>
          </c:tx>
          <c:spPr>
            <a:solidFill>
              <a:schemeClr val="accent1">
                <a:tint val="98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diagram'!$F$31:$BJ$31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1.0057E-5</c:v>
                </c:pt>
                <c:pt idx="16">
                  <c:v>7.0132000000000012E-5</c:v>
                </c:pt>
                <c:pt idx="17">
                  <c:v>4.1389450000000005E-4</c:v>
                </c:pt>
                <c:pt idx="18">
                  <c:v>1.612858E-3</c:v>
                </c:pt>
                <c:pt idx="19">
                  <c:v>3.6626615000000004E-3</c:v>
                </c:pt>
                <c:pt idx="20">
                  <c:v>4.1400129999999997E-3</c:v>
                </c:pt>
                <c:pt idx="21">
                  <c:v>2.7440924999999998E-3</c:v>
                </c:pt>
                <c:pt idx="22">
                  <c:v>1.9466079999999996E-3</c:v>
                </c:pt>
                <c:pt idx="23">
                  <c:v>1.5611044999999997E-3</c:v>
                </c:pt>
                <c:pt idx="24">
                  <c:v>1.1222455000000002E-3</c:v>
                </c:pt>
                <c:pt idx="25">
                  <c:v>7.128900000000002E-4</c:v>
                </c:pt>
                <c:pt idx="26">
                  <c:v>4.5545749999999994E-4</c:v>
                </c:pt>
                <c:pt idx="27">
                  <c:v>3.1239000000000001E-4</c:v>
                </c:pt>
                <c:pt idx="28">
                  <c:v>2.2281150000000001E-4</c:v>
                </c:pt>
                <c:pt idx="29">
                  <c:v>1.5348050000000001E-4</c:v>
                </c:pt>
                <c:pt idx="30">
                  <c:v>1.0555399999999999E-4</c:v>
                </c:pt>
                <c:pt idx="31">
                  <c:v>7.3246999999999985E-5</c:v>
                </c:pt>
                <c:pt idx="32">
                  <c:v>5.5313499999999998E-5</c:v>
                </c:pt>
                <c:pt idx="33">
                  <c:v>4.4499999999999997E-5</c:v>
                </c:pt>
                <c:pt idx="34">
                  <c:v>3.6134000000000003E-5</c:v>
                </c:pt>
                <c:pt idx="35">
                  <c:v>3.2485000000000005E-5</c:v>
                </c:pt>
                <c:pt idx="36">
                  <c:v>2.9369999999999995E-5</c:v>
                </c:pt>
                <c:pt idx="37">
                  <c:v>2.9459000000000004E-5</c:v>
                </c:pt>
                <c:pt idx="38">
                  <c:v>2.8746999999999994E-5</c:v>
                </c:pt>
                <c:pt idx="39">
                  <c:v>5.6960000000000002E-6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'spectral diagram'!$E$32</c:f>
              <c:strCache>
                <c:ptCount val="1"/>
                <c:pt idx="0">
                  <c:v>580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diagram'!$F$32:$BJ$32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9.4920000000000033E-6</c:v>
                </c:pt>
                <c:pt idx="16">
                  <c:v>6.6192000000000019E-5</c:v>
                </c:pt>
                <c:pt idx="17">
                  <c:v>3.9064200000000007E-4</c:v>
                </c:pt>
                <c:pt idx="18">
                  <c:v>1.5222480000000001E-3</c:v>
                </c:pt>
                <c:pt idx="19">
                  <c:v>3.4568940000000007E-3</c:v>
                </c:pt>
                <c:pt idx="20">
                  <c:v>3.9074280000000001E-3</c:v>
                </c:pt>
                <c:pt idx="21">
                  <c:v>2.5899299999999998E-3</c:v>
                </c:pt>
                <c:pt idx="22">
                  <c:v>1.8372480000000001E-3</c:v>
                </c:pt>
                <c:pt idx="23">
                  <c:v>1.473402E-3</c:v>
                </c:pt>
                <c:pt idx="24">
                  <c:v>1.0591980000000003E-3</c:v>
                </c:pt>
                <c:pt idx="25">
                  <c:v>6.7284000000000029E-4</c:v>
                </c:pt>
                <c:pt idx="26">
                  <c:v>4.2987E-4</c:v>
                </c:pt>
                <c:pt idx="27">
                  <c:v>2.9484000000000004E-4</c:v>
                </c:pt>
                <c:pt idx="28">
                  <c:v>2.1029400000000006E-4</c:v>
                </c:pt>
                <c:pt idx="29">
                  <c:v>1.4485800000000001E-4</c:v>
                </c:pt>
                <c:pt idx="30">
                  <c:v>9.9624000000000007E-5</c:v>
                </c:pt>
                <c:pt idx="31">
                  <c:v>6.9131999999999988E-5</c:v>
                </c:pt>
                <c:pt idx="32">
                  <c:v>5.2206000000000008E-5</c:v>
                </c:pt>
                <c:pt idx="33">
                  <c:v>4.2000000000000004E-5</c:v>
                </c:pt>
                <c:pt idx="34">
                  <c:v>3.4104000000000004E-5</c:v>
                </c:pt>
                <c:pt idx="35">
                  <c:v>3.0660000000000008E-5</c:v>
                </c:pt>
                <c:pt idx="36">
                  <c:v>2.7719999999999999E-5</c:v>
                </c:pt>
                <c:pt idx="37">
                  <c:v>2.7804000000000007E-5</c:v>
                </c:pt>
                <c:pt idx="38">
                  <c:v>2.7131999999999997E-5</c:v>
                </c:pt>
                <c:pt idx="39">
                  <c:v>5.3760000000000016E-6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'spectral diagram'!$E$33</c:f>
              <c:strCache>
                <c:ptCount val="1"/>
                <c:pt idx="0">
                  <c:v>590</c:v>
                </c:pt>
              </c:strCache>
            </c:strRef>
          </c:tx>
          <c:spPr>
            <a:solidFill>
              <a:schemeClr val="accent1">
                <a:shade val="97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diagram'!$F$33:$BJ$33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8.8366000000000011E-6</c:v>
                </c:pt>
                <c:pt idx="16">
                  <c:v>6.1621600000000013E-5</c:v>
                </c:pt>
                <c:pt idx="17">
                  <c:v>3.6366910000000004E-4</c:v>
                </c:pt>
                <c:pt idx="18">
                  <c:v>1.4171404E-3</c:v>
                </c:pt>
                <c:pt idx="19">
                  <c:v>3.2182037000000004E-3</c:v>
                </c:pt>
                <c:pt idx="20">
                  <c:v>3.6376294E-3</c:v>
                </c:pt>
                <c:pt idx="21">
                  <c:v>2.4111014999999999E-3</c:v>
                </c:pt>
                <c:pt idx="22">
                  <c:v>1.7103903999999999E-3</c:v>
                </c:pt>
                <c:pt idx="23">
                  <c:v>1.3716670999999998E-3</c:v>
                </c:pt>
                <c:pt idx="24">
                  <c:v>9.860629000000001E-4</c:v>
                </c:pt>
                <c:pt idx="25">
                  <c:v>6.263820000000002E-4</c:v>
                </c:pt>
                <c:pt idx="26">
                  <c:v>4.0018849999999995E-4</c:v>
                </c:pt>
                <c:pt idx="27">
                  <c:v>2.7448199999999999E-4</c:v>
                </c:pt>
                <c:pt idx="28">
                  <c:v>1.9577370000000002E-4</c:v>
                </c:pt>
                <c:pt idx="29">
                  <c:v>1.348559E-4</c:v>
                </c:pt>
                <c:pt idx="30">
                  <c:v>9.2745199999999994E-5</c:v>
                </c:pt>
                <c:pt idx="31">
                  <c:v>6.4358599999999984E-5</c:v>
                </c:pt>
                <c:pt idx="32">
                  <c:v>4.8601300000000005E-5</c:v>
                </c:pt>
                <c:pt idx="33">
                  <c:v>3.9100000000000002E-5</c:v>
                </c:pt>
                <c:pt idx="34">
                  <c:v>3.1749200000000004E-5</c:v>
                </c:pt>
                <c:pt idx="35">
                  <c:v>2.8543000000000004E-5</c:v>
                </c:pt>
                <c:pt idx="36">
                  <c:v>2.5806E-5</c:v>
                </c:pt>
                <c:pt idx="37">
                  <c:v>2.5884200000000005E-5</c:v>
                </c:pt>
                <c:pt idx="38">
                  <c:v>2.5258599999999996E-5</c:v>
                </c:pt>
                <c:pt idx="39">
                  <c:v>5.0048000000000008E-6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'spectral diagram'!$E$34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1">
                <a:shade val="95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diagram'!$F$34:$BJ$34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7.8647999999999996E-6</c:v>
                </c:pt>
                <c:pt idx="16">
                  <c:v>5.4844800000000007E-5</c:v>
                </c:pt>
                <c:pt idx="17">
                  <c:v>3.2367479999999998E-4</c:v>
                </c:pt>
                <c:pt idx="18">
                  <c:v>1.2612911999999997E-3</c:v>
                </c:pt>
                <c:pt idx="19">
                  <c:v>2.8642835999999998E-3</c:v>
                </c:pt>
                <c:pt idx="20">
                  <c:v>3.2375831999999992E-3</c:v>
                </c:pt>
                <c:pt idx="21">
                  <c:v>2.1459419999999996E-3</c:v>
                </c:pt>
                <c:pt idx="22">
                  <c:v>1.5222911999999997E-3</c:v>
                </c:pt>
                <c:pt idx="23">
                  <c:v>1.2208187999999997E-3</c:v>
                </c:pt>
                <c:pt idx="24">
                  <c:v>8.7762119999999994E-4</c:v>
                </c:pt>
                <c:pt idx="25">
                  <c:v>5.574960000000001E-4</c:v>
                </c:pt>
                <c:pt idx="26">
                  <c:v>3.5617799999999991E-4</c:v>
                </c:pt>
                <c:pt idx="27">
                  <c:v>2.4429599999999997E-4</c:v>
                </c:pt>
                <c:pt idx="28">
                  <c:v>1.7424359999999999E-4</c:v>
                </c:pt>
                <c:pt idx="29">
                  <c:v>1.2002519999999999E-4</c:v>
                </c:pt>
                <c:pt idx="30">
                  <c:v>8.2545599999999978E-5</c:v>
                </c:pt>
                <c:pt idx="31">
                  <c:v>5.7280799999999975E-5</c:v>
                </c:pt>
                <c:pt idx="32">
                  <c:v>4.3256399999999995E-5</c:v>
                </c:pt>
                <c:pt idx="33">
                  <c:v>3.4799999999999999E-5</c:v>
                </c:pt>
                <c:pt idx="34">
                  <c:v>2.8257599999999999E-5</c:v>
                </c:pt>
                <c:pt idx="35">
                  <c:v>2.5403999999999999E-5</c:v>
                </c:pt>
                <c:pt idx="36">
                  <c:v>2.2967999999999994E-5</c:v>
                </c:pt>
                <c:pt idx="37">
                  <c:v>2.3037600000000001E-5</c:v>
                </c:pt>
                <c:pt idx="38">
                  <c:v>2.2480799999999993E-5</c:v>
                </c:pt>
                <c:pt idx="39">
                  <c:v>4.4544000000000001E-6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'spectral diagram'!$E$35</c:f>
              <c:strCache>
                <c:ptCount val="1"/>
                <c:pt idx="0">
                  <c:v>610</c:v>
                </c:pt>
              </c:strCache>
            </c:strRef>
          </c:tx>
          <c:spPr>
            <a:solidFill>
              <a:schemeClr val="accent1">
                <a:shade val="92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diagram'!$F$35:$BJ$35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9.3564000000000007E-6</c:v>
                </c:pt>
                <c:pt idx="16">
                  <c:v>6.5246400000000006E-5</c:v>
                </c:pt>
                <c:pt idx="17">
                  <c:v>3.8506139999999999E-4</c:v>
                </c:pt>
                <c:pt idx="18">
                  <c:v>1.5005015999999998E-3</c:v>
                </c:pt>
                <c:pt idx="19">
                  <c:v>3.4075097999999998E-3</c:v>
                </c:pt>
                <c:pt idx="20">
                  <c:v>3.8516075999999993E-3</c:v>
                </c:pt>
                <c:pt idx="21">
                  <c:v>2.5529309999999996E-3</c:v>
                </c:pt>
                <c:pt idx="22">
                  <c:v>1.8110015999999996E-3</c:v>
                </c:pt>
                <c:pt idx="23">
                  <c:v>1.4523533999999997E-3</c:v>
                </c:pt>
                <c:pt idx="24">
                  <c:v>1.0440665999999999E-3</c:v>
                </c:pt>
                <c:pt idx="25">
                  <c:v>6.6322800000000008E-4</c:v>
                </c:pt>
                <c:pt idx="26">
                  <c:v>4.2372899999999986E-4</c:v>
                </c:pt>
                <c:pt idx="27">
                  <c:v>2.9062799999999997E-4</c:v>
                </c:pt>
                <c:pt idx="28">
                  <c:v>2.0728979999999999E-4</c:v>
                </c:pt>
                <c:pt idx="29">
                  <c:v>1.4278859999999999E-4</c:v>
                </c:pt>
                <c:pt idx="30">
                  <c:v>9.8200799999999976E-5</c:v>
                </c:pt>
                <c:pt idx="31">
                  <c:v>6.8144399999999977E-5</c:v>
                </c:pt>
                <c:pt idx="32">
                  <c:v>5.1460199999999992E-5</c:v>
                </c:pt>
                <c:pt idx="33">
                  <c:v>4.1399999999999997E-5</c:v>
                </c:pt>
                <c:pt idx="34">
                  <c:v>3.36168E-5</c:v>
                </c:pt>
                <c:pt idx="35">
                  <c:v>3.0222E-5</c:v>
                </c:pt>
                <c:pt idx="36">
                  <c:v>2.7323999999999995E-5</c:v>
                </c:pt>
                <c:pt idx="37">
                  <c:v>2.74068E-5</c:v>
                </c:pt>
                <c:pt idx="38">
                  <c:v>2.6744399999999991E-5</c:v>
                </c:pt>
                <c:pt idx="39">
                  <c:v>5.2992E-6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'spectral diagram'!$E$36</c:f>
              <c:strCache>
                <c:ptCount val="1"/>
                <c:pt idx="0">
                  <c:v>620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diagram'!$F$36:$BJ$36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7.8874000000000018E-6</c:v>
                </c:pt>
                <c:pt idx="16">
                  <c:v>5.5002400000000014E-5</c:v>
                </c:pt>
                <c:pt idx="17">
                  <c:v>3.2460490000000002E-4</c:v>
                </c:pt>
                <c:pt idx="18">
                  <c:v>1.2649155999999999E-3</c:v>
                </c:pt>
                <c:pt idx="19">
                  <c:v>2.8725143000000002E-3</c:v>
                </c:pt>
                <c:pt idx="20">
                  <c:v>3.2468865999999998E-3</c:v>
                </c:pt>
                <c:pt idx="21">
                  <c:v>2.1521084999999995E-3</c:v>
                </c:pt>
                <c:pt idx="22">
                  <c:v>1.5266655999999997E-3</c:v>
                </c:pt>
                <c:pt idx="23">
                  <c:v>1.2243268999999998E-3</c:v>
                </c:pt>
                <c:pt idx="24">
                  <c:v>8.8014310000000015E-4</c:v>
                </c:pt>
                <c:pt idx="25">
                  <c:v>5.5909800000000017E-4</c:v>
                </c:pt>
                <c:pt idx="26">
                  <c:v>3.5720149999999992E-4</c:v>
                </c:pt>
                <c:pt idx="27">
                  <c:v>2.4499800000000001E-4</c:v>
                </c:pt>
                <c:pt idx="28">
                  <c:v>1.7474430000000003E-4</c:v>
                </c:pt>
                <c:pt idx="29">
                  <c:v>1.2037009999999999E-4</c:v>
                </c:pt>
                <c:pt idx="30">
                  <c:v>8.2782799999999996E-5</c:v>
                </c:pt>
                <c:pt idx="31">
                  <c:v>5.7445399999999984E-5</c:v>
                </c:pt>
                <c:pt idx="32">
                  <c:v>4.3380700000000003E-5</c:v>
                </c:pt>
                <c:pt idx="33">
                  <c:v>3.4900000000000001E-5</c:v>
                </c:pt>
                <c:pt idx="34">
                  <c:v>2.83388E-5</c:v>
                </c:pt>
                <c:pt idx="35">
                  <c:v>2.5477000000000004E-5</c:v>
                </c:pt>
                <c:pt idx="36">
                  <c:v>2.3033999999999997E-5</c:v>
                </c:pt>
                <c:pt idx="37">
                  <c:v>2.3103800000000004E-5</c:v>
                </c:pt>
                <c:pt idx="38">
                  <c:v>2.2545399999999996E-5</c:v>
                </c:pt>
                <c:pt idx="39">
                  <c:v>4.4672000000000002E-6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'spectral diagram'!$E$37</c:f>
              <c:strCache>
                <c:ptCount val="1"/>
                <c:pt idx="0">
                  <c:v>630</c:v>
                </c:pt>
              </c:strCache>
            </c:strRef>
          </c:tx>
          <c:spPr>
            <a:solidFill>
              <a:schemeClr val="accent1">
                <a:shade val="87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diagram'!$F$37:$BJ$37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7.3224000000000004E-6</c:v>
                </c:pt>
                <c:pt idx="16">
                  <c:v>5.1062400000000008E-5</c:v>
                </c:pt>
                <c:pt idx="17">
                  <c:v>3.0135240000000004E-4</c:v>
                </c:pt>
                <c:pt idx="18">
                  <c:v>1.1743055999999998E-3</c:v>
                </c:pt>
                <c:pt idx="19">
                  <c:v>2.6667468000000001E-3</c:v>
                </c:pt>
                <c:pt idx="20">
                  <c:v>3.0143015999999998E-3</c:v>
                </c:pt>
                <c:pt idx="21">
                  <c:v>1.9979459999999996E-3</c:v>
                </c:pt>
                <c:pt idx="22">
                  <c:v>1.4173055999999998E-3</c:v>
                </c:pt>
                <c:pt idx="23">
                  <c:v>1.1366243999999998E-3</c:v>
                </c:pt>
                <c:pt idx="24">
                  <c:v>8.1709559999999998E-4</c:v>
                </c:pt>
                <c:pt idx="25">
                  <c:v>5.1904800000000014E-4</c:v>
                </c:pt>
                <c:pt idx="26">
                  <c:v>3.3161399999999993E-4</c:v>
                </c:pt>
                <c:pt idx="27">
                  <c:v>2.2744799999999999E-4</c:v>
                </c:pt>
                <c:pt idx="28">
                  <c:v>1.6222679999999999E-4</c:v>
                </c:pt>
                <c:pt idx="29">
                  <c:v>1.1174759999999999E-4</c:v>
                </c:pt>
                <c:pt idx="30">
                  <c:v>7.685279999999999E-5</c:v>
                </c:pt>
                <c:pt idx="31">
                  <c:v>5.333039999999998E-5</c:v>
                </c:pt>
                <c:pt idx="32">
                  <c:v>4.0273199999999999E-5</c:v>
                </c:pt>
                <c:pt idx="33">
                  <c:v>3.2400000000000001E-5</c:v>
                </c:pt>
                <c:pt idx="34">
                  <c:v>2.6308800000000001E-5</c:v>
                </c:pt>
                <c:pt idx="35">
                  <c:v>2.3652000000000003E-5</c:v>
                </c:pt>
                <c:pt idx="36">
                  <c:v>2.1383999999999997E-5</c:v>
                </c:pt>
                <c:pt idx="37">
                  <c:v>2.14488E-5</c:v>
                </c:pt>
                <c:pt idx="38">
                  <c:v>2.0930399999999995E-5</c:v>
                </c:pt>
                <c:pt idx="39">
                  <c:v>4.1471999999999999E-6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'spectral diagram'!$E$38</c:f>
              <c:strCache>
                <c:ptCount val="1"/>
                <c:pt idx="0">
                  <c:v>640</c:v>
                </c:pt>
              </c:strCache>
            </c:strRef>
          </c:tx>
          <c:spPr>
            <a:solidFill>
              <a:schemeClr val="accent1">
                <a:shade val="85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diagram'!$F$38:$BJ$38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5.8760000000000002E-6</c:v>
                </c:pt>
                <c:pt idx="16">
                  <c:v>4.0976000000000009E-5</c:v>
                </c:pt>
                <c:pt idx="17">
                  <c:v>2.4182600000000003E-4</c:v>
                </c:pt>
                <c:pt idx="18">
                  <c:v>9.4234399999999991E-4</c:v>
                </c:pt>
                <c:pt idx="19">
                  <c:v>2.1399819999999999E-3</c:v>
                </c:pt>
                <c:pt idx="20">
                  <c:v>2.4188839999999996E-3</c:v>
                </c:pt>
                <c:pt idx="21">
                  <c:v>1.6032899999999996E-3</c:v>
                </c:pt>
                <c:pt idx="22">
                  <c:v>1.1373439999999998E-3</c:v>
                </c:pt>
                <c:pt idx="23">
                  <c:v>9.1210599999999988E-4</c:v>
                </c:pt>
                <c:pt idx="24">
                  <c:v>6.5569400000000007E-4</c:v>
                </c:pt>
                <c:pt idx="25">
                  <c:v>4.1652000000000008E-4</c:v>
                </c:pt>
                <c:pt idx="26">
                  <c:v>2.6610999999999996E-4</c:v>
                </c:pt>
                <c:pt idx="27">
                  <c:v>1.8251999999999998E-4</c:v>
                </c:pt>
                <c:pt idx="28">
                  <c:v>1.3018200000000001E-4</c:v>
                </c:pt>
                <c:pt idx="29">
                  <c:v>8.9673999999999996E-5</c:v>
                </c:pt>
                <c:pt idx="30">
                  <c:v>6.1671999999999988E-5</c:v>
                </c:pt>
                <c:pt idx="31">
                  <c:v>4.2795999999999988E-5</c:v>
                </c:pt>
                <c:pt idx="32">
                  <c:v>3.2317999999999998E-5</c:v>
                </c:pt>
                <c:pt idx="33">
                  <c:v>2.5999999999999998E-5</c:v>
                </c:pt>
                <c:pt idx="34">
                  <c:v>2.1112E-5</c:v>
                </c:pt>
                <c:pt idx="35">
                  <c:v>1.8980000000000001E-5</c:v>
                </c:pt>
                <c:pt idx="36">
                  <c:v>1.7159999999999998E-5</c:v>
                </c:pt>
                <c:pt idx="37">
                  <c:v>1.7212000000000001E-5</c:v>
                </c:pt>
                <c:pt idx="38">
                  <c:v>1.6795999999999996E-5</c:v>
                </c:pt>
                <c:pt idx="39">
                  <c:v>3.3280000000000002E-6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'spectral diagram'!$E$39</c:f>
              <c:strCache>
                <c:ptCount val="1"/>
                <c:pt idx="0">
                  <c:v>650</c:v>
                </c:pt>
              </c:strCache>
            </c:strRef>
          </c:tx>
          <c:spPr>
            <a:solidFill>
              <a:schemeClr val="accent1">
                <a:shade val="83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diagram'!$F$39:$BJ$39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8.0456000000000031E-6</c:v>
                </c:pt>
                <c:pt idx="16">
                  <c:v>5.6105600000000021E-5</c:v>
                </c:pt>
                <c:pt idx="17">
                  <c:v>3.3111560000000009E-4</c:v>
                </c:pt>
                <c:pt idx="18">
                  <c:v>1.2902864000000002E-3</c:v>
                </c:pt>
                <c:pt idx="19">
                  <c:v>2.930129200000001E-3</c:v>
                </c:pt>
                <c:pt idx="20">
                  <c:v>3.3120104000000004E-3</c:v>
                </c:pt>
                <c:pt idx="21">
                  <c:v>2.1952740000000001E-3</c:v>
                </c:pt>
                <c:pt idx="22">
                  <c:v>1.5572864000000001E-3</c:v>
                </c:pt>
                <c:pt idx="23">
                  <c:v>1.2488836000000001E-3</c:v>
                </c:pt>
                <c:pt idx="24">
                  <c:v>8.9779640000000021E-4</c:v>
                </c:pt>
                <c:pt idx="25">
                  <c:v>5.7031200000000023E-4</c:v>
                </c:pt>
                <c:pt idx="26">
                  <c:v>3.6436600000000003E-4</c:v>
                </c:pt>
                <c:pt idx="27">
                  <c:v>2.4991200000000003E-4</c:v>
                </c:pt>
                <c:pt idx="28">
                  <c:v>1.7824920000000005E-4</c:v>
                </c:pt>
                <c:pt idx="29">
                  <c:v>1.2278440000000002E-4</c:v>
                </c:pt>
                <c:pt idx="30">
                  <c:v>8.4443200000000005E-5</c:v>
                </c:pt>
                <c:pt idx="31">
                  <c:v>5.8597599999999996E-5</c:v>
                </c:pt>
                <c:pt idx="32">
                  <c:v>4.4250800000000007E-5</c:v>
                </c:pt>
                <c:pt idx="33">
                  <c:v>3.5600000000000005E-5</c:v>
                </c:pt>
                <c:pt idx="34">
                  <c:v>2.8907200000000007E-5</c:v>
                </c:pt>
                <c:pt idx="35">
                  <c:v>2.5988000000000009E-5</c:v>
                </c:pt>
                <c:pt idx="36">
                  <c:v>2.3496E-5</c:v>
                </c:pt>
                <c:pt idx="37">
                  <c:v>2.3567200000000007E-5</c:v>
                </c:pt>
                <c:pt idx="38">
                  <c:v>2.2997599999999998E-5</c:v>
                </c:pt>
                <c:pt idx="39">
                  <c:v>4.556800000000001E-6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'spectral diagram'!$E$40</c:f>
              <c:strCache>
                <c:ptCount val="1"/>
                <c:pt idx="0">
                  <c:v>660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diagram'!$F$40:$BJ$40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6.4409999999999998E-6</c:v>
                </c:pt>
                <c:pt idx="16">
                  <c:v>4.4916000000000002E-5</c:v>
                </c:pt>
                <c:pt idx="17">
                  <c:v>2.6507849999999998E-4</c:v>
                </c:pt>
                <c:pt idx="18">
                  <c:v>1.0329539999999998E-3</c:v>
                </c:pt>
                <c:pt idx="19">
                  <c:v>2.3457495E-3</c:v>
                </c:pt>
                <c:pt idx="20">
                  <c:v>2.6514689999999996E-3</c:v>
                </c:pt>
                <c:pt idx="21">
                  <c:v>1.7574524999999996E-3</c:v>
                </c:pt>
                <c:pt idx="22">
                  <c:v>1.2467039999999997E-3</c:v>
                </c:pt>
                <c:pt idx="23">
                  <c:v>9.9980849999999977E-4</c:v>
                </c:pt>
                <c:pt idx="24">
                  <c:v>7.1874150000000002E-4</c:v>
                </c:pt>
                <c:pt idx="25">
                  <c:v>4.5657000000000006E-4</c:v>
                </c:pt>
                <c:pt idx="26">
                  <c:v>2.916974999999999E-4</c:v>
                </c:pt>
                <c:pt idx="27">
                  <c:v>2.0006999999999997E-4</c:v>
                </c:pt>
                <c:pt idx="28">
                  <c:v>1.4269949999999999E-4</c:v>
                </c:pt>
                <c:pt idx="29">
                  <c:v>9.829649999999999E-5</c:v>
                </c:pt>
                <c:pt idx="30">
                  <c:v>6.7601999999999981E-5</c:v>
                </c:pt>
                <c:pt idx="31">
                  <c:v>4.6910999999999978E-5</c:v>
                </c:pt>
                <c:pt idx="32">
                  <c:v>3.5425499999999995E-5</c:v>
                </c:pt>
                <c:pt idx="33">
                  <c:v>2.8499999999999998E-5</c:v>
                </c:pt>
                <c:pt idx="34">
                  <c:v>2.3142E-5</c:v>
                </c:pt>
                <c:pt idx="35">
                  <c:v>2.0805000000000002E-5</c:v>
                </c:pt>
                <c:pt idx="36">
                  <c:v>1.8809999999999994E-5</c:v>
                </c:pt>
                <c:pt idx="37">
                  <c:v>1.8867000000000001E-5</c:v>
                </c:pt>
                <c:pt idx="38">
                  <c:v>1.8410999999999994E-5</c:v>
                </c:pt>
                <c:pt idx="39">
                  <c:v>3.6480000000000001E-6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'spectral diagram'!$E$41</c:f>
              <c:strCache>
                <c:ptCount val="1"/>
                <c:pt idx="0">
                  <c:v>670</c:v>
                </c:pt>
              </c:strCache>
            </c:strRef>
          </c:tx>
          <c:spPr>
            <a:solidFill>
              <a:schemeClr val="accent1">
                <a:shade val="78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diagram'!$F$41:$BJ$41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5.921200000000001E-6</c:v>
                </c:pt>
                <c:pt idx="16">
                  <c:v>4.1291200000000009E-5</c:v>
                </c:pt>
                <c:pt idx="17">
                  <c:v>2.4368620000000003E-4</c:v>
                </c:pt>
                <c:pt idx="18">
                  <c:v>9.4959279999999992E-4</c:v>
                </c:pt>
                <c:pt idx="19">
                  <c:v>2.1564434000000002E-3</c:v>
                </c:pt>
                <c:pt idx="20">
                  <c:v>2.4374907999999999E-3</c:v>
                </c:pt>
                <c:pt idx="21">
                  <c:v>1.6156229999999998E-3</c:v>
                </c:pt>
                <c:pt idx="22">
                  <c:v>1.1460927999999999E-3</c:v>
                </c:pt>
                <c:pt idx="23">
                  <c:v>9.1912219999999982E-4</c:v>
                </c:pt>
                <c:pt idx="24">
                  <c:v>6.6073780000000006E-4</c:v>
                </c:pt>
                <c:pt idx="25">
                  <c:v>4.1972400000000006E-4</c:v>
                </c:pt>
                <c:pt idx="26">
                  <c:v>2.6815699999999993E-4</c:v>
                </c:pt>
                <c:pt idx="27">
                  <c:v>1.83924E-4</c:v>
                </c:pt>
                <c:pt idx="28">
                  <c:v>1.3118339999999999E-4</c:v>
                </c:pt>
                <c:pt idx="29">
                  <c:v>9.0363800000000004E-5</c:v>
                </c:pt>
                <c:pt idx="30">
                  <c:v>6.2146399999999998E-5</c:v>
                </c:pt>
                <c:pt idx="31">
                  <c:v>4.3125199999999985E-5</c:v>
                </c:pt>
                <c:pt idx="32">
                  <c:v>3.2566600000000001E-5</c:v>
                </c:pt>
                <c:pt idx="33">
                  <c:v>2.62E-5</c:v>
                </c:pt>
                <c:pt idx="34">
                  <c:v>2.1274400000000001E-5</c:v>
                </c:pt>
                <c:pt idx="35">
                  <c:v>1.9126000000000003E-5</c:v>
                </c:pt>
                <c:pt idx="36">
                  <c:v>1.7291999999999996E-5</c:v>
                </c:pt>
                <c:pt idx="37">
                  <c:v>1.7344400000000003E-5</c:v>
                </c:pt>
                <c:pt idx="38">
                  <c:v>1.6925199999999995E-5</c:v>
                </c:pt>
                <c:pt idx="39">
                  <c:v>3.3536000000000004E-6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'spectral diagram'!$E$42</c:f>
              <c:strCache>
                <c:ptCount val="1"/>
                <c:pt idx="0">
                  <c:v>680</c:v>
                </c:pt>
              </c:strCache>
            </c:strRef>
          </c:tx>
          <c:spPr>
            <a:solidFill>
              <a:schemeClr val="accent1">
                <a:shade val="75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diagram'!$F$42:$BJ$42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2.5086000000000004E-6</c:v>
                </c:pt>
                <c:pt idx="16">
                  <c:v>1.7493600000000005E-5</c:v>
                </c:pt>
                <c:pt idx="17">
                  <c:v>1.0324110000000002E-4</c:v>
                </c:pt>
                <c:pt idx="18">
                  <c:v>4.0230840000000001E-4</c:v>
                </c:pt>
                <c:pt idx="19">
                  <c:v>9.1360770000000011E-4</c:v>
                </c:pt>
                <c:pt idx="20">
                  <c:v>1.0326774E-3</c:v>
                </c:pt>
                <c:pt idx="21">
                  <c:v>6.8448149999999998E-4</c:v>
                </c:pt>
                <c:pt idx="22">
                  <c:v>4.8555839999999995E-4</c:v>
                </c:pt>
                <c:pt idx="23">
                  <c:v>3.893991E-4</c:v>
                </c:pt>
                <c:pt idx="24">
                  <c:v>2.7993090000000005E-4</c:v>
                </c:pt>
                <c:pt idx="25">
                  <c:v>1.7782200000000006E-4</c:v>
                </c:pt>
                <c:pt idx="26">
                  <c:v>1.1360849999999999E-4</c:v>
                </c:pt>
                <c:pt idx="27">
                  <c:v>7.7922000000000004E-5</c:v>
                </c:pt>
                <c:pt idx="28">
                  <c:v>5.5577700000000008E-5</c:v>
                </c:pt>
                <c:pt idx="29">
                  <c:v>3.8283900000000001E-5</c:v>
                </c:pt>
                <c:pt idx="30">
                  <c:v>2.6329199999999999E-5</c:v>
                </c:pt>
                <c:pt idx="31">
                  <c:v>1.8270599999999997E-5</c:v>
                </c:pt>
                <c:pt idx="32">
                  <c:v>1.3797300000000001E-5</c:v>
                </c:pt>
                <c:pt idx="33">
                  <c:v>1.11E-5</c:v>
                </c:pt>
                <c:pt idx="34">
                  <c:v>9.0132000000000021E-6</c:v>
                </c:pt>
                <c:pt idx="35">
                  <c:v>8.1030000000000019E-6</c:v>
                </c:pt>
                <c:pt idx="36">
                  <c:v>7.3259999999999998E-6</c:v>
                </c:pt>
                <c:pt idx="37">
                  <c:v>7.3482000000000019E-6</c:v>
                </c:pt>
                <c:pt idx="38">
                  <c:v>7.1705999999999996E-6</c:v>
                </c:pt>
                <c:pt idx="39">
                  <c:v>1.4208000000000002E-6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'spectral diagram'!$E$43</c:f>
              <c:strCache>
                <c:ptCount val="1"/>
                <c:pt idx="0">
                  <c:v>690</c:v>
                </c:pt>
              </c:strCache>
            </c:strRef>
          </c:tx>
          <c:spPr>
            <a:solidFill>
              <a:schemeClr val="accent1">
                <a:shade val="73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diagram'!$F$43:$BJ$43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3.2996000000000001E-6</c:v>
                </c:pt>
                <c:pt idx="16">
                  <c:v>2.3009600000000004E-5</c:v>
                </c:pt>
                <c:pt idx="17">
                  <c:v>1.357946E-4</c:v>
                </c:pt>
                <c:pt idx="18">
                  <c:v>5.2916239999999993E-4</c:v>
                </c:pt>
                <c:pt idx="19">
                  <c:v>1.2016822E-3</c:v>
                </c:pt>
                <c:pt idx="20">
                  <c:v>1.3582963999999999E-3</c:v>
                </c:pt>
                <c:pt idx="21">
                  <c:v>9.0030899999999985E-4</c:v>
                </c:pt>
                <c:pt idx="22">
                  <c:v>6.3866239999999983E-4</c:v>
                </c:pt>
                <c:pt idx="23">
                  <c:v>5.121825999999999E-4</c:v>
                </c:pt>
                <c:pt idx="24">
                  <c:v>3.6819740000000004E-4</c:v>
                </c:pt>
                <c:pt idx="25">
                  <c:v>2.3389200000000003E-4</c:v>
                </c:pt>
                <c:pt idx="26">
                  <c:v>1.4943099999999997E-4</c:v>
                </c:pt>
                <c:pt idx="27">
                  <c:v>1.0249199999999999E-4</c:v>
                </c:pt>
                <c:pt idx="28">
                  <c:v>7.3102200000000006E-5</c:v>
                </c:pt>
                <c:pt idx="29">
                  <c:v>5.0355399999999996E-5</c:v>
                </c:pt>
                <c:pt idx="30">
                  <c:v>3.4631199999999995E-5</c:v>
                </c:pt>
                <c:pt idx="31">
                  <c:v>2.4031599999999992E-5</c:v>
                </c:pt>
                <c:pt idx="32">
                  <c:v>1.8147799999999999E-5</c:v>
                </c:pt>
                <c:pt idx="33">
                  <c:v>1.4599999999999999E-5</c:v>
                </c:pt>
                <c:pt idx="34">
                  <c:v>1.18552E-5</c:v>
                </c:pt>
                <c:pt idx="35">
                  <c:v>1.0658E-5</c:v>
                </c:pt>
                <c:pt idx="36">
                  <c:v>9.6359999999999989E-6</c:v>
                </c:pt>
                <c:pt idx="37">
                  <c:v>9.6652000000000002E-6</c:v>
                </c:pt>
                <c:pt idx="38">
                  <c:v>9.4315999999999979E-6</c:v>
                </c:pt>
                <c:pt idx="39">
                  <c:v>1.8688E-6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'spectral diagram'!$E$44</c:f>
              <c:strCache>
                <c:ptCount val="1"/>
                <c:pt idx="0">
                  <c:v>700</c:v>
                </c:pt>
              </c:strCache>
            </c:strRef>
          </c:tx>
          <c:spPr>
            <a:solidFill>
              <a:schemeClr val="accent1">
                <a:shade val="71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diagram'!$F$44:$BJ$44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3.8420000000000001E-7</c:v>
                </c:pt>
                <c:pt idx="16">
                  <c:v>2.6792000000000001E-6</c:v>
                </c:pt>
                <c:pt idx="17">
                  <c:v>1.58117E-5</c:v>
                </c:pt>
                <c:pt idx="18">
                  <c:v>6.1614799999999998E-5</c:v>
                </c:pt>
                <c:pt idx="19">
                  <c:v>1.399219E-4</c:v>
                </c:pt>
                <c:pt idx="20">
                  <c:v>1.5815779999999997E-4</c:v>
                </c:pt>
                <c:pt idx="21">
                  <c:v>1.0483049999999998E-4</c:v>
                </c:pt>
                <c:pt idx="22">
                  <c:v>7.4364799999999983E-5</c:v>
                </c:pt>
                <c:pt idx="23">
                  <c:v>5.9637699999999986E-5</c:v>
                </c:pt>
                <c:pt idx="24">
                  <c:v>4.2872299999999999E-5</c:v>
                </c:pt>
                <c:pt idx="25">
                  <c:v>2.7234000000000004E-5</c:v>
                </c:pt>
                <c:pt idx="26">
                  <c:v>1.7399499999999995E-5</c:v>
                </c:pt>
                <c:pt idx="27">
                  <c:v>1.1933999999999998E-5</c:v>
                </c:pt>
                <c:pt idx="28">
                  <c:v>8.5119000000000006E-6</c:v>
                </c:pt>
                <c:pt idx="29">
                  <c:v>5.8632999999999994E-6</c:v>
                </c:pt>
                <c:pt idx="30">
                  <c:v>4.0323999999999997E-6</c:v>
                </c:pt>
                <c:pt idx="31">
                  <c:v>2.7981999999999989E-6</c:v>
                </c:pt>
                <c:pt idx="32">
                  <c:v>2.1130999999999997E-6</c:v>
                </c:pt>
                <c:pt idx="33">
                  <c:v>1.6999999999999998E-6</c:v>
                </c:pt>
                <c:pt idx="34">
                  <c:v>1.3803999999999999E-6</c:v>
                </c:pt>
                <c:pt idx="35">
                  <c:v>1.2410000000000001E-6</c:v>
                </c:pt>
                <c:pt idx="36">
                  <c:v>1.1219999999999998E-6</c:v>
                </c:pt>
                <c:pt idx="37">
                  <c:v>1.1254000000000001E-6</c:v>
                </c:pt>
                <c:pt idx="38">
                  <c:v>1.0981999999999997E-6</c:v>
                </c:pt>
                <c:pt idx="39">
                  <c:v>2.1759999999999999E-7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'spectral diagram'!$E$45</c:f>
              <c:strCache>
                <c:ptCount val="1"/>
                <c:pt idx="0">
                  <c:v>710</c:v>
                </c:pt>
              </c:strCache>
            </c:strRef>
          </c:tx>
          <c:spPr>
            <a:solidFill>
              <a:schemeClr val="accent1">
                <a:shade val="68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diagram'!$F$45:$BJ$45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42"/>
          <c:order val="42"/>
          <c:tx>
            <c:strRef>
              <c:f>'spectral diagram'!$E$46</c:f>
              <c:strCache>
                <c:ptCount val="1"/>
                <c:pt idx="0">
                  <c:v>720</c:v>
                </c:pt>
              </c:strCache>
            </c:strRef>
          </c:tx>
          <c:spPr>
            <a:solidFill>
              <a:schemeClr val="accent1">
                <a:shade val="66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diagram'!$F$46:$BJ$46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43"/>
          <c:order val="43"/>
          <c:tx>
            <c:strRef>
              <c:f>'spectral diagram'!$E$47</c:f>
              <c:strCache>
                <c:ptCount val="1"/>
                <c:pt idx="0">
                  <c:v>730</c:v>
                </c:pt>
              </c:strCache>
            </c:strRef>
          </c:tx>
          <c:spPr>
            <a:solidFill>
              <a:schemeClr val="accent1">
                <a:shade val="63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diagram'!$F$47:$BJ$47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44"/>
          <c:order val="44"/>
          <c:tx>
            <c:strRef>
              <c:f>'spectral diagram'!$E$48</c:f>
              <c:strCache>
                <c:ptCount val="1"/>
                <c:pt idx="0">
                  <c:v>740</c:v>
                </c:pt>
              </c:strCache>
            </c:strRef>
          </c:tx>
          <c:spPr>
            <a:solidFill>
              <a:schemeClr val="accent1">
                <a:shade val="61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diagram'!$F$48:$BJ$48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45"/>
          <c:order val="45"/>
          <c:tx>
            <c:strRef>
              <c:f>'spectral diagram'!$E$49</c:f>
              <c:strCache>
                <c:ptCount val="1"/>
                <c:pt idx="0">
                  <c:v>750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diagram'!$F$49:$BJ$49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46"/>
          <c:order val="46"/>
          <c:tx>
            <c:strRef>
              <c:f>'spectral diagram'!$E$50</c:f>
              <c:strCache>
                <c:ptCount val="1"/>
                <c:pt idx="0">
                  <c:v>760</c:v>
                </c:pt>
              </c:strCache>
            </c:strRef>
          </c:tx>
          <c:spPr>
            <a:solidFill>
              <a:schemeClr val="accent1">
                <a:shade val="56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diagram'!$F$50:$BJ$50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47"/>
          <c:order val="47"/>
          <c:tx>
            <c:strRef>
              <c:f>'spectral diagram'!$E$51</c:f>
              <c:strCache>
                <c:ptCount val="1"/>
                <c:pt idx="0">
                  <c:v>770</c:v>
                </c:pt>
              </c:strCache>
            </c:strRef>
          </c:tx>
          <c:spPr>
            <a:solidFill>
              <a:schemeClr val="accent1">
                <a:shade val="54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diagram'!$F$51:$BJ$51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48"/>
          <c:order val="48"/>
          <c:tx>
            <c:strRef>
              <c:f>'spectral diagram'!$E$52</c:f>
              <c:strCache>
                <c:ptCount val="1"/>
                <c:pt idx="0">
                  <c:v>780</c:v>
                </c:pt>
              </c:strCache>
            </c:strRef>
          </c:tx>
          <c:spPr>
            <a:solidFill>
              <a:schemeClr val="accent1">
                <a:shade val="51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diagram'!$F$52:$BJ$52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49"/>
          <c:order val="49"/>
          <c:tx>
            <c:strRef>
              <c:f>'spectral diagram'!$E$53</c:f>
              <c:strCache>
                <c:ptCount val="1"/>
                <c:pt idx="0">
                  <c:v>790</c:v>
                </c:pt>
              </c:strCache>
            </c:strRef>
          </c:tx>
          <c:spPr>
            <a:solidFill>
              <a:schemeClr val="accent1">
                <a:shade val="49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diagram'!$F$53:$BJ$53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50"/>
          <c:order val="50"/>
          <c:tx>
            <c:strRef>
              <c:f>'spectral diagram'!$E$54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1">
                <a:shade val="46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diagram'!$F$54:$BJ$54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51"/>
          <c:order val="51"/>
          <c:tx>
            <c:strRef>
              <c:f>'spectral diagram'!$E$55</c:f>
              <c:strCache>
                <c:ptCount val="1"/>
                <c:pt idx="0">
                  <c:v>810</c:v>
                </c:pt>
              </c:strCache>
            </c:strRef>
          </c:tx>
          <c:spPr>
            <a:solidFill>
              <a:schemeClr val="accent1">
                <a:shade val="44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diagram'!$F$55:$BJ$55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52"/>
          <c:order val="52"/>
          <c:tx>
            <c:strRef>
              <c:f>'spectral diagram'!$E$56</c:f>
              <c:strCache>
                <c:ptCount val="1"/>
                <c:pt idx="0">
                  <c:v>820</c:v>
                </c:pt>
              </c:strCache>
            </c:strRef>
          </c:tx>
          <c:spPr>
            <a:solidFill>
              <a:schemeClr val="accent1">
                <a:shade val="42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diagram'!$F$56:$BJ$56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53"/>
          <c:order val="53"/>
          <c:tx>
            <c:strRef>
              <c:f>'spectral diagram'!$E$57</c:f>
              <c:strCache>
                <c:ptCount val="1"/>
                <c:pt idx="0">
                  <c:v>830</c:v>
                </c:pt>
              </c:strCache>
            </c:strRef>
          </c:tx>
          <c:spPr>
            <a:solidFill>
              <a:schemeClr val="accent1">
                <a:shade val="39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diagram'!$F$57:$BJ$57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54"/>
          <c:order val="54"/>
          <c:tx>
            <c:strRef>
              <c:f>'spectral diagram'!$E$58</c:f>
              <c:strCache>
                <c:ptCount val="1"/>
                <c:pt idx="0">
                  <c:v>840</c:v>
                </c:pt>
              </c:strCache>
            </c:strRef>
          </c:tx>
          <c:spPr>
            <a:solidFill>
              <a:schemeClr val="accent1">
                <a:shade val="37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diagram'!$F$58:$BJ$58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55"/>
          <c:order val="55"/>
          <c:tx>
            <c:strRef>
              <c:f>'spectral diagram'!$E$59</c:f>
              <c:strCache>
                <c:ptCount val="1"/>
                <c:pt idx="0">
                  <c:v>850</c:v>
                </c:pt>
              </c:strCache>
            </c:strRef>
          </c:tx>
          <c:spPr>
            <a:solidFill>
              <a:schemeClr val="accent1">
                <a:shade val="34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diagram'!$F$59:$BJ$59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56"/>
          <c:order val="56"/>
          <c:tx>
            <c:strRef>
              <c:f>'spectral diagram'!$E$60</c:f>
              <c:strCache>
                <c:ptCount val="1"/>
                <c:pt idx="0">
                  <c:v>860</c:v>
                </c:pt>
              </c:strCache>
            </c:strRef>
          </c:tx>
          <c:spPr>
            <a:solidFill>
              <a:schemeClr val="accent1">
                <a:shade val="32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diagram'!$F$60:$BJ$60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>
                  <a:tint val="37000"/>
                </a:schemeClr>
              </a:solidFill>
              <a:ln/>
              <a:effectLst/>
              <a:sp3d prstMaterial="flat"/>
            </c:spPr>
          </c:bandFmt>
          <c:bandFmt>
            <c:idx val="1"/>
            <c:spPr>
              <a:solidFill>
                <a:schemeClr val="accent1">
                  <a:tint val="44000"/>
                </a:schemeClr>
              </a:solidFill>
              <a:ln/>
              <a:effectLst/>
              <a:sp3d prstMaterial="flat"/>
            </c:spPr>
          </c:bandFmt>
          <c:bandFmt>
            <c:idx val="2"/>
            <c:spPr>
              <a:solidFill>
                <a:schemeClr val="accent1">
                  <a:tint val="51000"/>
                </a:schemeClr>
              </a:solidFill>
              <a:ln/>
              <a:effectLst/>
              <a:sp3d prstMaterial="flat"/>
            </c:spPr>
          </c:bandFmt>
          <c:bandFmt>
            <c:idx val="3"/>
            <c:spPr>
              <a:solidFill>
                <a:schemeClr val="accent1">
                  <a:tint val="58000"/>
                </a:schemeClr>
              </a:solidFill>
              <a:ln/>
              <a:effectLst/>
              <a:sp3d prstMaterial="flat"/>
            </c:spPr>
          </c:bandFmt>
          <c:bandFmt>
            <c:idx val="4"/>
            <c:spPr>
              <a:solidFill>
                <a:schemeClr val="accent1">
                  <a:tint val="65000"/>
                </a:schemeClr>
              </a:solidFill>
              <a:ln/>
              <a:effectLst/>
              <a:sp3d prstMaterial="flat"/>
            </c:spPr>
          </c:bandFmt>
          <c:bandFmt>
            <c:idx val="5"/>
            <c:spPr>
              <a:solidFill>
                <a:schemeClr val="accent1">
                  <a:tint val="72000"/>
                </a:schemeClr>
              </a:solidFill>
              <a:ln/>
              <a:effectLst/>
              <a:sp3d prstMaterial="flat"/>
            </c:spPr>
          </c:bandFmt>
          <c:bandFmt>
            <c:idx val="6"/>
            <c:spPr>
              <a:solidFill>
                <a:schemeClr val="accent1">
                  <a:tint val="79000"/>
                </a:schemeClr>
              </a:solidFill>
              <a:ln/>
              <a:effectLst/>
              <a:sp3d prstMaterial="flat"/>
            </c:spPr>
          </c:bandFmt>
          <c:bandFmt>
            <c:idx val="7"/>
            <c:spPr>
              <a:solidFill>
                <a:schemeClr val="accent1">
                  <a:tint val="86000"/>
                </a:schemeClr>
              </a:solidFill>
              <a:ln/>
              <a:effectLst/>
              <a:sp3d prstMaterial="flat"/>
            </c:spPr>
          </c:bandFmt>
          <c:bandFmt>
            <c:idx val="8"/>
            <c:spPr>
              <a:solidFill>
                <a:schemeClr val="accent1">
                  <a:tint val="93000"/>
                </a:schemeClr>
              </a:solidFill>
              <a:ln/>
              <a:effectLst/>
              <a:sp3d prstMaterial="flat"/>
            </c:spPr>
          </c:bandFmt>
          <c:bandFmt>
            <c:idx val="9"/>
            <c:spPr>
              <a:solidFill>
                <a:schemeClr val="accent1"/>
              </a:solidFill>
              <a:ln/>
              <a:effectLst/>
              <a:sp3d prstMaterial="flat"/>
            </c:spPr>
          </c:bandFmt>
          <c:bandFmt>
            <c:idx val="10"/>
            <c:spPr>
              <a:solidFill>
                <a:schemeClr val="accent1">
                  <a:shade val="93000"/>
                </a:schemeClr>
              </a:solidFill>
              <a:ln/>
              <a:effectLst/>
              <a:sp3d prstMaterial="flat"/>
            </c:spPr>
          </c:bandFmt>
          <c:bandFmt>
            <c:idx val="11"/>
            <c:spPr>
              <a:solidFill>
                <a:schemeClr val="accent1">
                  <a:shade val="86000"/>
                </a:schemeClr>
              </a:solidFill>
              <a:ln/>
              <a:effectLst/>
              <a:sp3d prstMaterial="flat"/>
            </c:spPr>
          </c:bandFmt>
          <c:bandFmt>
            <c:idx val="12"/>
            <c:spPr>
              <a:solidFill>
                <a:schemeClr val="accent1">
                  <a:shade val="79000"/>
                </a:schemeClr>
              </a:solidFill>
              <a:ln/>
              <a:effectLst/>
              <a:sp3d prstMaterial="flat"/>
            </c:spPr>
          </c:bandFmt>
          <c:bandFmt>
            <c:idx val="13"/>
            <c:spPr>
              <a:solidFill>
                <a:schemeClr val="accent1">
                  <a:shade val="72000"/>
                </a:schemeClr>
              </a:solidFill>
              <a:ln/>
              <a:effectLst/>
              <a:sp3d prstMaterial="flat"/>
            </c:spPr>
          </c:bandFmt>
          <c:bandFmt>
            <c:idx val="14"/>
            <c:spPr>
              <a:solidFill>
                <a:schemeClr val="accent1">
                  <a:shade val="65000"/>
                </a:schemeClr>
              </a:solidFill>
              <a:ln/>
              <a:effectLst/>
              <a:sp3d prstMaterial="flat"/>
            </c:spPr>
          </c:bandFmt>
          <c:bandFmt>
            <c:idx val="15"/>
            <c:spPr>
              <a:solidFill>
                <a:schemeClr val="accent1">
                  <a:shade val="58000"/>
                </a:schemeClr>
              </a:solidFill>
              <a:ln/>
              <a:effectLst/>
              <a:sp3d prstMaterial="flat"/>
            </c:spPr>
          </c:bandFmt>
          <c:bandFmt>
            <c:idx val="16"/>
            <c:spPr>
              <a:solidFill>
                <a:schemeClr val="accent1">
                  <a:shade val="51000"/>
                </a:schemeClr>
              </a:solidFill>
              <a:ln/>
              <a:effectLst/>
              <a:sp3d prstMaterial="flat"/>
            </c:spPr>
          </c:bandFmt>
          <c:bandFmt>
            <c:idx val="17"/>
            <c:spPr>
              <a:solidFill>
                <a:schemeClr val="accent1">
                  <a:shade val="44000"/>
                </a:schemeClr>
              </a:solidFill>
              <a:ln/>
              <a:effectLst/>
              <a:sp3d prstMaterial="flat"/>
            </c:spPr>
          </c:bandFmt>
        </c:bandFmts>
        <c:axId val="260037432"/>
        <c:axId val="204730040"/>
        <c:axId val="256315296"/>
      </c:surfaceChart>
      <c:catAx>
        <c:axId val="26003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0040"/>
        <c:crosses val="autoZero"/>
        <c:auto val="1"/>
        <c:lblAlgn val="ctr"/>
        <c:lblOffset val="100"/>
        <c:noMultiLvlLbl val="0"/>
      </c:catAx>
      <c:valAx>
        <c:axId val="20473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37432"/>
        <c:crosses val="autoZero"/>
        <c:crossBetween val="midCat"/>
        <c:majorUnit val="5.000000000000001E-2"/>
      </c:valAx>
      <c:serAx>
        <c:axId val="256315296"/>
        <c:scaling>
          <c:orientation val="maxMin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excitation</a:t>
                </a:r>
              </a:p>
            </c:rich>
          </c:tx>
          <c:layout>
            <c:manualLayout>
              <c:xMode val="edge"/>
              <c:yMode val="edge"/>
              <c:x val="4.021688078463876E-2"/>
              <c:y val="0.4291749781277340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high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0040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ex|em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'multi spectra viewer'!$H$1</c:f>
              <c:strCache>
                <c:ptCount val="1"/>
                <c:pt idx="0">
                  <c:v>-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'multi spectra viewer'!$G$2:$G$577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'multi spectra viewer'!$H$2:$H$577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'multi spectra viewer'!$I$1</c:f>
              <c:strCache>
                <c:ptCount val="1"/>
                <c:pt idx="0">
                  <c:v>-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'multi spectra viewer'!$G$2:$G$577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'multi spectra viewer'!$I$2:$I$577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'multi spectra viewer'!$J$1</c:f>
              <c:strCache>
                <c:ptCount val="1"/>
                <c:pt idx="0">
                  <c:v>DAPI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'multi spectra viewer'!$G$2:$G$577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'multi spectra viewer'!$J$2:$J$577</c:f>
              <c:numCache>
                <c:formatCode>General</c:formatCode>
                <c:ptCount val="576"/>
                <c:pt idx="0">
                  <c:v>0.25069999999999998</c:v>
                </c:pt>
                <c:pt idx="1">
                  <c:v>0.25369999999999998</c:v>
                </c:pt>
                <c:pt idx="2">
                  <c:v>0.25740000000000002</c:v>
                </c:pt>
                <c:pt idx="3">
                  <c:v>0.26169999999999999</c:v>
                </c:pt>
                <c:pt idx="4">
                  <c:v>0.26729999999999998</c:v>
                </c:pt>
                <c:pt idx="5">
                  <c:v>0.27410000000000001</c:v>
                </c:pt>
                <c:pt idx="6">
                  <c:v>0.28179999999999999</c:v>
                </c:pt>
                <c:pt idx="7">
                  <c:v>0.29039999999999999</c:v>
                </c:pt>
                <c:pt idx="8">
                  <c:v>0.30099999999999999</c:v>
                </c:pt>
                <c:pt idx="9">
                  <c:v>0.31219999999999998</c:v>
                </c:pt>
                <c:pt idx="10">
                  <c:v>0.32519999999999999</c:v>
                </c:pt>
                <c:pt idx="11">
                  <c:v>0.34079999999999999</c:v>
                </c:pt>
                <c:pt idx="12">
                  <c:v>0.35749999999999998</c:v>
                </c:pt>
                <c:pt idx="13">
                  <c:v>0.37580000000000002</c:v>
                </c:pt>
                <c:pt idx="14">
                  <c:v>0.39629999999999999</c:v>
                </c:pt>
                <c:pt idx="15">
                  <c:v>0.41760000000000003</c:v>
                </c:pt>
                <c:pt idx="16">
                  <c:v>0.439</c:v>
                </c:pt>
                <c:pt idx="17">
                  <c:v>0.4612</c:v>
                </c:pt>
                <c:pt idx="18">
                  <c:v>0.48570000000000002</c:v>
                </c:pt>
                <c:pt idx="19">
                  <c:v>0.5091</c:v>
                </c:pt>
                <c:pt idx="20">
                  <c:v>0.5333</c:v>
                </c:pt>
                <c:pt idx="21">
                  <c:v>0.55649999999999999</c:v>
                </c:pt>
                <c:pt idx="22">
                  <c:v>0.58030000000000004</c:v>
                </c:pt>
                <c:pt idx="23">
                  <c:v>0.60340000000000005</c:v>
                </c:pt>
                <c:pt idx="24">
                  <c:v>0.627</c:v>
                </c:pt>
                <c:pt idx="25">
                  <c:v>0.64980000000000004</c:v>
                </c:pt>
                <c:pt idx="26">
                  <c:v>0.6714</c:v>
                </c:pt>
                <c:pt idx="27">
                  <c:v>0.69279999999999997</c:v>
                </c:pt>
                <c:pt idx="28">
                  <c:v>0.71330000000000005</c:v>
                </c:pt>
                <c:pt idx="29">
                  <c:v>0.73799999999999999</c:v>
                </c:pt>
                <c:pt idx="30">
                  <c:v>0.75590000000000002</c:v>
                </c:pt>
                <c:pt idx="31">
                  <c:v>0.77280000000000004</c:v>
                </c:pt>
                <c:pt idx="32">
                  <c:v>0.79039999999999999</c:v>
                </c:pt>
                <c:pt idx="33">
                  <c:v>0.80679999999999996</c:v>
                </c:pt>
                <c:pt idx="34">
                  <c:v>0.82010000000000005</c:v>
                </c:pt>
                <c:pt idx="35">
                  <c:v>0.83509999999999995</c:v>
                </c:pt>
                <c:pt idx="36">
                  <c:v>0.84609999999999996</c:v>
                </c:pt>
                <c:pt idx="37">
                  <c:v>0.85929999999999995</c:v>
                </c:pt>
                <c:pt idx="38">
                  <c:v>0.87019999999999997</c:v>
                </c:pt>
                <c:pt idx="39">
                  <c:v>0.88229999999999997</c:v>
                </c:pt>
                <c:pt idx="40">
                  <c:v>0.89129999999999998</c:v>
                </c:pt>
                <c:pt idx="41">
                  <c:v>0.90059999999999996</c:v>
                </c:pt>
                <c:pt idx="42">
                  <c:v>0.91180000000000005</c:v>
                </c:pt>
                <c:pt idx="43">
                  <c:v>0.91969999999999996</c:v>
                </c:pt>
                <c:pt idx="44">
                  <c:v>0.92849999999999999</c:v>
                </c:pt>
                <c:pt idx="45">
                  <c:v>0.93720000000000003</c:v>
                </c:pt>
                <c:pt idx="46">
                  <c:v>0.94479999999999997</c:v>
                </c:pt>
                <c:pt idx="47">
                  <c:v>0.95109999999999995</c:v>
                </c:pt>
                <c:pt idx="48">
                  <c:v>0.95860000000000001</c:v>
                </c:pt>
                <c:pt idx="49">
                  <c:v>0.96489999999999998</c:v>
                </c:pt>
                <c:pt idx="50">
                  <c:v>0.97089999999999999</c:v>
                </c:pt>
                <c:pt idx="51">
                  <c:v>0.97540000000000004</c:v>
                </c:pt>
                <c:pt idx="52">
                  <c:v>0.97989999999999999</c:v>
                </c:pt>
                <c:pt idx="53">
                  <c:v>0.9849</c:v>
                </c:pt>
                <c:pt idx="54">
                  <c:v>0.98780000000000001</c:v>
                </c:pt>
                <c:pt idx="55">
                  <c:v>0.99180000000000001</c:v>
                </c:pt>
                <c:pt idx="56">
                  <c:v>0.99490000000000001</c:v>
                </c:pt>
                <c:pt idx="57">
                  <c:v>0.99750000000000005</c:v>
                </c:pt>
                <c:pt idx="58">
                  <c:v>0.99929999999999997</c:v>
                </c:pt>
                <c:pt idx="59">
                  <c:v>1</c:v>
                </c:pt>
                <c:pt idx="60">
                  <c:v>0.99819999999999998</c:v>
                </c:pt>
                <c:pt idx="61">
                  <c:v>0.99570000000000003</c:v>
                </c:pt>
                <c:pt idx="62">
                  <c:v>0.99280000000000002</c:v>
                </c:pt>
                <c:pt idx="63">
                  <c:v>0.98740000000000006</c:v>
                </c:pt>
                <c:pt idx="64">
                  <c:v>0.98019999999999996</c:v>
                </c:pt>
                <c:pt idx="65">
                  <c:v>0.97170000000000001</c:v>
                </c:pt>
                <c:pt idx="66">
                  <c:v>0.96150000000000002</c:v>
                </c:pt>
                <c:pt idx="67">
                  <c:v>0.9486</c:v>
                </c:pt>
                <c:pt idx="68">
                  <c:v>0.93720000000000003</c:v>
                </c:pt>
                <c:pt idx="69">
                  <c:v>0.9214</c:v>
                </c:pt>
                <c:pt idx="70">
                  <c:v>0.9073</c:v>
                </c:pt>
                <c:pt idx="71">
                  <c:v>0.89129999999999998</c:v>
                </c:pt>
                <c:pt idx="72">
                  <c:v>0.87350000000000005</c:v>
                </c:pt>
                <c:pt idx="73">
                  <c:v>0.85450000000000004</c:v>
                </c:pt>
                <c:pt idx="74">
                  <c:v>0.8377</c:v>
                </c:pt>
                <c:pt idx="75">
                  <c:v>0.81759999999999999</c:v>
                </c:pt>
                <c:pt idx="76">
                  <c:v>0.79820000000000002</c:v>
                </c:pt>
                <c:pt idx="77">
                  <c:v>0.77659999999999996</c:v>
                </c:pt>
                <c:pt idx="78">
                  <c:v>0.75560000000000005</c:v>
                </c:pt>
                <c:pt idx="79">
                  <c:v>0.73229999999999995</c:v>
                </c:pt>
                <c:pt idx="80">
                  <c:v>0.71150000000000002</c:v>
                </c:pt>
                <c:pt idx="81">
                  <c:v>0.68710000000000004</c:v>
                </c:pt>
                <c:pt idx="82">
                  <c:v>0.66159999999999997</c:v>
                </c:pt>
                <c:pt idx="83">
                  <c:v>0.63560000000000005</c:v>
                </c:pt>
                <c:pt idx="84">
                  <c:v>0.60540000000000005</c:v>
                </c:pt>
                <c:pt idx="85">
                  <c:v>0.57010000000000005</c:v>
                </c:pt>
                <c:pt idx="86">
                  <c:v>0.53990000000000005</c:v>
                </c:pt>
                <c:pt idx="87">
                  <c:v>0.50949999999999995</c:v>
                </c:pt>
                <c:pt idx="88">
                  <c:v>0.4778</c:v>
                </c:pt>
                <c:pt idx="89">
                  <c:v>0.44650000000000001</c:v>
                </c:pt>
                <c:pt idx="90">
                  <c:v>0.41499999999999998</c:v>
                </c:pt>
                <c:pt idx="91">
                  <c:v>0.38390000000000002</c:v>
                </c:pt>
                <c:pt idx="92">
                  <c:v>0.35220000000000001</c:v>
                </c:pt>
                <c:pt idx="93">
                  <c:v>0.32250000000000001</c:v>
                </c:pt>
                <c:pt idx="94">
                  <c:v>0.29330000000000001</c:v>
                </c:pt>
                <c:pt idx="95">
                  <c:v>0.26519999999999999</c:v>
                </c:pt>
                <c:pt idx="96">
                  <c:v>0.2397</c:v>
                </c:pt>
                <c:pt idx="97">
                  <c:v>0.2155</c:v>
                </c:pt>
                <c:pt idx="98">
                  <c:v>0.19259999999999999</c:v>
                </c:pt>
                <c:pt idx="99">
                  <c:v>0.17130000000000001</c:v>
                </c:pt>
                <c:pt idx="100">
                  <c:v>0.15240000000000001</c:v>
                </c:pt>
                <c:pt idx="101">
                  <c:v>0.1343</c:v>
                </c:pt>
                <c:pt idx="102">
                  <c:v>0.1188</c:v>
                </c:pt>
                <c:pt idx="103">
                  <c:v>0.1036</c:v>
                </c:pt>
                <c:pt idx="104">
                  <c:v>9.0399999999999994E-2</c:v>
                </c:pt>
                <c:pt idx="105">
                  <c:v>7.9000000000000001E-2</c:v>
                </c:pt>
                <c:pt idx="106">
                  <c:v>6.8900000000000003E-2</c:v>
                </c:pt>
                <c:pt idx="107">
                  <c:v>5.9400000000000001E-2</c:v>
                </c:pt>
                <c:pt idx="108">
                  <c:v>5.0700000000000002E-2</c:v>
                </c:pt>
                <c:pt idx="109">
                  <c:v>4.4499999999999998E-2</c:v>
                </c:pt>
                <c:pt idx="110">
                  <c:v>3.85E-2</c:v>
                </c:pt>
                <c:pt idx="111">
                  <c:v>3.2399999999999998E-2</c:v>
                </c:pt>
                <c:pt idx="112">
                  <c:v>2.8799999999999999E-2</c:v>
                </c:pt>
                <c:pt idx="113">
                  <c:v>2.5000000000000001E-2</c:v>
                </c:pt>
                <c:pt idx="114">
                  <c:v>2.1299999999999999E-2</c:v>
                </c:pt>
                <c:pt idx="115">
                  <c:v>1.8100000000000002E-2</c:v>
                </c:pt>
                <c:pt idx="116">
                  <c:v>1.5599999999999999E-2</c:v>
                </c:pt>
                <c:pt idx="117">
                  <c:v>1.34E-2</c:v>
                </c:pt>
                <c:pt idx="118">
                  <c:v>1.0999999999999999E-2</c:v>
                </c:pt>
                <c:pt idx="119">
                  <c:v>9.1999999999999998E-3</c:v>
                </c:pt>
                <c:pt idx="120">
                  <c:v>7.6E-3</c:v>
                </c:pt>
                <c:pt idx="121">
                  <c:v>6.7999999999999996E-3</c:v>
                </c:pt>
                <c:pt idx="122">
                  <c:v>5.8999999999999999E-3</c:v>
                </c:pt>
                <c:pt idx="123">
                  <c:v>5.3E-3</c:v>
                </c:pt>
                <c:pt idx="124">
                  <c:v>4.7999999999999996E-3</c:v>
                </c:pt>
                <c:pt idx="125">
                  <c:v>3.5000000000000001E-3</c:v>
                </c:pt>
                <c:pt idx="126">
                  <c:v>3.3E-3</c:v>
                </c:pt>
                <c:pt idx="127">
                  <c:v>2.5000000000000001E-3</c:v>
                </c:pt>
                <c:pt idx="128">
                  <c:v>2.2000000000000001E-3</c:v>
                </c:pt>
                <c:pt idx="129">
                  <c:v>1.5E-3</c:v>
                </c:pt>
                <c:pt idx="130">
                  <c:v>1.2999999999999999E-3</c:v>
                </c:pt>
                <c:pt idx="131">
                  <c:v>1.1000000000000001E-3</c:v>
                </c:pt>
                <c:pt idx="132">
                  <c:v>4.0000000000000002E-4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'multi spectra viewer'!$K$1</c:f>
              <c:strCache>
                <c:ptCount val="1"/>
                <c:pt idx="0">
                  <c:v>DAPI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'multi spectra viewer'!$G$2:$G$577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'multi spectra viewer'!$K$2:$K$577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3.0999999999999999E-3</c:v>
                </c:pt>
                <c:pt idx="76">
                  <c:v>3.8E-3</c:v>
                </c:pt>
                <c:pt idx="77">
                  <c:v>4.4000000000000003E-3</c:v>
                </c:pt>
                <c:pt idx="78">
                  <c:v>4.4000000000000003E-3</c:v>
                </c:pt>
                <c:pt idx="79">
                  <c:v>4.4000000000000003E-3</c:v>
                </c:pt>
                <c:pt idx="80">
                  <c:v>4.7999999999999996E-3</c:v>
                </c:pt>
                <c:pt idx="81">
                  <c:v>6.1000000000000004E-3</c:v>
                </c:pt>
                <c:pt idx="82">
                  <c:v>6.7000000000000002E-3</c:v>
                </c:pt>
                <c:pt idx="83">
                  <c:v>7.6E-3</c:v>
                </c:pt>
                <c:pt idx="84">
                  <c:v>8.8999999999999999E-3</c:v>
                </c:pt>
                <c:pt idx="85">
                  <c:v>1.0800000000000001E-2</c:v>
                </c:pt>
                <c:pt idx="86">
                  <c:v>1.2699999999999999E-2</c:v>
                </c:pt>
                <c:pt idx="87">
                  <c:v>1.49E-2</c:v>
                </c:pt>
                <c:pt idx="88">
                  <c:v>1.7100000000000001E-2</c:v>
                </c:pt>
                <c:pt idx="89">
                  <c:v>2.1499999999999998E-2</c:v>
                </c:pt>
                <c:pt idx="90">
                  <c:v>2.53E-2</c:v>
                </c:pt>
                <c:pt idx="91">
                  <c:v>3.0099999999999998E-2</c:v>
                </c:pt>
                <c:pt idx="92">
                  <c:v>3.61E-2</c:v>
                </c:pt>
                <c:pt idx="93">
                  <c:v>4.2099999999999999E-2</c:v>
                </c:pt>
                <c:pt idx="94">
                  <c:v>5.1999999999999998E-2</c:v>
                </c:pt>
                <c:pt idx="95">
                  <c:v>5.96E-2</c:v>
                </c:pt>
                <c:pt idx="96">
                  <c:v>6.9900000000000004E-2</c:v>
                </c:pt>
                <c:pt idx="97">
                  <c:v>8.2100000000000006E-2</c:v>
                </c:pt>
                <c:pt idx="98">
                  <c:v>9.3299999999999994E-2</c:v>
                </c:pt>
                <c:pt idx="99">
                  <c:v>0.10290000000000001</c:v>
                </c:pt>
                <c:pt idx="100">
                  <c:v>0.1181</c:v>
                </c:pt>
                <c:pt idx="101">
                  <c:v>0.13059999999999999</c:v>
                </c:pt>
                <c:pt idx="102">
                  <c:v>0.14499999999999999</c:v>
                </c:pt>
                <c:pt idx="103">
                  <c:v>0.16120000000000001</c:v>
                </c:pt>
                <c:pt idx="104">
                  <c:v>0.1802</c:v>
                </c:pt>
                <c:pt idx="105">
                  <c:v>0.1983</c:v>
                </c:pt>
                <c:pt idx="106">
                  <c:v>0.2167</c:v>
                </c:pt>
                <c:pt idx="107">
                  <c:v>0.2397</c:v>
                </c:pt>
                <c:pt idx="108">
                  <c:v>0.2576</c:v>
                </c:pt>
                <c:pt idx="109">
                  <c:v>0.27850000000000003</c:v>
                </c:pt>
                <c:pt idx="110">
                  <c:v>0.29880000000000001</c:v>
                </c:pt>
                <c:pt idx="111">
                  <c:v>0.31340000000000001</c:v>
                </c:pt>
                <c:pt idx="112">
                  <c:v>0.33739999999999998</c:v>
                </c:pt>
                <c:pt idx="113">
                  <c:v>0.3569</c:v>
                </c:pt>
                <c:pt idx="114">
                  <c:v>0.37640000000000001</c:v>
                </c:pt>
                <c:pt idx="115">
                  <c:v>0.39879999999999999</c:v>
                </c:pt>
                <c:pt idx="116">
                  <c:v>0.41860000000000003</c:v>
                </c:pt>
                <c:pt idx="117">
                  <c:v>0.44500000000000001</c:v>
                </c:pt>
                <c:pt idx="118">
                  <c:v>0.46210000000000001</c:v>
                </c:pt>
                <c:pt idx="119">
                  <c:v>0.48609999999999998</c:v>
                </c:pt>
                <c:pt idx="120">
                  <c:v>0.50919999999999999</c:v>
                </c:pt>
                <c:pt idx="121">
                  <c:v>0.5323</c:v>
                </c:pt>
                <c:pt idx="122">
                  <c:v>0.55479999999999996</c:v>
                </c:pt>
                <c:pt idx="123">
                  <c:v>0.57350000000000001</c:v>
                </c:pt>
                <c:pt idx="124">
                  <c:v>0.58760000000000001</c:v>
                </c:pt>
                <c:pt idx="125">
                  <c:v>0.6119</c:v>
                </c:pt>
                <c:pt idx="126">
                  <c:v>0.628</c:v>
                </c:pt>
                <c:pt idx="127">
                  <c:v>0.64880000000000004</c:v>
                </c:pt>
                <c:pt idx="128">
                  <c:v>0.67100000000000004</c:v>
                </c:pt>
                <c:pt idx="129">
                  <c:v>0.69650000000000001</c:v>
                </c:pt>
                <c:pt idx="130">
                  <c:v>0.71319999999999995</c:v>
                </c:pt>
                <c:pt idx="131">
                  <c:v>0.73780000000000001</c:v>
                </c:pt>
                <c:pt idx="132">
                  <c:v>0.75060000000000004</c:v>
                </c:pt>
                <c:pt idx="133">
                  <c:v>0.77139999999999997</c:v>
                </c:pt>
                <c:pt idx="134">
                  <c:v>0.79049999999999998</c:v>
                </c:pt>
                <c:pt idx="135">
                  <c:v>0.80800000000000005</c:v>
                </c:pt>
                <c:pt idx="136">
                  <c:v>0.82089999999999996</c:v>
                </c:pt>
                <c:pt idx="137">
                  <c:v>0.83730000000000004</c:v>
                </c:pt>
                <c:pt idx="138">
                  <c:v>0.8478</c:v>
                </c:pt>
                <c:pt idx="139">
                  <c:v>0.8569</c:v>
                </c:pt>
                <c:pt idx="140">
                  <c:v>0.86980000000000002</c:v>
                </c:pt>
                <c:pt idx="141">
                  <c:v>0.89659999999999995</c:v>
                </c:pt>
                <c:pt idx="142">
                  <c:v>0.91290000000000004</c:v>
                </c:pt>
                <c:pt idx="143">
                  <c:v>0.91320000000000001</c:v>
                </c:pt>
                <c:pt idx="144">
                  <c:v>0.9274</c:v>
                </c:pt>
                <c:pt idx="145">
                  <c:v>0.94369999999999998</c:v>
                </c:pt>
                <c:pt idx="146">
                  <c:v>0.94369999999999998</c:v>
                </c:pt>
                <c:pt idx="147">
                  <c:v>0.95079999999999998</c:v>
                </c:pt>
                <c:pt idx="148">
                  <c:v>0.95850000000000002</c:v>
                </c:pt>
                <c:pt idx="149">
                  <c:v>0.96619999999999995</c:v>
                </c:pt>
                <c:pt idx="150">
                  <c:v>0.96319999999999995</c:v>
                </c:pt>
                <c:pt idx="151">
                  <c:v>0.97009999999999996</c:v>
                </c:pt>
                <c:pt idx="152">
                  <c:v>0.9748</c:v>
                </c:pt>
                <c:pt idx="153">
                  <c:v>0.97809999999999997</c:v>
                </c:pt>
                <c:pt idx="154">
                  <c:v>0.99270000000000003</c:v>
                </c:pt>
                <c:pt idx="155">
                  <c:v>0.98829999999999996</c:v>
                </c:pt>
                <c:pt idx="156">
                  <c:v>0.99299999999999999</c:v>
                </c:pt>
                <c:pt idx="157">
                  <c:v>0.99570000000000003</c:v>
                </c:pt>
                <c:pt idx="158">
                  <c:v>0.9879</c:v>
                </c:pt>
                <c:pt idx="159">
                  <c:v>0.99319999999999997</c:v>
                </c:pt>
                <c:pt idx="160">
                  <c:v>0.99409999999999998</c:v>
                </c:pt>
                <c:pt idx="161">
                  <c:v>1</c:v>
                </c:pt>
                <c:pt idx="162">
                  <c:v>0.99129999999999996</c:v>
                </c:pt>
                <c:pt idx="163">
                  <c:v>0.99890000000000001</c:v>
                </c:pt>
                <c:pt idx="164">
                  <c:v>0.99809999999999999</c:v>
                </c:pt>
                <c:pt idx="165">
                  <c:v>0.98829999999999996</c:v>
                </c:pt>
                <c:pt idx="166">
                  <c:v>0.99099999999999999</c:v>
                </c:pt>
                <c:pt idx="167">
                  <c:v>0.97989999999999999</c:v>
                </c:pt>
                <c:pt idx="168">
                  <c:v>0.98160000000000003</c:v>
                </c:pt>
                <c:pt idx="169">
                  <c:v>0.97160000000000002</c:v>
                </c:pt>
                <c:pt idx="170">
                  <c:v>0.9698</c:v>
                </c:pt>
                <c:pt idx="171">
                  <c:v>0.96130000000000004</c:v>
                </c:pt>
                <c:pt idx="172">
                  <c:v>0.95279999999999998</c:v>
                </c:pt>
                <c:pt idx="173">
                  <c:v>0.94269999999999998</c:v>
                </c:pt>
                <c:pt idx="174">
                  <c:v>0.93059999999999998</c:v>
                </c:pt>
                <c:pt idx="175">
                  <c:v>0.92400000000000004</c:v>
                </c:pt>
                <c:pt idx="176">
                  <c:v>0.91390000000000005</c:v>
                </c:pt>
                <c:pt idx="177">
                  <c:v>0.90769999999999995</c:v>
                </c:pt>
                <c:pt idx="178">
                  <c:v>0.9113</c:v>
                </c:pt>
                <c:pt idx="179">
                  <c:v>0.90100000000000002</c:v>
                </c:pt>
                <c:pt idx="180">
                  <c:v>0.89370000000000005</c:v>
                </c:pt>
                <c:pt idx="181">
                  <c:v>0.87260000000000004</c:v>
                </c:pt>
                <c:pt idx="182">
                  <c:v>0.86560000000000004</c:v>
                </c:pt>
                <c:pt idx="183">
                  <c:v>0.84160000000000001</c:v>
                </c:pt>
                <c:pt idx="184">
                  <c:v>0.8347</c:v>
                </c:pt>
                <c:pt idx="185">
                  <c:v>0.82389999999999997</c:v>
                </c:pt>
                <c:pt idx="186">
                  <c:v>0.81640000000000001</c:v>
                </c:pt>
                <c:pt idx="187">
                  <c:v>0.80259999999999998</c:v>
                </c:pt>
                <c:pt idx="188">
                  <c:v>0.79120000000000001</c:v>
                </c:pt>
                <c:pt idx="189">
                  <c:v>0.78239999999999998</c:v>
                </c:pt>
                <c:pt idx="190">
                  <c:v>0.78069999999999995</c:v>
                </c:pt>
                <c:pt idx="191">
                  <c:v>0.77080000000000004</c:v>
                </c:pt>
                <c:pt idx="192">
                  <c:v>0.75090000000000001</c:v>
                </c:pt>
                <c:pt idx="193">
                  <c:v>0.73970000000000002</c:v>
                </c:pt>
                <c:pt idx="194">
                  <c:v>0.73070000000000002</c:v>
                </c:pt>
                <c:pt idx="195">
                  <c:v>0.7198</c:v>
                </c:pt>
                <c:pt idx="196">
                  <c:v>0.70689999999999997</c:v>
                </c:pt>
                <c:pt idx="197">
                  <c:v>0.69110000000000005</c:v>
                </c:pt>
                <c:pt idx="198">
                  <c:v>0.68620000000000003</c:v>
                </c:pt>
                <c:pt idx="199">
                  <c:v>0.67589999999999995</c:v>
                </c:pt>
                <c:pt idx="200">
                  <c:v>0.66749999999999998</c:v>
                </c:pt>
                <c:pt idx="201">
                  <c:v>0.64810000000000001</c:v>
                </c:pt>
                <c:pt idx="202">
                  <c:v>0.64670000000000005</c:v>
                </c:pt>
                <c:pt idx="203">
                  <c:v>0.63249999999999995</c:v>
                </c:pt>
                <c:pt idx="204">
                  <c:v>0.61799999999999999</c:v>
                </c:pt>
                <c:pt idx="205">
                  <c:v>0.6099</c:v>
                </c:pt>
                <c:pt idx="206">
                  <c:v>0.61</c:v>
                </c:pt>
                <c:pt idx="207">
                  <c:v>0.59299999999999997</c:v>
                </c:pt>
                <c:pt idx="208">
                  <c:v>0.58069999999999999</c:v>
                </c:pt>
                <c:pt idx="209">
                  <c:v>0.57520000000000004</c:v>
                </c:pt>
                <c:pt idx="210">
                  <c:v>0.55800000000000005</c:v>
                </c:pt>
                <c:pt idx="211">
                  <c:v>0.5504</c:v>
                </c:pt>
                <c:pt idx="212">
                  <c:v>0.5383</c:v>
                </c:pt>
                <c:pt idx="213">
                  <c:v>0.53090000000000004</c:v>
                </c:pt>
                <c:pt idx="214">
                  <c:v>0.51900000000000002</c:v>
                </c:pt>
                <c:pt idx="215">
                  <c:v>0.51070000000000004</c:v>
                </c:pt>
                <c:pt idx="216">
                  <c:v>0.50239999999999996</c:v>
                </c:pt>
                <c:pt idx="217">
                  <c:v>0.48799999999999999</c:v>
                </c:pt>
                <c:pt idx="218">
                  <c:v>0.48070000000000002</c:v>
                </c:pt>
                <c:pt idx="219">
                  <c:v>0.47249999999999998</c:v>
                </c:pt>
                <c:pt idx="220">
                  <c:v>0.4587</c:v>
                </c:pt>
                <c:pt idx="221">
                  <c:v>0.45379999999999998</c:v>
                </c:pt>
                <c:pt idx="222">
                  <c:v>0.44340000000000002</c:v>
                </c:pt>
                <c:pt idx="223">
                  <c:v>0.42909999999999998</c:v>
                </c:pt>
                <c:pt idx="224">
                  <c:v>0.42130000000000001</c:v>
                </c:pt>
                <c:pt idx="225">
                  <c:v>0.41410000000000002</c:v>
                </c:pt>
                <c:pt idx="226">
                  <c:v>0.40820000000000001</c:v>
                </c:pt>
                <c:pt idx="227">
                  <c:v>0.3972</c:v>
                </c:pt>
                <c:pt idx="228">
                  <c:v>0.39140000000000003</c:v>
                </c:pt>
                <c:pt idx="229">
                  <c:v>0.38179999999999997</c:v>
                </c:pt>
                <c:pt idx="230">
                  <c:v>0.37259999999999999</c:v>
                </c:pt>
                <c:pt idx="231">
                  <c:v>0.3679</c:v>
                </c:pt>
                <c:pt idx="232">
                  <c:v>0.35560000000000003</c:v>
                </c:pt>
                <c:pt idx="233">
                  <c:v>0.34760000000000002</c:v>
                </c:pt>
                <c:pt idx="234">
                  <c:v>0.33829999999999999</c:v>
                </c:pt>
                <c:pt idx="235">
                  <c:v>0.33189999999999997</c:v>
                </c:pt>
                <c:pt idx="236">
                  <c:v>0.3236</c:v>
                </c:pt>
                <c:pt idx="237">
                  <c:v>0.31669999999999998</c:v>
                </c:pt>
                <c:pt idx="238">
                  <c:v>0.31269999999999998</c:v>
                </c:pt>
                <c:pt idx="239">
                  <c:v>0.3024</c:v>
                </c:pt>
                <c:pt idx="240">
                  <c:v>0.29930000000000001</c:v>
                </c:pt>
                <c:pt idx="241">
                  <c:v>0.29049999999999998</c:v>
                </c:pt>
                <c:pt idx="242">
                  <c:v>0.2868</c:v>
                </c:pt>
                <c:pt idx="243">
                  <c:v>0.27589999999999998</c:v>
                </c:pt>
                <c:pt idx="244">
                  <c:v>0.27089999999999997</c:v>
                </c:pt>
                <c:pt idx="245">
                  <c:v>0.26540000000000002</c:v>
                </c:pt>
                <c:pt idx="246">
                  <c:v>0.25819999999999999</c:v>
                </c:pt>
                <c:pt idx="247">
                  <c:v>0.24990000000000001</c:v>
                </c:pt>
                <c:pt idx="248">
                  <c:v>0.24809999999999999</c:v>
                </c:pt>
                <c:pt idx="249">
                  <c:v>0.23769999999999999</c:v>
                </c:pt>
                <c:pt idx="250">
                  <c:v>0.2349</c:v>
                </c:pt>
                <c:pt idx="251">
                  <c:v>0.2301</c:v>
                </c:pt>
                <c:pt idx="252">
                  <c:v>0.22520000000000001</c:v>
                </c:pt>
                <c:pt idx="253">
                  <c:v>0.2203</c:v>
                </c:pt>
                <c:pt idx="254">
                  <c:v>0.21310000000000001</c:v>
                </c:pt>
                <c:pt idx="255">
                  <c:v>0.2082</c:v>
                </c:pt>
                <c:pt idx="256">
                  <c:v>0.20330000000000001</c:v>
                </c:pt>
                <c:pt idx="257">
                  <c:v>0.1996</c:v>
                </c:pt>
                <c:pt idx="258">
                  <c:v>0.19209999999999999</c:v>
                </c:pt>
                <c:pt idx="259">
                  <c:v>0.1895</c:v>
                </c:pt>
                <c:pt idx="260">
                  <c:v>0.18360000000000001</c:v>
                </c:pt>
                <c:pt idx="261">
                  <c:v>0.18</c:v>
                </c:pt>
                <c:pt idx="262">
                  <c:v>0.17580000000000001</c:v>
                </c:pt>
                <c:pt idx="263">
                  <c:v>0.17080000000000001</c:v>
                </c:pt>
                <c:pt idx="264">
                  <c:v>0.16830000000000001</c:v>
                </c:pt>
                <c:pt idx="265">
                  <c:v>0.16320000000000001</c:v>
                </c:pt>
                <c:pt idx="266">
                  <c:v>0.15840000000000001</c:v>
                </c:pt>
                <c:pt idx="267">
                  <c:v>0.1575</c:v>
                </c:pt>
                <c:pt idx="268">
                  <c:v>0.1515</c:v>
                </c:pt>
                <c:pt idx="269">
                  <c:v>0.1487</c:v>
                </c:pt>
                <c:pt idx="270">
                  <c:v>0.1439</c:v>
                </c:pt>
                <c:pt idx="271">
                  <c:v>0.13930000000000001</c:v>
                </c:pt>
                <c:pt idx="272">
                  <c:v>0.13400000000000001</c:v>
                </c:pt>
                <c:pt idx="273">
                  <c:v>0.1318</c:v>
                </c:pt>
                <c:pt idx="274">
                  <c:v>0.1293</c:v>
                </c:pt>
                <c:pt idx="275">
                  <c:v>0.1244</c:v>
                </c:pt>
                <c:pt idx="276">
                  <c:v>0.124</c:v>
                </c:pt>
                <c:pt idx="277">
                  <c:v>0.12</c:v>
                </c:pt>
                <c:pt idx="278">
                  <c:v>0.1169</c:v>
                </c:pt>
                <c:pt idx="279">
                  <c:v>0.1128</c:v>
                </c:pt>
                <c:pt idx="280">
                  <c:v>0.1096</c:v>
                </c:pt>
                <c:pt idx="281">
                  <c:v>0.1082</c:v>
                </c:pt>
                <c:pt idx="282">
                  <c:v>0.1032</c:v>
                </c:pt>
                <c:pt idx="283">
                  <c:v>9.9099999999999994E-2</c:v>
                </c:pt>
                <c:pt idx="284">
                  <c:v>9.5899999999999999E-2</c:v>
                </c:pt>
                <c:pt idx="285">
                  <c:v>9.6199999999999994E-2</c:v>
                </c:pt>
                <c:pt idx="286">
                  <c:v>9.1600000000000001E-2</c:v>
                </c:pt>
                <c:pt idx="287">
                  <c:v>9.0200000000000002E-2</c:v>
                </c:pt>
                <c:pt idx="288">
                  <c:v>8.6599999999999996E-2</c:v>
                </c:pt>
                <c:pt idx="289">
                  <c:v>8.3500000000000005E-2</c:v>
                </c:pt>
                <c:pt idx="290">
                  <c:v>8.2199999999999995E-2</c:v>
                </c:pt>
                <c:pt idx="291">
                  <c:v>8.0799999999999997E-2</c:v>
                </c:pt>
                <c:pt idx="292">
                  <c:v>7.7499999999999999E-2</c:v>
                </c:pt>
                <c:pt idx="293">
                  <c:v>7.5700000000000003E-2</c:v>
                </c:pt>
                <c:pt idx="294">
                  <c:v>7.0599999999999996E-2</c:v>
                </c:pt>
                <c:pt idx="295">
                  <c:v>7.2499999999999995E-2</c:v>
                </c:pt>
                <c:pt idx="296">
                  <c:v>6.88E-2</c:v>
                </c:pt>
                <c:pt idx="297">
                  <c:v>6.7400000000000002E-2</c:v>
                </c:pt>
                <c:pt idx="298">
                  <c:v>6.5100000000000005E-2</c:v>
                </c:pt>
                <c:pt idx="299">
                  <c:v>6.3200000000000006E-2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'multi spectra viewer'!$L$1</c:f>
              <c:strCache>
                <c:ptCount val="1"/>
                <c:pt idx="0">
                  <c:v>-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'multi spectra viewer'!$G$2:$G$577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'multi spectra viewer'!$L$2:$L$577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'multi spectra viewer'!$M$1</c:f>
              <c:strCache>
                <c:ptCount val="1"/>
                <c:pt idx="0">
                  <c:v>-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'multi spectra viewer'!$G$2:$G$577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'multi spectra viewer'!$M$2:$M$577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'multi spectra viewer'!$N$1</c:f>
              <c:strCache>
                <c:ptCount val="1"/>
                <c:pt idx="0">
                  <c:v>Alexa 488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'multi spectra viewer'!$G$2:$G$577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'multi spectra viewer'!$N$2:$N$577</c:f>
              <c:numCache>
                <c:formatCode>General</c:formatCode>
                <c:ptCount val="576"/>
                <c:pt idx="0">
                  <c:v>0.372</c:v>
                </c:pt>
                <c:pt idx="1">
                  <c:v>0.35139999999999999</c:v>
                </c:pt>
                <c:pt idx="2">
                  <c:v>0.33639999999999998</c:v>
                </c:pt>
                <c:pt idx="3">
                  <c:v>0.32300000000000001</c:v>
                </c:pt>
                <c:pt idx="4">
                  <c:v>0.30890000000000001</c:v>
                </c:pt>
                <c:pt idx="5">
                  <c:v>0.29930000000000001</c:v>
                </c:pt>
                <c:pt idx="6">
                  <c:v>0.29110000000000003</c:v>
                </c:pt>
                <c:pt idx="7">
                  <c:v>0.28170000000000001</c:v>
                </c:pt>
                <c:pt idx="8">
                  <c:v>0.27839999999999998</c:v>
                </c:pt>
                <c:pt idx="9">
                  <c:v>0.27500000000000002</c:v>
                </c:pt>
                <c:pt idx="10">
                  <c:v>0.27289999999999998</c:v>
                </c:pt>
                <c:pt idx="11">
                  <c:v>0.27260000000000001</c:v>
                </c:pt>
                <c:pt idx="12">
                  <c:v>0.27429999999999999</c:v>
                </c:pt>
                <c:pt idx="13">
                  <c:v>0.2737</c:v>
                </c:pt>
                <c:pt idx="14">
                  <c:v>0.27429999999999999</c:v>
                </c:pt>
                <c:pt idx="15">
                  <c:v>0.2732</c:v>
                </c:pt>
                <c:pt idx="16">
                  <c:v>0.2697</c:v>
                </c:pt>
                <c:pt idx="17">
                  <c:v>0.26679999999999998</c:v>
                </c:pt>
                <c:pt idx="18">
                  <c:v>0.25919999999999999</c:v>
                </c:pt>
                <c:pt idx="19">
                  <c:v>0.25190000000000001</c:v>
                </c:pt>
                <c:pt idx="20">
                  <c:v>0.24299999999999999</c:v>
                </c:pt>
                <c:pt idx="21">
                  <c:v>0.23280000000000001</c:v>
                </c:pt>
                <c:pt idx="22">
                  <c:v>0.2198</c:v>
                </c:pt>
                <c:pt idx="23">
                  <c:v>0.20979999999999999</c:v>
                </c:pt>
                <c:pt idx="24">
                  <c:v>0.19919999999999999</c:v>
                </c:pt>
                <c:pt idx="25">
                  <c:v>0.18640000000000001</c:v>
                </c:pt>
                <c:pt idx="26">
                  <c:v>0.1757</c:v>
                </c:pt>
                <c:pt idx="27">
                  <c:v>0.16769999999999999</c:v>
                </c:pt>
                <c:pt idx="28">
                  <c:v>0.15820000000000001</c:v>
                </c:pt>
                <c:pt idx="29">
                  <c:v>0.14929999999999999</c:v>
                </c:pt>
                <c:pt idx="30">
                  <c:v>0.1439</c:v>
                </c:pt>
                <c:pt idx="31">
                  <c:v>0.13930000000000001</c:v>
                </c:pt>
                <c:pt idx="32">
                  <c:v>0.1363</c:v>
                </c:pt>
                <c:pt idx="33">
                  <c:v>0.13400000000000001</c:v>
                </c:pt>
                <c:pt idx="34">
                  <c:v>0.1336</c:v>
                </c:pt>
                <c:pt idx="35">
                  <c:v>0.13420000000000001</c:v>
                </c:pt>
                <c:pt idx="36">
                  <c:v>0.1356</c:v>
                </c:pt>
                <c:pt idx="37">
                  <c:v>0.13650000000000001</c:v>
                </c:pt>
                <c:pt idx="38">
                  <c:v>0.1394</c:v>
                </c:pt>
                <c:pt idx="39">
                  <c:v>0.13930000000000001</c:v>
                </c:pt>
                <c:pt idx="40">
                  <c:v>0.1399</c:v>
                </c:pt>
                <c:pt idx="41">
                  <c:v>0.14069999999999999</c:v>
                </c:pt>
                <c:pt idx="42">
                  <c:v>0.1399</c:v>
                </c:pt>
                <c:pt idx="43">
                  <c:v>0.1368</c:v>
                </c:pt>
                <c:pt idx="44">
                  <c:v>0.1348</c:v>
                </c:pt>
                <c:pt idx="45">
                  <c:v>0.13070000000000001</c:v>
                </c:pt>
                <c:pt idx="46">
                  <c:v>0.12659999999999999</c:v>
                </c:pt>
                <c:pt idx="47">
                  <c:v>0.122</c:v>
                </c:pt>
                <c:pt idx="48">
                  <c:v>0.1176</c:v>
                </c:pt>
                <c:pt idx="49">
                  <c:v>0.1124</c:v>
                </c:pt>
                <c:pt idx="50">
                  <c:v>0.1085</c:v>
                </c:pt>
                <c:pt idx="51">
                  <c:v>0.10249999999999999</c:v>
                </c:pt>
                <c:pt idx="52">
                  <c:v>9.8100000000000007E-2</c:v>
                </c:pt>
                <c:pt idx="53">
                  <c:v>9.3399999999999997E-2</c:v>
                </c:pt>
                <c:pt idx="54">
                  <c:v>8.8400000000000006E-2</c:v>
                </c:pt>
                <c:pt idx="55">
                  <c:v>8.3500000000000005E-2</c:v>
                </c:pt>
                <c:pt idx="56">
                  <c:v>7.9799999999999996E-2</c:v>
                </c:pt>
                <c:pt idx="57">
                  <c:v>7.5300000000000006E-2</c:v>
                </c:pt>
                <c:pt idx="58">
                  <c:v>7.1900000000000006E-2</c:v>
                </c:pt>
                <c:pt idx="59">
                  <c:v>6.88E-2</c:v>
                </c:pt>
                <c:pt idx="60">
                  <c:v>6.5799999999999997E-2</c:v>
                </c:pt>
                <c:pt idx="61">
                  <c:v>6.3299999999999995E-2</c:v>
                </c:pt>
                <c:pt idx="62">
                  <c:v>6.1100000000000002E-2</c:v>
                </c:pt>
                <c:pt idx="63">
                  <c:v>5.91E-2</c:v>
                </c:pt>
                <c:pt idx="64">
                  <c:v>5.7299999999999997E-2</c:v>
                </c:pt>
                <c:pt idx="65">
                  <c:v>5.5199999999999999E-2</c:v>
                </c:pt>
                <c:pt idx="66">
                  <c:v>5.3400000000000003E-2</c:v>
                </c:pt>
                <c:pt idx="67">
                  <c:v>5.1700000000000003E-2</c:v>
                </c:pt>
                <c:pt idx="68">
                  <c:v>5.0700000000000002E-2</c:v>
                </c:pt>
                <c:pt idx="69">
                  <c:v>4.9399999999999999E-2</c:v>
                </c:pt>
                <c:pt idx="70">
                  <c:v>4.8099999999999997E-2</c:v>
                </c:pt>
                <c:pt idx="71">
                  <c:v>4.7600000000000003E-2</c:v>
                </c:pt>
                <c:pt idx="72">
                  <c:v>4.5999999999999999E-2</c:v>
                </c:pt>
                <c:pt idx="73">
                  <c:v>4.4400000000000002E-2</c:v>
                </c:pt>
                <c:pt idx="74">
                  <c:v>4.3999999999999997E-2</c:v>
                </c:pt>
                <c:pt idx="75">
                  <c:v>4.2900000000000001E-2</c:v>
                </c:pt>
                <c:pt idx="76">
                  <c:v>4.2000000000000003E-2</c:v>
                </c:pt>
                <c:pt idx="77">
                  <c:v>4.07E-2</c:v>
                </c:pt>
                <c:pt idx="78">
                  <c:v>3.9600000000000003E-2</c:v>
                </c:pt>
                <c:pt idx="79">
                  <c:v>3.8800000000000001E-2</c:v>
                </c:pt>
                <c:pt idx="80">
                  <c:v>3.85E-2</c:v>
                </c:pt>
                <c:pt idx="81">
                  <c:v>3.6799999999999999E-2</c:v>
                </c:pt>
                <c:pt idx="82">
                  <c:v>3.6499999999999998E-2</c:v>
                </c:pt>
                <c:pt idx="83">
                  <c:v>3.61E-2</c:v>
                </c:pt>
                <c:pt idx="84">
                  <c:v>3.4299999999999997E-2</c:v>
                </c:pt>
                <c:pt idx="85">
                  <c:v>3.44E-2</c:v>
                </c:pt>
                <c:pt idx="86">
                  <c:v>3.3300000000000003E-2</c:v>
                </c:pt>
                <c:pt idx="87">
                  <c:v>3.3000000000000002E-2</c:v>
                </c:pt>
                <c:pt idx="88">
                  <c:v>3.27E-2</c:v>
                </c:pt>
                <c:pt idx="89">
                  <c:v>3.1199999999999999E-2</c:v>
                </c:pt>
                <c:pt idx="90">
                  <c:v>3.0800000000000001E-2</c:v>
                </c:pt>
                <c:pt idx="91">
                  <c:v>3.0499999999999999E-2</c:v>
                </c:pt>
                <c:pt idx="92">
                  <c:v>2.9399999999999999E-2</c:v>
                </c:pt>
                <c:pt idx="93">
                  <c:v>2.8899999999999999E-2</c:v>
                </c:pt>
                <c:pt idx="94">
                  <c:v>2.8299999999999999E-2</c:v>
                </c:pt>
                <c:pt idx="95">
                  <c:v>2.81E-2</c:v>
                </c:pt>
                <c:pt idx="96">
                  <c:v>2.7400000000000001E-2</c:v>
                </c:pt>
                <c:pt idx="97">
                  <c:v>2.7400000000000001E-2</c:v>
                </c:pt>
                <c:pt idx="98">
                  <c:v>2.6700000000000002E-2</c:v>
                </c:pt>
                <c:pt idx="99">
                  <c:v>2.6499999999999999E-2</c:v>
                </c:pt>
                <c:pt idx="100">
                  <c:v>2.5999999999999999E-2</c:v>
                </c:pt>
                <c:pt idx="101">
                  <c:v>2.58E-2</c:v>
                </c:pt>
                <c:pt idx="102">
                  <c:v>2.5700000000000001E-2</c:v>
                </c:pt>
                <c:pt idx="103">
                  <c:v>2.5700000000000001E-2</c:v>
                </c:pt>
                <c:pt idx="104">
                  <c:v>2.5399999999999999E-2</c:v>
                </c:pt>
                <c:pt idx="105">
                  <c:v>2.5399999999999999E-2</c:v>
                </c:pt>
                <c:pt idx="106">
                  <c:v>2.52E-2</c:v>
                </c:pt>
                <c:pt idx="107">
                  <c:v>2.5399999999999999E-2</c:v>
                </c:pt>
                <c:pt idx="108">
                  <c:v>2.5499999999999998E-2</c:v>
                </c:pt>
                <c:pt idx="109">
                  <c:v>2.5700000000000001E-2</c:v>
                </c:pt>
                <c:pt idx="110">
                  <c:v>2.64E-2</c:v>
                </c:pt>
                <c:pt idx="111">
                  <c:v>2.69E-2</c:v>
                </c:pt>
                <c:pt idx="112">
                  <c:v>2.7199999999999998E-2</c:v>
                </c:pt>
                <c:pt idx="113">
                  <c:v>2.7400000000000001E-2</c:v>
                </c:pt>
                <c:pt idx="114">
                  <c:v>2.7900000000000001E-2</c:v>
                </c:pt>
                <c:pt idx="115">
                  <c:v>2.8899999999999999E-2</c:v>
                </c:pt>
                <c:pt idx="116">
                  <c:v>2.9499999999999998E-2</c:v>
                </c:pt>
                <c:pt idx="117">
                  <c:v>3.04E-2</c:v>
                </c:pt>
                <c:pt idx="118">
                  <c:v>3.1300000000000001E-2</c:v>
                </c:pt>
                <c:pt idx="119">
                  <c:v>3.2000000000000001E-2</c:v>
                </c:pt>
                <c:pt idx="120">
                  <c:v>3.32E-2</c:v>
                </c:pt>
                <c:pt idx="121">
                  <c:v>3.39E-2</c:v>
                </c:pt>
                <c:pt idx="122">
                  <c:v>3.5900000000000001E-2</c:v>
                </c:pt>
                <c:pt idx="123">
                  <c:v>3.7499999999999999E-2</c:v>
                </c:pt>
                <c:pt idx="124">
                  <c:v>3.8800000000000001E-2</c:v>
                </c:pt>
                <c:pt idx="125">
                  <c:v>4.0500000000000001E-2</c:v>
                </c:pt>
                <c:pt idx="126">
                  <c:v>4.2099999999999999E-2</c:v>
                </c:pt>
                <c:pt idx="127">
                  <c:v>4.3700000000000003E-2</c:v>
                </c:pt>
                <c:pt idx="128">
                  <c:v>4.6199999999999998E-2</c:v>
                </c:pt>
                <c:pt idx="129">
                  <c:v>4.87E-2</c:v>
                </c:pt>
                <c:pt idx="130">
                  <c:v>5.0799999999999998E-2</c:v>
                </c:pt>
                <c:pt idx="131">
                  <c:v>5.3400000000000003E-2</c:v>
                </c:pt>
                <c:pt idx="132">
                  <c:v>5.6099999999999997E-2</c:v>
                </c:pt>
                <c:pt idx="133">
                  <c:v>5.8999999999999997E-2</c:v>
                </c:pt>
                <c:pt idx="134">
                  <c:v>6.1899999999999997E-2</c:v>
                </c:pt>
                <c:pt idx="135">
                  <c:v>6.5100000000000005E-2</c:v>
                </c:pt>
                <c:pt idx="136">
                  <c:v>6.8099999999999994E-2</c:v>
                </c:pt>
                <c:pt idx="137">
                  <c:v>7.1400000000000005E-2</c:v>
                </c:pt>
                <c:pt idx="138">
                  <c:v>7.4700000000000003E-2</c:v>
                </c:pt>
                <c:pt idx="139">
                  <c:v>7.8200000000000006E-2</c:v>
                </c:pt>
                <c:pt idx="140">
                  <c:v>8.2699999999999996E-2</c:v>
                </c:pt>
                <c:pt idx="141">
                  <c:v>8.6900000000000005E-2</c:v>
                </c:pt>
                <c:pt idx="142">
                  <c:v>9.0700000000000003E-2</c:v>
                </c:pt>
                <c:pt idx="143">
                  <c:v>9.5600000000000004E-2</c:v>
                </c:pt>
                <c:pt idx="144">
                  <c:v>0.10059999999999999</c:v>
                </c:pt>
                <c:pt idx="145">
                  <c:v>0.1052</c:v>
                </c:pt>
                <c:pt idx="146">
                  <c:v>0.11119999999999999</c:v>
                </c:pt>
                <c:pt idx="147">
                  <c:v>0.1174</c:v>
                </c:pt>
                <c:pt idx="148">
                  <c:v>0.1235</c:v>
                </c:pt>
                <c:pt idx="149">
                  <c:v>0.1305</c:v>
                </c:pt>
                <c:pt idx="150">
                  <c:v>0.13830000000000001</c:v>
                </c:pt>
                <c:pt idx="151">
                  <c:v>0.1459</c:v>
                </c:pt>
                <c:pt idx="152">
                  <c:v>0.156</c:v>
                </c:pt>
                <c:pt idx="153">
                  <c:v>0.1643</c:v>
                </c:pt>
                <c:pt idx="154">
                  <c:v>0.17460000000000001</c:v>
                </c:pt>
                <c:pt idx="155">
                  <c:v>0.1847</c:v>
                </c:pt>
                <c:pt idx="156">
                  <c:v>0.19600000000000001</c:v>
                </c:pt>
                <c:pt idx="157">
                  <c:v>0.20680000000000001</c:v>
                </c:pt>
                <c:pt idx="158">
                  <c:v>0.21940000000000001</c:v>
                </c:pt>
                <c:pt idx="159">
                  <c:v>0.23089999999999999</c:v>
                </c:pt>
                <c:pt idx="160">
                  <c:v>0.24390000000000001</c:v>
                </c:pt>
                <c:pt idx="161">
                  <c:v>0.25669999999999998</c:v>
                </c:pt>
                <c:pt idx="162">
                  <c:v>0.26979999999999998</c:v>
                </c:pt>
                <c:pt idx="163">
                  <c:v>0.28289999999999998</c:v>
                </c:pt>
                <c:pt idx="164">
                  <c:v>0.29609999999999997</c:v>
                </c:pt>
                <c:pt idx="165">
                  <c:v>0.30890000000000001</c:v>
                </c:pt>
                <c:pt idx="166">
                  <c:v>0.32150000000000001</c:v>
                </c:pt>
                <c:pt idx="167">
                  <c:v>0.33410000000000001</c:v>
                </c:pt>
                <c:pt idx="168">
                  <c:v>0.34670000000000001</c:v>
                </c:pt>
                <c:pt idx="169">
                  <c:v>0.35920000000000002</c:v>
                </c:pt>
                <c:pt idx="170">
                  <c:v>0.37219999999999998</c:v>
                </c:pt>
                <c:pt idx="171">
                  <c:v>0.38500000000000001</c:v>
                </c:pt>
                <c:pt idx="172">
                  <c:v>0.3972</c:v>
                </c:pt>
                <c:pt idx="173">
                  <c:v>0.41070000000000001</c:v>
                </c:pt>
                <c:pt idx="174">
                  <c:v>0.4249</c:v>
                </c:pt>
                <c:pt idx="175">
                  <c:v>0.43890000000000001</c:v>
                </c:pt>
                <c:pt idx="176">
                  <c:v>0.45450000000000002</c:v>
                </c:pt>
                <c:pt idx="177">
                  <c:v>0.47089999999999999</c:v>
                </c:pt>
                <c:pt idx="178">
                  <c:v>0.48930000000000001</c:v>
                </c:pt>
                <c:pt idx="179">
                  <c:v>0.50819999999999999</c:v>
                </c:pt>
                <c:pt idx="180">
                  <c:v>0.52969999999999995</c:v>
                </c:pt>
                <c:pt idx="181">
                  <c:v>0.55210000000000004</c:v>
                </c:pt>
                <c:pt idx="182">
                  <c:v>0.57679999999999998</c:v>
                </c:pt>
                <c:pt idx="183">
                  <c:v>0.60250000000000004</c:v>
                </c:pt>
                <c:pt idx="184">
                  <c:v>0.62970000000000004</c:v>
                </c:pt>
                <c:pt idx="185">
                  <c:v>0.65890000000000004</c:v>
                </c:pt>
                <c:pt idx="186">
                  <c:v>0.68920000000000003</c:v>
                </c:pt>
                <c:pt idx="187">
                  <c:v>0.71989999999999998</c:v>
                </c:pt>
                <c:pt idx="188">
                  <c:v>0.75180000000000002</c:v>
                </c:pt>
                <c:pt idx="189">
                  <c:v>0.78459999999999996</c:v>
                </c:pt>
                <c:pt idx="190">
                  <c:v>0.81699999999999995</c:v>
                </c:pt>
                <c:pt idx="191">
                  <c:v>0.84909999999999997</c:v>
                </c:pt>
                <c:pt idx="192">
                  <c:v>0.88</c:v>
                </c:pt>
                <c:pt idx="193">
                  <c:v>0.90810000000000002</c:v>
                </c:pt>
                <c:pt idx="194">
                  <c:v>0.93400000000000005</c:v>
                </c:pt>
                <c:pt idx="195">
                  <c:v>0.95599999999999996</c:v>
                </c:pt>
                <c:pt idx="196">
                  <c:v>0.97509999999999997</c:v>
                </c:pt>
                <c:pt idx="197">
                  <c:v>0.98829999999999996</c:v>
                </c:pt>
                <c:pt idx="198">
                  <c:v>0.99760000000000004</c:v>
                </c:pt>
                <c:pt idx="199">
                  <c:v>1</c:v>
                </c:pt>
                <c:pt idx="200">
                  <c:v>0.99819999999999998</c:v>
                </c:pt>
                <c:pt idx="201">
                  <c:v>0.98939999999999995</c:v>
                </c:pt>
                <c:pt idx="202">
                  <c:v>0.97460000000000002</c:v>
                </c:pt>
                <c:pt idx="203">
                  <c:v>0.9546</c:v>
                </c:pt>
                <c:pt idx="204">
                  <c:v>0.92869999999999997</c:v>
                </c:pt>
                <c:pt idx="205">
                  <c:v>0.89759999999999995</c:v>
                </c:pt>
                <c:pt idx="206">
                  <c:v>0.8619</c:v>
                </c:pt>
                <c:pt idx="207">
                  <c:v>0.82140000000000002</c:v>
                </c:pt>
                <c:pt idx="208">
                  <c:v>0.77890000000000004</c:v>
                </c:pt>
                <c:pt idx="209">
                  <c:v>0.73319999999999996</c:v>
                </c:pt>
                <c:pt idx="210">
                  <c:v>0.68569999999999998</c:v>
                </c:pt>
                <c:pt idx="211">
                  <c:v>0.6371</c:v>
                </c:pt>
                <c:pt idx="212">
                  <c:v>0.58930000000000005</c:v>
                </c:pt>
                <c:pt idx="213">
                  <c:v>0.53979999999999995</c:v>
                </c:pt>
                <c:pt idx="214">
                  <c:v>0.49370000000000003</c:v>
                </c:pt>
                <c:pt idx="215">
                  <c:v>0.44719999999999999</c:v>
                </c:pt>
                <c:pt idx="216">
                  <c:v>0.40450000000000003</c:v>
                </c:pt>
                <c:pt idx="217">
                  <c:v>0.36230000000000001</c:v>
                </c:pt>
                <c:pt idx="218">
                  <c:v>0.32329999999999998</c:v>
                </c:pt>
                <c:pt idx="219">
                  <c:v>0.28760000000000002</c:v>
                </c:pt>
                <c:pt idx="220">
                  <c:v>0.2535</c:v>
                </c:pt>
                <c:pt idx="221">
                  <c:v>0.2228</c:v>
                </c:pt>
                <c:pt idx="222">
                  <c:v>0.19520000000000001</c:v>
                </c:pt>
                <c:pt idx="223">
                  <c:v>0.17119999999999999</c:v>
                </c:pt>
                <c:pt idx="224">
                  <c:v>0.14910000000000001</c:v>
                </c:pt>
                <c:pt idx="225">
                  <c:v>0.12970000000000001</c:v>
                </c:pt>
                <c:pt idx="226">
                  <c:v>0.1125</c:v>
                </c:pt>
                <c:pt idx="227">
                  <c:v>9.7500000000000003E-2</c:v>
                </c:pt>
                <c:pt idx="228">
                  <c:v>8.4699999999999998E-2</c:v>
                </c:pt>
                <c:pt idx="229">
                  <c:v>7.3300000000000004E-2</c:v>
                </c:pt>
                <c:pt idx="230">
                  <c:v>6.4100000000000004E-2</c:v>
                </c:pt>
                <c:pt idx="231">
                  <c:v>5.5399999999999998E-2</c:v>
                </c:pt>
                <c:pt idx="232">
                  <c:v>4.8300000000000003E-2</c:v>
                </c:pt>
                <c:pt idx="233">
                  <c:v>4.2299999999999997E-2</c:v>
                </c:pt>
                <c:pt idx="234">
                  <c:v>3.7199999999999997E-2</c:v>
                </c:pt>
                <c:pt idx="235">
                  <c:v>3.27E-2</c:v>
                </c:pt>
                <c:pt idx="236">
                  <c:v>2.8799999999999999E-2</c:v>
                </c:pt>
                <c:pt idx="237">
                  <c:v>2.5600000000000001E-2</c:v>
                </c:pt>
                <c:pt idx="238">
                  <c:v>2.3300000000000001E-2</c:v>
                </c:pt>
                <c:pt idx="239">
                  <c:v>2.07E-2</c:v>
                </c:pt>
                <c:pt idx="240">
                  <c:v>1.8800000000000001E-2</c:v>
                </c:pt>
                <c:pt idx="241">
                  <c:v>1.6400000000000001E-2</c:v>
                </c:pt>
                <c:pt idx="242">
                  <c:v>1.6E-2</c:v>
                </c:pt>
                <c:pt idx="243">
                  <c:v>1.44E-2</c:v>
                </c:pt>
                <c:pt idx="244">
                  <c:v>1.34E-2</c:v>
                </c:pt>
                <c:pt idx="245">
                  <c:v>1.23E-2</c:v>
                </c:pt>
                <c:pt idx="246">
                  <c:v>1.1900000000000001E-2</c:v>
                </c:pt>
                <c:pt idx="247">
                  <c:v>1.0699999999999999E-2</c:v>
                </c:pt>
                <c:pt idx="248">
                  <c:v>1.0800000000000001E-2</c:v>
                </c:pt>
                <c:pt idx="249">
                  <c:v>0.01</c:v>
                </c:pt>
                <c:pt idx="250">
                  <c:v>9.7000000000000003E-3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'multi spectra viewer'!$O$1</c:f>
              <c:strCache>
                <c:ptCount val="1"/>
                <c:pt idx="0">
                  <c:v>Alexa 488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'multi spectra viewer'!$G$2:$G$577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'multi spectra viewer'!$O$2:$O$577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9.7999999999999997E-3</c:v>
                </c:pt>
                <c:pt idx="176">
                  <c:v>7.0000000000000001E-3</c:v>
                </c:pt>
                <c:pt idx="177">
                  <c:v>4.8999999999999998E-3</c:v>
                </c:pt>
                <c:pt idx="178">
                  <c:v>4.7999999999999996E-3</c:v>
                </c:pt>
                <c:pt idx="179">
                  <c:v>5.7000000000000002E-3</c:v>
                </c:pt>
                <c:pt idx="180">
                  <c:v>7.1000000000000004E-3</c:v>
                </c:pt>
                <c:pt idx="181">
                  <c:v>8.6E-3</c:v>
                </c:pt>
                <c:pt idx="182">
                  <c:v>1.0699999999999999E-2</c:v>
                </c:pt>
                <c:pt idx="183">
                  <c:v>1.35E-2</c:v>
                </c:pt>
                <c:pt idx="184">
                  <c:v>1.67E-2</c:v>
                </c:pt>
                <c:pt idx="185">
                  <c:v>2.1000000000000001E-2</c:v>
                </c:pt>
                <c:pt idx="186">
                  <c:v>2.58E-2</c:v>
                </c:pt>
                <c:pt idx="187">
                  <c:v>3.2199999999999999E-2</c:v>
                </c:pt>
                <c:pt idx="188">
                  <c:v>3.9399999999999998E-2</c:v>
                </c:pt>
                <c:pt idx="189">
                  <c:v>4.8500000000000001E-2</c:v>
                </c:pt>
                <c:pt idx="190">
                  <c:v>5.91E-2</c:v>
                </c:pt>
                <c:pt idx="191">
                  <c:v>7.0999999999999994E-2</c:v>
                </c:pt>
                <c:pt idx="192">
                  <c:v>8.5199999999999998E-2</c:v>
                </c:pt>
                <c:pt idx="193">
                  <c:v>0.1021</c:v>
                </c:pt>
                <c:pt idx="194">
                  <c:v>0.12189999999999999</c:v>
                </c:pt>
                <c:pt idx="195">
                  <c:v>0.1454</c:v>
                </c:pt>
                <c:pt idx="196">
                  <c:v>0.17130000000000001</c:v>
                </c:pt>
                <c:pt idx="197">
                  <c:v>0.2016</c:v>
                </c:pt>
                <c:pt idx="198">
                  <c:v>0.23530000000000001</c:v>
                </c:pt>
                <c:pt idx="199">
                  <c:v>0.27229999999999999</c:v>
                </c:pt>
                <c:pt idx="200">
                  <c:v>0.31259999999999999</c:v>
                </c:pt>
                <c:pt idx="201">
                  <c:v>0.35510000000000003</c:v>
                </c:pt>
                <c:pt idx="202">
                  <c:v>0.40050000000000002</c:v>
                </c:pt>
                <c:pt idx="203">
                  <c:v>0.44650000000000001</c:v>
                </c:pt>
                <c:pt idx="204">
                  <c:v>0.49659999999999999</c:v>
                </c:pt>
                <c:pt idx="205">
                  <c:v>0.54469999999999996</c:v>
                </c:pt>
                <c:pt idx="206">
                  <c:v>0.59609999999999996</c:v>
                </c:pt>
                <c:pt idx="207">
                  <c:v>0.64629999999999999</c:v>
                </c:pt>
                <c:pt idx="208">
                  <c:v>0.69779999999999998</c:v>
                </c:pt>
                <c:pt idx="209">
                  <c:v>0.7429</c:v>
                </c:pt>
                <c:pt idx="210">
                  <c:v>0.79110000000000003</c:v>
                </c:pt>
                <c:pt idx="211">
                  <c:v>0.83079999999999998</c:v>
                </c:pt>
                <c:pt idx="212">
                  <c:v>0.86770000000000003</c:v>
                </c:pt>
                <c:pt idx="213">
                  <c:v>0.90180000000000005</c:v>
                </c:pt>
                <c:pt idx="214">
                  <c:v>0.92869999999999997</c:v>
                </c:pt>
                <c:pt idx="215">
                  <c:v>0.9506</c:v>
                </c:pt>
                <c:pt idx="216">
                  <c:v>0.96950000000000003</c:v>
                </c:pt>
                <c:pt idx="217">
                  <c:v>0.98429999999999995</c:v>
                </c:pt>
                <c:pt idx="218">
                  <c:v>0.99470000000000003</c:v>
                </c:pt>
                <c:pt idx="219">
                  <c:v>0.99819999999999998</c:v>
                </c:pt>
                <c:pt idx="220">
                  <c:v>1</c:v>
                </c:pt>
                <c:pt idx="221">
                  <c:v>0.99619999999999997</c:v>
                </c:pt>
                <c:pt idx="222">
                  <c:v>0.98580000000000001</c:v>
                </c:pt>
                <c:pt idx="223">
                  <c:v>0.9728</c:v>
                </c:pt>
                <c:pt idx="224">
                  <c:v>0.95979999999999999</c:v>
                </c:pt>
                <c:pt idx="225">
                  <c:v>0.94279999999999997</c:v>
                </c:pt>
                <c:pt idx="226">
                  <c:v>0.92259999999999998</c:v>
                </c:pt>
                <c:pt idx="227">
                  <c:v>0.90390000000000004</c:v>
                </c:pt>
                <c:pt idx="228">
                  <c:v>0.88149999999999995</c:v>
                </c:pt>
                <c:pt idx="229">
                  <c:v>0.85960000000000003</c:v>
                </c:pt>
                <c:pt idx="230">
                  <c:v>0.83350000000000002</c:v>
                </c:pt>
                <c:pt idx="231">
                  <c:v>0.80759999999999998</c:v>
                </c:pt>
                <c:pt idx="232">
                  <c:v>0.78259999999999996</c:v>
                </c:pt>
                <c:pt idx="233">
                  <c:v>0.75460000000000005</c:v>
                </c:pt>
                <c:pt idx="234">
                  <c:v>0.72629999999999995</c:v>
                </c:pt>
                <c:pt idx="235">
                  <c:v>0.7006</c:v>
                </c:pt>
                <c:pt idx="236">
                  <c:v>0.67649999999999999</c:v>
                </c:pt>
                <c:pt idx="237">
                  <c:v>0.65059999999999996</c:v>
                </c:pt>
                <c:pt idx="238">
                  <c:v>0.62909999999999999</c:v>
                </c:pt>
                <c:pt idx="239">
                  <c:v>0.60529999999999995</c:v>
                </c:pt>
                <c:pt idx="240">
                  <c:v>0.58379999999999999</c:v>
                </c:pt>
                <c:pt idx="241">
                  <c:v>0.56189999999999996</c:v>
                </c:pt>
                <c:pt idx="242">
                  <c:v>0.54149999999999998</c:v>
                </c:pt>
                <c:pt idx="243">
                  <c:v>0.52270000000000005</c:v>
                </c:pt>
                <c:pt idx="244">
                  <c:v>0.50570000000000004</c:v>
                </c:pt>
                <c:pt idx="245">
                  <c:v>0.4899</c:v>
                </c:pt>
                <c:pt idx="246">
                  <c:v>0.47199999999999998</c:v>
                </c:pt>
                <c:pt idx="247">
                  <c:v>0.45729999999999998</c:v>
                </c:pt>
                <c:pt idx="248">
                  <c:v>0.44159999999999999</c:v>
                </c:pt>
                <c:pt idx="249">
                  <c:v>0.4274</c:v>
                </c:pt>
                <c:pt idx="250">
                  <c:v>0.4128</c:v>
                </c:pt>
                <c:pt idx="251">
                  <c:v>0.40039999999999998</c:v>
                </c:pt>
                <c:pt idx="252">
                  <c:v>0.38740000000000002</c:v>
                </c:pt>
                <c:pt idx="253">
                  <c:v>0.37659999999999999</c:v>
                </c:pt>
                <c:pt idx="254">
                  <c:v>0.36459999999999998</c:v>
                </c:pt>
                <c:pt idx="255">
                  <c:v>0.35370000000000001</c:v>
                </c:pt>
                <c:pt idx="256">
                  <c:v>0.34310000000000002</c:v>
                </c:pt>
                <c:pt idx="257">
                  <c:v>0.33239999999999997</c:v>
                </c:pt>
                <c:pt idx="258">
                  <c:v>0.32290000000000002</c:v>
                </c:pt>
                <c:pt idx="259">
                  <c:v>0.31390000000000001</c:v>
                </c:pt>
                <c:pt idx="260">
                  <c:v>0.30299999999999999</c:v>
                </c:pt>
                <c:pt idx="261">
                  <c:v>0.29289999999999999</c:v>
                </c:pt>
                <c:pt idx="262">
                  <c:v>0.28370000000000001</c:v>
                </c:pt>
                <c:pt idx="263">
                  <c:v>0.27510000000000001</c:v>
                </c:pt>
                <c:pt idx="264">
                  <c:v>0.26590000000000003</c:v>
                </c:pt>
                <c:pt idx="265">
                  <c:v>0.25790000000000002</c:v>
                </c:pt>
                <c:pt idx="266">
                  <c:v>0.25080000000000002</c:v>
                </c:pt>
                <c:pt idx="267">
                  <c:v>0.24249999999999999</c:v>
                </c:pt>
                <c:pt idx="268">
                  <c:v>0.23300000000000001</c:v>
                </c:pt>
                <c:pt idx="269">
                  <c:v>0.22489999999999999</c:v>
                </c:pt>
                <c:pt idx="270">
                  <c:v>0.2195</c:v>
                </c:pt>
                <c:pt idx="271">
                  <c:v>0.2107</c:v>
                </c:pt>
                <c:pt idx="272">
                  <c:v>0.2031</c:v>
                </c:pt>
                <c:pt idx="273">
                  <c:v>0.19489999999999999</c:v>
                </c:pt>
                <c:pt idx="274">
                  <c:v>0.188</c:v>
                </c:pt>
                <c:pt idx="275">
                  <c:v>0.18160000000000001</c:v>
                </c:pt>
                <c:pt idx="276">
                  <c:v>0.17399999999999999</c:v>
                </c:pt>
                <c:pt idx="277">
                  <c:v>0.1673</c:v>
                </c:pt>
                <c:pt idx="278">
                  <c:v>0.16139999999999999</c:v>
                </c:pt>
                <c:pt idx="279">
                  <c:v>0.155</c:v>
                </c:pt>
                <c:pt idx="280">
                  <c:v>0.1492</c:v>
                </c:pt>
                <c:pt idx="281">
                  <c:v>0.14269999999999999</c:v>
                </c:pt>
                <c:pt idx="282">
                  <c:v>0.13589999999999999</c:v>
                </c:pt>
                <c:pt idx="283">
                  <c:v>0.12939999999999999</c:v>
                </c:pt>
                <c:pt idx="284">
                  <c:v>0.12520000000000001</c:v>
                </c:pt>
                <c:pt idx="285">
                  <c:v>0.11940000000000001</c:v>
                </c:pt>
                <c:pt idx="286">
                  <c:v>0.11559999999999999</c:v>
                </c:pt>
                <c:pt idx="287">
                  <c:v>0.1114</c:v>
                </c:pt>
                <c:pt idx="288">
                  <c:v>0.1065</c:v>
                </c:pt>
                <c:pt idx="289">
                  <c:v>0.10290000000000001</c:v>
                </c:pt>
                <c:pt idx="290">
                  <c:v>9.8900000000000002E-2</c:v>
                </c:pt>
                <c:pt idx="291">
                  <c:v>9.4700000000000006E-2</c:v>
                </c:pt>
                <c:pt idx="292">
                  <c:v>9.11E-2</c:v>
                </c:pt>
                <c:pt idx="293">
                  <c:v>8.7300000000000003E-2</c:v>
                </c:pt>
                <c:pt idx="294">
                  <c:v>8.4000000000000005E-2</c:v>
                </c:pt>
                <c:pt idx="295">
                  <c:v>8.0799999999999997E-2</c:v>
                </c:pt>
                <c:pt idx="296">
                  <c:v>7.7399999999999997E-2</c:v>
                </c:pt>
                <c:pt idx="297">
                  <c:v>7.4200000000000002E-2</c:v>
                </c:pt>
                <c:pt idx="298">
                  <c:v>7.1999999999999995E-2</c:v>
                </c:pt>
                <c:pt idx="299">
                  <c:v>6.88E-2</c:v>
                </c:pt>
                <c:pt idx="300">
                  <c:v>6.6900000000000001E-2</c:v>
                </c:pt>
                <c:pt idx="301">
                  <c:v>6.4199999999999993E-2</c:v>
                </c:pt>
                <c:pt idx="302">
                  <c:v>6.2100000000000002E-2</c:v>
                </c:pt>
                <c:pt idx="303">
                  <c:v>6.0100000000000001E-2</c:v>
                </c:pt>
                <c:pt idx="304">
                  <c:v>5.7500000000000002E-2</c:v>
                </c:pt>
                <c:pt idx="305">
                  <c:v>5.5899999999999998E-2</c:v>
                </c:pt>
                <c:pt idx="306">
                  <c:v>5.3900000000000003E-2</c:v>
                </c:pt>
                <c:pt idx="307">
                  <c:v>5.11E-2</c:v>
                </c:pt>
                <c:pt idx="308">
                  <c:v>5.0099999999999999E-2</c:v>
                </c:pt>
                <c:pt idx="309">
                  <c:v>4.8000000000000001E-2</c:v>
                </c:pt>
                <c:pt idx="310">
                  <c:v>4.65E-2</c:v>
                </c:pt>
                <c:pt idx="311">
                  <c:v>4.5199999999999997E-2</c:v>
                </c:pt>
                <c:pt idx="312">
                  <c:v>4.3299999999999998E-2</c:v>
                </c:pt>
                <c:pt idx="313">
                  <c:v>4.2000000000000003E-2</c:v>
                </c:pt>
                <c:pt idx="314">
                  <c:v>4.0500000000000001E-2</c:v>
                </c:pt>
                <c:pt idx="315">
                  <c:v>3.8899999999999997E-2</c:v>
                </c:pt>
                <c:pt idx="316">
                  <c:v>3.78E-2</c:v>
                </c:pt>
                <c:pt idx="317">
                  <c:v>3.6400000000000002E-2</c:v>
                </c:pt>
                <c:pt idx="318">
                  <c:v>3.5700000000000003E-2</c:v>
                </c:pt>
                <c:pt idx="319">
                  <c:v>3.4099999999999998E-2</c:v>
                </c:pt>
                <c:pt idx="320">
                  <c:v>3.3000000000000002E-2</c:v>
                </c:pt>
                <c:pt idx="321">
                  <c:v>3.1300000000000001E-2</c:v>
                </c:pt>
                <c:pt idx="322">
                  <c:v>3.0499999999999999E-2</c:v>
                </c:pt>
                <c:pt idx="323">
                  <c:v>2.9000000000000001E-2</c:v>
                </c:pt>
                <c:pt idx="324">
                  <c:v>2.7900000000000001E-2</c:v>
                </c:pt>
                <c:pt idx="325">
                  <c:v>2.69E-2</c:v>
                </c:pt>
                <c:pt idx="326">
                  <c:v>2.5899999999999999E-2</c:v>
                </c:pt>
                <c:pt idx="327">
                  <c:v>2.4400000000000002E-2</c:v>
                </c:pt>
                <c:pt idx="328">
                  <c:v>2.3900000000000001E-2</c:v>
                </c:pt>
                <c:pt idx="329">
                  <c:v>2.2800000000000001E-2</c:v>
                </c:pt>
                <c:pt idx="330">
                  <c:v>2.1700000000000001E-2</c:v>
                </c:pt>
                <c:pt idx="331">
                  <c:v>2.1100000000000001E-2</c:v>
                </c:pt>
                <c:pt idx="332">
                  <c:v>2.0400000000000001E-2</c:v>
                </c:pt>
                <c:pt idx="333">
                  <c:v>1.9699999999999999E-2</c:v>
                </c:pt>
                <c:pt idx="334">
                  <c:v>1.9199999999999998E-2</c:v>
                </c:pt>
                <c:pt idx="335">
                  <c:v>1.8599999999999998E-2</c:v>
                </c:pt>
                <c:pt idx="336">
                  <c:v>1.83E-2</c:v>
                </c:pt>
                <c:pt idx="337">
                  <c:v>1.6899999999999998E-2</c:v>
                </c:pt>
                <c:pt idx="338">
                  <c:v>1.67E-2</c:v>
                </c:pt>
                <c:pt idx="339">
                  <c:v>1.5800000000000002E-2</c:v>
                </c:pt>
                <c:pt idx="340">
                  <c:v>1.5599999999999999E-2</c:v>
                </c:pt>
                <c:pt idx="341">
                  <c:v>1.49E-2</c:v>
                </c:pt>
                <c:pt idx="342">
                  <c:v>1.4500000000000001E-2</c:v>
                </c:pt>
                <c:pt idx="343">
                  <c:v>1.4200000000000001E-2</c:v>
                </c:pt>
                <c:pt idx="344">
                  <c:v>1.3899999999999999E-2</c:v>
                </c:pt>
                <c:pt idx="345">
                  <c:v>1.3100000000000001E-2</c:v>
                </c:pt>
                <c:pt idx="346">
                  <c:v>1.26E-2</c:v>
                </c:pt>
                <c:pt idx="347">
                  <c:v>1.2200000000000001E-2</c:v>
                </c:pt>
                <c:pt idx="348">
                  <c:v>1.18E-2</c:v>
                </c:pt>
                <c:pt idx="349">
                  <c:v>1.17E-2</c:v>
                </c:pt>
                <c:pt idx="350">
                  <c:v>1.0999999999999999E-2</c:v>
                </c:pt>
                <c:pt idx="351">
                  <c:v>1.06E-2</c:v>
                </c:pt>
                <c:pt idx="352">
                  <c:v>1.06E-2</c:v>
                </c:pt>
                <c:pt idx="353">
                  <c:v>1.01E-2</c:v>
                </c:pt>
                <c:pt idx="354">
                  <c:v>9.7999999999999997E-3</c:v>
                </c:pt>
                <c:pt idx="355">
                  <c:v>9.4000000000000004E-3</c:v>
                </c:pt>
                <c:pt idx="356">
                  <c:v>8.9999999999999993E-3</c:v>
                </c:pt>
                <c:pt idx="357">
                  <c:v>8.8000000000000005E-3</c:v>
                </c:pt>
                <c:pt idx="358">
                  <c:v>8.2000000000000007E-3</c:v>
                </c:pt>
                <c:pt idx="359">
                  <c:v>8.2000000000000007E-3</c:v>
                </c:pt>
                <c:pt idx="360">
                  <c:v>8.0000000000000002E-3</c:v>
                </c:pt>
                <c:pt idx="361">
                  <c:v>7.6E-3</c:v>
                </c:pt>
                <c:pt idx="362">
                  <c:v>7.3000000000000001E-3</c:v>
                </c:pt>
                <c:pt idx="363">
                  <c:v>7.1999999999999998E-3</c:v>
                </c:pt>
                <c:pt idx="364">
                  <c:v>7.1000000000000004E-3</c:v>
                </c:pt>
                <c:pt idx="365">
                  <c:v>7.0000000000000001E-3</c:v>
                </c:pt>
                <c:pt idx="366">
                  <c:v>6.6E-3</c:v>
                </c:pt>
                <c:pt idx="367">
                  <c:v>6.7000000000000002E-3</c:v>
                </c:pt>
                <c:pt idx="368">
                  <c:v>6.1999999999999998E-3</c:v>
                </c:pt>
                <c:pt idx="369">
                  <c:v>6.1000000000000004E-3</c:v>
                </c:pt>
                <c:pt idx="370">
                  <c:v>6.1000000000000004E-3</c:v>
                </c:pt>
                <c:pt idx="371">
                  <c:v>6.0000000000000001E-3</c:v>
                </c:pt>
                <c:pt idx="372">
                  <c:v>5.5999999999999999E-3</c:v>
                </c:pt>
                <c:pt idx="373">
                  <c:v>5.3E-3</c:v>
                </c:pt>
                <c:pt idx="374">
                  <c:v>5.1999999999999998E-3</c:v>
                </c:pt>
                <c:pt idx="375">
                  <c:v>5.1000000000000004E-3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'multi spectra viewer'!$P$1</c:f>
              <c:strCache>
                <c:ptCount val="1"/>
                <c:pt idx="0">
                  <c:v>Alexa 532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'multi spectra viewer'!$G$2:$G$577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'multi spectra viewer'!$P$2:$P$577</c:f>
              <c:numCache>
                <c:formatCode>General</c:formatCode>
                <c:ptCount val="576"/>
                <c:pt idx="0">
                  <c:v>0.23599999999999999</c:v>
                </c:pt>
                <c:pt idx="1">
                  <c:v>0.219</c:v>
                </c:pt>
                <c:pt idx="2">
                  <c:v>0.20530000000000001</c:v>
                </c:pt>
                <c:pt idx="3">
                  <c:v>0.19159999999999999</c:v>
                </c:pt>
                <c:pt idx="4">
                  <c:v>0.17849999999999999</c:v>
                </c:pt>
                <c:pt idx="5">
                  <c:v>0.1696</c:v>
                </c:pt>
                <c:pt idx="6">
                  <c:v>0.161</c:v>
                </c:pt>
                <c:pt idx="7">
                  <c:v>0.1515</c:v>
                </c:pt>
                <c:pt idx="8">
                  <c:v>0.14710000000000001</c:v>
                </c:pt>
                <c:pt idx="9">
                  <c:v>0.1424</c:v>
                </c:pt>
                <c:pt idx="10">
                  <c:v>0.13900000000000001</c:v>
                </c:pt>
                <c:pt idx="11">
                  <c:v>0.13780000000000001</c:v>
                </c:pt>
                <c:pt idx="12">
                  <c:v>0.13800000000000001</c:v>
                </c:pt>
                <c:pt idx="13">
                  <c:v>0.13869999999999999</c:v>
                </c:pt>
                <c:pt idx="14">
                  <c:v>0.14000000000000001</c:v>
                </c:pt>
                <c:pt idx="15">
                  <c:v>0.1419</c:v>
                </c:pt>
                <c:pt idx="16">
                  <c:v>0.1424</c:v>
                </c:pt>
                <c:pt idx="17">
                  <c:v>0.1444</c:v>
                </c:pt>
                <c:pt idx="18">
                  <c:v>0.1439</c:v>
                </c:pt>
                <c:pt idx="19">
                  <c:v>0.1457</c:v>
                </c:pt>
                <c:pt idx="20">
                  <c:v>0.1474</c:v>
                </c:pt>
                <c:pt idx="21">
                  <c:v>0.14729999999999999</c:v>
                </c:pt>
                <c:pt idx="22">
                  <c:v>0.14560000000000001</c:v>
                </c:pt>
                <c:pt idx="23">
                  <c:v>0.1477</c:v>
                </c:pt>
                <c:pt idx="24">
                  <c:v>0.14799999999999999</c:v>
                </c:pt>
                <c:pt idx="25">
                  <c:v>0.1467</c:v>
                </c:pt>
                <c:pt idx="26">
                  <c:v>0.1479</c:v>
                </c:pt>
                <c:pt idx="27">
                  <c:v>0.1497</c:v>
                </c:pt>
                <c:pt idx="28">
                  <c:v>0.151</c:v>
                </c:pt>
                <c:pt idx="29">
                  <c:v>0.15110000000000001</c:v>
                </c:pt>
                <c:pt idx="30">
                  <c:v>0.1517</c:v>
                </c:pt>
                <c:pt idx="31">
                  <c:v>0.1527</c:v>
                </c:pt>
                <c:pt idx="32">
                  <c:v>0.15160000000000001</c:v>
                </c:pt>
                <c:pt idx="33">
                  <c:v>0.1502</c:v>
                </c:pt>
                <c:pt idx="34">
                  <c:v>0.1482</c:v>
                </c:pt>
                <c:pt idx="35">
                  <c:v>0.14499999999999999</c:v>
                </c:pt>
                <c:pt idx="36">
                  <c:v>0.14080000000000001</c:v>
                </c:pt>
                <c:pt idx="37">
                  <c:v>0.13500000000000001</c:v>
                </c:pt>
                <c:pt idx="38">
                  <c:v>0.13009999999999999</c:v>
                </c:pt>
                <c:pt idx="39">
                  <c:v>0.12230000000000001</c:v>
                </c:pt>
                <c:pt idx="40">
                  <c:v>0.11559999999999999</c:v>
                </c:pt>
                <c:pt idx="41">
                  <c:v>0.1109</c:v>
                </c:pt>
                <c:pt idx="42">
                  <c:v>0.105</c:v>
                </c:pt>
                <c:pt idx="43">
                  <c:v>9.8699999999999996E-2</c:v>
                </c:pt>
                <c:pt idx="44">
                  <c:v>9.4799999999999995E-2</c:v>
                </c:pt>
                <c:pt idx="45">
                  <c:v>9.0399999999999994E-2</c:v>
                </c:pt>
                <c:pt idx="46">
                  <c:v>8.7099999999999997E-2</c:v>
                </c:pt>
                <c:pt idx="47">
                  <c:v>8.4199999999999997E-2</c:v>
                </c:pt>
                <c:pt idx="48">
                  <c:v>8.2500000000000004E-2</c:v>
                </c:pt>
                <c:pt idx="49">
                  <c:v>8.1000000000000003E-2</c:v>
                </c:pt>
                <c:pt idx="50">
                  <c:v>8.1100000000000005E-2</c:v>
                </c:pt>
                <c:pt idx="51">
                  <c:v>7.9399999999999998E-2</c:v>
                </c:pt>
                <c:pt idx="52">
                  <c:v>8.0299999999999996E-2</c:v>
                </c:pt>
                <c:pt idx="53">
                  <c:v>8.0600000000000005E-2</c:v>
                </c:pt>
                <c:pt idx="54">
                  <c:v>8.0699999999999994E-2</c:v>
                </c:pt>
                <c:pt idx="55">
                  <c:v>8.09E-2</c:v>
                </c:pt>
                <c:pt idx="56">
                  <c:v>8.2299999999999998E-2</c:v>
                </c:pt>
                <c:pt idx="57">
                  <c:v>8.2500000000000004E-2</c:v>
                </c:pt>
                <c:pt idx="58">
                  <c:v>8.3400000000000002E-2</c:v>
                </c:pt>
                <c:pt idx="59">
                  <c:v>8.4400000000000003E-2</c:v>
                </c:pt>
                <c:pt idx="60">
                  <c:v>8.5000000000000006E-2</c:v>
                </c:pt>
                <c:pt idx="61">
                  <c:v>8.5900000000000004E-2</c:v>
                </c:pt>
                <c:pt idx="62">
                  <c:v>8.6300000000000002E-2</c:v>
                </c:pt>
                <c:pt idx="63">
                  <c:v>8.5900000000000004E-2</c:v>
                </c:pt>
                <c:pt idx="64">
                  <c:v>8.6199999999999999E-2</c:v>
                </c:pt>
                <c:pt idx="65">
                  <c:v>8.5199999999999998E-2</c:v>
                </c:pt>
                <c:pt idx="66">
                  <c:v>8.43E-2</c:v>
                </c:pt>
                <c:pt idx="67">
                  <c:v>8.3199999999999996E-2</c:v>
                </c:pt>
                <c:pt idx="68">
                  <c:v>8.2400000000000001E-2</c:v>
                </c:pt>
                <c:pt idx="69">
                  <c:v>8.1000000000000003E-2</c:v>
                </c:pt>
                <c:pt idx="70">
                  <c:v>7.8700000000000006E-2</c:v>
                </c:pt>
                <c:pt idx="71">
                  <c:v>7.7499999999999999E-2</c:v>
                </c:pt>
                <c:pt idx="72">
                  <c:v>7.51E-2</c:v>
                </c:pt>
                <c:pt idx="73">
                  <c:v>7.2800000000000004E-2</c:v>
                </c:pt>
                <c:pt idx="74">
                  <c:v>7.1199999999999999E-2</c:v>
                </c:pt>
                <c:pt idx="75">
                  <c:v>6.8400000000000002E-2</c:v>
                </c:pt>
                <c:pt idx="76">
                  <c:v>6.6299999999999998E-2</c:v>
                </c:pt>
                <c:pt idx="77">
                  <c:v>6.3399999999999998E-2</c:v>
                </c:pt>
                <c:pt idx="78">
                  <c:v>6.0999999999999999E-2</c:v>
                </c:pt>
                <c:pt idx="79">
                  <c:v>5.8700000000000002E-2</c:v>
                </c:pt>
                <c:pt idx="80">
                  <c:v>5.7200000000000001E-2</c:v>
                </c:pt>
                <c:pt idx="81">
                  <c:v>5.3600000000000002E-2</c:v>
                </c:pt>
                <c:pt idx="82">
                  <c:v>5.16E-2</c:v>
                </c:pt>
                <c:pt idx="83">
                  <c:v>4.9799999999999997E-2</c:v>
                </c:pt>
                <c:pt idx="84">
                  <c:v>4.65E-2</c:v>
                </c:pt>
                <c:pt idx="85">
                  <c:v>4.5199999999999997E-2</c:v>
                </c:pt>
                <c:pt idx="86">
                  <c:v>4.2799999999999998E-2</c:v>
                </c:pt>
                <c:pt idx="87">
                  <c:v>4.1599999999999998E-2</c:v>
                </c:pt>
                <c:pt idx="88">
                  <c:v>3.9899999999999998E-2</c:v>
                </c:pt>
                <c:pt idx="89">
                  <c:v>3.7499999999999999E-2</c:v>
                </c:pt>
                <c:pt idx="90">
                  <c:v>3.5700000000000003E-2</c:v>
                </c:pt>
                <c:pt idx="91">
                  <c:v>3.4200000000000001E-2</c:v>
                </c:pt>
                <c:pt idx="92">
                  <c:v>3.2599999999999997E-2</c:v>
                </c:pt>
                <c:pt idx="93">
                  <c:v>3.1399999999999997E-2</c:v>
                </c:pt>
                <c:pt idx="94">
                  <c:v>3.0099999999999998E-2</c:v>
                </c:pt>
                <c:pt idx="95">
                  <c:v>2.8799999999999999E-2</c:v>
                </c:pt>
                <c:pt idx="96">
                  <c:v>2.7199999999999998E-2</c:v>
                </c:pt>
                <c:pt idx="97">
                  <c:v>2.69E-2</c:v>
                </c:pt>
                <c:pt idx="98">
                  <c:v>2.5399999999999999E-2</c:v>
                </c:pt>
                <c:pt idx="99">
                  <c:v>2.47E-2</c:v>
                </c:pt>
                <c:pt idx="100">
                  <c:v>2.3300000000000001E-2</c:v>
                </c:pt>
                <c:pt idx="101">
                  <c:v>2.2700000000000001E-2</c:v>
                </c:pt>
                <c:pt idx="102">
                  <c:v>2.1600000000000001E-2</c:v>
                </c:pt>
                <c:pt idx="103">
                  <c:v>2.1100000000000001E-2</c:v>
                </c:pt>
                <c:pt idx="104">
                  <c:v>1.9900000000000001E-2</c:v>
                </c:pt>
                <c:pt idx="105">
                  <c:v>1.9199999999999998E-2</c:v>
                </c:pt>
                <c:pt idx="106">
                  <c:v>1.8700000000000001E-2</c:v>
                </c:pt>
                <c:pt idx="107">
                  <c:v>1.7999999999999999E-2</c:v>
                </c:pt>
                <c:pt idx="108">
                  <c:v>1.7399999999999999E-2</c:v>
                </c:pt>
                <c:pt idx="109">
                  <c:v>1.72E-2</c:v>
                </c:pt>
                <c:pt idx="110">
                  <c:v>1.6500000000000001E-2</c:v>
                </c:pt>
                <c:pt idx="111">
                  <c:v>1.67E-2</c:v>
                </c:pt>
                <c:pt idx="112">
                  <c:v>1.6400000000000001E-2</c:v>
                </c:pt>
                <c:pt idx="113">
                  <c:v>1.6E-2</c:v>
                </c:pt>
                <c:pt idx="114">
                  <c:v>1.5699999999999999E-2</c:v>
                </c:pt>
                <c:pt idx="115">
                  <c:v>1.6E-2</c:v>
                </c:pt>
                <c:pt idx="116">
                  <c:v>1.5699999999999999E-2</c:v>
                </c:pt>
                <c:pt idx="117">
                  <c:v>1.5900000000000001E-2</c:v>
                </c:pt>
                <c:pt idx="118">
                  <c:v>1.6E-2</c:v>
                </c:pt>
                <c:pt idx="119">
                  <c:v>1.5800000000000002E-2</c:v>
                </c:pt>
                <c:pt idx="120">
                  <c:v>1.6E-2</c:v>
                </c:pt>
                <c:pt idx="121">
                  <c:v>1.55E-2</c:v>
                </c:pt>
                <c:pt idx="122">
                  <c:v>1.6400000000000001E-2</c:v>
                </c:pt>
                <c:pt idx="123">
                  <c:v>1.6199999999999999E-2</c:v>
                </c:pt>
                <c:pt idx="124">
                  <c:v>1.61E-2</c:v>
                </c:pt>
                <c:pt idx="125">
                  <c:v>1.6799999999999999E-2</c:v>
                </c:pt>
                <c:pt idx="126">
                  <c:v>1.7000000000000001E-2</c:v>
                </c:pt>
                <c:pt idx="127">
                  <c:v>1.6799999999999999E-2</c:v>
                </c:pt>
                <c:pt idx="128">
                  <c:v>1.7500000000000002E-2</c:v>
                </c:pt>
                <c:pt idx="129">
                  <c:v>1.84E-2</c:v>
                </c:pt>
                <c:pt idx="130">
                  <c:v>1.8200000000000001E-2</c:v>
                </c:pt>
                <c:pt idx="131">
                  <c:v>1.83E-2</c:v>
                </c:pt>
                <c:pt idx="132">
                  <c:v>1.95E-2</c:v>
                </c:pt>
                <c:pt idx="133">
                  <c:v>1.9900000000000001E-2</c:v>
                </c:pt>
                <c:pt idx="134">
                  <c:v>2.0400000000000001E-2</c:v>
                </c:pt>
                <c:pt idx="135">
                  <c:v>2.1499999999999998E-2</c:v>
                </c:pt>
                <c:pt idx="136">
                  <c:v>2.1899999999999999E-2</c:v>
                </c:pt>
                <c:pt idx="137">
                  <c:v>2.2200000000000001E-2</c:v>
                </c:pt>
                <c:pt idx="138">
                  <c:v>2.2700000000000001E-2</c:v>
                </c:pt>
                <c:pt idx="139">
                  <c:v>2.3400000000000001E-2</c:v>
                </c:pt>
                <c:pt idx="140">
                  <c:v>2.46E-2</c:v>
                </c:pt>
                <c:pt idx="141">
                  <c:v>2.5700000000000001E-2</c:v>
                </c:pt>
                <c:pt idx="142">
                  <c:v>2.64E-2</c:v>
                </c:pt>
                <c:pt idx="143">
                  <c:v>2.7799999999999998E-2</c:v>
                </c:pt>
                <c:pt idx="144">
                  <c:v>2.87E-2</c:v>
                </c:pt>
                <c:pt idx="145">
                  <c:v>2.92E-2</c:v>
                </c:pt>
                <c:pt idx="146">
                  <c:v>3.09E-2</c:v>
                </c:pt>
                <c:pt idx="147">
                  <c:v>3.2800000000000003E-2</c:v>
                </c:pt>
                <c:pt idx="148">
                  <c:v>3.3599999999999998E-2</c:v>
                </c:pt>
                <c:pt idx="149">
                  <c:v>3.5200000000000002E-2</c:v>
                </c:pt>
                <c:pt idx="150">
                  <c:v>3.6999999999999998E-2</c:v>
                </c:pt>
                <c:pt idx="151">
                  <c:v>3.85E-2</c:v>
                </c:pt>
                <c:pt idx="152">
                  <c:v>4.1200000000000001E-2</c:v>
                </c:pt>
                <c:pt idx="153">
                  <c:v>4.2599999999999999E-2</c:v>
                </c:pt>
                <c:pt idx="154">
                  <c:v>4.5199999999999997E-2</c:v>
                </c:pt>
                <c:pt idx="155">
                  <c:v>4.7300000000000002E-2</c:v>
                </c:pt>
                <c:pt idx="156">
                  <c:v>0.05</c:v>
                </c:pt>
                <c:pt idx="157">
                  <c:v>5.1900000000000002E-2</c:v>
                </c:pt>
                <c:pt idx="158">
                  <c:v>5.5500000000000001E-2</c:v>
                </c:pt>
                <c:pt idx="159">
                  <c:v>5.74E-2</c:v>
                </c:pt>
                <c:pt idx="160">
                  <c:v>6.0999999999999999E-2</c:v>
                </c:pt>
                <c:pt idx="161">
                  <c:v>6.4000000000000001E-2</c:v>
                </c:pt>
                <c:pt idx="162">
                  <c:v>6.7199999999999996E-2</c:v>
                </c:pt>
                <c:pt idx="163">
                  <c:v>7.0300000000000001E-2</c:v>
                </c:pt>
                <c:pt idx="164">
                  <c:v>7.4099999999999999E-2</c:v>
                </c:pt>
                <c:pt idx="165">
                  <c:v>7.7299999999999994E-2</c:v>
                </c:pt>
                <c:pt idx="166">
                  <c:v>8.0799999999999997E-2</c:v>
                </c:pt>
                <c:pt idx="167">
                  <c:v>8.4500000000000006E-2</c:v>
                </c:pt>
                <c:pt idx="168">
                  <c:v>8.7800000000000003E-2</c:v>
                </c:pt>
                <c:pt idx="169">
                  <c:v>9.1600000000000001E-2</c:v>
                </c:pt>
                <c:pt idx="170">
                  <c:v>9.6000000000000002E-2</c:v>
                </c:pt>
                <c:pt idx="171">
                  <c:v>9.9900000000000003E-2</c:v>
                </c:pt>
                <c:pt idx="172">
                  <c:v>0.1042</c:v>
                </c:pt>
                <c:pt idx="173">
                  <c:v>0.1095</c:v>
                </c:pt>
                <c:pt idx="174">
                  <c:v>0.1148</c:v>
                </c:pt>
                <c:pt idx="175">
                  <c:v>0.1196</c:v>
                </c:pt>
                <c:pt idx="176">
                  <c:v>0.12559999999999999</c:v>
                </c:pt>
                <c:pt idx="177">
                  <c:v>0.13159999999999999</c:v>
                </c:pt>
                <c:pt idx="178">
                  <c:v>0.13900000000000001</c:v>
                </c:pt>
                <c:pt idx="179">
                  <c:v>0.14599999999999999</c:v>
                </c:pt>
                <c:pt idx="180">
                  <c:v>0.1542</c:v>
                </c:pt>
                <c:pt idx="181">
                  <c:v>0.16250000000000001</c:v>
                </c:pt>
                <c:pt idx="182">
                  <c:v>0.1721</c:v>
                </c:pt>
                <c:pt idx="183">
                  <c:v>0.18099999999999999</c:v>
                </c:pt>
                <c:pt idx="184">
                  <c:v>0.19170000000000001</c:v>
                </c:pt>
                <c:pt idx="185">
                  <c:v>0.2026</c:v>
                </c:pt>
                <c:pt idx="186">
                  <c:v>0.214</c:v>
                </c:pt>
                <c:pt idx="187">
                  <c:v>0.22509999999999999</c:v>
                </c:pt>
                <c:pt idx="188">
                  <c:v>0.23749999999999999</c:v>
                </c:pt>
                <c:pt idx="189">
                  <c:v>0.24979999999999999</c:v>
                </c:pt>
                <c:pt idx="190">
                  <c:v>0.26290000000000002</c:v>
                </c:pt>
                <c:pt idx="191">
                  <c:v>0.27550000000000002</c:v>
                </c:pt>
                <c:pt idx="192">
                  <c:v>0.28870000000000001</c:v>
                </c:pt>
                <c:pt idx="193">
                  <c:v>0.30059999999999998</c:v>
                </c:pt>
                <c:pt idx="194">
                  <c:v>0.31319999999999998</c:v>
                </c:pt>
                <c:pt idx="195">
                  <c:v>0.32440000000000002</c:v>
                </c:pt>
                <c:pt idx="196">
                  <c:v>0.33660000000000001</c:v>
                </c:pt>
                <c:pt idx="197">
                  <c:v>0.34620000000000001</c:v>
                </c:pt>
                <c:pt idx="198">
                  <c:v>0.3569</c:v>
                </c:pt>
                <c:pt idx="199">
                  <c:v>0.36549999999999999</c:v>
                </c:pt>
                <c:pt idx="200">
                  <c:v>0.37490000000000001</c:v>
                </c:pt>
                <c:pt idx="201">
                  <c:v>0.3821</c:v>
                </c:pt>
                <c:pt idx="202">
                  <c:v>0.39</c:v>
                </c:pt>
                <c:pt idx="203">
                  <c:v>0.39729999999999999</c:v>
                </c:pt>
                <c:pt idx="204">
                  <c:v>0.40429999999999999</c:v>
                </c:pt>
                <c:pt idx="205">
                  <c:v>0.41089999999999999</c:v>
                </c:pt>
                <c:pt idx="206">
                  <c:v>0.41839999999999999</c:v>
                </c:pt>
                <c:pt idx="207">
                  <c:v>0.42609999999999998</c:v>
                </c:pt>
                <c:pt idx="208">
                  <c:v>0.43459999999999999</c:v>
                </c:pt>
                <c:pt idx="209">
                  <c:v>0.44379999999999997</c:v>
                </c:pt>
                <c:pt idx="210">
                  <c:v>0.45450000000000002</c:v>
                </c:pt>
                <c:pt idx="211">
                  <c:v>0.46629999999999999</c:v>
                </c:pt>
                <c:pt idx="212">
                  <c:v>0.48</c:v>
                </c:pt>
                <c:pt idx="213">
                  <c:v>0.49409999999999998</c:v>
                </c:pt>
                <c:pt idx="214">
                  <c:v>0.51139999999999997</c:v>
                </c:pt>
                <c:pt idx="215">
                  <c:v>0.52959999999999996</c:v>
                </c:pt>
                <c:pt idx="216">
                  <c:v>0.5504</c:v>
                </c:pt>
                <c:pt idx="217">
                  <c:v>0.57250000000000001</c:v>
                </c:pt>
                <c:pt idx="218">
                  <c:v>0.59760000000000002</c:v>
                </c:pt>
                <c:pt idx="219">
                  <c:v>0.62390000000000001</c:v>
                </c:pt>
                <c:pt idx="220">
                  <c:v>0.6522</c:v>
                </c:pt>
                <c:pt idx="221">
                  <c:v>0.6825</c:v>
                </c:pt>
                <c:pt idx="222">
                  <c:v>0.71430000000000005</c:v>
                </c:pt>
                <c:pt idx="223">
                  <c:v>0.74650000000000005</c:v>
                </c:pt>
                <c:pt idx="224">
                  <c:v>0.77929999999999999</c:v>
                </c:pt>
                <c:pt idx="225">
                  <c:v>0.81159999999999999</c:v>
                </c:pt>
                <c:pt idx="226">
                  <c:v>0.84440000000000004</c:v>
                </c:pt>
                <c:pt idx="227">
                  <c:v>0.87490000000000001</c:v>
                </c:pt>
                <c:pt idx="228">
                  <c:v>0.9042</c:v>
                </c:pt>
                <c:pt idx="229">
                  <c:v>0.9304</c:v>
                </c:pt>
                <c:pt idx="230">
                  <c:v>0.95379999999999998</c:v>
                </c:pt>
                <c:pt idx="231">
                  <c:v>0.97240000000000004</c:v>
                </c:pt>
                <c:pt idx="232">
                  <c:v>0.9869</c:v>
                </c:pt>
                <c:pt idx="233">
                  <c:v>0.99650000000000005</c:v>
                </c:pt>
                <c:pt idx="234">
                  <c:v>1</c:v>
                </c:pt>
                <c:pt idx="235">
                  <c:v>0.99770000000000003</c:v>
                </c:pt>
                <c:pt idx="236">
                  <c:v>0.99</c:v>
                </c:pt>
                <c:pt idx="237">
                  <c:v>0.97599999999999998</c:v>
                </c:pt>
                <c:pt idx="238">
                  <c:v>0.95699999999999996</c:v>
                </c:pt>
                <c:pt idx="239">
                  <c:v>0.93149999999999999</c:v>
                </c:pt>
                <c:pt idx="240">
                  <c:v>0.90190000000000003</c:v>
                </c:pt>
                <c:pt idx="241">
                  <c:v>0.86680000000000001</c:v>
                </c:pt>
                <c:pt idx="242">
                  <c:v>0.82920000000000005</c:v>
                </c:pt>
                <c:pt idx="243">
                  <c:v>0.7873</c:v>
                </c:pt>
                <c:pt idx="244">
                  <c:v>0.74329999999999996</c:v>
                </c:pt>
                <c:pt idx="245">
                  <c:v>0.69840000000000002</c:v>
                </c:pt>
                <c:pt idx="246">
                  <c:v>0.65200000000000002</c:v>
                </c:pt>
                <c:pt idx="247">
                  <c:v>0.60509999999999997</c:v>
                </c:pt>
                <c:pt idx="248">
                  <c:v>0.55859999999999999</c:v>
                </c:pt>
                <c:pt idx="249">
                  <c:v>0.51290000000000002</c:v>
                </c:pt>
                <c:pt idx="250">
                  <c:v>0.46810000000000002</c:v>
                </c:pt>
                <c:pt idx="251">
                  <c:v>0.42570000000000002</c:v>
                </c:pt>
                <c:pt idx="252">
                  <c:v>0.38440000000000002</c:v>
                </c:pt>
                <c:pt idx="253">
                  <c:v>0.3463</c:v>
                </c:pt>
                <c:pt idx="254">
                  <c:v>0.31069999999999998</c:v>
                </c:pt>
                <c:pt idx="255">
                  <c:v>0.27729999999999999</c:v>
                </c:pt>
                <c:pt idx="256">
                  <c:v>0.2475</c:v>
                </c:pt>
                <c:pt idx="257">
                  <c:v>0.2203</c:v>
                </c:pt>
                <c:pt idx="258">
                  <c:v>0.19600000000000001</c:v>
                </c:pt>
                <c:pt idx="259">
                  <c:v>0.1734</c:v>
                </c:pt>
                <c:pt idx="260">
                  <c:v>0.1532</c:v>
                </c:pt>
                <c:pt idx="261">
                  <c:v>0.1358</c:v>
                </c:pt>
                <c:pt idx="262">
                  <c:v>0.12039999999999999</c:v>
                </c:pt>
                <c:pt idx="263">
                  <c:v>0.1062</c:v>
                </c:pt>
                <c:pt idx="264">
                  <c:v>9.4200000000000006E-2</c:v>
                </c:pt>
                <c:pt idx="265">
                  <c:v>8.3500000000000005E-2</c:v>
                </c:pt>
                <c:pt idx="266">
                  <c:v>7.3999999999999996E-2</c:v>
                </c:pt>
                <c:pt idx="267">
                  <c:v>6.5600000000000006E-2</c:v>
                </c:pt>
                <c:pt idx="268">
                  <c:v>5.8000000000000003E-2</c:v>
                </c:pt>
                <c:pt idx="269">
                  <c:v>5.1400000000000001E-2</c:v>
                </c:pt>
                <c:pt idx="270">
                  <c:v>4.58E-2</c:v>
                </c:pt>
                <c:pt idx="271">
                  <c:v>4.0599999999999997E-2</c:v>
                </c:pt>
                <c:pt idx="272">
                  <c:v>3.6400000000000002E-2</c:v>
                </c:pt>
                <c:pt idx="273">
                  <c:v>3.2300000000000002E-2</c:v>
                </c:pt>
                <c:pt idx="274">
                  <c:v>2.8899999999999999E-2</c:v>
                </c:pt>
                <c:pt idx="275">
                  <c:v>2.58E-2</c:v>
                </c:pt>
                <c:pt idx="276">
                  <c:v>2.3599999999999999E-2</c:v>
                </c:pt>
                <c:pt idx="277">
                  <c:v>2.1100000000000001E-2</c:v>
                </c:pt>
                <c:pt idx="278">
                  <c:v>1.9199999999999998E-2</c:v>
                </c:pt>
                <c:pt idx="279">
                  <c:v>1.7399999999999999E-2</c:v>
                </c:pt>
                <c:pt idx="280">
                  <c:v>1.6E-2</c:v>
                </c:pt>
                <c:pt idx="281">
                  <c:v>1.4800000000000001E-2</c:v>
                </c:pt>
                <c:pt idx="282">
                  <c:v>1.38E-2</c:v>
                </c:pt>
                <c:pt idx="283">
                  <c:v>1.2500000000000001E-2</c:v>
                </c:pt>
                <c:pt idx="284">
                  <c:v>1.18E-2</c:v>
                </c:pt>
                <c:pt idx="285">
                  <c:v>1.11E-2</c:v>
                </c:pt>
                <c:pt idx="286">
                  <c:v>1.04E-2</c:v>
                </c:pt>
                <c:pt idx="287">
                  <c:v>9.7999999999999997E-3</c:v>
                </c:pt>
                <c:pt idx="288">
                  <c:v>9.2999999999999992E-3</c:v>
                </c:pt>
                <c:pt idx="289">
                  <c:v>9.2999999999999992E-3</c:v>
                </c:pt>
                <c:pt idx="290">
                  <c:v>8.3999999999999995E-3</c:v>
                </c:pt>
                <c:pt idx="291">
                  <c:v>8.6999999999999994E-3</c:v>
                </c:pt>
                <c:pt idx="292">
                  <c:v>8.2000000000000007E-3</c:v>
                </c:pt>
                <c:pt idx="293">
                  <c:v>7.9000000000000008E-3</c:v>
                </c:pt>
                <c:pt idx="294">
                  <c:v>7.4999999999999997E-3</c:v>
                </c:pt>
                <c:pt idx="295">
                  <c:v>7.4000000000000003E-3</c:v>
                </c:pt>
                <c:pt idx="296">
                  <c:v>7.3000000000000001E-3</c:v>
                </c:pt>
                <c:pt idx="297">
                  <c:v>6.8999999999999999E-3</c:v>
                </c:pt>
                <c:pt idx="298">
                  <c:v>7.1000000000000004E-3</c:v>
                </c:pt>
                <c:pt idx="299">
                  <c:v>6.4999999999999997E-3</c:v>
                </c:pt>
                <c:pt idx="300">
                  <c:v>6.7999999999999996E-3</c:v>
                </c:pt>
                <c:pt idx="301">
                  <c:v>6.7000000000000002E-3</c:v>
                </c:pt>
                <c:pt idx="302">
                  <c:v>6.6E-3</c:v>
                </c:pt>
                <c:pt idx="303">
                  <c:v>6.4000000000000003E-3</c:v>
                </c:pt>
                <c:pt idx="304">
                  <c:v>6.4000000000000003E-3</c:v>
                </c:pt>
                <c:pt idx="305">
                  <c:v>6.4000000000000003E-3</c:v>
                </c:pt>
                <c:pt idx="306">
                  <c:v>6.4000000000000003E-3</c:v>
                </c:pt>
                <c:pt idx="307">
                  <c:v>6.6E-3</c:v>
                </c:pt>
                <c:pt idx="308">
                  <c:v>6.1999999999999998E-3</c:v>
                </c:pt>
                <c:pt idx="309">
                  <c:v>5.7999999999999996E-3</c:v>
                </c:pt>
                <c:pt idx="310">
                  <c:v>6.3E-3</c:v>
                </c:pt>
                <c:pt idx="311">
                  <c:v>6.0000000000000001E-3</c:v>
                </c:pt>
                <c:pt idx="312">
                  <c:v>6.0000000000000001E-3</c:v>
                </c:pt>
                <c:pt idx="313">
                  <c:v>6.0000000000000001E-3</c:v>
                </c:pt>
                <c:pt idx="314">
                  <c:v>5.8999999999999999E-3</c:v>
                </c:pt>
                <c:pt idx="315">
                  <c:v>5.7999999999999996E-3</c:v>
                </c:pt>
                <c:pt idx="316">
                  <c:v>6.0000000000000001E-3</c:v>
                </c:pt>
                <c:pt idx="317">
                  <c:v>6.1000000000000004E-3</c:v>
                </c:pt>
                <c:pt idx="318">
                  <c:v>6.0000000000000001E-3</c:v>
                </c:pt>
                <c:pt idx="319">
                  <c:v>5.7999999999999996E-3</c:v>
                </c:pt>
                <c:pt idx="320">
                  <c:v>5.7999999999999996E-3</c:v>
                </c:pt>
                <c:pt idx="321">
                  <c:v>5.7999999999999996E-3</c:v>
                </c:pt>
                <c:pt idx="322">
                  <c:v>5.4000000000000003E-3</c:v>
                </c:pt>
                <c:pt idx="323">
                  <c:v>5.7000000000000002E-3</c:v>
                </c:pt>
                <c:pt idx="324">
                  <c:v>5.7000000000000002E-3</c:v>
                </c:pt>
                <c:pt idx="325">
                  <c:v>5.5999999999999999E-3</c:v>
                </c:pt>
                <c:pt idx="326">
                  <c:v>5.7000000000000002E-3</c:v>
                </c:pt>
                <c:pt idx="327">
                  <c:v>5.7000000000000002E-3</c:v>
                </c:pt>
                <c:pt idx="328">
                  <c:v>5.8999999999999999E-3</c:v>
                </c:pt>
                <c:pt idx="329">
                  <c:v>5.5999999999999999E-3</c:v>
                </c:pt>
                <c:pt idx="330">
                  <c:v>5.5999999999999999E-3</c:v>
                </c:pt>
                <c:pt idx="331">
                  <c:v>5.5999999999999999E-3</c:v>
                </c:pt>
                <c:pt idx="332">
                  <c:v>5.3E-3</c:v>
                </c:pt>
                <c:pt idx="333">
                  <c:v>5.5999999999999999E-3</c:v>
                </c:pt>
                <c:pt idx="334">
                  <c:v>5.4999999999999997E-3</c:v>
                </c:pt>
                <c:pt idx="335">
                  <c:v>5.5999999999999999E-3</c:v>
                </c:pt>
                <c:pt idx="336">
                  <c:v>5.5999999999999999E-3</c:v>
                </c:pt>
                <c:pt idx="337">
                  <c:v>5.1999999999999998E-3</c:v>
                </c:pt>
                <c:pt idx="338">
                  <c:v>5.4000000000000003E-3</c:v>
                </c:pt>
                <c:pt idx="339">
                  <c:v>5.4999999999999997E-3</c:v>
                </c:pt>
                <c:pt idx="340">
                  <c:v>5.1999999999999998E-3</c:v>
                </c:pt>
                <c:pt idx="341">
                  <c:v>5.5999999999999999E-3</c:v>
                </c:pt>
                <c:pt idx="342">
                  <c:v>5.1999999999999998E-3</c:v>
                </c:pt>
                <c:pt idx="343">
                  <c:v>5.3E-3</c:v>
                </c:pt>
                <c:pt idx="344">
                  <c:v>5.3E-3</c:v>
                </c:pt>
                <c:pt idx="345">
                  <c:v>5.4000000000000003E-3</c:v>
                </c:pt>
                <c:pt idx="346">
                  <c:v>5.4000000000000003E-3</c:v>
                </c:pt>
                <c:pt idx="347">
                  <c:v>5.1000000000000004E-3</c:v>
                </c:pt>
                <c:pt idx="348">
                  <c:v>5.4000000000000003E-3</c:v>
                </c:pt>
                <c:pt idx="349">
                  <c:v>5.5999999999999999E-3</c:v>
                </c:pt>
                <c:pt idx="350">
                  <c:v>5.1000000000000004E-3</c:v>
                </c:pt>
                <c:pt idx="351">
                  <c:v>5.3E-3</c:v>
                </c:pt>
                <c:pt idx="352">
                  <c:v>5.3E-3</c:v>
                </c:pt>
                <c:pt idx="353">
                  <c:v>5.1000000000000004E-3</c:v>
                </c:pt>
                <c:pt idx="354">
                  <c:v>5.3E-3</c:v>
                </c:pt>
                <c:pt idx="355">
                  <c:v>5.1000000000000004E-3</c:v>
                </c:pt>
                <c:pt idx="356">
                  <c:v>5.0000000000000001E-3</c:v>
                </c:pt>
                <c:pt idx="357">
                  <c:v>5.1000000000000004E-3</c:v>
                </c:pt>
                <c:pt idx="358">
                  <c:v>4.8999999999999998E-3</c:v>
                </c:pt>
                <c:pt idx="359">
                  <c:v>5.1000000000000004E-3</c:v>
                </c:pt>
                <c:pt idx="360">
                  <c:v>5.0000000000000001E-3</c:v>
                </c:pt>
                <c:pt idx="361">
                  <c:v>5.3E-3</c:v>
                </c:pt>
                <c:pt idx="362">
                  <c:v>4.7999999999999996E-3</c:v>
                </c:pt>
                <c:pt idx="363">
                  <c:v>5.0000000000000001E-3</c:v>
                </c:pt>
                <c:pt idx="364">
                  <c:v>4.7999999999999996E-3</c:v>
                </c:pt>
                <c:pt idx="365">
                  <c:v>4.8999999999999998E-3</c:v>
                </c:pt>
                <c:pt idx="366">
                  <c:v>4.7000000000000002E-3</c:v>
                </c:pt>
                <c:pt idx="367">
                  <c:v>4.8999999999999998E-3</c:v>
                </c:pt>
                <c:pt idx="368">
                  <c:v>4.7000000000000002E-3</c:v>
                </c:pt>
                <c:pt idx="369">
                  <c:v>5.0000000000000001E-3</c:v>
                </c:pt>
                <c:pt idx="370">
                  <c:v>4.8999999999999998E-3</c:v>
                </c:pt>
                <c:pt idx="371">
                  <c:v>5.0000000000000001E-3</c:v>
                </c:pt>
                <c:pt idx="372">
                  <c:v>4.7999999999999996E-3</c:v>
                </c:pt>
                <c:pt idx="373">
                  <c:v>4.7999999999999996E-3</c:v>
                </c:pt>
                <c:pt idx="374">
                  <c:v>4.5999999999999999E-3</c:v>
                </c:pt>
                <c:pt idx="375">
                  <c:v>5.1000000000000004E-3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'multi spectra viewer'!$Q$1</c:f>
              <c:strCache>
                <c:ptCount val="1"/>
                <c:pt idx="0">
                  <c:v>Alexa 532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'multi spectra viewer'!$G$2:$G$577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'multi spectra viewer'!$Q$2:$Q$577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5.7000000000000002E-2</c:v>
                </c:pt>
                <c:pt idx="221">
                  <c:v>6.3600000000000004E-2</c:v>
                </c:pt>
                <c:pt idx="222">
                  <c:v>7.3300000000000004E-2</c:v>
                </c:pt>
                <c:pt idx="223">
                  <c:v>8.6499999999999994E-2</c:v>
                </c:pt>
                <c:pt idx="224">
                  <c:v>0.1007</c:v>
                </c:pt>
                <c:pt idx="225">
                  <c:v>0.1178</c:v>
                </c:pt>
                <c:pt idx="226">
                  <c:v>0.13619999999999999</c:v>
                </c:pt>
                <c:pt idx="227">
                  <c:v>0.1603</c:v>
                </c:pt>
                <c:pt idx="228">
                  <c:v>0.18490000000000001</c:v>
                </c:pt>
                <c:pt idx="229">
                  <c:v>0.21179999999999999</c:v>
                </c:pt>
                <c:pt idx="230">
                  <c:v>0.246</c:v>
                </c:pt>
                <c:pt idx="231">
                  <c:v>0.28249999999999997</c:v>
                </c:pt>
                <c:pt idx="232">
                  <c:v>0.31990000000000002</c:v>
                </c:pt>
                <c:pt idx="233">
                  <c:v>0.35709999999999997</c:v>
                </c:pt>
                <c:pt idx="234">
                  <c:v>0.39860000000000001</c:v>
                </c:pt>
                <c:pt idx="235">
                  <c:v>0.44030000000000002</c:v>
                </c:pt>
                <c:pt idx="236">
                  <c:v>0.48420000000000002</c:v>
                </c:pt>
                <c:pt idx="237">
                  <c:v>0.52990000000000004</c:v>
                </c:pt>
                <c:pt idx="238">
                  <c:v>0.57720000000000005</c:v>
                </c:pt>
                <c:pt idx="239">
                  <c:v>0.62070000000000003</c:v>
                </c:pt>
                <c:pt idx="240">
                  <c:v>0.66590000000000005</c:v>
                </c:pt>
                <c:pt idx="241">
                  <c:v>0.71120000000000005</c:v>
                </c:pt>
                <c:pt idx="242">
                  <c:v>0.75729999999999997</c:v>
                </c:pt>
                <c:pt idx="243">
                  <c:v>0.79420000000000002</c:v>
                </c:pt>
                <c:pt idx="244">
                  <c:v>0.83489999999999998</c:v>
                </c:pt>
                <c:pt idx="245">
                  <c:v>0.86680000000000001</c:v>
                </c:pt>
                <c:pt idx="246">
                  <c:v>0.89710000000000001</c:v>
                </c:pt>
                <c:pt idx="247">
                  <c:v>0.9234</c:v>
                </c:pt>
                <c:pt idx="248">
                  <c:v>0.94450000000000001</c:v>
                </c:pt>
                <c:pt idx="249">
                  <c:v>0.96120000000000005</c:v>
                </c:pt>
                <c:pt idx="250">
                  <c:v>0.97809999999999997</c:v>
                </c:pt>
                <c:pt idx="251">
                  <c:v>0.98970000000000002</c:v>
                </c:pt>
                <c:pt idx="252">
                  <c:v>0.99609999999999999</c:v>
                </c:pt>
                <c:pt idx="253">
                  <c:v>1</c:v>
                </c:pt>
                <c:pt idx="254">
                  <c:v>0.99760000000000004</c:v>
                </c:pt>
                <c:pt idx="255">
                  <c:v>0.99229999999999996</c:v>
                </c:pt>
                <c:pt idx="256">
                  <c:v>0.98740000000000006</c:v>
                </c:pt>
                <c:pt idx="257">
                  <c:v>0.97699999999999998</c:v>
                </c:pt>
                <c:pt idx="258">
                  <c:v>0.96579999999999999</c:v>
                </c:pt>
                <c:pt idx="259">
                  <c:v>0.94889999999999997</c:v>
                </c:pt>
                <c:pt idx="260">
                  <c:v>0.92930000000000001</c:v>
                </c:pt>
                <c:pt idx="261">
                  <c:v>0.91069999999999995</c:v>
                </c:pt>
                <c:pt idx="262">
                  <c:v>0.89280000000000004</c:v>
                </c:pt>
                <c:pt idx="263">
                  <c:v>0.87</c:v>
                </c:pt>
                <c:pt idx="264">
                  <c:v>0.8458</c:v>
                </c:pt>
                <c:pt idx="265">
                  <c:v>0.82509999999999994</c:v>
                </c:pt>
                <c:pt idx="266">
                  <c:v>0.80130000000000001</c:v>
                </c:pt>
                <c:pt idx="267">
                  <c:v>0.77559999999999996</c:v>
                </c:pt>
                <c:pt idx="268">
                  <c:v>0.75509999999999999</c:v>
                </c:pt>
                <c:pt idx="269">
                  <c:v>0.73060000000000003</c:v>
                </c:pt>
                <c:pt idx="270">
                  <c:v>0.70779999999999998</c:v>
                </c:pt>
                <c:pt idx="271">
                  <c:v>0.68440000000000001</c:v>
                </c:pt>
                <c:pt idx="272">
                  <c:v>0.66069999999999995</c:v>
                </c:pt>
                <c:pt idx="273">
                  <c:v>0.63970000000000005</c:v>
                </c:pt>
                <c:pt idx="274">
                  <c:v>0.61970000000000003</c:v>
                </c:pt>
                <c:pt idx="275">
                  <c:v>0.59689999999999999</c:v>
                </c:pt>
                <c:pt idx="276">
                  <c:v>0.57899999999999996</c:v>
                </c:pt>
                <c:pt idx="277">
                  <c:v>0.56420000000000003</c:v>
                </c:pt>
                <c:pt idx="278">
                  <c:v>0.54390000000000005</c:v>
                </c:pt>
                <c:pt idx="279">
                  <c:v>0.52600000000000002</c:v>
                </c:pt>
                <c:pt idx="280">
                  <c:v>0.51139999999999997</c:v>
                </c:pt>
                <c:pt idx="281">
                  <c:v>0.49380000000000002</c:v>
                </c:pt>
                <c:pt idx="282">
                  <c:v>0.4798</c:v>
                </c:pt>
                <c:pt idx="283">
                  <c:v>0.46460000000000001</c:v>
                </c:pt>
                <c:pt idx="284">
                  <c:v>0.45029999999999998</c:v>
                </c:pt>
                <c:pt idx="285">
                  <c:v>0.43909999999999999</c:v>
                </c:pt>
                <c:pt idx="286">
                  <c:v>0.42830000000000001</c:v>
                </c:pt>
                <c:pt idx="287">
                  <c:v>0.41270000000000001</c:v>
                </c:pt>
                <c:pt idx="288">
                  <c:v>0.4047</c:v>
                </c:pt>
                <c:pt idx="289">
                  <c:v>0.39350000000000002</c:v>
                </c:pt>
                <c:pt idx="290">
                  <c:v>0.38169999999999998</c:v>
                </c:pt>
                <c:pt idx="291">
                  <c:v>0.372</c:v>
                </c:pt>
                <c:pt idx="292">
                  <c:v>0.36280000000000001</c:v>
                </c:pt>
                <c:pt idx="293">
                  <c:v>0.35189999999999999</c:v>
                </c:pt>
                <c:pt idx="294">
                  <c:v>0.34389999999999998</c:v>
                </c:pt>
                <c:pt idx="295">
                  <c:v>0.33789999999999998</c:v>
                </c:pt>
                <c:pt idx="296">
                  <c:v>0.32590000000000002</c:v>
                </c:pt>
                <c:pt idx="297">
                  <c:v>0.316</c:v>
                </c:pt>
                <c:pt idx="298">
                  <c:v>0.30680000000000002</c:v>
                </c:pt>
                <c:pt idx="299">
                  <c:v>0.3</c:v>
                </c:pt>
                <c:pt idx="300">
                  <c:v>0.29049999999999998</c:v>
                </c:pt>
                <c:pt idx="301">
                  <c:v>0.28439999999999999</c:v>
                </c:pt>
                <c:pt idx="302">
                  <c:v>0.2757</c:v>
                </c:pt>
                <c:pt idx="303">
                  <c:v>0.26850000000000002</c:v>
                </c:pt>
                <c:pt idx="304">
                  <c:v>0.26069999999999999</c:v>
                </c:pt>
                <c:pt idx="305">
                  <c:v>0.25540000000000002</c:v>
                </c:pt>
                <c:pt idx="306">
                  <c:v>0.2475</c:v>
                </c:pt>
                <c:pt idx="307">
                  <c:v>0.2404</c:v>
                </c:pt>
                <c:pt idx="308">
                  <c:v>0.2331</c:v>
                </c:pt>
                <c:pt idx="309">
                  <c:v>0.2258</c:v>
                </c:pt>
                <c:pt idx="310">
                  <c:v>0.2175</c:v>
                </c:pt>
                <c:pt idx="311">
                  <c:v>0.21190000000000001</c:v>
                </c:pt>
                <c:pt idx="312">
                  <c:v>0.20419999999999999</c:v>
                </c:pt>
                <c:pt idx="313">
                  <c:v>0.19750000000000001</c:v>
                </c:pt>
                <c:pt idx="314">
                  <c:v>0.19139999999999999</c:v>
                </c:pt>
                <c:pt idx="315">
                  <c:v>0.18559999999999999</c:v>
                </c:pt>
                <c:pt idx="316">
                  <c:v>0.1807</c:v>
                </c:pt>
                <c:pt idx="317">
                  <c:v>0.17430000000000001</c:v>
                </c:pt>
                <c:pt idx="318">
                  <c:v>0.1694</c:v>
                </c:pt>
                <c:pt idx="319">
                  <c:v>0.1618</c:v>
                </c:pt>
                <c:pt idx="320">
                  <c:v>0.15709999999999999</c:v>
                </c:pt>
                <c:pt idx="321">
                  <c:v>0.15229999999999999</c:v>
                </c:pt>
                <c:pt idx="322">
                  <c:v>0.14649999999999999</c:v>
                </c:pt>
                <c:pt idx="323">
                  <c:v>0.1404</c:v>
                </c:pt>
                <c:pt idx="324">
                  <c:v>0.1356</c:v>
                </c:pt>
                <c:pt idx="325">
                  <c:v>0.12939999999999999</c:v>
                </c:pt>
                <c:pt idx="326">
                  <c:v>0.1249</c:v>
                </c:pt>
                <c:pt idx="327">
                  <c:v>0.1221</c:v>
                </c:pt>
                <c:pt idx="328">
                  <c:v>0.1183</c:v>
                </c:pt>
                <c:pt idx="329">
                  <c:v>0.1123</c:v>
                </c:pt>
                <c:pt idx="330">
                  <c:v>0.1089</c:v>
                </c:pt>
                <c:pt idx="331">
                  <c:v>0.105</c:v>
                </c:pt>
                <c:pt idx="332">
                  <c:v>0.1013</c:v>
                </c:pt>
                <c:pt idx="333">
                  <c:v>9.7799999999999998E-2</c:v>
                </c:pt>
                <c:pt idx="334">
                  <c:v>9.35E-2</c:v>
                </c:pt>
                <c:pt idx="335">
                  <c:v>0.09</c:v>
                </c:pt>
                <c:pt idx="336">
                  <c:v>8.6499999999999994E-2</c:v>
                </c:pt>
                <c:pt idx="337">
                  <c:v>8.43E-2</c:v>
                </c:pt>
                <c:pt idx="338">
                  <c:v>8.1000000000000003E-2</c:v>
                </c:pt>
                <c:pt idx="339">
                  <c:v>7.8299999999999995E-2</c:v>
                </c:pt>
                <c:pt idx="340">
                  <c:v>7.5200000000000003E-2</c:v>
                </c:pt>
                <c:pt idx="341">
                  <c:v>7.3099999999999998E-2</c:v>
                </c:pt>
                <c:pt idx="342">
                  <c:v>7.0699999999999999E-2</c:v>
                </c:pt>
                <c:pt idx="343">
                  <c:v>6.7400000000000002E-2</c:v>
                </c:pt>
                <c:pt idx="344">
                  <c:v>6.4500000000000002E-2</c:v>
                </c:pt>
                <c:pt idx="345">
                  <c:v>6.2100000000000002E-2</c:v>
                </c:pt>
                <c:pt idx="346">
                  <c:v>5.9900000000000002E-2</c:v>
                </c:pt>
                <c:pt idx="347">
                  <c:v>5.6599999999999998E-2</c:v>
                </c:pt>
                <c:pt idx="348">
                  <c:v>5.4399999999999997E-2</c:v>
                </c:pt>
                <c:pt idx="349">
                  <c:v>5.21E-2</c:v>
                </c:pt>
                <c:pt idx="350">
                  <c:v>5.0799999999999998E-2</c:v>
                </c:pt>
                <c:pt idx="351">
                  <c:v>4.9399999999999999E-2</c:v>
                </c:pt>
                <c:pt idx="352">
                  <c:v>4.7E-2</c:v>
                </c:pt>
                <c:pt idx="353">
                  <c:v>4.7399999999999998E-2</c:v>
                </c:pt>
                <c:pt idx="354">
                  <c:v>4.5999999999999999E-2</c:v>
                </c:pt>
                <c:pt idx="355">
                  <c:v>4.4999999999999998E-2</c:v>
                </c:pt>
                <c:pt idx="356">
                  <c:v>4.3700000000000003E-2</c:v>
                </c:pt>
                <c:pt idx="357">
                  <c:v>4.2200000000000001E-2</c:v>
                </c:pt>
                <c:pt idx="358">
                  <c:v>4.0800000000000003E-2</c:v>
                </c:pt>
                <c:pt idx="359">
                  <c:v>3.9800000000000002E-2</c:v>
                </c:pt>
                <c:pt idx="360">
                  <c:v>3.8199999999999998E-2</c:v>
                </c:pt>
                <c:pt idx="361">
                  <c:v>3.7100000000000001E-2</c:v>
                </c:pt>
                <c:pt idx="362">
                  <c:v>3.6200000000000003E-2</c:v>
                </c:pt>
                <c:pt idx="363">
                  <c:v>3.49E-2</c:v>
                </c:pt>
                <c:pt idx="364">
                  <c:v>3.4200000000000001E-2</c:v>
                </c:pt>
                <c:pt idx="365">
                  <c:v>3.3799999999999997E-2</c:v>
                </c:pt>
                <c:pt idx="366">
                  <c:v>3.27E-2</c:v>
                </c:pt>
                <c:pt idx="367">
                  <c:v>3.1600000000000003E-2</c:v>
                </c:pt>
                <c:pt idx="368">
                  <c:v>3.04E-2</c:v>
                </c:pt>
                <c:pt idx="369">
                  <c:v>3.0599999999999999E-2</c:v>
                </c:pt>
                <c:pt idx="370">
                  <c:v>2.8899999999999999E-2</c:v>
                </c:pt>
                <c:pt idx="371">
                  <c:v>2.7900000000000001E-2</c:v>
                </c:pt>
                <c:pt idx="372">
                  <c:v>2.75E-2</c:v>
                </c:pt>
                <c:pt idx="373">
                  <c:v>2.5999999999999999E-2</c:v>
                </c:pt>
                <c:pt idx="374">
                  <c:v>2.5499999999999998E-2</c:v>
                </c:pt>
                <c:pt idx="375">
                  <c:v>2.4899999999999999E-2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'multi spectra viewer'!$R$1</c:f>
              <c:strCache>
                <c:ptCount val="1"/>
                <c:pt idx="0">
                  <c:v>Alexa 555</c:v>
                </c:pt>
              </c:strCache>
            </c:strRef>
          </c:tx>
          <c:spPr>
            <a:ln w="19050" cap="rnd">
              <a:solidFill>
                <a:srgbClr val="ABCC0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'multi spectra viewer'!$G$2:$G$577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'multi spectra viewer'!$R$2:$R$577</c:f>
              <c:numCache>
                <c:formatCode>General</c:formatCode>
                <c:ptCount val="576"/>
                <c:pt idx="0">
                  <c:v>0.111</c:v>
                </c:pt>
                <c:pt idx="1">
                  <c:v>9.7299999999999998E-2</c:v>
                </c:pt>
                <c:pt idx="2">
                  <c:v>8.8700000000000001E-2</c:v>
                </c:pt>
                <c:pt idx="3">
                  <c:v>8.2500000000000004E-2</c:v>
                </c:pt>
                <c:pt idx="4">
                  <c:v>8.0799999999999997E-2</c:v>
                </c:pt>
                <c:pt idx="5">
                  <c:v>6.7799999999999999E-2</c:v>
                </c:pt>
                <c:pt idx="6">
                  <c:v>5.7099999999999998E-2</c:v>
                </c:pt>
                <c:pt idx="7">
                  <c:v>5.7299999999999997E-2</c:v>
                </c:pt>
                <c:pt idx="8">
                  <c:v>5.33E-2</c:v>
                </c:pt>
                <c:pt idx="9">
                  <c:v>4.3099999999999999E-2</c:v>
                </c:pt>
                <c:pt idx="10">
                  <c:v>4.5199999999999997E-2</c:v>
                </c:pt>
                <c:pt idx="11">
                  <c:v>4.3900000000000002E-2</c:v>
                </c:pt>
                <c:pt idx="12">
                  <c:v>3.9600000000000003E-2</c:v>
                </c:pt>
                <c:pt idx="13">
                  <c:v>3.85E-2</c:v>
                </c:pt>
                <c:pt idx="14">
                  <c:v>3.7999999999999999E-2</c:v>
                </c:pt>
                <c:pt idx="15">
                  <c:v>3.6499999999999998E-2</c:v>
                </c:pt>
                <c:pt idx="16">
                  <c:v>4.1799999999999997E-2</c:v>
                </c:pt>
                <c:pt idx="17">
                  <c:v>3.8100000000000002E-2</c:v>
                </c:pt>
                <c:pt idx="18">
                  <c:v>3.3700000000000001E-2</c:v>
                </c:pt>
                <c:pt idx="19">
                  <c:v>3.2199999999999999E-2</c:v>
                </c:pt>
                <c:pt idx="20">
                  <c:v>2.93E-2</c:v>
                </c:pt>
                <c:pt idx="21">
                  <c:v>2.4E-2</c:v>
                </c:pt>
                <c:pt idx="22">
                  <c:v>2.7E-2</c:v>
                </c:pt>
                <c:pt idx="23">
                  <c:v>2.3400000000000001E-2</c:v>
                </c:pt>
                <c:pt idx="24">
                  <c:v>2.1899999999999999E-2</c:v>
                </c:pt>
                <c:pt idx="25">
                  <c:v>2.5700000000000001E-2</c:v>
                </c:pt>
                <c:pt idx="26">
                  <c:v>2.9399999999999999E-2</c:v>
                </c:pt>
                <c:pt idx="27">
                  <c:v>2.2499999999999999E-2</c:v>
                </c:pt>
                <c:pt idx="28">
                  <c:v>3.1399999999999997E-2</c:v>
                </c:pt>
                <c:pt idx="29">
                  <c:v>3.2000000000000001E-2</c:v>
                </c:pt>
                <c:pt idx="30">
                  <c:v>2.64E-2</c:v>
                </c:pt>
                <c:pt idx="31">
                  <c:v>2.9100000000000001E-2</c:v>
                </c:pt>
                <c:pt idx="32">
                  <c:v>2.8400000000000002E-2</c:v>
                </c:pt>
                <c:pt idx="33">
                  <c:v>2.5600000000000001E-2</c:v>
                </c:pt>
                <c:pt idx="34">
                  <c:v>2.2599999999999999E-2</c:v>
                </c:pt>
                <c:pt idx="35">
                  <c:v>2.8299999999999999E-2</c:v>
                </c:pt>
                <c:pt idx="36">
                  <c:v>2.07E-2</c:v>
                </c:pt>
                <c:pt idx="37">
                  <c:v>1.9E-2</c:v>
                </c:pt>
                <c:pt idx="38">
                  <c:v>1.7399999999999999E-2</c:v>
                </c:pt>
                <c:pt idx="39">
                  <c:v>1.5900000000000001E-2</c:v>
                </c:pt>
                <c:pt idx="40">
                  <c:v>1.54E-2</c:v>
                </c:pt>
                <c:pt idx="41">
                  <c:v>1.4E-2</c:v>
                </c:pt>
                <c:pt idx="42">
                  <c:v>1.24E-2</c:v>
                </c:pt>
                <c:pt idx="43">
                  <c:v>1.5100000000000001E-2</c:v>
                </c:pt>
                <c:pt idx="44">
                  <c:v>1.29E-2</c:v>
                </c:pt>
                <c:pt idx="45">
                  <c:v>1.18E-2</c:v>
                </c:pt>
                <c:pt idx="46">
                  <c:v>1.2500000000000001E-2</c:v>
                </c:pt>
                <c:pt idx="47">
                  <c:v>1.49E-2</c:v>
                </c:pt>
                <c:pt idx="48">
                  <c:v>1.0999999999999999E-2</c:v>
                </c:pt>
                <c:pt idx="49">
                  <c:v>1.2500000000000001E-2</c:v>
                </c:pt>
                <c:pt idx="50">
                  <c:v>1.43E-2</c:v>
                </c:pt>
                <c:pt idx="51">
                  <c:v>1.4E-2</c:v>
                </c:pt>
                <c:pt idx="52">
                  <c:v>1.1599999999999999E-2</c:v>
                </c:pt>
                <c:pt idx="53">
                  <c:v>1.2999999999999999E-2</c:v>
                </c:pt>
                <c:pt idx="54">
                  <c:v>1.14E-2</c:v>
                </c:pt>
                <c:pt idx="55">
                  <c:v>1.26E-2</c:v>
                </c:pt>
                <c:pt idx="56">
                  <c:v>0.01</c:v>
                </c:pt>
                <c:pt idx="57">
                  <c:v>1.0800000000000001E-2</c:v>
                </c:pt>
                <c:pt idx="58">
                  <c:v>7.3000000000000001E-3</c:v>
                </c:pt>
                <c:pt idx="59">
                  <c:v>1.11E-2</c:v>
                </c:pt>
                <c:pt idx="60">
                  <c:v>5.8999999999999999E-3</c:v>
                </c:pt>
                <c:pt idx="61">
                  <c:v>7.7000000000000002E-3</c:v>
                </c:pt>
                <c:pt idx="62">
                  <c:v>8.5000000000000006E-3</c:v>
                </c:pt>
                <c:pt idx="63">
                  <c:v>7.1999999999999998E-3</c:v>
                </c:pt>
                <c:pt idx="64">
                  <c:v>4.5999999999999999E-3</c:v>
                </c:pt>
                <c:pt idx="65">
                  <c:v>6.8999999999999999E-3</c:v>
                </c:pt>
                <c:pt idx="66">
                  <c:v>5.1999999999999998E-3</c:v>
                </c:pt>
                <c:pt idx="67">
                  <c:v>5.1999999999999998E-3</c:v>
                </c:pt>
                <c:pt idx="68">
                  <c:v>3.5000000000000001E-3</c:v>
                </c:pt>
                <c:pt idx="69">
                  <c:v>2.8E-3</c:v>
                </c:pt>
                <c:pt idx="70">
                  <c:v>5.0000000000000001E-4</c:v>
                </c:pt>
                <c:pt idx="71">
                  <c:v>2.5000000000000001E-3</c:v>
                </c:pt>
                <c:pt idx="72">
                  <c:v>1.6999999999999999E-3</c:v>
                </c:pt>
                <c:pt idx="73">
                  <c:v>3.2000000000000002E-3</c:v>
                </c:pt>
                <c:pt idx="74">
                  <c:v>1.8E-3</c:v>
                </c:pt>
                <c:pt idx="75">
                  <c:v>1E-4</c:v>
                </c:pt>
                <c:pt idx="76">
                  <c:v>4.7000000000000002E-3</c:v>
                </c:pt>
                <c:pt idx="77">
                  <c:v>4.4999999999999997E-3</c:v>
                </c:pt>
                <c:pt idx="78">
                  <c:v>1E-4</c:v>
                </c:pt>
                <c:pt idx="79">
                  <c:v>6.8999999999999999E-3</c:v>
                </c:pt>
                <c:pt idx="80">
                  <c:v>5.4999999999999997E-3</c:v>
                </c:pt>
                <c:pt idx="81">
                  <c:v>5.3E-3</c:v>
                </c:pt>
                <c:pt idx="82">
                  <c:v>5.5999999999999999E-3</c:v>
                </c:pt>
                <c:pt idx="83">
                  <c:v>1.7600000000000001E-2</c:v>
                </c:pt>
                <c:pt idx="84">
                  <c:v>9.9000000000000008E-3</c:v>
                </c:pt>
                <c:pt idx="85">
                  <c:v>4.5999999999999999E-3</c:v>
                </c:pt>
                <c:pt idx="86">
                  <c:v>4.5999999999999999E-3</c:v>
                </c:pt>
                <c:pt idx="87">
                  <c:v>4.8999999999999998E-3</c:v>
                </c:pt>
                <c:pt idx="88">
                  <c:v>4.1999999999999997E-3</c:v>
                </c:pt>
                <c:pt idx="89">
                  <c:v>5.8999999999999999E-3</c:v>
                </c:pt>
                <c:pt idx="90">
                  <c:v>4.8999999999999998E-3</c:v>
                </c:pt>
                <c:pt idx="91">
                  <c:v>5.4000000000000003E-3</c:v>
                </c:pt>
                <c:pt idx="92">
                  <c:v>4.4999999999999997E-3</c:v>
                </c:pt>
                <c:pt idx="93">
                  <c:v>4.8999999999999998E-3</c:v>
                </c:pt>
                <c:pt idx="94">
                  <c:v>2.5000000000000001E-3</c:v>
                </c:pt>
                <c:pt idx="95">
                  <c:v>5.4000000000000003E-3</c:v>
                </c:pt>
                <c:pt idx="96">
                  <c:v>4.1999999999999997E-3</c:v>
                </c:pt>
                <c:pt idx="97">
                  <c:v>4.4000000000000003E-3</c:v>
                </c:pt>
                <c:pt idx="98">
                  <c:v>4.4000000000000003E-3</c:v>
                </c:pt>
                <c:pt idx="99">
                  <c:v>5.4000000000000003E-3</c:v>
                </c:pt>
                <c:pt idx="100">
                  <c:v>2.7000000000000001E-3</c:v>
                </c:pt>
                <c:pt idx="101">
                  <c:v>4.5999999999999999E-3</c:v>
                </c:pt>
                <c:pt idx="102">
                  <c:v>2.8999999999999998E-3</c:v>
                </c:pt>
                <c:pt idx="103">
                  <c:v>4.4000000000000003E-3</c:v>
                </c:pt>
                <c:pt idx="104">
                  <c:v>3.5000000000000001E-3</c:v>
                </c:pt>
                <c:pt idx="105">
                  <c:v>3.8E-3</c:v>
                </c:pt>
                <c:pt idx="106">
                  <c:v>2.2000000000000001E-3</c:v>
                </c:pt>
                <c:pt idx="107">
                  <c:v>3.5000000000000001E-3</c:v>
                </c:pt>
                <c:pt idx="108">
                  <c:v>3.2000000000000002E-3</c:v>
                </c:pt>
                <c:pt idx="109">
                  <c:v>4.4999999999999997E-3</c:v>
                </c:pt>
                <c:pt idx="110">
                  <c:v>3.5999999999999999E-3</c:v>
                </c:pt>
                <c:pt idx="111">
                  <c:v>5.1000000000000004E-3</c:v>
                </c:pt>
                <c:pt idx="112">
                  <c:v>4.1999999999999997E-3</c:v>
                </c:pt>
                <c:pt idx="113">
                  <c:v>5.0000000000000001E-3</c:v>
                </c:pt>
                <c:pt idx="114">
                  <c:v>5.1999999999999998E-3</c:v>
                </c:pt>
                <c:pt idx="115">
                  <c:v>4.4000000000000003E-3</c:v>
                </c:pt>
                <c:pt idx="116">
                  <c:v>4.4999999999999997E-3</c:v>
                </c:pt>
                <c:pt idx="117">
                  <c:v>6.6E-3</c:v>
                </c:pt>
                <c:pt idx="118">
                  <c:v>6.1000000000000004E-3</c:v>
                </c:pt>
                <c:pt idx="119">
                  <c:v>5.8999999999999999E-3</c:v>
                </c:pt>
                <c:pt idx="120">
                  <c:v>5.8999999999999999E-3</c:v>
                </c:pt>
                <c:pt idx="121">
                  <c:v>5.4999999999999997E-3</c:v>
                </c:pt>
                <c:pt idx="122">
                  <c:v>6.7999999999999996E-3</c:v>
                </c:pt>
                <c:pt idx="123">
                  <c:v>6.8999999999999999E-3</c:v>
                </c:pt>
                <c:pt idx="124">
                  <c:v>5.8999999999999999E-3</c:v>
                </c:pt>
                <c:pt idx="125">
                  <c:v>6.6E-3</c:v>
                </c:pt>
                <c:pt idx="126">
                  <c:v>9.1999999999999998E-3</c:v>
                </c:pt>
                <c:pt idx="127">
                  <c:v>9.4999999999999998E-3</c:v>
                </c:pt>
                <c:pt idx="128">
                  <c:v>7.6E-3</c:v>
                </c:pt>
                <c:pt idx="129">
                  <c:v>7.6E-3</c:v>
                </c:pt>
                <c:pt idx="130">
                  <c:v>8.3000000000000001E-3</c:v>
                </c:pt>
                <c:pt idx="131">
                  <c:v>1.0699999999999999E-2</c:v>
                </c:pt>
                <c:pt idx="132">
                  <c:v>7.6E-3</c:v>
                </c:pt>
                <c:pt idx="133">
                  <c:v>9.2999999999999992E-3</c:v>
                </c:pt>
                <c:pt idx="134">
                  <c:v>8.2000000000000007E-3</c:v>
                </c:pt>
                <c:pt idx="135">
                  <c:v>8.8999999999999999E-3</c:v>
                </c:pt>
                <c:pt idx="136">
                  <c:v>8.8000000000000005E-3</c:v>
                </c:pt>
                <c:pt idx="137">
                  <c:v>9.9000000000000008E-3</c:v>
                </c:pt>
                <c:pt idx="138">
                  <c:v>1.01E-2</c:v>
                </c:pt>
                <c:pt idx="139">
                  <c:v>1.1599999999999999E-2</c:v>
                </c:pt>
                <c:pt idx="140">
                  <c:v>1.06E-2</c:v>
                </c:pt>
                <c:pt idx="141">
                  <c:v>1.06E-2</c:v>
                </c:pt>
                <c:pt idx="142">
                  <c:v>1.12E-2</c:v>
                </c:pt>
                <c:pt idx="143">
                  <c:v>1.2E-2</c:v>
                </c:pt>
                <c:pt idx="144">
                  <c:v>1.15E-2</c:v>
                </c:pt>
                <c:pt idx="145">
                  <c:v>1.4200000000000001E-2</c:v>
                </c:pt>
                <c:pt idx="146">
                  <c:v>1.43E-2</c:v>
                </c:pt>
                <c:pt idx="147">
                  <c:v>1.6400000000000001E-2</c:v>
                </c:pt>
                <c:pt idx="148">
                  <c:v>1.84E-2</c:v>
                </c:pt>
                <c:pt idx="149">
                  <c:v>1.8200000000000001E-2</c:v>
                </c:pt>
                <c:pt idx="150">
                  <c:v>1.8599999999999998E-2</c:v>
                </c:pt>
                <c:pt idx="151">
                  <c:v>2.1299999999999999E-2</c:v>
                </c:pt>
                <c:pt idx="152">
                  <c:v>2.07E-2</c:v>
                </c:pt>
                <c:pt idx="153">
                  <c:v>2.29E-2</c:v>
                </c:pt>
                <c:pt idx="154">
                  <c:v>2.29E-2</c:v>
                </c:pt>
                <c:pt idx="155">
                  <c:v>2.6100000000000002E-2</c:v>
                </c:pt>
                <c:pt idx="156">
                  <c:v>2.7E-2</c:v>
                </c:pt>
                <c:pt idx="157">
                  <c:v>2.8299999999999999E-2</c:v>
                </c:pt>
                <c:pt idx="158">
                  <c:v>2.8500000000000001E-2</c:v>
                </c:pt>
                <c:pt idx="159">
                  <c:v>3.2399999999999998E-2</c:v>
                </c:pt>
                <c:pt idx="160">
                  <c:v>3.2899999999999999E-2</c:v>
                </c:pt>
                <c:pt idx="161">
                  <c:v>3.4799999999999998E-2</c:v>
                </c:pt>
                <c:pt idx="162">
                  <c:v>3.7100000000000001E-2</c:v>
                </c:pt>
                <c:pt idx="163">
                  <c:v>3.8899999999999997E-2</c:v>
                </c:pt>
                <c:pt idx="164">
                  <c:v>4.1399999999999999E-2</c:v>
                </c:pt>
                <c:pt idx="165">
                  <c:v>4.1599999999999998E-2</c:v>
                </c:pt>
                <c:pt idx="166">
                  <c:v>4.4499999999999998E-2</c:v>
                </c:pt>
                <c:pt idx="167">
                  <c:v>4.7500000000000001E-2</c:v>
                </c:pt>
                <c:pt idx="168">
                  <c:v>5.0900000000000001E-2</c:v>
                </c:pt>
                <c:pt idx="169">
                  <c:v>5.4300000000000001E-2</c:v>
                </c:pt>
                <c:pt idx="170">
                  <c:v>5.6300000000000003E-2</c:v>
                </c:pt>
                <c:pt idx="171">
                  <c:v>5.9799999999999999E-2</c:v>
                </c:pt>
                <c:pt idx="172">
                  <c:v>6.1699999999999998E-2</c:v>
                </c:pt>
                <c:pt idx="173">
                  <c:v>6.6600000000000006E-2</c:v>
                </c:pt>
                <c:pt idx="174">
                  <c:v>7.1199999999999999E-2</c:v>
                </c:pt>
                <c:pt idx="175">
                  <c:v>7.5499999999999998E-2</c:v>
                </c:pt>
                <c:pt idx="176">
                  <c:v>8.0100000000000005E-2</c:v>
                </c:pt>
                <c:pt idx="177">
                  <c:v>8.5400000000000004E-2</c:v>
                </c:pt>
                <c:pt idx="178">
                  <c:v>9.3100000000000002E-2</c:v>
                </c:pt>
                <c:pt idx="179">
                  <c:v>9.6299999999999997E-2</c:v>
                </c:pt>
                <c:pt idx="180">
                  <c:v>0.1016</c:v>
                </c:pt>
                <c:pt idx="181">
                  <c:v>0.108</c:v>
                </c:pt>
                <c:pt idx="182">
                  <c:v>0.11409999999999999</c:v>
                </c:pt>
                <c:pt idx="183">
                  <c:v>0.1177</c:v>
                </c:pt>
                <c:pt idx="184">
                  <c:v>0.1242</c:v>
                </c:pt>
                <c:pt idx="185">
                  <c:v>0.12820000000000001</c:v>
                </c:pt>
                <c:pt idx="186">
                  <c:v>0.13420000000000001</c:v>
                </c:pt>
                <c:pt idx="187">
                  <c:v>0.13769999999999999</c:v>
                </c:pt>
                <c:pt idx="188">
                  <c:v>0.14249999999999999</c:v>
                </c:pt>
                <c:pt idx="189">
                  <c:v>0.1467</c:v>
                </c:pt>
                <c:pt idx="190">
                  <c:v>0.15229999999999999</c:v>
                </c:pt>
                <c:pt idx="191">
                  <c:v>0.15509999999999999</c:v>
                </c:pt>
                <c:pt idx="192">
                  <c:v>0.16109999999999999</c:v>
                </c:pt>
                <c:pt idx="193">
                  <c:v>0.16420000000000001</c:v>
                </c:pt>
                <c:pt idx="194">
                  <c:v>0.17169999999999999</c:v>
                </c:pt>
                <c:pt idx="195">
                  <c:v>0.1777</c:v>
                </c:pt>
                <c:pt idx="196">
                  <c:v>0.187</c:v>
                </c:pt>
                <c:pt idx="197">
                  <c:v>0.19270000000000001</c:v>
                </c:pt>
                <c:pt idx="198">
                  <c:v>0.20180000000000001</c:v>
                </c:pt>
                <c:pt idx="199">
                  <c:v>0.21190000000000001</c:v>
                </c:pt>
                <c:pt idx="200">
                  <c:v>0.22370000000000001</c:v>
                </c:pt>
                <c:pt idx="201">
                  <c:v>0.23319999999999999</c:v>
                </c:pt>
                <c:pt idx="202">
                  <c:v>0.2472</c:v>
                </c:pt>
                <c:pt idx="203">
                  <c:v>0.2581</c:v>
                </c:pt>
                <c:pt idx="204">
                  <c:v>0.2752</c:v>
                </c:pt>
                <c:pt idx="205">
                  <c:v>0.2893</c:v>
                </c:pt>
                <c:pt idx="206">
                  <c:v>0.30790000000000001</c:v>
                </c:pt>
                <c:pt idx="207">
                  <c:v>0.32540000000000002</c:v>
                </c:pt>
                <c:pt idx="208">
                  <c:v>0.34439999999999998</c:v>
                </c:pt>
                <c:pt idx="209">
                  <c:v>0.36170000000000002</c:v>
                </c:pt>
                <c:pt idx="210">
                  <c:v>0.38150000000000001</c:v>
                </c:pt>
                <c:pt idx="211">
                  <c:v>0.40150000000000002</c:v>
                </c:pt>
                <c:pt idx="212">
                  <c:v>0.41880000000000001</c:v>
                </c:pt>
                <c:pt idx="213">
                  <c:v>0.43540000000000001</c:v>
                </c:pt>
                <c:pt idx="214">
                  <c:v>0.45350000000000001</c:v>
                </c:pt>
                <c:pt idx="215">
                  <c:v>0.46660000000000001</c:v>
                </c:pt>
                <c:pt idx="216">
                  <c:v>0.4798</c:v>
                </c:pt>
                <c:pt idx="217">
                  <c:v>0.4899</c:v>
                </c:pt>
                <c:pt idx="218">
                  <c:v>0.49619999999999997</c:v>
                </c:pt>
                <c:pt idx="219">
                  <c:v>0.49959999999999999</c:v>
                </c:pt>
                <c:pt idx="220">
                  <c:v>0.50509999999999999</c:v>
                </c:pt>
                <c:pt idx="221">
                  <c:v>0.50409999999999999</c:v>
                </c:pt>
                <c:pt idx="222">
                  <c:v>0.50439999999999996</c:v>
                </c:pt>
                <c:pt idx="223">
                  <c:v>0.5</c:v>
                </c:pt>
                <c:pt idx="224">
                  <c:v>0.49869999999999998</c:v>
                </c:pt>
                <c:pt idx="225">
                  <c:v>0.49209999999999998</c:v>
                </c:pt>
                <c:pt idx="226">
                  <c:v>0.48959999999999998</c:v>
                </c:pt>
                <c:pt idx="227">
                  <c:v>0.48649999999999999</c:v>
                </c:pt>
                <c:pt idx="228">
                  <c:v>0.48459999999999998</c:v>
                </c:pt>
                <c:pt idx="229">
                  <c:v>0.4839</c:v>
                </c:pt>
                <c:pt idx="230">
                  <c:v>0.4879</c:v>
                </c:pt>
                <c:pt idx="231">
                  <c:v>0.49059999999999998</c:v>
                </c:pt>
                <c:pt idx="232">
                  <c:v>0.49659999999999999</c:v>
                </c:pt>
                <c:pt idx="233">
                  <c:v>0.505</c:v>
                </c:pt>
                <c:pt idx="234">
                  <c:v>0.51480000000000004</c:v>
                </c:pt>
                <c:pt idx="235">
                  <c:v>0.5272</c:v>
                </c:pt>
                <c:pt idx="236">
                  <c:v>0.54200000000000004</c:v>
                </c:pt>
                <c:pt idx="237">
                  <c:v>0.55859999999999999</c:v>
                </c:pt>
                <c:pt idx="238">
                  <c:v>0.57940000000000003</c:v>
                </c:pt>
                <c:pt idx="239">
                  <c:v>0.59950000000000003</c:v>
                </c:pt>
                <c:pt idx="240">
                  <c:v>0.62460000000000004</c:v>
                </c:pt>
                <c:pt idx="241">
                  <c:v>0.65029999999999999</c:v>
                </c:pt>
                <c:pt idx="242">
                  <c:v>0.67879999999999996</c:v>
                </c:pt>
                <c:pt idx="243">
                  <c:v>0.71030000000000004</c:v>
                </c:pt>
                <c:pt idx="244">
                  <c:v>0.74260000000000004</c:v>
                </c:pt>
                <c:pt idx="245">
                  <c:v>0.77849999999999997</c:v>
                </c:pt>
                <c:pt idx="246">
                  <c:v>0.81430000000000002</c:v>
                </c:pt>
                <c:pt idx="247">
                  <c:v>0.8528</c:v>
                </c:pt>
                <c:pt idx="248">
                  <c:v>0.88819999999999999</c:v>
                </c:pt>
                <c:pt idx="249">
                  <c:v>0.92090000000000005</c:v>
                </c:pt>
                <c:pt idx="250">
                  <c:v>0.9506</c:v>
                </c:pt>
                <c:pt idx="251">
                  <c:v>0.97570000000000001</c:v>
                </c:pt>
                <c:pt idx="252">
                  <c:v>0.99150000000000005</c:v>
                </c:pt>
                <c:pt idx="253">
                  <c:v>1</c:v>
                </c:pt>
                <c:pt idx="254">
                  <c:v>0.99919999999999998</c:v>
                </c:pt>
                <c:pt idx="255">
                  <c:v>0.98870000000000002</c:v>
                </c:pt>
                <c:pt idx="256">
                  <c:v>0.96660000000000001</c:v>
                </c:pt>
                <c:pt idx="257">
                  <c:v>0.93559999999999999</c:v>
                </c:pt>
                <c:pt idx="258">
                  <c:v>0.89359999999999995</c:v>
                </c:pt>
                <c:pt idx="259">
                  <c:v>0.84930000000000005</c:v>
                </c:pt>
                <c:pt idx="260">
                  <c:v>0.79730000000000001</c:v>
                </c:pt>
                <c:pt idx="261">
                  <c:v>0.7419</c:v>
                </c:pt>
                <c:pt idx="262">
                  <c:v>0.68120000000000003</c:v>
                </c:pt>
                <c:pt idx="263">
                  <c:v>0.62139999999999995</c:v>
                </c:pt>
                <c:pt idx="264">
                  <c:v>0.5615</c:v>
                </c:pt>
                <c:pt idx="265">
                  <c:v>0.50229999999999997</c:v>
                </c:pt>
                <c:pt idx="266">
                  <c:v>0.44669999999999999</c:v>
                </c:pt>
                <c:pt idx="267">
                  <c:v>0.39589999999999997</c:v>
                </c:pt>
                <c:pt idx="268">
                  <c:v>0.34689999999999999</c:v>
                </c:pt>
                <c:pt idx="269">
                  <c:v>0.30309999999999998</c:v>
                </c:pt>
                <c:pt idx="270">
                  <c:v>0.2626</c:v>
                </c:pt>
                <c:pt idx="271">
                  <c:v>0.22650000000000001</c:v>
                </c:pt>
                <c:pt idx="272">
                  <c:v>0.1951</c:v>
                </c:pt>
                <c:pt idx="273">
                  <c:v>0.16689999999999999</c:v>
                </c:pt>
                <c:pt idx="274">
                  <c:v>0.14299999999999999</c:v>
                </c:pt>
                <c:pt idx="275">
                  <c:v>0.12330000000000001</c:v>
                </c:pt>
                <c:pt idx="276">
                  <c:v>0.10340000000000001</c:v>
                </c:pt>
                <c:pt idx="277">
                  <c:v>8.8599999999999998E-2</c:v>
                </c:pt>
                <c:pt idx="278">
                  <c:v>7.6499999999999999E-2</c:v>
                </c:pt>
                <c:pt idx="279">
                  <c:v>6.6299999999999998E-2</c:v>
                </c:pt>
                <c:pt idx="280">
                  <c:v>5.5300000000000002E-2</c:v>
                </c:pt>
                <c:pt idx="281">
                  <c:v>4.7E-2</c:v>
                </c:pt>
                <c:pt idx="282">
                  <c:v>4.0599999999999997E-2</c:v>
                </c:pt>
                <c:pt idx="283">
                  <c:v>3.6499999999999998E-2</c:v>
                </c:pt>
                <c:pt idx="284">
                  <c:v>3.2099999999999997E-2</c:v>
                </c:pt>
                <c:pt idx="285">
                  <c:v>2.9000000000000001E-2</c:v>
                </c:pt>
                <c:pt idx="286">
                  <c:v>2.4E-2</c:v>
                </c:pt>
                <c:pt idx="287">
                  <c:v>2.2100000000000002E-2</c:v>
                </c:pt>
                <c:pt idx="288">
                  <c:v>1.8700000000000001E-2</c:v>
                </c:pt>
                <c:pt idx="289">
                  <c:v>1.6899999999999998E-2</c:v>
                </c:pt>
                <c:pt idx="290">
                  <c:v>1.61E-2</c:v>
                </c:pt>
                <c:pt idx="291">
                  <c:v>1.44E-2</c:v>
                </c:pt>
                <c:pt idx="292">
                  <c:v>1.26E-2</c:v>
                </c:pt>
                <c:pt idx="293">
                  <c:v>1.35E-2</c:v>
                </c:pt>
                <c:pt idx="294">
                  <c:v>1.26E-2</c:v>
                </c:pt>
                <c:pt idx="295">
                  <c:v>1.09E-2</c:v>
                </c:pt>
                <c:pt idx="296">
                  <c:v>1.06E-2</c:v>
                </c:pt>
                <c:pt idx="297">
                  <c:v>1.24E-2</c:v>
                </c:pt>
                <c:pt idx="298">
                  <c:v>8.5000000000000006E-3</c:v>
                </c:pt>
                <c:pt idx="299">
                  <c:v>1.0800000000000001E-2</c:v>
                </c:pt>
                <c:pt idx="300">
                  <c:v>9.5999999999999992E-3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ser>
          <c:idx val="12"/>
          <c:order val="11"/>
          <c:tx>
            <c:strRef>
              <c:f>'multi spectra viewer'!$S$1</c:f>
              <c:strCache>
                <c:ptCount val="1"/>
                <c:pt idx="0">
                  <c:v>Alexa 555</c:v>
                </c:pt>
              </c:strCache>
            </c:strRef>
          </c:tx>
          <c:spPr>
            <a:ln w="19050" cap="rnd">
              <a:solidFill>
                <a:srgbClr val="ABCC04"/>
              </a:solidFill>
              <a:round/>
            </a:ln>
            <a:effectLst/>
          </c:spPr>
          <c:marker>
            <c:symbol val="none"/>
          </c:marker>
          <c:xVal>
            <c:numRef>
              <c:f>'multi spectra viewer'!$G$2:$G$577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'multi spectra viewer'!$S$2:$S$577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1.9300000000000001E-2</c:v>
                </c:pt>
                <c:pt idx="236">
                  <c:v>2.0799999999999999E-2</c:v>
                </c:pt>
                <c:pt idx="237">
                  <c:v>2.3199999999999998E-2</c:v>
                </c:pt>
                <c:pt idx="238">
                  <c:v>2.5100000000000001E-2</c:v>
                </c:pt>
                <c:pt idx="239">
                  <c:v>3.0499999999999999E-2</c:v>
                </c:pt>
                <c:pt idx="240">
                  <c:v>3.7199999999999997E-2</c:v>
                </c:pt>
                <c:pt idx="241">
                  <c:v>4.2900000000000001E-2</c:v>
                </c:pt>
                <c:pt idx="242">
                  <c:v>5.4300000000000001E-2</c:v>
                </c:pt>
                <c:pt idx="243">
                  <c:v>6.4799999999999996E-2</c:v>
                </c:pt>
                <c:pt idx="244">
                  <c:v>7.9299999999999995E-2</c:v>
                </c:pt>
                <c:pt idx="245">
                  <c:v>9.5899999999999999E-2</c:v>
                </c:pt>
                <c:pt idx="246">
                  <c:v>0.11609999999999999</c:v>
                </c:pt>
                <c:pt idx="247">
                  <c:v>0.14000000000000001</c:v>
                </c:pt>
                <c:pt idx="248">
                  <c:v>0.16689999999999999</c:v>
                </c:pt>
                <c:pt idx="249">
                  <c:v>0.1961</c:v>
                </c:pt>
                <c:pt idx="250">
                  <c:v>0.2374</c:v>
                </c:pt>
                <c:pt idx="251">
                  <c:v>0.27529999999999999</c:v>
                </c:pt>
                <c:pt idx="252">
                  <c:v>0.32150000000000001</c:v>
                </c:pt>
                <c:pt idx="253">
                  <c:v>0.37169999999999997</c:v>
                </c:pt>
                <c:pt idx="254">
                  <c:v>0.42430000000000001</c:v>
                </c:pt>
                <c:pt idx="255">
                  <c:v>0.48580000000000001</c:v>
                </c:pt>
                <c:pt idx="256">
                  <c:v>0.54510000000000003</c:v>
                </c:pt>
                <c:pt idx="257">
                  <c:v>0.60029999999999994</c:v>
                </c:pt>
                <c:pt idx="258">
                  <c:v>0.66739999999999999</c:v>
                </c:pt>
                <c:pt idx="259">
                  <c:v>0.72589999999999999</c:v>
                </c:pt>
                <c:pt idx="260">
                  <c:v>0.77980000000000005</c:v>
                </c:pt>
                <c:pt idx="261">
                  <c:v>0.82709999999999995</c:v>
                </c:pt>
                <c:pt idx="262">
                  <c:v>0.87290000000000001</c:v>
                </c:pt>
                <c:pt idx="263">
                  <c:v>0.91290000000000004</c:v>
                </c:pt>
                <c:pt idx="264">
                  <c:v>0.94830000000000003</c:v>
                </c:pt>
                <c:pt idx="265">
                  <c:v>0.97040000000000004</c:v>
                </c:pt>
                <c:pt idx="266">
                  <c:v>0.98880000000000001</c:v>
                </c:pt>
                <c:pt idx="267">
                  <c:v>0.99690000000000001</c:v>
                </c:pt>
                <c:pt idx="268">
                  <c:v>1</c:v>
                </c:pt>
                <c:pt idx="269">
                  <c:v>0.99229999999999996</c:v>
                </c:pt>
                <c:pt idx="270">
                  <c:v>0.97860000000000003</c:v>
                </c:pt>
                <c:pt idx="271">
                  <c:v>0.96460000000000001</c:v>
                </c:pt>
                <c:pt idx="272">
                  <c:v>0.94810000000000005</c:v>
                </c:pt>
                <c:pt idx="273">
                  <c:v>0.92649999999999999</c:v>
                </c:pt>
                <c:pt idx="274">
                  <c:v>0.88900000000000001</c:v>
                </c:pt>
                <c:pt idx="275">
                  <c:v>0.86219999999999997</c:v>
                </c:pt>
                <c:pt idx="276">
                  <c:v>0.83609999999999995</c:v>
                </c:pt>
                <c:pt idx="277">
                  <c:v>0.79920000000000002</c:v>
                </c:pt>
                <c:pt idx="278">
                  <c:v>0.76780000000000004</c:v>
                </c:pt>
                <c:pt idx="279">
                  <c:v>0.73839999999999995</c:v>
                </c:pt>
                <c:pt idx="280">
                  <c:v>0.70469999999999999</c:v>
                </c:pt>
                <c:pt idx="281">
                  <c:v>0.68089999999999995</c:v>
                </c:pt>
                <c:pt idx="282">
                  <c:v>0.65049999999999997</c:v>
                </c:pt>
                <c:pt idx="283">
                  <c:v>0.628</c:v>
                </c:pt>
                <c:pt idx="284">
                  <c:v>0.59719999999999995</c:v>
                </c:pt>
                <c:pt idx="285">
                  <c:v>0.57240000000000002</c:v>
                </c:pt>
                <c:pt idx="286">
                  <c:v>0.54910000000000003</c:v>
                </c:pt>
                <c:pt idx="287">
                  <c:v>0.52339999999999998</c:v>
                </c:pt>
                <c:pt idx="288">
                  <c:v>0.50890000000000002</c:v>
                </c:pt>
                <c:pt idx="289">
                  <c:v>0.48849999999999999</c:v>
                </c:pt>
                <c:pt idx="290">
                  <c:v>0.47439999999999999</c:v>
                </c:pt>
                <c:pt idx="291">
                  <c:v>0.4627</c:v>
                </c:pt>
                <c:pt idx="292">
                  <c:v>0.45219999999999999</c:v>
                </c:pt>
                <c:pt idx="293">
                  <c:v>0.437</c:v>
                </c:pt>
                <c:pt idx="294">
                  <c:v>0.432</c:v>
                </c:pt>
                <c:pt idx="295">
                  <c:v>0.42449999999999999</c:v>
                </c:pt>
                <c:pt idx="296">
                  <c:v>0.41770000000000002</c:v>
                </c:pt>
                <c:pt idx="297">
                  <c:v>0.41470000000000001</c:v>
                </c:pt>
                <c:pt idx="298">
                  <c:v>0.41349999999999998</c:v>
                </c:pt>
                <c:pt idx="299">
                  <c:v>0.4083</c:v>
                </c:pt>
                <c:pt idx="300">
                  <c:v>0.40539999999999998</c:v>
                </c:pt>
                <c:pt idx="301">
                  <c:v>0.4073</c:v>
                </c:pt>
                <c:pt idx="302">
                  <c:v>0.40210000000000001</c:v>
                </c:pt>
                <c:pt idx="303">
                  <c:v>0.4073</c:v>
                </c:pt>
                <c:pt idx="304">
                  <c:v>0.40279999999999999</c:v>
                </c:pt>
                <c:pt idx="305">
                  <c:v>0.40639999999999998</c:v>
                </c:pt>
                <c:pt idx="306">
                  <c:v>0.40839999999999999</c:v>
                </c:pt>
                <c:pt idx="307">
                  <c:v>0.4017</c:v>
                </c:pt>
                <c:pt idx="308">
                  <c:v>0.40150000000000002</c:v>
                </c:pt>
                <c:pt idx="309">
                  <c:v>0.40360000000000001</c:v>
                </c:pt>
                <c:pt idx="310">
                  <c:v>0.39829999999999999</c:v>
                </c:pt>
                <c:pt idx="311">
                  <c:v>0.39929999999999999</c:v>
                </c:pt>
                <c:pt idx="312">
                  <c:v>0.39319999999999999</c:v>
                </c:pt>
                <c:pt idx="313">
                  <c:v>0.3841</c:v>
                </c:pt>
                <c:pt idx="314">
                  <c:v>0.3841</c:v>
                </c:pt>
                <c:pt idx="315">
                  <c:v>0.37669999999999998</c:v>
                </c:pt>
                <c:pt idx="316">
                  <c:v>0.36859999999999998</c:v>
                </c:pt>
                <c:pt idx="317">
                  <c:v>0.35899999999999999</c:v>
                </c:pt>
                <c:pt idx="318">
                  <c:v>0.35149999999999998</c:v>
                </c:pt>
                <c:pt idx="319">
                  <c:v>0.34179999999999999</c:v>
                </c:pt>
                <c:pt idx="320">
                  <c:v>0.33810000000000001</c:v>
                </c:pt>
                <c:pt idx="321">
                  <c:v>0.32819999999999999</c:v>
                </c:pt>
                <c:pt idx="322">
                  <c:v>0.31440000000000001</c:v>
                </c:pt>
                <c:pt idx="323">
                  <c:v>0.30599999999999999</c:v>
                </c:pt>
                <c:pt idx="324">
                  <c:v>0.29089999999999999</c:v>
                </c:pt>
                <c:pt idx="325">
                  <c:v>0.2893</c:v>
                </c:pt>
                <c:pt idx="326">
                  <c:v>0.27339999999999998</c:v>
                </c:pt>
                <c:pt idx="327">
                  <c:v>0.26429999999999998</c:v>
                </c:pt>
                <c:pt idx="328">
                  <c:v>0.25459999999999999</c:v>
                </c:pt>
                <c:pt idx="329">
                  <c:v>0.24279999999999999</c:v>
                </c:pt>
                <c:pt idx="330">
                  <c:v>0.23430000000000001</c:v>
                </c:pt>
                <c:pt idx="331">
                  <c:v>0.22559999999999999</c:v>
                </c:pt>
                <c:pt idx="332">
                  <c:v>0.2165</c:v>
                </c:pt>
                <c:pt idx="333">
                  <c:v>0.2117</c:v>
                </c:pt>
                <c:pt idx="334">
                  <c:v>0.2001</c:v>
                </c:pt>
                <c:pt idx="335">
                  <c:v>0.19450000000000001</c:v>
                </c:pt>
                <c:pt idx="336">
                  <c:v>0.18729999999999999</c:v>
                </c:pt>
                <c:pt idx="337">
                  <c:v>0.18160000000000001</c:v>
                </c:pt>
                <c:pt idx="338">
                  <c:v>0.17280000000000001</c:v>
                </c:pt>
                <c:pt idx="339">
                  <c:v>0.1681</c:v>
                </c:pt>
                <c:pt idx="340">
                  <c:v>0.1585</c:v>
                </c:pt>
                <c:pt idx="341">
                  <c:v>0.15279999999999999</c:v>
                </c:pt>
                <c:pt idx="342">
                  <c:v>0.1482</c:v>
                </c:pt>
                <c:pt idx="343">
                  <c:v>0.14530000000000001</c:v>
                </c:pt>
                <c:pt idx="344">
                  <c:v>0.1391</c:v>
                </c:pt>
                <c:pt idx="345">
                  <c:v>0.13719999999999999</c:v>
                </c:pt>
                <c:pt idx="346">
                  <c:v>0.13170000000000001</c:v>
                </c:pt>
                <c:pt idx="347">
                  <c:v>0.1275</c:v>
                </c:pt>
                <c:pt idx="348">
                  <c:v>0.1227</c:v>
                </c:pt>
                <c:pt idx="349">
                  <c:v>0.12039999999999999</c:v>
                </c:pt>
                <c:pt idx="350">
                  <c:v>0.12</c:v>
                </c:pt>
                <c:pt idx="351">
                  <c:v>0.115</c:v>
                </c:pt>
                <c:pt idx="352">
                  <c:v>0.11210000000000001</c:v>
                </c:pt>
                <c:pt idx="353">
                  <c:v>0.1086</c:v>
                </c:pt>
                <c:pt idx="354">
                  <c:v>0.108</c:v>
                </c:pt>
                <c:pt idx="355">
                  <c:v>0.10340000000000001</c:v>
                </c:pt>
                <c:pt idx="356">
                  <c:v>0.1038</c:v>
                </c:pt>
                <c:pt idx="357">
                  <c:v>9.9500000000000005E-2</c:v>
                </c:pt>
                <c:pt idx="358">
                  <c:v>9.64E-2</c:v>
                </c:pt>
                <c:pt idx="359">
                  <c:v>9.5399999999999999E-2</c:v>
                </c:pt>
                <c:pt idx="360">
                  <c:v>9.5200000000000007E-2</c:v>
                </c:pt>
                <c:pt idx="361">
                  <c:v>9.0899999999999995E-2</c:v>
                </c:pt>
                <c:pt idx="362">
                  <c:v>8.8400000000000006E-2</c:v>
                </c:pt>
                <c:pt idx="363">
                  <c:v>9.11E-2</c:v>
                </c:pt>
                <c:pt idx="364">
                  <c:v>8.6199999999999999E-2</c:v>
                </c:pt>
                <c:pt idx="365">
                  <c:v>8.4500000000000006E-2</c:v>
                </c:pt>
                <c:pt idx="366">
                  <c:v>8.4099999999999994E-2</c:v>
                </c:pt>
                <c:pt idx="367">
                  <c:v>8.1000000000000003E-2</c:v>
                </c:pt>
                <c:pt idx="368">
                  <c:v>7.6700000000000004E-2</c:v>
                </c:pt>
                <c:pt idx="369">
                  <c:v>7.7799999999999994E-2</c:v>
                </c:pt>
                <c:pt idx="370">
                  <c:v>7.6899999999999996E-2</c:v>
                </c:pt>
                <c:pt idx="371">
                  <c:v>7.3800000000000004E-2</c:v>
                </c:pt>
                <c:pt idx="372">
                  <c:v>7.1499999999999994E-2</c:v>
                </c:pt>
                <c:pt idx="373">
                  <c:v>6.8500000000000005E-2</c:v>
                </c:pt>
                <c:pt idx="374">
                  <c:v>6.7500000000000004E-2</c:v>
                </c:pt>
                <c:pt idx="375">
                  <c:v>6.7299999999999999E-2</c:v>
                </c:pt>
                <c:pt idx="376">
                  <c:v>6.5100000000000005E-2</c:v>
                </c:pt>
                <c:pt idx="377">
                  <c:v>6.13E-2</c:v>
                </c:pt>
                <c:pt idx="378">
                  <c:v>6.1899999999999997E-2</c:v>
                </c:pt>
                <c:pt idx="379">
                  <c:v>5.9200000000000003E-2</c:v>
                </c:pt>
                <c:pt idx="380">
                  <c:v>5.9299999999999999E-2</c:v>
                </c:pt>
                <c:pt idx="381">
                  <c:v>5.5599999999999997E-2</c:v>
                </c:pt>
                <c:pt idx="382">
                  <c:v>5.1200000000000002E-2</c:v>
                </c:pt>
                <c:pt idx="383">
                  <c:v>5.1999999999999998E-2</c:v>
                </c:pt>
                <c:pt idx="384">
                  <c:v>5.2699999999999997E-2</c:v>
                </c:pt>
                <c:pt idx="385">
                  <c:v>4.9299999999999997E-2</c:v>
                </c:pt>
                <c:pt idx="386">
                  <c:v>4.7199999999999999E-2</c:v>
                </c:pt>
                <c:pt idx="387">
                  <c:v>4.6699999999999998E-2</c:v>
                </c:pt>
                <c:pt idx="388">
                  <c:v>4.3999999999999997E-2</c:v>
                </c:pt>
                <c:pt idx="389">
                  <c:v>4.3200000000000002E-2</c:v>
                </c:pt>
                <c:pt idx="390">
                  <c:v>4.1500000000000002E-2</c:v>
                </c:pt>
                <c:pt idx="391">
                  <c:v>3.8399999999999997E-2</c:v>
                </c:pt>
                <c:pt idx="392">
                  <c:v>3.9300000000000002E-2</c:v>
                </c:pt>
                <c:pt idx="393">
                  <c:v>3.7199999999999997E-2</c:v>
                </c:pt>
                <c:pt idx="394">
                  <c:v>3.4599999999999999E-2</c:v>
                </c:pt>
                <c:pt idx="395">
                  <c:v>3.5400000000000001E-2</c:v>
                </c:pt>
                <c:pt idx="396">
                  <c:v>3.1E-2</c:v>
                </c:pt>
                <c:pt idx="397">
                  <c:v>3.1099999999999999E-2</c:v>
                </c:pt>
                <c:pt idx="398">
                  <c:v>3.1300000000000001E-2</c:v>
                </c:pt>
                <c:pt idx="399">
                  <c:v>2.9000000000000001E-2</c:v>
                </c:pt>
                <c:pt idx="400">
                  <c:v>2.8500000000000001E-2</c:v>
                </c:pt>
                <c:pt idx="401">
                  <c:v>2.8799999999999999E-2</c:v>
                </c:pt>
                <c:pt idx="402">
                  <c:v>2.69E-2</c:v>
                </c:pt>
                <c:pt idx="403">
                  <c:v>2.5399999999999999E-2</c:v>
                </c:pt>
                <c:pt idx="404">
                  <c:v>2.4799999999999999E-2</c:v>
                </c:pt>
                <c:pt idx="405">
                  <c:v>2.35E-2</c:v>
                </c:pt>
                <c:pt idx="406">
                  <c:v>2.1700000000000001E-2</c:v>
                </c:pt>
                <c:pt idx="407">
                  <c:v>2.2200000000000001E-2</c:v>
                </c:pt>
                <c:pt idx="408">
                  <c:v>0.02</c:v>
                </c:pt>
                <c:pt idx="409">
                  <c:v>1.83E-2</c:v>
                </c:pt>
                <c:pt idx="410">
                  <c:v>2.1100000000000001E-2</c:v>
                </c:pt>
                <c:pt idx="411">
                  <c:v>1.8499999999999999E-2</c:v>
                </c:pt>
                <c:pt idx="412">
                  <c:v>1.9199999999999998E-2</c:v>
                </c:pt>
                <c:pt idx="413">
                  <c:v>1.8100000000000002E-2</c:v>
                </c:pt>
                <c:pt idx="414">
                  <c:v>1.6500000000000001E-2</c:v>
                </c:pt>
                <c:pt idx="415">
                  <c:v>1.5800000000000002E-2</c:v>
                </c:pt>
                <c:pt idx="416">
                  <c:v>1.5599999999999999E-2</c:v>
                </c:pt>
                <c:pt idx="417">
                  <c:v>1.44E-2</c:v>
                </c:pt>
                <c:pt idx="418">
                  <c:v>1.5299999999999999E-2</c:v>
                </c:pt>
                <c:pt idx="419">
                  <c:v>1.2500000000000001E-2</c:v>
                </c:pt>
                <c:pt idx="420">
                  <c:v>1.5100000000000001E-2</c:v>
                </c:pt>
                <c:pt idx="421">
                  <c:v>1.1900000000000001E-2</c:v>
                </c:pt>
                <c:pt idx="422">
                  <c:v>1.2999999999999999E-2</c:v>
                </c:pt>
                <c:pt idx="423">
                  <c:v>1.29E-2</c:v>
                </c:pt>
                <c:pt idx="424">
                  <c:v>1.3100000000000001E-2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'multi spectra viewer'!$T$1</c:f>
              <c:strCache>
                <c:ptCount val="1"/>
                <c:pt idx="0">
                  <c:v>Alexa 594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'multi spectra viewer'!$G$2:$G$577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'multi spectra viewer'!$T$2:$T$577</c:f>
              <c:numCache>
                <c:formatCode>General</c:formatCode>
                <c:ptCount val="576"/>
                <c:pt idx="0">
                  <c:v>0.1988</c:v>
                </c:pt>
                <c:pt idx="1">
                  <c:v>0.17960000000000001</c:v>
                </c:pt>
                <c:pt idx="2">
                  <c:v>0.16220000000000001</c:v>
                </c:pt>
                <c:pt idx="3">
                  <c:v>0.1472</c:v>
                </c:pt>
                <c:pt idx="4">
                  <c:v>0.13539999999999999</c:v>
                </c:pt>
                <c:pt idx="5">
                  <c:v>0.1166</c:v>
                </c:pt>
                <c:pt idx="6">
                  <c:v>9.9900000000000003E-2</c:v>
                </c:pt>
                <c:pt idx="7">
                  <c:v>8.3599999999999994E-2</c:v>
                </c:pt>
                <c:pt idx="8">
                  <c:v>7.3499999999999996E-2</c:v>
                </c:pt>
                <c:pt idx="9">
                  <c:v>6.7699999999999996E-2</c:v>
                </c:pt>
                <c:pt idx="10">
                  <c:v>5.79E-2</c:v>
                </c:pt>
                <c:pt idx="11">
                  <c:v>5.0799999999999998E-2</c:v>
                </c:pt>
                <c:pt idx="12">
                  <c:v>5.2699999999999997E-2</c:v>
                </c:pt>
                <c:pt idx="13">
                  <c:v>4.6199999999999998E-2</c:v>
                </c:pt>
                <c:pt idx="14">
                  <c:v>4.2700000000000002E-2</c:v>
                </c:pt>
                <c:pt idx="15">
                  <c:v>3.9699999999999999E-2</c:v>
                </c:pt>
                <c:pt idx="16">
                  <c:v>4.5600000000000002E-2</c:v>
                </c:pt>
                <c:pt idx="17">
                  <c:v>3.73E-2</c:v>
                </c:pt>
                <c:pt idx="18">
                  <c:v>3.8800000000000001E-2</c:v>
                </c:pt>
                <c:pt idx="19">
                  <c:v>4.0899999999999999E-2</c:v>
                </c:pt>
                <c:pt idx="20">
                  <c:v>4.0500000000000001E-2</c:v>
                </c:pt>
                <c:pt idx="21">
                  <c:v>4.1300000000000003E-2</c:v>
                </c:pt>
                <c:pt idx="22">
                  <c:v>4.1300000000000003E-2</c:v>
                </c:pt>
                <c:pt idx="23">
                  <c:v>4.2099999999999999E-2</c:v>
                </c:pt>
                <c:pt idx="24">
                  <c:v>4.2299999999999997E-2</c:v>
                </c:pt>
                <c:pt idx="25">
                  <c:v>4.1799999999999997E-2</c:v>
                </c:pt>
                <c:pt idx="26">
                  <c:v>3.9600000000000003E-2</c:v>
                </c:pt>
                <c:pt idx="27">
                  <c:v>4.7199999999999999E-2</c:v>
                </c:pt>
                <c:pt idx="28">
                  <c:v>4.3099999999999999E-2</c:v>
                </c:pt>
                <c:pt idx="29">
                  <c:v>4.2099999999999999E-2</c:v>
                </c:pt>
                <c:pt idx="30">
                  <c:v>4.6300000000000001E-2</c:v>
                </c:pt>
                <c:pt idx="31">
                  <c:v>4.3999999999999997E-2</c:v>
                </c:pt>
                <c:pt idx="32">
                  <c:v>4.6100000000000002E-2</c:v>
                </c:pt>
                <c:pt idx="33">
                  <c:v>4.8599999999999997E-2</c:v>
                </c:pt>
                <c:pt idx="34">
                  <c:v>5.0299999999999997E-2</c:v>
                </c:pt>
                <c:pt idx="35">
                  <c:v>5.0500000000000003E-2</c:v>
                </c:pt>
                <c:pt idx="36">
                  <c:v>5.2200000000000003E-2</c:v>
                </c:pt>
                <c:pt idx="37">
                  <c:v>5.3800000000000001E-2</c:v>
                </c:pt>
                <c:pt idx="38">
                  <c:v>5.62E-2</c:v>
                </c:pt>
                <c:pt idx="39">
                  <c:v>5.8299999999999998E-2</c:v>
                </c:pt>
                <c:pt idx="40">
                  <c:v>6.0900000000000003E-2</c:v>
                </c:pt>
                <c:pt idx="41">
                  <c:v>6.2100000000000002E-2</c:v>
                </c:pt>
                <c:pt idx="42">
                  <c:v>6.3299999999999995E-2</c:v>
                </c:pt>
                <c:pt idx="43">
                  <c:v>6.4500000000000002E-2</c:v>
                </c:pt>
                <c:pt idx="44">
                  <c:v>6.5799999999999997E-2</c:v>
                </c:pt>
                <c:pt idx="45">
                  <c:v>6.83E-2</c:v>
                </c:pt>
                <c:pt idx="46">
                  <c:v>6.7799999999999999E-2</c:v>
                </c:pt>
                <c:pt idx="47">
                  <c:v>7.0400000000000004E-2</c:v>
                </c:pt>
                <c:pt idx="48">
                  <c:v>7.0900000000000005E-2</c:v>
                </c:pt>
                <c:pt idx="49">
                  <c:v>7.1300000000000002E-2</c:v>
                </c:pt>
                <c:pt idx="50">
                  <c:v>7.3200000000000001E-2</c:v>
                </c:pt>
                <c:pt idx="51">
                  <c:v>7.5899999999999995E-2</c:v>
                </c:pt>
                <c:pt idx="52">
                  <c:v>7.7399999999999997E-2</c:v>
                </c:pt>
                <c:pt idx="53">
                  <c:v>8.1100000000000005E-2</c:v>
                </c:pt>
                <c:pt idx="54">
                  <c:v>8.1299999999999997E-2</c:v>
                </c:pt>
                <c:pt idx="55">
                  <c:v>8.3500000000000005E-2</c:v>
                </c:pt>
                <c:pt idx="56">
                  <c:v>8.5599999999999996E-2</c:v>
                </c:pt>
                <c:pt idx="57">
                  <c:v>8.9899999999999994E-2</c:v>
                </c:pt>
                <c:pt idx="58">
                  <c:v>8.8499999999999995E-2</c:v>
                </c:pt>
                <c:pt idx="59">
                  <c:v>9.01E-2</c:v>
                </c:pt>
                <c:pt idx="60">
                  <c:v>9.1600000000000001E-2</c:v>
                </c:pt>
                <c:pt idx="61">
                  <c:v>9.2899999999999996E-2</c:v>
                </c:pt>
                <c:pt idx="62">
                  <c:v>9.2399999999999996E-2</c:v>
                </c:pt>
                <c:pt idx="63">
                  <c:v>9.4500000000000001E-2</c:v>
                </c:pt>
                <c:pt idx="64">
                  <c:v>9.4500000000000001E-2</c:v>
                </c:pt>
                <c:pt idx="65">
                  <c:v>9.69E-2</c:v>
                </c:pt>
                <c:pt idx="66">
                  <c:v>9.69E-2</c:v>
                </c:pt>
                <c:pt idx="67">
                  <c:v>9.9000000000000005E-2</c:v>
                </c:pt>
                <c:pt idx="68">
                  <c:v>0.10249999999999999</c:v>
                </c:pt>
                <c:pt idx="69">
                  <c:v>0.1033</c:v>
                </c:pt>
                <c:pt idx="70">
                  <c:v>0.10349999999999999</c:v>
                </c:pt>
                <c:pt idx="71">
                  <c:v>0.1075</c:v>
                </c:pt>
                <c:pt idx="72">
                  <c:v>0.1087</c:v>
                </c:pt>
                <c:pt idx="73">
                  <c:v>0.1111</c:v>
                </c:pt>
                <c:pt idx="74">
                  <c:v>0.1123</c:v>
                </c:pt>
                <c:pt idx="75">
                  <c:v>0.1152</c:v>
                </c:pt>
                <c:pt idx="76">
                  <c:v>0.1137</c:v>
                </c:pt>
                <c:pt idx="77">
                  <c:v>0.11360000000000001</c:v>
                </c:pt>
                <c:pt idx="78">
                  <c:v>0.11559999999999999</c:v>
                </c:pt>
                <c:pt idx="79">
                  <c:v>0.1143</c:v>
                </c:pt>
                <c:pt idx="80">
                  <c:v>0.1106</c:v>
                </c:pt>
                <c:pt idx="81">
                  <c:v>0.11020000000000001</c:v>
                </c:pt>
                <c:pt idx="82">
                  <c:v>0.108</c:v>
                </c:pt>
                <c:pt idx="83">
                  <c:v>0.1094</c:v>
                </c:pt>
                <c:pt idx="84">
                  <c:v>0.1043</c:v>
                </c:pt>
                <c:pt idx="85">
                  <c:v>0.1036</c:v>
                </c:pt>
                <c:pt idx="86">
                  <c:v>0.1014</c:v>
                </c:pt>
                <c:pt idx="87">
                  <c:v>9.9599999999999994E-2</c:v>
                </c:pt>
                <c:pt idx="88">
                  <c:v>9.8500000000000004E-2</c:v>
                </c:pt>
                <c:pt idx="89">
                  <c:v>9.8100000000000007E-2</c:v>
                </c:pt>
                <c:pt idx="90">
                  <c:v>9.69E-2</c:v>
                </c:pt>
                <c:pt idx="91">
                  <c:v>9.7500000000000003E-2</c:v>
                </c:pt>
                <c:pt idx="92">
                  <c:v>9.6699999999999994E-2</c:v>
                </c:pt>
                <c:pt idx="93">
                  <c:v>9.8500000000000004E-2</c:v>
                </c:pt>
                <c:pt idx="94">
                  <c:v>9.7500000000000003E-2</c:v>
                </c:pt>
                <c:pt idx="95">
                  <c:v>9.8100000000000007E-2</c:v>
                </c:pt>
                <c:pt idx="96">
                  <c:v>9.7699999999999995E-2</c:v>
                </c:pt>
                <c:pt idx="97">
                  <c:v>9.7900000000000001E-2</c:v>
                </c:pt>
                <c:pt idx="98">
                  <c:v>9.8100000000000007E-2</c:v>
                </c:pt>
                <c:pt idx="99">
                  <c:v>9.8400000000000001E-2</c:v>
                </c:pt>
                <c:pt idx="100">
                  <c:v>9.6299999999999997E-2</c:v>
                </c:pt>
                <c:pt idx="101">
                  <c:v>9.6000000000000002E-2</c:v>
                </c:pt>
                <c:pt idx="102">
                  <c:v>9.5299999999999996E-2</c:v>
                </c:pt>
                <c:pt idx="103">
                  <c:v>9.4799999999999995E-2</c:v>
                </c:pt>
                <c:pt idx="104">
                  <c:v>9.1200000000000003E-2</c:v>
                </c:pt>
                <c:pt idx="105">
                  <c:v>9.1700000000000004E-2</c:v>
                </c:pt>
                <c:pt idx="106">
                  <c:v>8.8300000000000003E-2</c:v>
                </c:pt>
                <c:pt idx="107">
                  <c:v>8.6699999999999999E-2</c:v>
                </c:pt>
                <c:pt idx="108">
                  <c:v>8.3599999999999994E-2</c:v>
                </c:pt>
                <c:pt idx="109">
                  <c:v>8.1900000000000001E-2</c:v>
                </c:pt>
                <c:pt idx="110">
                  <c:v>7.9399999999999998E-2</c:v>
                </c:pt>
                <c:pt idx="111">
                  <c:v>7.6300000000000007E-2</c:v>
                </c:pt>
                <c:pt idx="112">
                  <c:v>7.2999999999999995E-2</c:v>
                </c:pt>
                <c:pt idx="113">
                  <c:v>7.0800000000000002E-2</c:v>
                </c:pt>
                <c:pt idx="114">
                  <c:v>6.7900000000000002E-2</c:v>
                </c:pt>
                <c:pt idx="115">
                  <c:v>6.4899999999999999E-2</c:v>
                </c:pt>
                <c:pt idx="116">
                  <c:v>6.2399999999999997E-2</c:v>
                </c:pt>
                <c:pt idx="117">
                  <c:v>6.0699999999999997E-2</c:v>
                </c:pt>
                <c:pt idx="118">
                  <c:v>5.7200000000000001E-2</c:v>
                </c:pt>
                <c:pt idx="119">
                  <c:v>5.3900000000000003E-2</c:v>
                </c:pt>
                <c:pt idx="120">
                  <c:v>5.2400000000000002E-2</c:v>
                </c:pt>
                <c:pt idx="121">
                  <c:v>4.9599999999999998E-2</c:v>
                </c:pt>
                <c:pt idx="122">
                  <c:v>4.58E-2</c:v>
                </c:pt>
                <c:pt idx="123">
                  <c:v>4.5600000000000002E-2</c:v>
                </c:pt>
                <c:pt idx="124">
                  <c:v>4.2900000000000001E-2</c:v>
                </c:pt>
                <c:pt idx="125">
                  <c:v>4.0399999999999998E-2</c:v>
                </c:pt>
                <c:pt idx="126">
                  <c:v>3.9E-2</c:v>
                </c:pt>
                <c:pt idx="127">
                  <c:v>3.7499999999999999E-2</c:v>
                </c:pt>
                <c:pt idx="128">
                  <c:v>3.44E-2</c:v>
                </c:pt>
                <c:pt idx="129">
                  <c:v>3.44E-2</c:v>
                </c:pt>
                <c:pt idx="130">
                  <c:v>3.2800000000000003E-2</c:v>
                </c:pt>
                <c:pt idx="131">
                  <c:v>3.09E-2</c:v>
                </c:pt>
                <c:pt idx="132">
                  <c:v>2.9399999999999999E-2</c:v>
                </c:pt>
                <c:pt idx="133">
                  <c:v>3.0099999999999998E-2</c:v>
                </c:pt>
                <c:pt idx="134">
                  <c:v>2.81E-2</c:v>
                </c:pt>
                <c:pt idx="135">
                  <c:v>2.8799999999999999E-2</c:v>
                </c:pt>
                <c:pt idx="136">
                  <c:v>2.7199999999999998E-2</c:v>
                </c:pt>
                <c:pt idx="137">
                  <c:v>2.6200000000000001E-2</c:v>
                </c:pt>
                <c:pt idx="138">
                  <c:v>2.64E-2</c:v>
                </c:pt>
                <c:pt idx="139">
                  <c:v>2.5700000000000001E-2</c:v>
                </c:pt>
                <c:pt idx="140">
                  <c:v>2.4899999999999999E-2</c:v>
                </c:pt>
                <c:pt idx="141">
                  <c:v>2.4400000000000002E-2</c:v>
                </c:pt>
                <c:pt idx="142">
                  <c:v>2.3800000000000002E-2</c:v>
                </c:pt>
                <c:pt idx="143">
                  <c:v>2.3800000000000002E-2</c:v>
                </c:pt>
                <c:pt idx="144">
                  <c:v>2.3900000000000001E-2</c:v>
                </c:pt>
                <c:pt idx="145">
                  <c:v>2.4199999999999999E-2</c:v>
                </c:pt>
                <c:pt idx="146">
                  <c:v>2.3900000000000001E-2</c:v>
                </c:pt>
                <c:pt idx="147">
                  <c:v>2.4400000000000002E-2</c:v>
                </c:pt>
                <c:pt idx="148">
                  <c:v>2.4500000000000001E-2</c:v>
                </c:pt>
                <c:pt idx="149">
                  <c:v>2.3400000000000001E-2</c:v>
                </c:pt>
                <c:pt idx="150">
                  <c:v>2.29E-2</c:v>
                </c:pt>
                <c:pt idx="151">
                  <c:v>2.3400000000000001E-2</c:v>
                </c:pt>
                <c:pt idx="152">
                  <c:v>2.2499999999999999E-2</c:v>
                </c:pt>
                <c:pt idx="153">
                  <c:v>2.3800000000000002E-2</c:v>
                </c:pt>
                <c:pt idx="154">
                  <c:v>2.2599999999999999E-2</c:v>
                </c:pt>
                <c:pt idx="155">
                  <c:v>2.2800000000000001E-2</c:v>
                </c:pt>
                <c:pt idx="156">
                  <c:v>2.4299999999999999E-2</c:v>
                </c:pt>
                <c:pt idx="157">
                  <c:v>2.3699999999999999E-2</c:v>
                </c:pt>
                <c:pt idx="158">
                  <c:v>2.3699999999999999E-2</c:v>
                </c:pt>
                <c:pt idx="159">
                  <c:v>2.3599999999999999E-2</c:v>
                </c:pt>
                <c:pt idx="160">
                  <c:v>2.53E-2</c:v>
                </c:pt>
                <c:pt idx="161">
                  <c:v>2.3900000000000001E-2</c:v>
                </c:pt>
                <c:pt idx="162">
                  <c:v>2.4500000000000001E-2</c:v>
                </c:pt>
                <c:pt idx="163">
                  <c:v>2.47E-2</c:v>
                </c:pt>
                <c:pt idx="164">
                  <c:v>2.5000000000000001E-2</c:v>
                </c:pt>
                <c:pt idx="165">
                  <c:v>2.4400000000000002E-2</c:v>
                </c:pt>
                <c:pt idx="166">
                  <c:v>2.64E-2</c:v>
                </c:pt>
                <c:pt idx="167">
                  <c:v>2.7199999999999998E-2</c:v>
                </c:pt>
                <c:pt idx="168">
                  <c:v>2.75E-2</c:v>
                </c:pt>
                <c:pt idx="169">
                  <c:v>2.7E-2</c:v>
                </c:pt>
                <c:pt idx="170">
                  <c:v>2.8400000000000002E-2</c:v>
                </c:pt>
                <c:pt idx="171">
                  <c:v>2.8299999999999999E-2</c:v>
                </c:pt>
                <c:pt idx="172">
                  <c:v>2.9600000000000001E-2</c:v>
                </c:pt>
                <c:pt idx="173">
                  <c:v>2.93E-2</c:v>
                </c:pt>
                <c:pt idx="174">
                  <c:v>3.15E-2</c:v>
                </c:pt>
                <c:pt idx="175">
                  <c:v>3.1E-2</c:v>
                </c:pt>
                <c:pt idx="176">
                  <c:v>3.15E-2</c:v>
                </c:pt>
                <c:pt idx="177">
                  <c:v>3.2599999999999997E-2</c:v>
                </c:pt>
                <c:pt idx="178">
                  <c:v>3.3799999999999997E-2</c:v>
                </c:pt>
                <c:pt idx="179">
                  <c:v>3.3799999999999997E-2</c:v>
                </c:pt>
                <c:pt idx="180">
                  <c:v>3.4700000000000002E-2</c:v>
                </c:pt>
                <c:pt idx="181">
                  <c:v>3.61E-2</c:v>
                </c:pt>
                <c:pt idx="182">
                  <c:v>3.6900000000000002E-2</c:v>
                </c:pt>
                <c:pt idx="183">
                  <c:v>3.6600000000000001E-2</c:v>
                </c:pt>
                <c:pt idx="184">
                  <c:v>3.9699999999999999E-2</c:v>
                </c:pt>
                <c:pt idx="185">
                  <c:v>4.0599999999999997E-2</c:v>
                </c:pt>
                <c:pt idx="186">
                  <c:v>4.24E-2</c:v>
                </c:pt>
                <c:pt idx="187">
                  <c:v>4.3499999999999997E-2</c:v>
                </c:pt>
                <c:pt idx="188">
                  <c:v>4.5499999999999999E-2</c:v>
                </c:pt>
                <c:pt idx="189">
                  <c:v>4.7399999999999998E-2</c:v>
                </c:pt>
                <c:pt idx="190">
                  <c:v>0.05</c:v>
                </c:pt>
                <c:pt idx="191">
                  <c:v>5.0700000000000002E-2</c:v>
                </c:pt>
                <c:pt idx="192">
                  <c:v>5.2999999999999999E-2</c:v>
                </c:pt>
                <c:pt idx="193">
                  <c:v>5.5500000000000001E-2</c:v>
                </c:pt>
                <c:pt idx="194">
                  <c:v>5.8299999999999998E-2</c:v>
                </c:pt>
                <c:pt idx="195">
                  <c:v>5.9700000000000003E-2</c:v>
                </c:pt>
                <c:pt idx="196">
                  <c:v>6.2700000000000006E-2</c:v>
                </c:pt>
                <c:pt idx="197">
                  <c:v>6.54E-2</c:v>
                </c:pt>
                <c:pt idx="198">
                  <c:v>6.8699999999999997E-2</c:v>
                </c:pt>
                <c:pt idx="199">
                  <c:v>7.22E-2</c:v>
                </c:pt>
                <c:pt idx="200">
                  <c:v>7.4800000000000005E-2</c:v>
                </c:pt>
                <c:pt idx="201">
                  <c:v>7.6799999999999993E-2</c:v>
                </c:pt>
                <c:pt idx="202">
                  <c:v>8.0600000000000005E-2</c:v>
                </c:pt>
                <c:pt idx="203">
                  <c:v>8.2299999999999998E-2</c:v>
                </c:pt>
                <c:pt idx="204">
                  <c:v>8.6999999999999994E-2</c:v>
                </c:pt>
                <c:pt idx="205">
                  <c:v>8.9200000000000002E-2</c:v>
                </c:pt>
                <c:pt idx="206">
                  <c:v>9.1800000000000007E-2</c:v>
                </c:pt>
                <c:pt idx="207">
                  <c:v>9.5100000000000004E-2</c:v>
                </c:pt>
                <c:pt idx="208">
                  <c:v>9.8699999999999996E-2</c:v>
                </c:pt>
                <c:pt idx="209">
                  <c:v>0.1004</c:v>
                </c:pt>
                <c:pt idx="210">
                  <c:v>0.1043</c:v>
                </c:pt>
                <c:pt idx="211">
                  <c:v>0.1056</c:v>
                </c:pt>
                <c:pt idx="212">
                  <c:v>0.1091</c:v>
                </c:pt>
                <c:pt idx="213">
                  <c:v>0.11210000000000001</c:v>
                </c:pt>
                <c:pt idx="214">
                  <c:v>0.1158</c:v>
                </c:pt>
                <c:pt idx="215">
                  <c:v>0.1195</c:v>
                </c:pt>
                <c:pt idx="216">
                  <c:v>0.1237</c:v>
                </c:pt>
                <c:pt idx="217">
                  <c:v>0.12720000000000001</c:v>
                </c:pt>
                <c:pt idx="218">
                  <c:v>0.13150000000000001</c:v>
                </c:pt>
                <c:pt idx="219">
                  <c:v>0.13619999999999999</c:v>
                </c:pt>
                <c:pt idx="220">
                  <c:v>0.14330000000000001</c:v>
                </c:pt>
                <c:pt idx="221">
                  <c:v>0.14829999999999999</c:v>
                </c:pt>
                <c:pt idx="222">
                  <c:v>0.15490000000000001</c:v>
                </c:pt>
                <c:pt idx="223">
                  <c:v>0.1623</c:v>
                </c:pt>
                <c:pt idx="224">
                  <c:v>0.16919999999999999</c:v>
                </c:pt>
                <c:pt idx="225">
                  <c:v>0.17660000000000001</c:v>
                </c:pt>
                <c:pt idx="226">
                  <c:v>0.18429999999999999</c:v>
                </c:pt>
                <c:pt idx="227">
                  <c:v>0.19439999999999999</c:v>
                </c:pt>
                <c:pt idx="228">
                  <c:v>0.2041</c:v>
                </c:pt>
                <c:pt idx="229">
                  <c:v>0.215</c:v>
                </c:pt>
                <c:pt idx="230">
                  <c:v>0.22689999999999999</c:v>
                </c:pt>
                <c:pt idx="231">
                  <c:v>0.2384</c:v>
                </c:pt>
                <c:pt idx="232">
                  <c:v>0.24940000000000001</c:v>
                </c:pt>
                <c:pt idx="233">
                  <c:v>0.26200000000000001</c:v>
                </c:pt>
                <c:pt idx="234">
                  <c:v>0.2742</c:v>
                </c:pt>
                <c:pt idx="235">
                  <c:v>0.28760000000000002</c:v>
                </c:pt>
                <c:pt idx="236">
                  <c:v>0.29930000000000001</c:v>
                </c:pt>
                <c:pt idx="237">
                  <c:v>0.312</c:v>
                </c:pt>
                <c:pt idx="238">
                  <c:v>0.3266</c:v>
                </c:pt>
                <c:pt idx="239">
                  <c:v>0.33839999999999998</c:v>
                </c:pt>
                <c:pt idx="240">
                  <c:v>0.35020000000000001</c:v>
                </c:pt>
                <c:pt idx="241">
                  <c:v>0.3619</c:v>
                </c:pt>
                <c:pt idx="242">
                  <c:v>0.37340000000000001</c:v>
                </c:pt>
                <c:pt idx="243">
                  <c:v>0.38450000000000001</c:v>
                </c:pt>
                <c:pt idx="244">
                  <c:v>0.39419999999999999</c:v>
                </c:pt>
                <c:pt idx="245">
                  <c:v>0.40329999999999999</c:v>
                </c:pt>
                <c:pt idx="246">
                  <c:v>0.41249999999999998</c:v>
                </c:pt>
                <c:pt idx="247">
                  <c:v>0.4209</c:v>
                </c:pt>
                <c:pt idx="248">
                  <c:v>0.42730000000000001</c:v>
                </c:pt>
                <c:pt idx="249">
                  <c:v>0.43340000000000001</c:v>
                </c:pt>
                <c:pt idx="250">
                  <c:v>0.43819999999999998</c:v>
                </c:pt>
                <c:pt idx="251">
                  <c:v>0.44280000000000003</c:v>
                </c:pt>
                <c:pt idx="252">
                  <c:v>0.44469999999999998</c:v>
                </c:pt>
                <c:pt idx="253">
                  <c:v>0.44790000000000002</c:v>
                </c:pt>
                <c:pt idx="254">
                  <c:v>0.45019999999999999</c:v>
                </c:pt>
                <c:pt idx="255">
                  <c:v>0.4521</c:v>
                </c:pt>
                <c:pt idx="256">
                  <c:v>0.45390000000000003</c:v>
                </c:pt>
                <c:pt idx="257">
                  <c:v>0.45669999999999999</c:v>
                </c:pt>
                <c:pt idx="258">
                  <c:v>0.45750000000000002</c:v>
                </c:pt>
                <c:pt idx="259">
                  <c:v>0.4607</c:v>
                </c:pt>
                <c:pt idx="260">
                  <c:v>0.4642</c:v>
                </c:pt>
                <c:pt idx="261">
                  <c:v>0.46820000000000001</c:v>
                </c:pt>
                <c:pt idx="262">
                  <c:v>0.47270000000000001</c:v>
                </c:pt>
                <c:pt idx="263">
                  <c:v>0.47960000000000003</c:v>
                </c:pt>
                <c:pt idx="264">
                  <c:v>0.48909999999999998</c:v>
                </c:pt>
                <c:pt idx="265">
                  <c:v>0.4975</c:v>
                </c:pt>
                <c:pt idx="266">
                  <c:v>0.50970000000000004</c:v>
                </c:pt>
                <c:pt idx="267">
                  <c:v>0.52049999999999996</c:v>
                </c:pt>
                <c:pt idx="268">
                  <c:v>0.53800000000000003</c:v>
                </c:pt>
                <c:pt idx="269">
                  <c:v>0.55410000000000004</c:v>
                </c:pt>
                <c:pt idx="270">
                  <c:v>0.57410000000000005</c:v>
                </c:pt>
                <c:pt idx="271">
                  <c:v>0.59219999999999995</c:v>
                </c:pt>
                <c:pt idx="272">
                  <c:v>0.61609999999999998</c:v>
                </c:pt>
                <c:pt idx="273">
                  <c:v>0.6381</c:v>
                </c:pt>
                <c:pt idx="274">
                  <c:v>0.66420000000000001</c:v>
                </c:pt>
                <c:pt idx="275">
                  <c:v>0.68859999999999999</c:v>
                </c:pt>
                <c:pt idx="276">
                  <c:v>0.71750000000000003</c:v>
                </c:pt>
                <c:pt idx="277">
                  <c:v>0.74509999999999998</c:v>
                </c:pt>
                <c:pt idx="278">
                  <c:v>0.77370000000000005</c:v>
                </c:pt>
                <c:pt idx="279">
                  <c:v>0.80020000000000002</c:v>
                </c:pt>
                <c:pt idx="280">
                  <c:v>0.82809999999999995</c:v>
                </c:pt>
                <c:pt idx="281">
                  <c:v>0.85460000000000003</c:v>
                </c:pt>
                <c:pt idx="282">
                  <c:v>0.88160000000000005</c:v>
                </c:pt>
                <c:pt idx="283">
                  <c:v>0.90559999999999996</c:v>
                </c:pt>
                <c:pt idx="284">
                  <c:v>0.92810000000000004</c:v>
                </c:pt>
                <c:pt idx="285">
                  <c:v>0.94799999999999995</c:v>
                </c:pt>
                <c:pt idx="286">
                  <c:v>0.96489999999999998</c:v>
                </c:pt>
                <c:pt idx="287">
                  <c:v>0.97709999999999997</c:v>
                </c:pt>
                <c:pt idx="288">
                  <c:v>0.98839999999999995</c:v>
                </c:pt>
                <c:pt idx="289">
                  <c:v>0.99560000000000004</c:v>
                </c:pt>
                <c:pt idx="290">
                  <c:v>1</c:v>
                </c:pt>
                <c:pt idx="291">
                  <c:v>0.99780000000000002</c:v>
                </c:pt>
                <c:pt idx="292">
                  <c:v>0.99450000000000005</c:v>
                </c:pt>
                <c:pt idx="293">
                  <c:v>0.98550000000000004</c:v>
                </c:pt>
                <c:pt idx="294">
                  <c:v>0.97409999999999997</c:v>
                </c:pt>
                <c:pt idx="295">
                  <c:v>0.95889999999999997</c:v>
                </c:pt>
                <c:pt idx="296">
                  <c:v>0.9385</c:v>
                </c:pt>
                <c:pt idx="297">
                  <c:v>0.91649999999999998</c:v>
                </c:pt>
                <c:pt idx="298">
                  <c:v>0.8901</c:v>
                </c:pt>
                <c:pt idx="299">
                  <c:v>0.86150000000000004</c:v>
                </c:pt>
                <c:pt idx="300">
                  <c:v>0.83120000000000005</c:v>
                </c:pt>
                <c:pt idx="301">
                  <c:v>0.79920000000000002</c:v>
                </c:pt>
                <c:pt idx="302">
                  <c:v>0.76349999999999996</c:v>
                </c:pt>
                <c:pt idx="303">
                  <c:v>0.72829999999999995</c:v>
                </c:pt>
                <c:pt idx="304">
                  <c:v>0.69040000000000001</c:v>
                </c:pt>
                <c:pt idx="305">
                  <c:v>0.65280000000000005</c:v>
                </c:pt>
                <c:pt idx="306">
                  <c:v>0.61439999999999995</c:v>
                </c:pt>
                <c:pt idx="307">
                  <c:v>0.57599999999999996</c:v>
                </c:pt>
                <c:pt idx="308">
                  <c:v>0.53790000000000004</c:v>
                </c:pt>
                <c:pt idx="309">
                  <c:v>0.4995</c:v>
                </c:pt>
                <c:pt idx="310">
                  <c:v>0.46429999999999999</c:v>
                </c:pt>
                <c:pt idx="311">
                  <c:v>0.42909999999999998</c:v>
                </c:pt>
                <c:pt idx="312">
                  <c:v>0.39610000000000001</c:v>
                </c:pt>
                <c:pt idx="313">
                  <c:v>0.36370000000000002</c:v>
                </c:pt>
                <c:pt idx="314">
                  <c:v>0.33229999999999998</c:v>
                </c:pt>
                <c:pt idx="315">
                  <c:v>0.30499999999999999</c:v>
                </c:pt>
                <c:pt idx="316">
                  <c:v>0.2782</c:v>
                </c:pt>
                <c:pt idx="317">
                  <c:v>0.25240000000000001</c:v>
                </c:pt>
                <c:pt idx="318">
                  <c:v>0.2301</c:v>
                </c:pt>
                <c:pt idx="319">
                  <c:v>0.2079</c:v>
                </c:pt>
                <c:pt idx="320">
                  <c:v>0.1883</c:v>
                </c:pt>
                <c:pt idx="321">
                  <c:v>0.17080000000000001</c:v>
                </c:pt>
                <c:pt idx="322">
                  <c:v>0.1542</c:v>
                </c:pt>
                <c:pt idx="323">
                  <c:v>0.1386</c:v>
                </c:pt>
                <c:pt idx="324">
                  <c:v>0.1244</c:v>
                </c:pt>
                <c:pt idx="325">
                  <c:v>0.1115</c:v>
                </c:pt>
                <c:pt idx="326">
                  <c:v>0.1002</c:v>
                </c:pt>
                <c:pt idx="327">
                  <c:v>9.0899999999999995E-2</c:v>
                </c:pt>
                <c:pt idx="328">
                  <c:v>8.0100000000000005E-2</c:v>
                </c:pt>
                <c:pt idx="329">
                  <c:v>7.2099999999999997E-2</c:v>
                </c:pt>
                <c:pt idx="330">
                  <c:v>6.6600000000000006E-2</c:v>
                </c:pt>
                <c:pt idx="331">
                  <c:v>5.8400000000000001E-2</c:v>
                </c:pt>
                <c:pt idx="332">
                  <c:v>5.3100000000000001E-2</c:v>
                </c:pt>
                <c:pt idx="333">
                  <c:v>4.8000000000000001E-2</c:v>
                </c:pt>
                <c:pt idx="334">
                  <c:v>4.2999999999999997E-2</c:v>
                </c:pt>
                <c:pt idx="335">
                  <c:v>3.8199999999999998E-2</c:v>
                </c:pt>
                <c:pt idx="336">
                  <c:v>3.49E-2</c:v>
                </c:pt>
                <c:pt idx="337">
                  <c:v>3.0599999999999999E-2</c:v>
                </c:pt>
                <c:pt idx="338">
                  <c:v>2.76E-2</c:v>
                </c:pt>
                <c:pt idx="339">
                  <c:v>2.47E-2</c:v>
                </c:pt>
                <c:pt idx="340">
                  <c:v>2.3E-2</c:v>
                </c:pt>
                <c:pt idx="341">
                  <c:v>2.0899999999999998E-2</c:v>
                </c:pt>
                <c:pt idx="342">
                  <c:v>2.01E-2</c:v>
                </c:pt>
                <c:pt idx="343">
                  <c:v>1.78E-2</c:v>
                </c:pt>
                <c:pt idx="344">
                  <c:v>1.6400000000000001E-2</c:v>
                </c:pt>
                <c:pt idx="345">
                  <c:v>1.6299999999999999E-2</c:v>
                </c:pt>
                <c:pt idx="346">
                  <c:v>1.38E-2</c:v>
                </c:pt>
                <c:pt idx="347">
                  <c:v>1.3899999999999999E-2</c:v>
                </c:pt>
                <c:pt idx="348">
                  <c:v>1.35E-2</c:v>
                </c:pt>
                <c:pt idx="349">
                  <c:v>1.23E-2</c:v>
                </c:pt>
                <c:pt idx="350">
                  <c:v>1.21E-2</c:v>
                </c:pt>
                <c:pt idx="351">
                  <c:v>1.11E-2</c:v>
                </c:pt>
                <c:pt idx="352">
                  <c:v>1.0999999999999999E-2</c:v>
                </c:pt>
                <c:pt idx="353">
                  <c:v>1.04E-2</c:v>
                </c:pt>
                <c:pt idx="354">
                  <c:v>1.01E-2</c:v>
                </c:pt>
                <c:pt idx="355">
                  <c:v>9.1999999999999998E-3</c:v>
                </c:pt>
                <c:pt idx="356">
                  <c:v>8.6E-3</c:v>
                </c:pt>
                <c:pt idx="357">
                  <c:v>9.2999999999999992E-3</c:v>
                </c:pt>
                <c:pt idx="358">
                  <c:v>9.2999999999999992E-3</c:v>
                </c:pt>
                <c:pt idx="359">
                  <c:v>8.9999999999999993E-3</c:v>
                </c:pt>
                <c:pt idx="360">
                  <c:v>9.1000000000000004E-3</c:v>
                </c:pt>
                <c:pt idx="361">
                  <c:v>8.0000000000000002E-3</c:v>
                </c:pt>
                <c:pt idx="362">
                  <c:v>8.8000000000000005E-3</c:v>
                </c:pt>
                <c:pt idx="363">
                  <c:v>7.3000000000000001E-3</c:v>
                </c:pt>
                <c:pt idx="364">
                  <c:v>7.1999999999999998E-3</c:v>
                </c:pt>
                <c:pt idx="365">
                  <c:v>7.6E-3</c:v>
                </c:pt>
                <c:pt idx="366">
                  <c:v>6.7999999999999996E-3</c:v>
                </c:pt>
                <c:pt idx="367">
                  <c:v>7.9000000000000008E-3</c:v>
                </c:pt>
                <c:pt idx="368">
                  <c:v>6.4999999999999997E-3</c:v>
                </c:pt>
                <c:pt idx="369">
                  <c:v>7.4000000000000003E-3</c:v>
                </c:pt>
                <c:pt idx="370">
                  <c:v>6.8999999999999999E-3</c:v>
                </c:pt>
                <c:pt idx="371">
                  <c:v>7.4000000000000003E-3</c:v>
                </c:pt>
                <c:pt idx="372">
                  <c:v>6.8999999999999999E-3</c:v>
                </c:pt>
                <c:pt idx="373">
                  <c:v>7.3000000000000001E-3</c:v>
                </c:pt>
                <c:pt idx="374">
                  <c:v>5.7999999999999996E-3</c:v>
                </c:pt>
                <c:pt idx="375">
                  <c:v>7.1000000000000004E-3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ser>
          <c:idx val="14"/>
          <c:order val="13"/>
          <c:tx>
            <c:strRef>
              <c:f>'multi spectra viewer'!$U$1</c:f>
              <c:strCache>
                <c:ptCount val="1"/>
                <c:pt idx="0">
                  <c:v>Alexa 594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'multi spectra viewer'!$G$2:$G$577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'multi spectra viewer'!$U$2:$U$577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6.1600000000000002E-2</c:v>
                </c:pt>
                <c:pt idx="281">
                  <c:v>6.6600000000000006E-2</c:v>
                </c:pt>
                <c:pt idx="282">
                  <c:v>7.3899999999999993E-2</c:v>
                </c:pt>
                <c:pt idx="283">
                  <c:v>8.4400000000000003E-2</c:v>
                </c:pt>
                <c:pt idx="284">
                  <c:v>9.7000000000000003E-2</c:v>
                </c:pt>
                <c:pt idx="285">
                  <c:v>0.1105</c:v>
                </c:pt>
                <c:pt idx="286">
                  <c:v>0.12520000000000001</c:v>
                </c:pt>
                <c:pt idx="287">
                  <c:v>0.14199999999999999</c:v>
                </c:pt>
                <c:pt idx="288">
                  <c:v>0.16209999999999999</c:v>
                </c:pt>
                <c:pt idx="289">
                  <c:v>0.1837</c:v>
                </c:pt>
                <c:pt idx="290">
                  <c:v>0.20669999999999999</c:v>
                </c:pt>
                <c:pt idx="291">
                  <c:v>0.2306</c:v>
                </c:pt>
                <c:pt idx="292">
                  <c:v>0.25729999999999997</c:v>
                </c:pt>
                <c:pt idx="293">
                  <c:v>0.28820000000000001</c:v>
                </c:pt>
                <c:pt idx="294">
                  <c:v>0.31390000000000001</c:v>
                </c:pt>
                <c:pt idx="295">
                  <c:v>0.34489999999999998</c:v>
                </c:pt>
                <c:pt idx="296">
                  <c:v>0.37659999999999999</c:v>
                </c:pt>
                <c:pt idx="297">
                  <c:v>0.4123</c:v>
                </c:pt>
                <c:pt idx="298">
                  <c:v>0.44800000000000001</c:v>
                </c:pt>
                <c:pt idx="299">
                  <c:v>0.48509999999999998</c:v>
                </c:pt>
                <c:pt idx="300">
                  <c:v>0.52359999999999995</c:v>
                </c:pt>
                <c:pt idx="301">
                  <c:v>0.56100000000000005</c:v>
                </c:pt>
                <c:pt idx="302">
                  <c:v>0.59799999999999998</c:v>
                </c:pt>
                <c:pt idx="303">
                  <c:v>0.63729999999999998</c:v>
                </c:pt>
                <c:pt idx="304">
                  <c:v>0.67789999999999995</c:v>
                </c:pt>
                <c:pt idx="305">
                  <c:v>0.71550000000000002</c:v>
                </c:pt>
                <c:pt idx="306">
                  <c:v>0.74809999999999999</c:v>
                </c:pt>
                <c:pt idx="307">
                  <c:v>0.78439999999999999</c:v>
                </c:pt>
                <c:pt idx="308">
                  <c:v>0.81799999999999995</c:v>
                </c:pt>
                <c:pt idx="309">
                  <c:v>0.84760000000000002</c:v>
                </c:pt>
                <c:pt idx="310">
                  <c:v>0.876</c:v>
                </c:pt>
                <c:pt idx="311">
                  <c:v>0.90359999999999996</c:v>
                </c:pt>
                <c:pt idx="312">
                  <c:v>0.92630000000000001</c:v>
                </c:pt>
                <c:pt idx="313">
                  <c:v>0.94410000000000005</c:v>
                </c:pt>
                <c:pt idx="314">
                  <c:v>0.9587</c:v>
                </c:pt>
                <c:pt idx="315">
                  <c:v>0.97460000000000002</c:v>
                </c:pt>
                <c:pt idx="316">
                  <c:v>0.98570000000000002</c:v>
                </c:pt>
                <c:pt idx="317">
                  <c:v>0.99580000000000002</c:v>
                </c:pt>
                <c:pt idx="318">
                  <c:v>1</c:v>
                </c:pt>
                <c:pt idx="319">
                  <c:v>0.99829999999999997</c:v>
                </c:pt>
                <c:pt idx="320">
                  <c:v>0.996</c:v>
                </c:pt>
                <c:pt idx="321">
                  <c:v>0.99470000000000003</c:v>
                </c:pt>
                <c:pt idx="322">
                  <c:v>0.98480000000000001</c:v>
                </c:pt>
                <c:pt idx="323">
                  <c:v>0.97619999999999996</c:v>
                </c:pt>
                <c:pt idx="324">
                  <c:v>0.96809999999999996</c:v>
                </c:pt>
                <c:pt idx="325">
                  <c:v>0.95330000000000004</c:v>
                </c:pt>
                <c:pt idx="326">
                  <c:v>0.93430000000000002</c:v>
                </c:pt>
                <c:pt idx="327">
                  <c:v>0.91769999999999996</c:v>
                </c:pt>
                <c:pt idx="328">
                  <c:v>0.89870000000000005</c:v>
                </c:pt>
                <c:pt idx="329">
                  <c:v>0.88160000000000005</c:v>
                </c:pt>
                <c:pt idx="330">
                  <c:v>0.85919999999999996</c:v>
                </c:pt>
                <c:pt idx="331">
                  <c:v>0.84130000000000005</c:v>
                </c:pt>
                <c:pt idx="332">
                  <c:v>0.81899999999999995</c:v>
                </c:pt>
                <c:pt idx="333">
                  <c:v>0.79759999999999998</c:v>
                </c:pt>
                <c:pt idx="334">
                  <c:v>0.77059999999999995</c:v>
                </c:pt>
                <c:pt idx="335">
                  <c:v>0.74860000000000004</c:v>
                </c:pt>
                <c:pt idx="336">
                  <c:v>0.72840000000000005</c:v>
                </c:pt>
                <c:pt idx="337">
                  <c:v>0.70240000000000002</c:v>
                </c:pt>
                <c:pt idx="338">
                  <c:v>0.67879999999999996</c:v>
                </c:pt>
                <c:pt idx="339">
                  <c:v>0.65780000000000005</c:v>
                </c:pt>
                <c:pt idx="340">
                  <c:v>0.63639999999999997</c:v>
                </c:pt>
                <c:pt idx="341">
                  <c:v>0.6159</c:v>
                </c:pt>
                <c:pt idx="342">
                  <c:v>0.59489999999999998</c:v>
                </c:pt>
                <c:pt idx="343">
                  <c:v>0.5766</c:v>
                </c:pt>
                <c:pt idx="344">
                  <c:v>0.55549999999999999</c:v>
                </c:pt>
                <c:pt idx="345">
                  <c:v>0.5363</c:v>
                </c:pt>
                <c:pt idx="346">
                  <c:v>0.52259999999999995</c:v>
                </c:pt>
                <c:pt idx="347">
                  <c:v>0.50509999999999999</c:v>
                </c:pt>
                <c:pt idx="348">
                  <c:v>0.4889</c:v>
                </c:pt>
                <c:pt idx="349">
                  <c:v>0.4728</c:v>
                </c:pt>
                <c:pt idx="350">
                  <c:v>0.45800000000000002</c:v>
                </c:pt>
                <c:pt idx="351">
                  <c:v>0.44540000000000002</c:v>
                </c:pt>
                <c:pt idx="352">
                  <c:v>0.43269999999999997</c:v>
                </c:pt>
                <c:pt idx="353">
                  <c:v>0.42080000000000001</c:v>
                </c:pt>
                <c:pt idx="354">
                  <c:v>0.40799999999999997</c:v>
                </c:pt>
                <c:pt idx="355">
                  <c:v>0.3977</c:v>
                </c:pt>
                <c:pt idx="356">
                  <c:v>0.38829999999999998</c:v>
                </c:pt>
                <c:pt idx="357">
                  <c:v>0.377</c:v>
                </c:pt>
                <c:pt idx="358">
                  <c:v>0.37059999999999998</c:v>
                </c:pt>
                <c:pt idx="359">
                  <c:v>0.36130000000000001</c:v>
                </c:pt>
                <c:pt idx="360">
                  <c:v>0.35349999999999998</c:v>
                </c:pt>
                <c:pt idx="361">
                  <c:v>0.3463</c:v>
                </c:pt>
                <c:pt idx="362">
                  <c:v>0.34160000000000001</c:v>
                </c:pt>
                <c:pt idx="363">
                  <c:v>0.3347</c:v>
                </c:pt>
                <c:pt idx="364">
                  <c:v>0.32640000000000002</c:v>
                </c:pt>
                <c:pt idx="365">
                  <c:v>0.3211</c:v>
                </c:pt>
                <c:pt idx="366">
                  <c:v>0.31590000000000001</c:v>
                </c:pt>
                <c:pt idx="367">
                  <c:v>0.30959999999999999</c:v>
                </c:pt>
                <c:pt idx="368">
                  <c:v>0.30230000000000001</c:v>
                </c:pt>
                <c:pt idx="369">
                  <c:v>0.29759999999999998</c:v>
                </c:pt>
                <c:pt idx="370">
                  <c:v>0.28910000000000002</c:v>
                </c:pt>
                <c:pt idx="371">
                  <c:v>0.28520000000000001</c:v>
                </c:pt>
                <c:pt idx="372">
                  <c:v>0.28089999999999998</c:v>
                </c:pt>
                <c:pt idx="373">
                  <c:v>0.27650000000000002</c:v>
                </c:pt>
                <c:pt idx="374">
                  <c:v>0.26900000000000002</c:v>
                </c:pt>
                <c:pt idx="375">
                  <c:v>0.26579999999999998</c:v>
                </c:pt>
                <c:pt idx="376">
                  <c:v>0.26150000000000001</c:v>
                </c:pt>
                <c:pt idx="377">
                  <c:v>0.2555</c:v>
                </c:pt>
                <c:pt idx="378">
                  <c:v>0.25080000000000002</c:v>
                </c:pt>
                <c:pt idx="379">
                  <c:v>0.2457</c:v>
                </c:pt>
                <c:pt idx="380">
                  <c:v>0.24149999999999999</c:v>
                </c:pt>
                <c:pt idx="381">
                  <c:v>0.23699999999999999</c:v>
                </c:pt>
                <c:pt idx="382">
                  <c:v>0.23180000000000001</c:v>
                </c:pt>
                <c:pt idx="383">
                  <c:v>0.2263</c:v>
                </c:pt>
                <c:pt idx="384">
                  <c:v>0.2218</c:v>
                </c:pt>
                <c:pt idx="385">
                  <c:v>0.2175</c:v>
                </c:pt>
                <c:pt idx="386">
                  <c:v>0.21260000000000001</c:v>
                </c:pt>
                <c:pt idx="387">
                  <c:v>0.20660000000000001</c:v>
                </c:pt>
                <c:pt idx="388">
                  <c:v>0.2011</c:v>
                </c:pt>
                <c:pt idx="389">
                  <c:v>0.19689999999999999</c:v>
                </c:pt>
                <c:pt idx="390">
                  <c:v>0.19320000000000001</c:v>
                </c:pt>
                <c:pt idx="391">
                  <c:v>0.18729999999999999</c:v>
                </c:pt>
                <c:pt idx="392">
                  <c:v>0.18390000000000001</c:v>
                </c:pt>
                <c:pt idx="393">
                  <c:v>0.17799999999999999</c:v>
                </c:pt>
                <c:pt idx="394">
                  <c:v>0.17469999999999999</c:v>
                </c:pt>
                <c:pt idx="395">
                  <c:v>0.16969999999999999</c:v>
                </c:pt>
                <c:pt idx="396">
                  <c:v>0.16589999999999999</c:v>
                </c:pt>
                <c:pt idx="397">
                  <c:v>0.16250000000000001</c:v>
                </c:pt>
                <c:pt idx="398">
                  <c:v>0.1588</c:v>
                </c:pt>
                <c:pt idx="399">
                  <c:v>0.15229999999999999</c:v>
                </c:pt>
                <c:pt idx="400">
                  <c:v>0.14910000000000001</c:v>
                </c:pt>
                <c:pt idx="401">
                  <c:v>0.1439</c:v>
                </c:pt>
                <c:pt idx="402">
                  <c:v>0.13969999999999999</c:v>
                </c:pt>
                <c:pt idx="403">
                  <c:v>0.13519999999999999</c:v>
                </c:pt>
                <c:pt idx="404">
                  <c:v>0.13</c:v>
                </c:pt>
                <c:pt idx="405">
                  <c:v>0.12509999999999999</c:v>
                </c:pt>
                <c:pt idx="406">
                  <c:v>0.1225</c:v>
                </c:pt>
                <c:pt idx="407">
                  <c:v>0.1187</c:v>
                </c:pt>
                <c:pt idx="408">
                  <c:v>0.1149</c:v>
                </c:pt>
                <c:pt idx="409">
                  <c:v>0.10979999999999999</c:v>
                </c:pt>
                <c:pt idx="410">
                  <c:v>0.1065</c:v>
                </c:pt>
                <c:pt idx="411">
                  <c:v>0.10249999999999999</c:v>
                </c:pt>
                <c:pt idx="412">
                  <c:v>0.1004</c:v>
                </c:pt>
                <c:pt idx="413">
                  <c:v>9.6500000000000002E-2</c:v>
                </c:pt>
                <c:pt idx="414">
                  <c:v>9.3700000000000006E-2</c:v>
                </c:pt>
                <c:pt idx="415">
                  <c:v>9.01E-2</c:v>
                </c:pt>
                <c:pt idx="416">
                  <c:v>8.5199999999999998E-2</c:v>
                </c:pt>
                <c:pt idx="417">
                  <c:v>8.3199999999999996E-2</c:v>
                </c:pt>
                <c:pt idx="418">
                  <c:v>8.0699999999999994E-2</c:v>
                </c:pt>
                <c:pt idx="419">
                  <c:v>7.6600000000000001E-2</c:v>
                </c:pt>
                <c:pt idx="420">
                  <c:v>7.3599999999999999E-2</c:v>
                </c:pt>
                <c:pt idx="421">
                  <c:v>7.3099999999999998E-2</c:v>
                </c:pt>
                <c:pt idx="422">
                  <c:v>7.0300000000000001E-2</c:v>
                </c:pt>
                <c:pt idx="423">
                  <c:v>6.7199999999999996E-2</c:v>
                </c:pt>
                <c:pt idx="424">
                  <c:v>6.3600000000000004E-2</c:v>
                </c:pt>
                <c:pt idx="425">
                  <c:v>6.1899999999999997E-2</c:v>
                </c:pt>
                <c:pt idx="426">
                  <c:v>6.0499999999999998E-2</c:v>
                </c:pt>
                <c:pt idx="427">
                  <c:v>5.8500000000000003E-2</c:v>
                </c:pt>
                <c:pt idx="428">
                  <c:v>5.79E-2</c:v>
                </c:pt>
                <c:pt idx="429">
                  <c:v>5.5399999999999998E-2</c:v>
                </c:pt>
                <c:pt idx="430">
                  <c:v>5.4600000000000003E-2</c:v>
                </c:pt>
                <c:pt idx="431">
                  <c:v>5.3199999999999997E-2</c:v>
                </c:pt>
                <c:pt idx="432">
                  <c:v>5.1999999999999998E-2</c:v>
                </c:pt>
                <c:pt idx="433">
                  <c:v>5.11E-2</c:v>
                </c:pt>
                <c:pt idx="434">
                  <c:v>4.8500000000000001E-2</c:v>
                </c:pt>
                <c:pt idx="435">
                  <c:v>4.82E-2</c:v>
                </c:pt>
                <c:pt idx="436">
                  <c:v>4.6699999999999998E-2</c:v>
                </c:pt>
                <c:pt idx="437">
                  <c:v>4.5900000000000003E-2</c:v>
                </c:pt>
                <c:pt idx="438">
                  <c:v>4.3999999999999997E-2</c:v>
                </c:pt>
                <c:pt idx="439">
                  <c:v>4.36E-2</c:v>
                </c:pt>
                <c:pt idx="440">
                  <c:v>4.1700000000000001E-2</c:v>
                </c:pt>
                <c:pt idx="441">
                  <c:v>4.0899999999999999E-2</c:v>
                </c:pt>
                <c:pt idx="442">
                  <c:v>4.0599999999999997E-2</c:v>
                </c:pt>
                <c:pt idx="443">
                  <c:v>3.9800000000000002E-2</c:v>
                </c:pt>
                <c:pt idx="444">
                  <c:v>3.8600000000000002E-2</c:v>
                </c:pt>
                <c:pt idx="445">
                  <c:v>3.8199999999999998E-2</c:v>
                </c:pt>
                <c:pt idx="446">
                  <c:v>3.7499999999999999E-2</c:v>
                </c:pt>
                <c:pt idx="447">
                  <c:v>3.5700000000000003E-2</c:v>
                </c:pt>
                <c:pt idx="448">
                  <c:v>3.5700000000000003E-2</c:v>
                </c:pt>
                <c:pt idx="449">
                  <c:v>3.5200000000000002E-2</c:v>
                </c:pt>
                <c:pt idx="450">
                  <c:v>3.4000000000000002E-2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ser>
          <c:idx val="15"/>
          <c:order val="14"/>
          <c:tx>
            <c:strRef>
              <c:f>'multi spectra viewer'!$V$1</c:f>
              <c:strCache>
                <c:ptCount val="1"/>
                <c:pt idx="0">
                  <c:v>-</c:v>
                </c:pt>
              </c:strCache>
            </c:strRef>
          </c:tx>
          <c:spPr>
            <a:ln w="19050" cap="rnd">
              <a:solidFill>
                <a:srgbClr val="FF66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'multi spectra viewer'!$G$2:$G$577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'multi spectra viewer'!$V$2:$V$577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ser>
          <c:idx val="16"/>
          <c:order val="15"/>
          <c:tx>
            <c:strRef>
              <c:f>'multi spectra viewer'!$W$1</c:f>
              <c:strCache>
                <c:ptCount val="1"/>
                <c:pt idx="0">
                  <c:v>-</c:v>
                </c:pt>
              </c:strCache>
            </c:strRef>
          </c:tx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xVal>
            <c:numRef>
              <c:f>'multi spectra viewer'!$G$2:$G$577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'multi spectra viewer'!$W$2:$W$577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ser>
          <c:idx val="17"/>
          <c:order val="16"/>
          <c:tx>
            <c:strRef>
              <c:f>'multi spectra viewer'!$X$1</c:f>
              <c:strCache>
                <c:ptCount val="1"/>
                <c:pt idx="0">
                  <c:v>DyLight 649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'multi spectra viewer'!$G$2:$G$577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'multi spectra viewer'!$X$2:$X$577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9.9999997473788008E-6</c:v>
                </c:pt>
                <c:pt idx="183">
                  <c:v>9.9999997473788008E-6</c:v>
                </c:pt>
                <c:pt idx="184">
                  <c:v>9.9999997473788008E-6</c:v>
                </c:pt>
                <c:pt idx="185">
                  <c:v>9.9999997764825994E-3</c:v>
                </c:pt>
                <c:pt idx="186">
                  <c:v>9.9999997764825994E-3</c:v>
                </c:pt>
                <c:pt idx="187">
                  <c:v>9.9999997764825994E-3</c:v>
                </c:pt>
                <c:pt idx="188">
                  <c:v>9.9999997764825994E-3</c:v>
                </c:pt>
                <c:pt idx="189">
                  <c:v>9.9999997764825994E-3</c:v>
                </c:pt>
                <c:pt idx="190">
                  <c:v>9.9999997764825994E-3</c:v>
                </c:pt>
                <c:pt idx="191">
                  <c:v>9.9999997764825994E-3</c:v>
                </c:pt>
                <c:pt idx="192">
                  <c:v>9.9999997764825994E-3</c:v>
                </c:pt>
                <c:pt idx="193">
                  <c:v>9.9999997764825994E-3</c:v>
                </c:pt>
                <c:pt idx="194">
                  <c:v>9.9999997764825994E-3</c:v>
                </c:pt>
                <c:pt idx="195">
                  <c:v>9.9999997764825994E-3</c:v>
                </c:pt>
                <c:pt idx="196">
                  <c:v>9.9999997764825994E-3</c:v>
                </c:pt>
                <c:pt idx="197">
                  <c:v>9.9999997764825994E-3</c:v>
                </c:pt>
                <c:pt idx="198">
                  <c:v>9.9999997764825994E-3</c:v>
                </c:pt>
                <c:pt idx="199">
                  <c:v>9.9999997764825994E-3</c:v>
                </c:pt>
                <c:pt idx="200">
                  <c:v>9.9999997764825994E-3</c:v>
                </c:pt>
                <c:pt idx="201">
                  <c:v>9.9999997764825994E-3</c:v>
                </c:pt>
                <c:pt idx="202">
                  <c:v>9.9999997764825994E-3</c:v>
                </c:pt>
                <c:pt idx="203">
                  <c:v>9.9999997764825994E-3</c:v>
                </c:pt>
                <c:pt idx="204">
                  <c:v>9.9999997764825994E-3</c:v>
                </c:pt>
                <c:pt idx="205">
                  <c:v>9.9999997764825994E-3</c:v>
                </c:pt>
                <c:pt idx="206">
                  <c:v>9.9999997764825994E-3</c:v>
                </c:pt>
                <c:pt idx="207">
                  <c:v>9.9999997764825994E-3</c:v>
                </c:pt>
                <c:pt idx="208">
                  <c:v>9.9999997764825994E-3</c:v>
                </c:pt>
                <c:pt idx="209">
                  <c:v>9.9999997764825994E-3</c:v>
                </c:pt>
                <c:pt idx="210">
                  <c:v>9.9999997764825994E-3</c:v>
                </c:pt>
                <c:pt idx="211">
                  <c:v>9.9999997764825994E-3</c:v>
                </c:pt>
                <c:pt idx="212">
                  <c:v>9.9999997764825994E-3</c:v>
                </c:pt>
                <c:pt idx="213">
                  <c:v>9.9999997764825994E-3</c:v>
                </c:pt>
                <c:pt idx="214">
                  <c:v>9.9999997764825994E-3</c:v>
                </c:pt>
                <c:pt idx="215">
                  <c:v>9.9999997764825994E-3</c:v>
                </c:pt>
                <c:pt idx="216">
                  <c:v>9.9999997764825994E-3</c:v>
                </c:pt>
                <c:pt idx="217">
                  <c:v>9.9999997764825994E-3</c:v>
                </c:pt>
                <c:pt idx="218">
                  <c:v>9.9999997764825994E-3</c:v>
                </c:pt>
                <c:pt idx="219">
                  <c:v>1.9999999552965001E-2</c:v>
                </c:pt>
                <c:pt idx="220">
                  <c:v>1.9999999552965001E-2</c:v>
                </c:pt>
                <c:pt idx="221">
                  <c:v>1.9999999552965001E-2</c:v>
                </c:pt>
                <c:pt idx="222">
                  <c:v>1.9999999552965001E-2</c:v>
                </c:pt>
                <c:pt idx="223">
                  <c:v>1.9999999552965001E-2</c:v>
                </c:pt>
                <c:pt idx="224">
                  <c:v>1.9999999552965001E-2</c:v>
                </c:pt>
                <c:pt idx="225">
                  <c:v>1.9999999552965001E-2</c:v>
                </c:pt>
                <c:pt idx="226">
                  <c:v>1.9999999552965001E-2</c:v>
                </c:pt>
                <c:pt idx="227">
                  <c:v>1.9999999552965001E-2</c:v>
                </c:pt>
                <c:pt idx="228">
                  <c:v>1.9999999552965001E-2</c:v>
                </c:pt>
                <c:pt idx="229">
                  <c:v>1.9999999552965001E-2</c:v>
                </c:pt>
                <c:pt idx="230">
                  <c:v>1.9999999552965001E-2</c:v>
                </c:pt>
                <c:pt idx="231">
                  <c:v>1.9999999552965001E-2</c:v>
                </c:pt>
                <c:pt idx="232">
                  <c:v>1.9999999552965001E-2</c:v>
                </c:pt>
                <c:pt idx="233">
                  <c:v>2.9999999329448E-2</c:v>
                </c:pt>
                <c:pt idx="234">
                  <c:v>2.9999999329448E-2</c:v>
                </c:pt>
                <c:pt idx="235">
                  <c:v>2.9999999329448E-2</c:v>
                </c:pt>
                <c:pt idx="236">
                  <c:v>2.9999999329448E-2</c:v>
                </c:pt>
                <c:pt idx="237">
                  <c:v>2.9999999329448E-2</c:v>
                </c:pt>
                <c:pt idx="238">
                  <c:v>2.9999999329448E-2</c:v>
                </c:pt>
                <c:pt idx="239">
                  <c:v>2.9999999329448E-2</c:v>
                </c:pt>
                <c:pt idx="240">
                  <c:v>2.9999999329448E-2</c:v>
                </c:pt>
                <c:pt idx="241">
                  <c:v>2.9999999329448E-2</c:v>
                </c:pt>
                <c:pt idx="242">
                  <c:v>3.9999999105930002E-2</c:v>
                </c:pt>
                <c:pt idx="243">
                  <c:v>3.9999999105930002E-2</c:v>
                </c:pt>
                <c:pt idx="244">
                  <c:v>3.9999999105930002E-2</c:v>
                </c:pt>
                <c:pt idx="245">
                  <c:v>3.9999999105930002E-2</c:v>
                </c:pt>
                <c:pt idx="246">
                  <c:v>3.9999999105930002E-2</c:v>
                </c:pt>
                <c:pt idx="247">
                  <c:v>3.9999999105930002E-2</c:v>
                </c:pt>
                <c:pt idx="248">
                  <c:v>5.0000000745057997E-2</c:v>
                </c:pt>
                <c:pt idx="249">
                  <c:v>5.0000000745057997E-2</c:v>
                </c:pt>
                <c:pt idx="250">
                  <c:v>5.0000000745057997E-2</c:v>
                </c:pt>
                <c:pt idx="251">
                  <c:v>5.0000000745057997E-2</c:v>
                </c:pt>
                <c:pt idx="252">
                  <c:v>5.0000000745057997E-2</c:v>
                </c:pt>
                <c:pt idx="253">
                  <c:v>5.9999998658895E-2</c:v>
                </c:pt>
                <c:pt idx="254">
                  <c:v>5.9999998658895E-2</c:v>
                </c:pt>
                <c:pt idx="255">
                  <c:v>5.9999998658895E-2</c:v>
                </c:pt>
                <c:pt idx="256">
                  <c:v>5.9999998658895E-2</c:v>
                </c:pt>
                <c:pt idx="257">
                  <c:v>5.9999998658895E-2</c:v>
                </c:pt>
                <c:pt idx="258">
                  <c:v>5.9999998658895E-2</c:v>
                </c:pt>
                <c:pt idx="259">
                  <c:v>7.0000000298023002E-2</c:v>
                </c:pt>
                <c:pt idx="260">
                  <c:v>7.0000000298023002E-2</c:v>
                </c:pt>
                <c:pt idx="261">
                  <c:v>7.0000000298023002E-2</c:v>
                </c:pt>
                <c:pt idx="262">
                  <c:v>7.0000000298023002E-2</c:v>
                </c:pt>
                <c:pt idx="263">
                  <c:v>7.0000000298023002E-2</c:v>
                </c:pt>
                <c:pt idx="264">
                  <c:v>7.9999998211861004E-2</c:v>
                </c:pt>
                <c:pt idx="265">
                  <c:v>7.9999998211861004E-2</c:v>
                </c:pt>
                <c:pt idx="266">
                  <c:v>7.9999998211861004E-2</c:v>
                </c:pt>
                <c:pt idx="267">
                  <c:v>7.9999998211861004E-2</c:v>
                </c:pt>
                <c:pt idx="268">
                  <c:v>7.9999998211861004E-2</c:v>
                </c:pt>
                <c:pt idx="269">
                  <c:v>9.0000003576279006E-2</c:v>
                </c:pt>
                <c:pt idx="270">
                  <c:v>9.0000003576279006E-2</c:v>
                </c:pt>
                <c:pt idx="271">
                  <c:v>9.0000003576279006E-2</c:v>
                </c:pt>
                <c:pt idx="272">
                  <c:v>0.10000000149012001</c:v>
                </c:pt>
                <c:pt idx="273">
                  <c:v>0.10000000149012001</c:v>
                </c:pt>
                <c:pt idx="274">
                  <c:v>0.10000000149012001</c:v>
                </c:pt>
                <c:pt idx="275">
                  <c:v>0.10999999940395</c:v>
                </c:pt>
                <c:pt idx="276">
                  <c:v>0.10999999940395</c:v>
                </c:pt>
                <c:pt idx="277">
                  <c:v>0.11999999731779</c:v>
                </c:pt>
                <c:pt idx="278">
                  <c:v>0.11999999731779</c:v>
                </c:pt>
                <c:pt idx="279">
                  <c:v>0.12999999523163</c:v>
                </c:pt>
                <c:pt idx="280">
                  <c:v>0.12999999523163</c:v>
                </c:pt>
                <c:pt idx="281">
                  <c:v>0.14000000059605</c:v>
                </c:pt>
                <c:pt idx="282">
                  <c:v>0.14000000059605</c:v>
                </c:pt>
                <c:pt idx="283">
                  <c:v>0.15000000596046001</c:v>
                </c:pt>
                <c:pt idx="284">
                  <c:v>0.15999999642372001</c:v>
                </c:pt>
                <c:pt idx="285">
                  <c:v>0.17000000178814001</c:v>
                </c:pt>
                <c:pt idx="286">
                  <c:v>0.17000000178814001</c:v>
                </c:pt>
                <c:pt idx="287">
                  <c:v>0.18000000715256001</c:v>
                </c:pt>
                <c:pt idx="288">
                  <c:v>0.18999999761580999</c:v>
                </c:pt>
                <c:pt idx="289">
                  <c:v>0.20000000298022999</c:v>
                </c:pt>
                <c:pt idx="290">
                  <c:v>0.20999999344348999</c:v>
                </c:pt>
                <c:pt idx="291">
                  <c:v>0.20999999344348999</c:v>
                </c:pt>
                <c:pt idx="292">
                  <c:v>0.21999999880790999</c:v>
                </c:pt>
                <c:pt idx="293">
                  <c:v>0.23000000417232999</c:v>
                </c:pt>
                <c:pt idx="294">
                  <c:v>0.23999999463558</c:v>
                </c:pt>
                <c:pt idx="295">
                  <c:v>0.25</c:v>
                </c:pt>
                <c:pt idx="296">
                  <c:v>0.25</c:v>
                </c:pt>
                <c:pt idx="297">
                  <c:v>0.25999999046326</c:v>
                </c:pt>
                <c:pt idx="298">
                  <c:v>0.27000001072884</c:v>
                </c:pt>
                <c:pt idx="299">
                  <c:v>0.27000001072884</c:v>
                </c:pt>
                <c:pt idx="300">
                  <c:v>0.28000000119209001</c:v>
                </c:pt>
                <c:pt idx="301">
                  <c:v>0.28000000119209001</c:v>
                </c:pt>
                <c:pt idx="302">
                  <c:v>0.28999999165535001</c:v>
                </c:pt>
                <c:pt idx="303">
                  <c:v>0.28999999165535001</c:v>
                </c:pt>
                <c:pt idx="304">
                  <c:v>0.28999999165535001</c:v>
                </c:pt>
                <c:pt idx="305">
                  <c:v>0.30000001192093001</c:v>
                </c:pt>
                <c:pt idx="306">
                  <c:v>0.30000001192093001</c:v>
                </c:pt>
                <c:pt idx="307">
                  <c:v>0.30000001192093001</c:v>
                </c:pt>
                <c:pt idx="308">
                  <c:v>0.30000001192093001</c:v>
                </c:pt>
                <c:pt idx="309">
                  <c:v>0.30000001192093001</c:v>
                </c:pt>
                <c:pt idx="310">
                  <c:v>0.30000001192093001</c:v>
                </c:pt>
                <c:pt idx="311">
                  <c:v>0.30000001192093001</c:v>
                </c:pt>
                <c:pt idx="312">
                  <c:v>0.30000001192093001</c:v>
                </c:pt>
                <c:pt idx="313">
                  <c:v>0.30000001192093001</c:v>
                </c:pt>
                <c:pt idx="314">
                  <c:v>0.30000001192093001</c:v>
                </c:pt>
                <c:pt idx="315">
                  <c:v>0.30000001192093001</c:v>
                </c:pt>
                <c:pt idx="316">
                  <c:v>0.31000000238419001</c:v>
                </c:pt>
                <c:pt idx="317">
                  <c:v>0.31000000238419001</c:v>
                </c:pt>
                <c:pt idx="318">
                  <c:v>0.31000000238419001</c:v>
                </c:pt>
                <c:pt idx="319">
                  <c:v>0.31999999284744002</c:v>
                </c:pt>
                <c:pt idx="320">
                  <c:v>0.31999999284744002</c:v>
                </c:pt>
                <c:pt idx="321">
                  <c:v>0.33000001311302002</c:v>
                </c:pt>
                <c:pt idx="322">
                  <c:v>0.34000000357628002</c:v>
                </c:pt>
                <c:pt idx="323">
                  <c:v>0.34999999403954002</c:v>
                </c:pt>
                <c:pt idx="324">
                  <c:v>0.36000001430511003</c:v>
                </c:pt>
                <c:pt idx="325">
                  <c:v>0.37000000476837003</c:v>
                </c:pt>
                <c:pt idx="326">
                  <c:v>0.38999998569488997</c:v>
                </c:pt>
                <c:pt idx="327">
                  <c:v>0.40000000596045998</c:v>
                </c:pt>
                <c:pt idx="328">
                  <c:v>0.41999998688697998</c:v>
                </c:pt>
                <c:pt idx="329">
                  <c:v>0.43999999761580999</c:v>
                </c:pt>
                <c:pt idx="330">
                  <c:v>0.46000000834464999</c:v>
                </c:pt>
                <c:pt idx="331">
                  <c:v>0.47999998927116</c:v>
                </c:pt>
                <c:pt idx="332">
                  <c:v>0.5</c:v>
                </c:pt>
                <c:pt idx="333">
                  <c:v>0.52999997138976995</c:v>
                </c:pt>
                <c:pt idx="334">
                  <c:v>0.56000000238419001</c:v>
                </c:pt>
                <c:pt idx="335">
                  <c:v>0.57999998331070002</c:v>
                </c:pt>
                <c:pt idx="336">
                  <c:v>0.61000001430510997</c:v>
                </c:pt>
                <c:pt idx="337">
                  <c:v>0.63999998569489003</c:v>
                </c:pt>
                <c:pt idx="338">
                  <c:v>0.68000000715256004</c:v>
                </c:pt>
                <c:pt idx="339">
                  <c:v>0.70999997854232999</c:v>
                </c:pt>
                <c:pt idx="340">
                  <c:v>0.74000000953674006</c:v>
                </c:pt>
                <c:pt idx="341">
                  <c:v>0.76999998092651001</c:v>
                </c:pt>
                <c:pt idx="342">
                  <c:v>0.81000000238419001</c:v>
                </c:pt>
                <c:pt idx="343">
                  <c:v>0.83999997377395996</c:v>
                </c:pt>
                <c:pt idx="344">
                  <c:v>0.87000000476837003</c:v>
                </c:pt>
                <c:pt idx="345">
                  <c:v>0.89999997615813998</c:v>
                </c:pt>
                <c:pt idx="346">
                  <c:v>0.92000001668929998</c:v>
                </c:pt>
                <c:pt idx="347">
                  <c:v>0.94999998807907005</c:v>
                </c:pt>
                <c:pt idx="348">
                  <c:v>0.95999997854232999</c:v>
                </c:pt>
                <c:pt idx="349">
                  <c:v>0.98000001907348999</c:v>
                </c:pt>
                <c:pt idx="350">
                  <c:v>0.99000000953674006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0.99000000953674006</c:v>
                </c:pt>
                <c:pt idx="355">
                  <c:v>0.97000002861023005</c:v>
                </c:pt>
                <c:pt idx="356">
                  <c:v>0.94999998807907005</c:v>
                </c:pt>
                <c:pt idx="357">
                  <c:v>0.93000000715256004</c:v>
                </c:pt>
                <c:pt idx="358">
                  <c:v>0.89999997615813998</c:v>
                </c:pt>
                <c:pt idx="359">
                  <c:v>0.87000000476837003</c:v>
                </c:pt>
                <c:pt idx="360">
                  <c:v>0.82999998331070002</c:v>
                </c:pt>
                <c:pt idx="361">
                  <c:v>0.79000002145767001</c:v>
                </c:pt>
                <c:pt idx="362">
                  <c:v>0.74000000953674006</c:v>
                </c:pt>
                <c:pt idx="363">
                  <c:v>0.69999998807907005</c:v>
                </c:pt>
                <c:pt idx="364">
                  <c:v>0.66000002622604004</c:v>
                </c:pt>
                <c:pt idx="365">
                  <c:v>0.61000001430510997</c:v>
                </c:pt>
                <c:pt idx="366">
                  <c:v>0.56000000238419001</c:v>
                </c:pt>
                <c:pt idx="367">
                  <c:v>0.51999998092651001</c:v>
                </c:pt>
                <c:pt idx="368">
                  <c:v>0.47999998927116</c:v>
                </c:pt>
                <c:pt idx="369">
                  <c:v>0.43999999761580999</c:v>
                </c:pt>
                <c:pt idx="370">
                  <c:v>0.38999998569488997</c:v>
                </c:pt>
                <c:pt idx="371">
                  <c:v>0.36000001430511003</c:v>
                </c:pt>
                <c:pt idx="372">
                  <c:v>0.31999999284744002</c:v>
                </c:pt>
                <c:pt idx="373">
                  <c:v>0.28999999165535001</c:v>
                </c:pt>
                <c:pt idx="374">
                  <c:v>0.25999999046326</c:v>
                </c:pt>
                <c:pt idx="375">
                  <c:v>0.23000000417232999</c:v>
                </c:pt>
                <c:pt idx="376">
                  <c:v>0.20000000298022999</c:v>
                </c:pt>
                <c:pt idx="377">
                  <c:v>0.18000000715256001</c:v>
                </c:pt>
                <c:pt idx="378">
                  <c:v>0.15999999642372001</c:v>
                </c:pt>
                <c:pt idx="379">
                  <c:v>0.14000000059605</c:v>
                </c:pt>
                <c:pt idx="380">
                  <c:v>0.11999999731779</c:v>
                </c:pt>
                <c:pt idx="381">
                  <c:v>0.10999999940395</c:v>
                </c:pt>
                <c:pt idx="382">
                  <c:v>0.10000000149012001</c:v>
                </c:pt>
                <c:pt idx="383">
                  <c:v>7.9999998211861004E-2</c:v>
                </c:pt>
                <c:pt idx="384">
                  <c:v>7.0000000298023002E-2</c:v>
                </c:pt>
                <c:pt idx="385">
                  <c:v>7.0000000298023002E-2</c:v>
                </c:pt>
                <c:pt idx="386">
                  <c:v>5.9999998658895E-2</c:v>
                </c:pt>
                <c:pt idx="387">
                  <c:v>5.0000000745057997E-2</c:v>
                </c:pt>
                <c:pt idx="388">
                  <c:v>5.0000000745057997E-2</c:v>
                </c:pt>
                <c:pt idx="389">
                  <c:v>3.9999999105930002E-2</c:v>
                </c:pt>
                <c:pt idx="390">
                  <c:v>3.9999999105930002E-2</c:v>
                </c:pt>
                <c:pt idx="391">
                  <c:v>2.9999999329448E-2</c:v>
                </c:pt>
                <c:pt idx="392">
                  <c:v>2.9999999329448E-2</c:v>
                </c:pt>
                <c:pt idx="393">
                  <c:v>2.9999999329448E-2</c:v>
                </c:pt>
                <c:pt idx="394">
                  <c:v>1.9999999552965001E-2</c:v>
                </c:pt>
                <c:pt idx="395">
                  <c:v>1.9999999552965001E-2</c:v>
                </c:pt>
                <c:pt idx="396">
                  <c:v>1.9999999552965001E-2</c:v>
                </c:pt>
                <c:pt idx="397">
                  <c:v>1.9999999552965001E-2</c:v>
                </c:pt>
                <c:pt idx="398">
                  <c:v>1.9999999552965001E-2</c:v>
                </c:pt>
                <c:pt idx="399">
                  <c:v>9.9999997764825994E-3</c:v>
                </c:pt>
                <c:pt idx="400">
                  <c:v>9.9999997764825994E-3</c:v>
                </c:pt>
                <c:pt idx="401">
                  <c:v>9.9999997764825994E-3</c:v>
                </c:pt>
                <c:pt idx="402">
                  <c:v>9.9999997764825994E-3</c:v>
                </c:pt>
                <c:pt idx="403">
                  <c:v>9.9999997764825994E-3</c:v>
                </c:pt>
                <c:pt idx="404">
                  <c:v>9.9999997764825994E-3</c:v>
                </c:pt>
                <c:pt idx="405">
                  <c:v>9.9999997764825994E-3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ser>
          <c:idx val="18"/>
          <c:order val="17"/>
          <c:tx>
            <c:strRef>
              <c:f>'multi spectra viewer'!$Y$1</c:f>
              <c:strCache>
                <c:ptCount val="1"/>
                <c:pt idx="0">
                  <c:v>DyLight 649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'multi spectra viewer'!$G$2:$G$577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'multi spectra viewer'!$Y$2:$Y$577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9.9999997473788008E-6</c:v>
                </c:pt>
                <c:pt idx="333">
                  <c:v>9.9999997764825994E-3</c:v>
                </c:pt>
                <c:pt idx="334">
                  <c:v>1.9999999552965001E-2</c:v>
                </c:pt>
                <c:pt idx="335">
                  <c:v>1.9999999552965001E-2</c:v>
                </c:pt>
                <c:pt idx="336">
                  <c:v>2.9999999329448E-2</c:v>
                </c:pt>
                <c:pt idx="337">
                  <c:v>3.9999999105930002E-2</c:v>
                </c:pt>
                <c:pt idx="338">
                  <c:v>5.0000000745057997E-2</c:v>
                </c:pt>
                <c:pt idx="339">
                  <c:v>7.0000000298023002E-2</c:v>
                </c:pt>
                <c:pt idx="340">
                  <c:v>9.0000003576279006E-2</c:v>
                </c:pt>
                <c:pt idx="341">
                  <c:v>0.10000000149012001</c:v>
                </c:pt>
                <c:pt idx="342">
                  <c:v>0.11999999731779</c:v>
                </c:pt>
                <c:pt idx="343">
                  <c:v>0.14000000059605</c:v>
                </c:pt>
                <c:pt idx="344">
                  <c:v>0.17000000178814001</c:v>
                </c:pt>
                <c:pt idx="345">
                  <c:v>0.20000000298022999</c:v>
                </c:pt>
                <c:pt idx="346">
                  <c:v>0.23000000417232999</c:v>
                </c:pt>
                <c:pt idx="347">
                  <c:v>0.25999999046326</c:v>
                </c:pt>
                <c:pt idx="348">
                  <c:v>0.31000000238419001</c:v>
                </c:pt>
                <c:pt idx="349">
                  <c:v>0.34000000357628002</c:v>
                </c:pt>
                <c:pt idx="350">
                  <c:v>0.37999999523162997</c:v>
                </c:pt>
                <c:pt idx="351">
                  <c:v>0.43999999761580999</c:v>
                </c:pt>
                <c:pt idx="352">
                  <c:v>0.47999998927116</c:v>
                </c:pt>
                <c:pt idx="353">
                  <c:v>0.51999998092651001</c:v>
                </c:pt>
                <c:pt idx="354">
                  <c:v>0.56000000238419001</c:v>
                </c:pt>
                <c:pt idx="355">
                  <c:v>0.61000001430510997</c:v>
                </c:pt>
                <c:pt idx="356">
                  <c:v>0.66000002622604004</c:v>
                </c:pt>
                <c:pt idx="357">
                  <c:v>0.70999997854232999</c:v>
                </c:pt>
                <c:pt idx="358">
                  <c:v>0.75</c:v>
                </c:pt>
                <c:pt idx="359">
                  <c:v>0.81000000238419001</c:v>
                </c:pt>
                <c:pt idx="360">
                  <c:v>0.85000002384186002</c:v>
                </c:pt>
                <c:pt idx="361">
                  <c:v>0.87999999523162997</c:v>
                </c:pt>
                <c:pt idx="362">
                  <c:v>0.91000002622604004</c:v>
                </c:pt>
                <c:pt idx="363">
                  <c:v>0.93999999761580999</c:v>
                </c:pt>
                <c:pt idx="364">
                  <c:v>0.95999997854232999</c:v>
                </c:pt>
                <c:pt idx="365">
                  <c:v>0.98000001907348999</c:v>
                </c:pt>
                <c:pt idx="366">
                  <c:v>0.99000000953674006</c:v>
                </c:pt>
                <c:pt idx="367">
                  <c:v>1</c:v>
                </c:pt>
                <c:pt idx="368">
                  <c:v>1</c:v>
                </c:pt>
                <c:pt idx="369">
                  <c:v>0.99000000953674006</c:v>
                </c:pt>
                <c:pt idx="370">
                  <c:v>0.98000001907348999</c:v>
                </c:pt>
                <c:pt idx="371">
                  <c:v>0.97000002861023005</c:v>
                </c:pt>
                <c:pt idx="372">
                  <c:v>0.93999999761580999</c:v>
                </c:pt>
                <c:pt idx="373">
                  <c:v>0.92000001668929998</c:v>
                </c:pt>
                <c:pt idx="374">
                  <c:v>0.87999999523162997</c:v>
                </c:pt>
                <c:pt idx="375">
                  <c:v>0.85000002384186002</c:v>
                </c:pt>
                <c:pt idx="376">
                  <c:v>0.82999998331070002</c:v>
                </c:pt>
                <c:pt idx="377">
                  <c:v>0.77999997138976995</c:v>
                </c:pt>
                <c:pt idx="378">
                  <c:v>0.75</c:v>
                </c:pt>
                <c:pt idx="379">
                  <c:v>0.70999997854232999</c:v>
                </c:pt>
                <c:pt idx="380">
                  <c:v>0.67000001668929998</c:v>
                </c:pt>
                <c:pt idx="381">
                  <c:v>0.62999999523162997</c:v>
                </c:pt>
                <c:pt idx="382">
                  <c:v>0.60000002384186002</c:v>
                </c:pt>
                <c:pt idx="383">
                  <c:v>0.55000001192092995</c:v>
                </c:pt>
                <c:pt idx="384">
                  <c:v>0.51999998092651001</c:v>
                </c:pt>
                <c:pt idx="385">
                  <c:v>0.47999998927116</c:v>
                </c:pt>
                <c:pt idx="386">
                  <c:v>0.44999998807906999</c:v>
                </c:pt>
                <c:pt idx="387">
                  <c:v>0.41999998688697998</c:v>
                </c:pt>
                <c:pt idx="388">
                  <c:v>0.38999998569488997</c:v>
                </c:pt>
                <c:pt idx="389">
                  <c:v>0.36000001430511003</c:v>
                </c:pt>
                <c:pt idx="390">
                  <c:v>0.33000001311302002</c:v>
                </c:pt>
                <c:pt idx="391">
                  <c:v>0.31000000238419001</c:v>
                </c:pt>
                <c:pt idx="392">
                  <c:v>0.28000000119209001</c:v>
                </c:pt>
                <c:pt idx="393">
                  <c:v>0.27000001072884</c:v>
                </c:pt>
                <c:pt idx="394">
                  <c:v>0.23999999463558</c:v>
                </c:pt>
                <c:pt idx="395">
                  <c:v>0.21999999880790999</c:v>
                </c:pt>
                <c:pt idx="396">
                  <c:v>0.20999999344348999</c:v>
                </c:pt>
                <c:pt idx="397">
                  <c:v>0.18999999761580999</c:v>
                </c:pt>
                <c:pt idx="398">
                  <c:v>0.17000000178814001</c:v>
                </c:pt>
                <c:pt idx="399">
                  <c:v>0.17000000178814001</c:v>
                </c:pt>
                <c:pt idx="400">
                  <c:v>0.15000000596046001</c:v>
                </c:pt>
                <c:pt idx="401">
                  <c:v>0.14000000059605</c:v>
                </c:pt>
                <c:pt idx="402">
                  <c:v>0.14000000059605</c:v>
                </c:pt>
                <c:pt idx="403">
                  <c:v>0.12999999523163</c:v>
                </c:pt>
                <c:pt idx="404">
                  <c:v>0.11999999731779</c:v>
                </c:pt>
                <c:pt idx="405">
                  <c:v>0.10999999940395</c:v>
                </c:pt>
                <c:pt idx="406">
                  <c:v>0.10999999940395</c:v>
                </c:pt>
                <c:pt idx="407">
                  <c:v>0.10000000149012001</c:v>
                </c:pt>
                <c:pt idx="408">
                  <c:v>0.10000000149012001</c:v>
                </c:pt>
                <c:pt idx="409">
                  <c:v>9.0000003576279006E-2</c:v>
                </c:pt>
                <c:pt idx="410">
                  <c:v>9.0000003576279006E-2</c:v>
                </c:pt>
                <c:pt idx="411">
                  <c:v>9.0000003576279006E-2</c:v>
                </c:pt>
                <c:pt idx="412">
                  <c:v>7.9999998211861004E-2</c:v>
                </c:pt>
                <c:pt idx="413">
                  <c:v>7.9999998211861004E-2</c:v>
                </c:pt>
                <c:pt idx="414">
                  <c:v>7.9999998211861004E-2</c:v>
                </c:pt>
                <c:pt idx="415">
                  <c:v>7.0000000298023002E-2</c:v>
                </c:pt>
                <c:pt idx="416">
                  <c:v>7.0000000298023002E-2</c:v>
                </c:pt>
                <c:pt idx="417">
                  <c:v>7.0000000298023002E-2</c:v>
                </c:pt>
                <c:pt idx="418">
                  <c:v>7.0000000298023002E-2</c:v>
                </c:pt>
                <c:pt idx="419">
                  <c:v>7.0000000298023002E-2</c:v>
                </c:pt>
                <c:pt idx="420">
                  <c:v>7.0000000298023002E-2</c:v>
                </c:pt>
                <c:pt idx="421">
                  <c:v>7.0000000298023002E-2</c:v>
                </c:pt>
                <c:pt idx="422">
                  <c:v>5.9999998658895E-2</c:v>
                </c:pt>
                <c:pt idx="423">
                  <c:v>5.9999998658895E-2</c:v>
                </c:pt>
                <c:pt idx="424">
                  <c:v>5.9999998658895E-2</c:v>
                </c:pt>
                <c:pt idx="425">
                  <c:v>5.9999998658895E-2</c:v>
                </c:pt>
                <c:pt idx="426">
                  <c:v>5.9999998658895E-2</c:v>
                </c:pt>
                <c:pt idx="427">
                  <c:v>5.9999998658895E-2</c:v>
                </c:pt>
                <c:pt idx="428">
                  <c:v>5.0000000745057997E-2</c:v>
                </c:pt>
                <c:pt idx="429">
                  <c:v>5.9999998658895E-2</c:v>
                </c:pt>
                <c:pt idx="430">
                  <c:v>5.0000000745057997E-2</c:v>
                </c:pt>
                <c:pt idx="431">
                  <c:v>5.0000000745057997E-2</c:v>
                </c:pt>
                <c:pt idx="432">
                  <c:v>5.0000000745057997E-2</c:v>
                </c:pt>
                <c:pt idx="433">
                  <c:v>5.0000000745057997E-2</c:v>
                </c:pt>
                <c:pt idx="434">
                  <c:v>3.9999999105930002E-2</c:v>
                </c:pt>
                <c:pt idx="435">
                  <c:v>3.9999999105930002E-2</c:v>
                </c:pt>
                <c:pt idx="436">
                  <c:v>3.9999999105930002E-2</c:v>
                </c:pt>
                <c:pt idx="437">
                  <c:v>3.9999999105930002E-2</c:v>
                </c:pt>
                <c:pt idx="438">
                  <c:v>2.9999999329448E-2</c:v>
                </c:pt>
                <c:pt idx="439">
                  <c:v>2.9999999329448E-2</c:v>
                </c:pt>
                <c:pt idx="440">
                  <c:v>2.9999999329448E-2</c:v>
                </c:pt>
                <c:pt idx="441">
                  <c:v>2.9999999329448E-2</c:v>
                </c:pt>
                <c:pt idx="442">
                  <c:v>1.9999999552965001E-2</c:v>
                </c:pt>
                <c:pt idx="443">
                  <c:v>1.9999999552965001E-2</c:v>
                </c:pt>
                <c:pt idx="444">
                  <c:v>1.9999999552965001E-2</c:v>
                </c:pt>
                <c:pt idx="445">
                  <c:v>1.9999999552965001E-2</c:v>
                </c:pt>
                <c:pt idx="446">
                  <c:v>9.9999997764825994E-3</c:v>
                </c:pt>
                <c:pt idx="447">
                  <c:v>9.9999997764825994E-3</c:v>
                </c:pt>
                <c:pt idx="448">
                  <c:v>9.9999997764825994E-3</c:v>
                </c:pt>
                <c:pt idx="449">
                  <c:v>9.9999997473788008E-6</c:v>
                </c:pt>
                <c:pt idx="450">
                  <c:v>9.9999997473788008E-6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ser>
          <c:idx val="19"/>
          <c:order val="18"/>
          <c:tx>
            <c:strRef>
              <c:f>'multi spectra viewer'!$Z$1</c:f>
              <c:strCache>
                <c:ptCount val="1"/>
                <c:pt idx="0">
                  <c:v>-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'multi spectra viewer'!$G$2:$G$577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'multi spectra viewer'!$Z$2:$Z$577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ser>
          <c:idx val="20"/>
          <c:order val="19"/>
          <c:tx>
            <c:strRef>
              <c:f>'multi spectra viewer'!$AA$1</c:f>
              <c:strCache>
                <c:ptCount val="1"/>
                <c:pt idx="0">
                  <c:v>-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'multi spectra viewer'!$G$2:$G$577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'multi spectra viewer'!$AA$2:$AA$577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ser>
          <c:idx val="0"/>
          <c:order val="20"/>
          <c:tx>
            <c:v>Laser line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'multi spectra viewer'!$BA$2:$BA$3</c:f>
              <c:numCache>
                <c:formatCode>General</c:formatCode>
                <c:ptCount val="2"/>
                <c:pt idx="0">
                  <c:v>488</c:v>
                </c:pt>
                <c:pt idx="1">
                  <c:v>488</c:v>
                </c:pt>
              </c:numCache>
            </c:numRef>
          </c:xVal>
          <c:yVal>
            <c:numRef>
              <c:f>'multi spectra viewer'!$BB$2:$BB$3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'multi spectra viewer'!$AB$1</c:f>
              <c:strCache>
                <c:ptCount val="1"/>
                <c:pt idx="0">
                  <c:v>xx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'multi spectra viewer'!$G$2:$G$577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'multi spectra viewer'!$AB$2:$AB$577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90304"/>
        <c:axId val="257190696"/>
      </c:scatterChart>
      <c:valAx>
        <c:axId val="257190304"/>
        <c:scaling>
          <c:orientation val="minMax"/>
          <c:max val="875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88900" cap="flat" cmpd="sng" algn="ctr">
            <a:gradFill>
              <a:gsLst>
                <a:gs pos="0">
                  <a:srgbClr val="7030A0"/>
                </a:gs>
                <a:gs pos="67000">
                  <a:srgbClr val="FF9900"/>
                </a:gs>
                <a:gs pos="8422">
                  <a:srgbClr val="0070C0"/>
                </a:gs>
                <a:gs pos="19097">
                  <a:srgbClr val="00B0F0"/>
                </a:gs>
                <a:gs pos="55000">
                  <a:srgbClr val="DAFA1A"/>
                </a:gs>
                <a:gs pos="32000">
                  <a:srgbClr val="00B050"/>
                </a:gs>
                <a:gs pos="43000">
                  <a:srgbClr val="92D050"/>
                </a:gs>
                <a:gs pos="78000">
                  <a:srgbClr val="FF6600"/>
                </a:gs>
                <a:gs pos="89000">
                  <a:srgbClr val="FF0000"/>
                </a:gs>
                <a:gs pos="100000">
                  <a:srgbClr val="C00000"/>
                </a:gs>
              </a:gsLst>
              <a:lin ang="0" scaled="0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90696"/>
        <c:crosses val="autoZero"/>
        <c:crossBetween val="midCat"/>
      </c:valAx>
      <c:valAx>
        <c:axId val="257190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relative ex|em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9030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4"/>
        <c:delete val="1"/>
      </c:legendEntry>
      <c:legendEntry>
        <c:idx val="16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ex|em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4"/>
          <c:tx>
            <c:strRef>
              <c:f>'FRET calculator'!$L$1</c:f>
              <c:strCache>
                <c:ptCount val="1"/>
                <c:pt idx="0">
                  <c:v>overlap</c:v>
                </c:pt>
              </c:strCache>
            </c:strRef>
          </c:tx>
          <c:spPr>
            <a:solidFill>
              <a:srgbClr val="FFFF00"/>
            </a:solidFill>
            <a:ln w="19050">
              <a:noFill/>
            </a:ln>
            <a:effectLst/>
          </c:spPr>
          <c:invertIfNegative val="0"/>
          <c:cat>
            <c:numRef>
              <c:f>'FRET calculator'!$G$2:$G$577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cat>
          <c:val>
            <c:numRef>
              <c:f>'FRET calculator'!$L$2:$L$577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1.6999999999999999E-3</c:v>
                </c:pt>
                <c:pt idx="185">
                  <c:v>1.8E-3</c:v>
                </c:pt>
                <c:pt idx="186">
                  <c:v>1.9E-3</c:v>
                </c:pt>
                <c:pt idx="187">
                  <c:v>2.0999999999999999E-3</c:v>
                </c:pt>
                <c:pt idx="188">
                  <c:v>2.3E-3</c:v>
                </c:pt>
                <c:pt idx="189">
                  <c:v>2.5000000000000001E-3</c:v>
                </c:pt>
                <c:pt idx="190">
                  <c:v>2.7000000000000001E-3</c:v>
                </c:pt>
                <c:pt idx="191">
                  <c:v>3.0999999999999999E-3</c:v>
                </c:pt>
                <c:pt idx="192">
                  <c:v>3.5000000000000001E-3</c:v>
                </c:pt>
                <c:pt idx="193">
                  <c:v>3.8999999999999998E-3</c:v>
                </c:pt>
                <c:pt idx="194">
                  <c:v>4.7000000000000002E-3</c:v>
                </c:pt>
                <c:pt idx="195">
                  <c:v>5.4999999999999997E-3</c:v>
                </c:pt>
                <c:pt idx="196">
                  <c:v>6.4999999999999997E-3</c:v>
                </c:pt>
                <c:pt idx="197">
                  <c:v>7.7999999999999996E-3</c:v>
                </c:pt>
                <c:pt idx="198">
                  <c:v>9.1999999999999998E-3</c:v>
                </c:pt>
                <c:pt idx="199">
                  <c:v>1.14E-2</c:v>
                </c:pt>
                <c:pt idx="200">
                  <c:v>1.3599999999999999E-2</c:v>
                </c:pt>
                <c:pt idx="201">
                  <c:v>1.66E-2</c:v>
                </c:pt>
                <c:pt idx="202">
                  <c:v>2.0199999999999999E-2</c:v>
                </c:pt>
                <c:pt idx="203">
                  <c:v>2.5999999999999999E-2</c:v>
                </c:pt>
                <c:pt idx="204">
                  <c:v>3.1600000000000003E-2</c:v>
                </c:pt>
                <c:pt idx="205">
                  <c:v>4.0300000000000002E-2</c:v>
                </c:pt>
                <c:pt idx="206">
                  <c:v>5.0099999999999999E-2</c:v>
                </c:pt>
                <c:pt idx="207">
                  <c:v>6.4000000000000001E-2</c:v>
                </c:pt>
                <c:pt idx="208">
                  <c:v>7.8799999999999995E-2</c:v>
                </c:pt>
                <c:pt idx="209">
                  <c:v>9.98E-2</c:v>
                </c:pt>
                <c:pt idx="210">
                  <c:v>0.1232</c:v>
                </c:pt>
                <c:pt idx="211">
                  <c:v>0.15290000000000001</c:v>
                </c:pt>
                <c:pt idx="212">
                  <c:v>0.1865</c:v>
                </c:pt>
                <c:pt idx="213">
                  <c:v>0.2036</c:v>
                </c:pt>
                <c:pt idx="214">
                  <c:v>0.2089</c:v>
                </c:pt>
                <c:pt idx="215">
                  <c:v>0.21679999999999999</c:v>
                </c:pt>
                <c:pt idx="216">
                  <c:v>0.22470000000000001</c:v>
                </c:pt>
                <c:pt idx="217">
                  <c:v>0.2324</c:v>
                </c:pt>
                <c:pt idx="218">
                  <c:v>0.2392</c:v>
                </c:pt>
                <c:pt idx="219">
                  <c:v>0.248</c:v>
                </c:pt>
                <c:pt idx="220">
                  <c:v>0.25700000000000001</c:v>
                </c:pt>
                <c:pt idx="221">
                  <c:v>0.26619999999999999</c:v>
                </c:pt>
                <c:pt idx="222">
                  <c:v>0.27539999999999998</c:v>
                </c:pt>
                <c:pt idx="223">
                  <c:v>0.2838</c:v>
                </c:pt>
                <c:pt idx="224">
                  <c:v>0.29570000000000002</c:v>
                </c:pt>
                <c:pt idx="225">
                  <c:v>0.30649999999999999</c:v>
                </c:pt>
                <c:pt idx="226">
                  <c:v>0.32040000000000002</c:v>
                </c:pt>
                <c:pt idx="227">
                  <c:v>0.33079999999999998</c:v>
                </c:pt>
                <c:pt idx="228">
                  <c:v>0.34549999999999997</c:v>
                </c:pt>
                <c:pt idx="229">
                  <c:v>0.35580000000000001</c:v>
                </c:pt>
                <c:pt idx="230">
                  <c:v>0.37259999999999999</c:v>
                </c:pt>
                <c:pt idx="231">
                  <c:v>0.38340000000000002</c:v>
                </c:pt>
                <c:pt idx="232">
                  <c:v>0.40029999999999999</c:v>
                </c:pt>
                <c:pt idx="233">
                  <c:v>0.41389999999999999</c:v>
                </c:pt>
                <c:pt idx="234">
                  <c:v>0.4289</c:v>
                </c:pt>
                <c:pt idx="235">
                  <c:v>0.44240000000000002</c:v>
                </c:pt>
                <c:pt idx="236">
                  <c:v>0.45679999999999998</c:v>
                </c:pt>
                <c:pt idx="237">
                  <c:v>0.47220000000000001</c:v>
                </c:pt>
                <c:pt idx="238">
                  <c:v>0.48470000000000002</c:v>
                </c:pt>
                <c:pt idx="239">
                  <c:v>0.496</c:v>
                </c:pt>
                <c:pt idx="240">
                  <c:v>0.50700000000000001</c:v>
                </c:pt>
                <c:pt idx="241">
                  <c:v>0.51910000000000001</c:v>
                </c:pt>
                <c:pt idx="242">
                  <c:v>0.5262</c:v>
                </c:pt>
                <c:pt idx="243">
                  <c:v>0.53520000000000001</c:v>
                </c:pt>
                <c:pt idx="244">
                  <c:v>0.54620000000000002</c:v>
                </c:pt>
                <c:pt idx="245">
                  <c:v>0.55279999999999996</c:v>
                </c:pt>
                <c:pt idx="246">
                  <c:v>0.54659999999999997</c:v>
                </c:pt>
                <c:pt idx="247">
                  <c:v>0.52190000000000003</c:v>
                </c:pt>
                <c:pt idx="248">
                  <c:v>0.50270000000000004</c:v>
                </c:pt>
                <c:pt idx="249">
                  <c:v>0.48399999999999999</c:v>
                </c:pt>
                <c:pt idx="250">
                  <c:v>0.46560000000000001</c:v>
                </c:pt>
                <c:pt idx="251">
                  <c:v>0.45219999999999999</c:v>
                </c:pt>
                <c:pt idx="252">
                  <c:v>0.43690000000000001</c:v>
                </c:pt>
                <c:pt idx="253">
                  <c:v>0.42380000000000001</c:v>
                </c:pt>
                <c:pt idx="254">
                  <c:v>0.41520000000000001</c:v>
                </c:pt>
                <c:pt idx="255">
                  <c:v>0.40089999999999998</c:v>
                </c:pt>
                <c:pt idx="256">
                  <c:v>0.39290000000000003</c:v>
                </c:pt>
                <c:pt idx="257">
                  <c:v>0.38569999999999999</c:v>
                </c:pt>
                <c:pt idx="258">
                  <c:v>0.37640000000000001</c:v>
                </c:pt>
                <c:pt idx="259">
                  <c:v>0.37180000000000002</c:v>
                </c:pt>
                <c:pt idx="260">
                  <c:v>0.36320000000000002</c:v>
                </c:pt>
                <c:pt idx="261">
                  <c:v>0.3553</c:v>
                </c:pt>
                <c:pt idx="262">
                  <c:v>0.34770000000000001</c:v>
                </c:pt>
                <c:pt idx="263">
                  <c:v>0.34200000000000003</c:v>
                </c:pt>
                <c:pt idx="264">
                  <c:v>0.33479999999999999</c:v>
                </c:pt>
                <c:pt idx="265">
                  <c:v>0.3271</c:v>
                </c:pt>
                <c:pt idx="266">
                  <c:v>0.31809999999999999</c:v>
                </c:pt>
                <c:pt idx="267">
                  <c:v>0.31090000000000001</c:v>
                </c:pt>
                <c:pt idx="268">
                  <c:v>0.30180000000000001</c:v>
                </c:pt>
                <c:pt idx="269">
                  <c:v>0.29380000000000001</c:v>
                </c:pt>
                <c:pt idx="270">
                  <c:v>0.28799999999999998</c:v>
                </c:pt>
                <c:pt idx="271">
                  <c:v>0.27739999999999998</c:v>
                </c:pt>
                <c:pt idx="272">
                  <c:v>0.27079999999999999</c:v>
                </c:pt>
                <c:pt idx="273">
                  <c:v>0.26019999999999999</c:v>
                </c:pt>
                <c:pt idx="274">
                  <c:v>0.25040000000000001</c:v>
                </c:pt>
                <c:pt idx="275">
                  <c:v>0.2427</c:v>
                </c:pt>
                <c:pt idx="276">
                  <c:v>0.23619999999999999</c:v>
                </c:pt>
                <c:pt idx="277">
                  <c:v>0.22309999999999999</c:v>
                </c:pt>
                <c:pt idx="278">
                  <c:v>0.21529999999999999</c:v>
                </c:pt>
                <c:pt idx="279">
                  <c:v>0.20860000000000001</c:v>
                </c:pt>
                <c:pt idx="280">
                  <c:v>0.19950000000000001</c:v>
                </c:pt>
                <c:pt idx="281">
                  <c:v>0.19109999999999999</c:v>
                </c:pt>
                <c:pt idx="282">
                  <c:v>0.18440000000000001</c:v>
                </c:pt>
                <c:pt idx="283">
                  <c:v>0.17560000000000001</c:v>
                </c:pt>
                <c:pt idx="284">
                  <c:v>0.1673</c:v>
                </c:pt>
                <c:pt idx="285">
                  <c:v>0.16089999999999999</c:v>
                </c:pt>
                <c:pt idx="286">
                  <c:v>0.15429999999999999</c:v>
                </c:pt>
                <c:pt idx="287">
                  <c:v>0.14749999999999999</c:v>
                </c:pt>
                <c:pt idx="288">
                  <c:v>0.14180000000000001</c:v>
                </c:pt>
                <c:pt idx="289">
                  <c:v>0.13519999999999999</c:v>
                </c:pt>
                <c:pt idx="290">
                  <c:v>0.1303</c:v>
                </c:pt>
                <c:pt idx="291">
                  <c:v>0.1241</c:v>
                </c:pt>
                <c:pt idx="292">
                  <c:v>0.1192</c:v>
                </c:pt>
                <c:pt idx="293">
                  <c:v>0.114</c:v>
                </c:pt>
                <c:pt idx="294">
                  <c:v>0.1095</c:v>
                </c:pt>
                <c:pt idx="295">
                  <c:v>0.1062</c:v>
                </c:pt>
                <c:pt idx="296">
                  <c:v>0.1008</c:v>
                </c:pt>
                <c:pt idx="297">
                  <c:v>9.7199999999999995E-2</c:v>
                </c:pt>
                <c:pt idx="298">
                  <c:v>9.35E-2</c:v>
                </c:pt>
                <c:pt idx="299">
                  <c:v>8.9200000000000002E-2</c:v>
                </c:pt>
                <c:pt idx="300">
                  <c:v>8.7099999999999997E-2</c:v>
                </c:pt>
                <c:pt idx="301">
                  <c:v>8.3599999999999994E-2</c:v>
                </c:pt>
                <c:pt idx="302">
                  <c:v>8.1000000000000003E-2</c:v>
                </c:pt>
                <c:pt idx="303">
                  <c:v>7.9399999999999998E-2</c:v>
                </c:pt>
                <c:pt idx="304">
                  <c:v>7.4300000000000005E-2</c:v>
                </c:pt>
                <c:pt idx="305">
                  <c:v>7.1900000000000006E-2</c:v>
                </c:pt>
                <c:pt idx="306">
                  <c:v>7.1499999999999994E-2</c:v>
                </c:pt>
                <c:pt idx="307">
                  <c:v>6.7400000000000002E-2</c:v>
                </c:pt>
                <c:pt idx="308">
                  <c:v>6.5199999999999994E-2</c:v>
                </c:pt>
                <c:pt idx="309">
                  <c:v>6.4500000000000002E-2</c:v>
                </c:pt>
                <c:pt idx="310">
                  <c:v>6.2199999999999998E-2</c:v>
                </c:pt>
                <c:pt idx="311">
                  <c:v>5.96E-2</c:v>
                </c:pt>
                <c:pt idx="312">
                  <c:v>5.7200000000000001E-2</c:v>
                </c:pt>
                <c:pt idx="313">
                  <c:v>5.62E-2</c:v>
                </c:pt>
                <c:pt idx="314">
                  <c:v>5.3800000000000001E-2</c:v>
                </c:pt>
                <c:pt idx="315">
                  <c:v>5.2999999999999999E-2</c:v>
                </c:pt>
                <c:pt idx="316">
                  <c:v>5.1799999999999999E-2</c:v>
                </c:pt>
                <c:pt idx="317">
                  <c:v>5.0599999999999999E-2</c:v>
                </c:pt>
                <c:pt idx="318">
                  <c:v>4.7800000000000002E-2</c:v>
                </c:pt>
                <c:pt idx="319">
                  <c:v>4.6399999999999997E-2</c:v>
                </c:pt>
                <c:pt idx="320">
                  <c:v>4.4999999999999998E-2</c:v>
                </c:pt>
                <c:pt idx="321">
                  <c:v>4.3700000000000003E-2</c:v>
                </c:pt>
                <c:pt idx="322">
                  <c:v>4.2599999999999999E-2</c:v>
                </c:pt>
                <c:pt idx="323">
                  <c:v>4.0899999999999999E-2</c:v>
                </c:pt>
                <c:pt idx="324">
                  <c:v>3.9899999999999998E-2</c:v>
                </c:pt>
                <c:pt idx="325">
                  <c:v>3.4700000000000002E-2</c:v>
                </c:pt>
                <c:pt idx="326">
                  <c:v>3.1099999999999999E-2</c:v>
                </c:pt>
                <c:pt idx="327">
                  <c:v>2.63E-2</c:v>
                </c:pt>
                <c:pt idx="328">
                  <c:v>2.29E-2</c:v>
                </c:pt>
                <c:pt idx="329">
                  <c:v>2.01E-2</c:v>
                </c:pt>
                <c:pt idx="330">
                  <c:v>1.72E-2</c:v>
                </c:pt>
                <c:pt idx="331">
                  <c:v>1.4999999999999999E-2</c:v>
                </c:pt>
                <c:pt idx="332">
                  <c:v>1.38E-2</c:v>
                </c:pt>
                <c:pt idx="333">
                  <c:v>1.17E-2</c:v>
                </c:pt>
                <c:pt idx="334">
                  <c:v>9.9000000000000008E-3</c:v>
                </c:pt>
                <c:pt idx="335">
                  <c:v>8.6E-3</c:v>
                </c:pt>
                <c:pt idx="336">
                  <c:v>7.7999999999999996E-3</c:v>
                </c:pt>
                <c:pt idx="337">
                  <c:v>6.7000000000000002E-3</c:v>
                </c:pt>
                <c:pt idx="338">
                  <c:v>6.1000000000000004E-3</c:v>
                </c:pt>
                <c:pt idx="339">
                  <c:v>5.1000000000000004E-3</c:v>
                </c:pt>
                <c:pt idx="340">
                  <c:v>4.3E-3</c:v>
                </c:pt>
                <c:pt idx="341">
                  <c:v>3.5999999999999999E-3</c:v>
                </c:pt>
                <c:pt idx="342">
                  <c:v>3.5000000000000001E-3</c:v>
                </c:pt>
                <c:pt idx="343">
                  <c:v>3.2000000000000002E-3</c:v>
                </c:pt>
                <c:pt idx="344">
                  <c:v>2.8E-3</c:v>
                </c:pt>
                <c:pt idx="345">
                  <c:v>2.3999999999999998E-3</c:v>
                </c:pt>
                <c:pt idx="346">
                  <c:v>2E-3</c:v>
                </c:pt>
                <c:pt idx="347">
                  <c:v>1.8E-3</c:v>
                </c:pt>
                <c:pt idx="348">
                  <c:v>1.8E-3</c:v>
                </c:pt>
                <c:pt idx="349">
                  <c:v>1.5E-3</c:v>
                </c:pt>
                <c:pt idx="350">
                  <c:v>1.1999999999999999E-3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191872"/>
        <c:axId val="257192264"/>
      </c:barChart>
      <c:lineChart>
        <c:grouping val="standard"/>
        <c:varyColors val="0"/>
        <c:ser>
          <c:idx val="1"/>
          <c:order val="0"/>
          <c:tx>
            <c:strRef>
              <c:f>'FRET calculator'!$H$1</c:f>
              <c:strCache>
                <c:ptCount val="1"/>
                <c:pt idx="0">
                  <c:v>EYFP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'FRET calculator'!$G$2:$G$577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cat>
          <c:val>
            <c:numRef>
              <c:f>'FRET calculator'!$H$2:$H$577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4.8399999999999999E-2</c:v>
                </c:pt>
                <c:pt idx="51">
                  <c:v>4.8300000000000003E-2</c:v>
                </c:pt>
                <c:pt idx="52">
                  <c:v>4.8399999999999999E-2</c:v>
                </c:pt>
                <c:pt idx="53">
                  <c:v>4.9000000000000002E-2</c:v>
                </c:pt>
                <c:pt idx="54">
                  <c:v>4.9700000000000001E-2</c:v>
                </c:pt>
                <c:pt idx="55">
                  <c:v>4.9399999999999999E-2</c:v>
                </c:pt>
                <c:pt idx="56">
                  <c:v>5.04E-2</c:v>
                </c:pt>
                <c:pt idx="57">
                  <c:v>5.0799999999999998E-2</c:v>
                </c:pt>
                <c:pt idx="58">
                  <c:v>5.1400000000000001E-2</c:v>
                </c:pt>
                <c:pt idx="59">
                  <c:v>5.1400000000000001E-2</c:v>
                </c:pt>
                <c:pt idx="60">
                  <c:v>5.1400000000000001E-2</c:v>
                </c:pt>
                <c:pt idx="61">
                  <c:v>5.1400000000000001E-2</c:v>
                </c:pt>
                <c:pt idx="62">
                  <c:v>5.1400000000000001E-2</c:v>
                </c:pt>
                <c:pt idx="63">
                  <c:v>5.1400000000000001E-2</c:v>
                </c:pt>
                <c:pt idx="64">
                  <c:v>5.1400000000000001E-2</c:v>
                </c:pt>
                <c:pt idx="65">
                  <c:v>5.1400000000000001E-2</c:v>
                </c:pt>
                <c:pt idx="66">
                  <c:v>5.1400000000000001E-2</c:v>
                </c:pt>
                <c:pt idx="67">
                  <c:v>5.1400000000000001E-2</c:v>
                </c:pt>
                <c:pt idx="68">
                  <c:v>5.1900000000000002E-2</c:v>
                </c:pt>
                <c:pt idx="69">
                  <c:v>5.3199999999999997E-2</c:v>
                </c:pt>
                <c:pt idx="70">
                  <c:v>5.3400000000000003E-2</c:v>
                </c:pt>
                <c:pt idx="71">
                  <c:v>5.3400000000000003E-2</c:v>
                </c:pt>
                <c:pt idx="72">
                  <c:v>5.3400000000000003E-2</c:v>
                </c:pt>
                <c:pt idx="73">
                  <c:v>5.3600000000000002E-2</c:v>
                </c:pt>
                <c:pt idx="74">
                  <c:v>5.4100000000000002E-2</c:v>
                </c:pt>
                <c:pt idx="75">
                  <c:v>5.4699999999999999E-2</c:v>
                </c:pt>
                <c:pt idx="76">
                  <c:v>5.4600000000000003E-2</c:v>
                </c:pt>
                <c:pt idx="77">
                  <c:v>5.5100000000000003E-2</c:v>
                </c:pt>
                <c:pt idx="78">
                  <c:v>5.6000000000000001E-2</c:v>
                </c:pt>
                <c:pt idx="79">
                  <c:v>5.5599999999999997E-2</c:v>
                </c:pt>
                <c:pt idx="80">
                  <c:v>5.57E-2</c:v>
                </c:pt>
                <c:pt idx="81">
                  <c:v>5.6599999999999998E-2</c:v>
                </c:pt>
                <c:pt idx="82">
                  <c:v>5.7200000000000001E-2</c:v>
                </c:pt>
                <c:pt idx="83">
                  <c:v>5.7200000000000001E-2</c:v>
                </c:pt>
                <c:pt idx="84">
                  <c:v>5.8599999999999999E-2</c:v>
                </c:pt>
                <c:pt idx="85">
                  <c:v>5.8200000000000002E-2</c:v>
                </c:pt>
                <c:pt idx="86">
                  <c:v>5.91E-2</c:v>
                </c:pt>
                <c:pt idx="87">
                  <c:v>6.0199999999999997E-2</c:v>
                </c:pt>
                <c:pt idx="88">
                  <c:v>6.0299999999999999E-2</c:v>
                </c:pt>
                <c:pt idx="89">
                  <c:v>5.9400000000000001E-2</c:v>
                </c:pt>
                <c:pt idx="90">
                  <c:v>5.9499999999999997E-2</c:v>
                </c:pt>
                <c:pt idx="91">
                  <c:v>6.1499999999999999E-2</c:v>
                </c:pt>
                <c:pt idx="92">
                  <c:v>6.2E-2</c:v>
                </c:pt>
                <c:pt idx="93">
                  <c:v>6.0400000000000002E-2</c:v>
                </c:pt>
                <c:pt idx="94">
                  <c:v>5.8900000000000001E-2</c:v>
                </c:pt>
                <c:pt idx="95">
                  <c:v>5.8999999999999997E-2</c:v>
                </c:pt>
                <c:pt idx="96">
                  <c:v>5.9700000000000003E-2</c:v>
                </c:pt>
                <c:pt idx="97">
                  <c:v>6.0100000000000001E-2</c:v>
                </c:pt>
                <c:pt idx="98">
                  <c:v>6.0499999999999998E-2</c:v>
                </c:pt>
                <c:pt idx="99">
                  <c:v>5.6899999999999999E-2</c:v>
                </c:pt>
                <c:pt idx="100">
                  <c:v>5.7200000000000001E-2</c:v>
                </c:pt>
                <c:pt idx="101">
                  <c:v>5.7500000000000002E-2</c:v>
                </c:pt>
                <c:pt idx="102">
                  <c:v>5.7500000000000002E-2</c:v>
                </c:pt>
                <c:pt idx="103">
                  <c:v>5.62E-2</c:v>
                </c:pt>
                <c:pt idx="104">
                  <c:v>5.74E-2</c:v>
                </c:pt>
                <c:pt idx="105">
                  <c:v>5.7200000000000001E-2</c:v>
                </c:pt>
                <c:pt idx="106">
                  <c:v>5.45E-2</c:v>
                </c:pt>
                <c:pt idx="107">
                  <c:v>5.2600000000000001E-2</c:v>
                </c:pt>
                <c:pt idx="108">
                  <c:v>5.5100000000000003E-2</c:v>
                </c:pt>
                <c:pt idx="109">
                  <c:v>5.3800000000000001E-2</c:v>
                </c:pt>
                <c:pt idx="110">
                  <c:v>5.2499999999999998E-2</c:v>
                </c:pt>
                <c:pt idx="111">
                  <c:v>5.1700000000000003E-2</c:v>
                </c:pt>
                <c:pt idx="112">
                  <c:v>5.2200000000000003E-2</c:v>
                </c:pt>
                <c:pt idx="113">
                  <c:v>5.0999999999999997E-2</c:v>
                </c:pt>
                <c:pt idx="114">
                  <c:v>4.7800000000000002E-2</c:v>
                </c:pt>
                <c:pt idx="115">
                  <c:v>4.8000000000000001E-2</c:v>
                </c:pt>
                <c:pt idx="116">
                  <c:v>4.7199999999999999E-2</c:v>
                </c:pt>
                <c:pt idx="117">
                  <c:v>4.5100000000000001E-2</c:v>
                </c:pt>
                <c:pt idx="118">
                  <c:v>4.48E-2</c:v>
                </c:pt>
                <c:pt idx="119">
                  <c:v>4.3499999999999997E-2</c:v>
                </c:pt>
                <c:pt idx="120">
                  <c:v>4.2799999999999998E-2</c:v>
                </c:pt>
                <c:pt idx="121">
                  <c:v>4.2500000000000003E-2</c:v>
                </c:pt>
                <c:pt idx="122">
                  <c:v>3.9E-2</c:v>
                </c:pt>
                <c:pt idx="123">
                  <c:v>3.6799999999999999E-2</c:v>
                </c:pt>
                <c:pt idx="124">
                  <c:v>3.5099999999999999E-2</c:v>
                </c:pt>
                <c:pt idx="125">
                  <c:v>3.56E-2</c:v>
                </c:pt>
                <c:pt idx="126">
                  <c:v>3.5000000000000003E-2</c:v>
                </c:pt>
                <c:pt idx="127">
                  <c:v>3.5200000000000002E-2</c:v>
                </c:pt>
                <c:pt idx="128">
                  <c:v>3.3300000000000003E-2</c:v>
                </c:pt>
                <c:pt idx="129">
                  <c:v>3.44E-2</c:v>
                </c:pt>
                <c:pt idx="130">
                  <c:v>3.3700000000000001E-2</c:v>
                </c:pt>
                <c:pt idx="131">
                  <c:v>3.04E-2</c:v>
                </c:pt>
                <c:pt idx="132">
                  <c:v>3.0200000000000001E-2</c:v>
                </c:pt>
                <c:pt idx="133">
                  <c:v>3.5499999999999997E-2</c:v>
                </c:pt>
                <c:pt idx="134">
                  <c:v>3.2899999999999999E-2</c:v>
                </c:pt>
                <c:pt idx="135">
                  <c:v>3.2800000000000003E-2</c:v>
                </c:pt>
                <c:pt idx="136">
                  <c:v>3.49E-2</c:v>
                </c:pt>
                <c:pt idx="137">
                  <c:v>3.5099999999999999E-2</c:v>
                </c:pt>
                <c:pt idx="138">
                  <c:v>3.6499999999999998E-2</c:v>
                </c:pt>
                <c:pt idx="139">
                  <c:v>3.8199999999999998E-2</c:v>
                </c:pt>
                <c:pt idx="140">
                  <c:v>3.9699999999999999E-2</c:v>
                </c:pt>
                <c:pt idx="141">
                  <c:v>4.4699999999999997E-2</c:v>
                </c:pt>
                <c:pt idx="142">
                  <c:v>4.3299999999999998E-2</c:v>
                </c:pt>
                <c:pt idx="143">
                  <c:v>4.6100000000000002E-2</c:v>
                </c:pt>
                <c:pt idx="144">
                  <c:v>4.8099999999999997E-2</c:v>
                </c:pt>
                <c:pt idx="145">
                  <c:v>5.0500000000000003E-2</c:v>
                </c:pt>
                <c:pt idx="146">
                  <c:v>5.3900000000000003E-2</c:v>
                </c:pt>
                <c:pt idx="147">
                  <c:v>5.6000000000000001E-2</c:v>
                </c:pt>
                <c:pt idx="148">
                  <c:v>6.0100000000000001E-2</c:v>
                </c:pt>
                <c:pt idx="149">
                  <c:v>6.3100000000000003E-2</c:v>
                </c:pt>
                <c:pt idx="150">
                  <c:v>6.4199999999999993E-2</c:v>
                </c:pt>
                <c:pt idx="151">
                  <c:v>6.7799999999999999E-2</c:v>
                </c:pt>
                <c:pt idx="152">
                  <c:v>7.2499999999999995E-2</c:v>
                </c:pt>
                <c:pt idx="153">
                  <c:v>7.5300000000000006E-2</c:v>
                </c:pt>
                <c:pt idx="154">
                  <c:v>7.9100000000000004E-2</c:v>
                </c:pt>
                <c:pt idx="155">
                  <c:v>8.43E-2</c:v>
                </c:pt>
                <c:pt idx="156">
                  <c:v>8.5999999999999993E-2</c:v>
                </c:pt>
                <c:pt idx="157">
                  <c:v>9.1999999999999998E-2</c:v>
                </c:pt>
                <c:pt idx="158">
                  <c:v>9.6100000000000005E-2</c:v>
                </c:pt>
                <c:pt idx="159">
                  <c:v>9.9099999999999994E-2</c:v>
                </c:pt>
                <c:pt idx="160">
                  <c:v>0.1032</c:v>
                </c:pt>
                <c:pt idx="161">
                  <c:v>0.1081</c:v>
                </c:pt>
                <c:pt idx="162">
                  <c:v>0.1132</c:v>
                </c:pt>
                <c:pt idx="163">
                  <c:v>0.12039999999999999</c:v>
                </c:pt>
                <c:pt idx="164">
                  <c:v>0.12709999999999999</c:v>
                </c:pt>
                <c:pt idx="165">
                  <c:v>0.1333</c:v>
                </c:pt>
                <c:pt idx="166">
                  <c:v>0.13950000000000001</c:v>
                </c:pt>
                <c:pt idx="167">
                  <c:v>0.14779999999999999</c:v>
                </c:pt>
                <c:pt idx="168">
                  <c:v>0.15820000000000001</c:v>
                </c:pt>
                <c:pt idx="169">
                  <c:v>0.16700000000000001</c:v>
                </c:pt>
                <c:pt idx="170">
                  <c:v>0.17849999999999999</c:v>
                </c:pt>
                <c:pt idx="171">
                  <c:v>0.19040000000000001</c:v>
                </c:pt>
                <c:pt idx="172">
                  <c:v>0.20369999999999999</c:v>
                </c:pt>
                <c:pt idx="173">
                  <c:v>0.21740000000000001</c:v>
                </c:pt>
                <c:pt idx="174">
                  <c:v>0.2319</c:v>
                </c:pt>
                <c:pt idx="175">
                  <c:v>0.24740000000000001</c:v>
                </c:pt>
                <c:pt idx="176">
                  <c:v>0.26169999999999999</c:v>
                </c:pt>
                <c:pt idx="177">
                  <c:v>0.2787</c:v>
                </c:pt>
                <c:pt idx="178">
                  <c:v>0.29289999999999999</c:v>
                </c:pt>
                <c:pt idx="179">
                  <c:v>0.30809999999999998</c:v>
                </c:pt>
                <c:pt idx="180">
                  <c:v>0.32090000000000002</c:v>
                </c:pt>
                <c:pt idx="181">
                  <c:v>0.33279999999999998</c:v>
                </c:pt>
                <c:pt idx="182">
                  <c:v>0.34289999999999998</c:v>
                </c:pt>
                <c:pt idx="183">
                  <c:v>0.35239999999999999</c:v>
                </c:pt>
                <c:pt idx="184">
                  <c:v>0.36220000000000002</c:v>
                </c:pt>
                <c:pt idx="185">
                  <c:v>0.36599999999999999</c:v>
                </c:pt>
                <c:pt idx="186">
                  <c:v>0.37080000000000002</c:v>
                </c:pt>
                <c:pt idx="187">
                  <c:v>0.37580000000000002</c:v>
                </c:pt>
                <c:pt idx="188">
                  <c:v>0.38090000000000002</c:v>
                </c:pt>
                <c:pt idx="189">
                  <c:v>0.38479999999999998</c:v>
                </c:pt>
                <c:pt idx="190">
                  <c:v>0.39040000000000002</c:v>
                </c:pt>
                <c:pt idx="191">
                  <c:v>0.39550000000000002</c:v>
                </c:pt>
                <c:pt idx="192">
                  <c:v>0.40189999999999998</c:v>
                </c:pt>
                <c:pt idx="193">
                  <c:v>0.41160000000000002</c:v>
                </c:pt>
                <c:pt idx="194">
                  <c:v>0.4199</c:v>
                </c:pt>
                <c:pt idx="195">
                  <c:v>0.43159999999999998</c:v>
                </c:pt>
                <c:pt idx="196">
                  <c:v>0.44679999999999997</c:v>
                </c:pt>
                <c:pt idx="197">
                  <c:v>0.45950000000000002</c:v>
                </c:pt>
                <c:pt idx="198">
                  <c:v>0.47949999999999998</c:v>
                </c:pt>
                <c:pt idx="199">
                  <c:v>0.50119999999999998</c:v>
                </c:pt>
                <c:pt idx="200">
                  <c:v>0.52339999999999998</c:v>
                </c:pt>
                <c:pt idx="201">
                  <c:v>0.55149999999999999</c:v>
                </c:pt>
                <c:pt idx="202">
                  <c:v>0.58120000000000005</c:v>
                </c:pt>
                <c:pt idx="203">
                  <c:v>0.61419999999999997</c:v>
                </c:pt>
                <c:pt idx="204">
                  <c:v>0.64980000000000004</c:v>
                </c:pt>
                <c:pt idx="205">
                  <c:v>0.69030000000000002</c:v>
                </c:pt>
                <c:pt idx="206">
                  <c:v>0.73129999999999995</c:v>
                </c:pt>
                <c:pt idx="207">
                  <c:v>0.7742</c:v>
                </c:pt>
                <c:pt idx="208">
                  <c:v>0.81859999999999999</c:v>
                </c:pt>
                <c:pt idx="209">
                  <c:v>0.86080000000000001</c:v>
                </c:pt>
                <c:pt idx="210">
                  <c:v>0.90180000000000005</c:v>
                </c:pt>
                <c:pt idx="211">
                  <c:v>0.93899999999999995</c:v>
                </c:pt>
                <c:pt idx="212">
                  <c:v>0.96730000000000005</c:v>
                </c:pt>
                <c:pt idx="213">
                  <c:v>0.98909999999999998</c:v>
                </c:pt>
                <c:pt idx="214">
                  <c:v>1</c:v>
                </c:pt>
                <c:pt idx="215">
                  <c:v>0.99890000000000001</c:v>
                </c:pt>
                <c:pt idx="216">
                  <c:v>0.9849</c:v>
                </c:pt>
                <c:pt idx="217">
                  <c:v>0.95840000000000003</c:v>
                </c:pt>
                <c:pt idx="218">
                  <c:v>0.92</c:v>
                </c:pt>
                <c:pt idx="219">
                  <c:v>0.87060000000000004</c:v>
                </c:pt>
                <c:pt idx="220">
                  <c:v>0.81189999999999996</c:v>
                </c:pt>
                <c:pt idx="221">
                  <c:v>0.74680000000000002</c:v>
                </c:pt>
                <c:pt idx="222">
                  <c:v>0.67800000000000005</c:v>
                </c:pt>
                <c:pt idx="223">
                  <c:v>0.60799999999999998</c:v>
                </c:pt>
                <c:pt idx="224">
                  <c:v>0.53869999999999996</c:v>
                </c:pt>
                <c:pt idx="225">
                  <c:v>0.4718</c:v>
                </c:pt>
                <c:pt idx="226">
                  <c:v>0.41010000000000002</c:v>
                </c:pt>
                <c:pt idx="227">
                  <c:v>0.35239999999999999</c:v>
                </c:pt>
                <c:pt idx="228">
                  <c:v>0.30080000000000001</c:v>
                </c:pt>
                <c:pt idx="229">
                  <c:v>0.25540000000000002</c:v>
                </c:pt>
                <c:pt idx="230">
                  <c:v>0.21510000000000001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'FRET calculator'!$I$1</c:f>
              <c:strCache>
                <c:ptCount val="1"/>
                <c:pt idx="0">
                  <c:v>EYFP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'FRET calculator'!$G$2:$G$577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cat>
          <c:val>
            <c:numRef>
              <c:f>'FRET calculator'!$I$2:$I$577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1.6999999999999999E-3</c:v>
                </c:pt>
                <c:pt idx="185">
                  <c:v>1.8E-3</c:v>
                </c:pt>
                <c:pt idx="186">
                  <c:v>1.9E-3</c:v>
                </c:pt>
                <c:pt idx="187">
                  <c:v>2.0999999999999999E-3</c:v>
                </c:pt>
                <c:pt idx="188">
                  <c:v>2.3E-3</c:v>
                </c:pt>
                <c:pt idx="189">
                  <c:v>2.5000000000000001E-3</c:v>
                </c:pt>
                <c:pt idx="190">
                  <c:v>2.7000000000000001E-3</c:v>
                </c:pt>
                <c:pt idx="191">
                  <c:v>3.0999999999999999E-3</c:v>
                </c:pt>
                <c:pt idx="192">
                  <c:v>3.5000000000000001E-3</c:v>
                </c:pt>
                <c:pt idx="193">
                  <c:v>3.8999999999999998E-3</c:v>
                </c:pt>
                <c:pt idx="194">
                  <c:v>4.7000000000000002E-3</c:v>
                </c:pt>
                <c:pt idx="195">
                  <c:v>5.4999999999999997E-3</c:v>
                </c:pt>
                <c:pt idx="196">
                  <c:v>6.4999999999999997E-3</c:v>
                </c:pt>
                <c:pt idx="197">
                  <c:v>7.7999999999999996E-3</c:v>
                </c:pt>
                <c:pt idx="198">
                  <c:v>9.1999999999999998E-3</c:v>
                </c:pt>
                <c:pt idx="199">
                  <c:v>1.14E-2</c:v>
                </c:pt>
                <c:pt idx="200">
                  <c:v>1.3599999999999999E-2</c:v>
                </c:pt>
                <c:pt idx="201">
                  <c:v>1.66E-2</c:v>
                </c:pt>
                <c:pt idx="202">
                  <c:v>2.0199999999999999E-2</c:v>
                </c:pt>
                <c:pt idx="203">
                  <c:v>2.5999999999999999E-2</c:v>
                </c:pt>
                <c:pt idx="204">
                  <c:v>3.1600000000000003E-2</c:v>
                </c:pt>
                <c:pt idx="205">
                  <c:v>4.0300000000000002E-2</c:v>
                </c:pt>
                <c:pt idx="206">
                  <c:v>5.0099999999999999E-2</c:v>
                </c:pt>
                <c:pt idx="207">
                  <c:v>6.4000000000000001E-2</c:v>
                </c:pt>
                <c:pt idx="208">
                  <c:v>7.8799999999999995E-2</c:v>
                </c:pt>
                <c:pt idx="209">
                  <c:v>9.98E-2</c:v>
                </c:pt>
                <c:pt idx="210">
                  <c:v>0.1232</c:v>
                </c:pt>
                <c:pt idx="211">
                  <c:v>0.15290000000000001</c:v>
                </c:pt>
                <c:pt idx="212">
                  <c:v>0.1865</c:v>
                </c:pt>
                <c:pt idx="213">
                  <c:v>0.2266</c:v>
                </c:pt>
                <c:pt idx="214">
                  <c:v>0.27210000000000001</c:v>
                </c:pt>
                <c:pt idx="215">
                  <c:v>0.32229999999999998</c:v>
                </c:pt>
                <c:pt idx="216">
                  <c:v>0.38100000000000001</c:v>
                </c:pt>
                <c:pt idx="217">
                  <c:v>0.44319999999999998</c:v>
                </c:pt>
                <c:pt idx="218">
                  <c:v>0.51219999999999999</c:v>
                </c:pt>
                <c:pt idx="219">
                  <c:v>0.58099999999999996</c:v>
                </c:pt>
                <c:pt idx="220">
                  <c:v>0.6472</c:v>
                </c:pt>
                <c:pt idx="221">
                  <c:v>0.71530000000000005</c:v>
                </c:pt>
                <c:pt idx="222">
                  <c:v>0.78080000000000005</c:v>
                </c:pt>
                <c:pt idx="223">
                  <c:v>0.83799999999999997</c:v>
                </c:pt>
                <c:pt idx="224">
                  <c:v>0.89029999999999998</c:v>
                </c:pt>
                <c:pt idx="225">
                  <c:v>0.93120000000000003</c:v>
                </c:pt>
                <c:pt idx="226">
                  <c:v>0.96609999999999996</c:v>
                </c:pt>
                <c:pt idx="227">
                  <c:v>0.98740000000000006</c:v>
                </c:pt>
                <c:pt idx="228">
                  <c:v>0.999</c:v>
                </c:pt>
                <c:pt idx="229">
                  <c:v>1</c:v>
                </c:pt>
                <c:pt idx="230">
                  <c:v>1</c:v>
                </c:pt>
                <c:pt idx="231">
                  <c:v>0.98319999999999996</c:v>
                </c:pt>
                <c:pt idx="232">
                  <c:v>0.96220000000000006</c:v>
                </c:pt>
                <c:pt idx="233">
                  <c:v>0.94130000000000003</c:v>
                </c:pt>
                <c:pt idx="234">
                  <c:v>0.90949999999999998</c:v>
                </c:pt>
                <c:pt idx="235">
                  <c:v>0.87829999999999997</c:v>
                </c:pt>
                <c:pt idx="236">
                  <c:v>0.84670000000000001</c:v>
                </c:pt>
                <c:pt idx="237">
                  <c:v>0.81259999999999999</c:v>
                </c:pt>
                <c:pt idx="238">
                  <c:v>0.7782</c:v>
                </c:pt>
                <c:pt idx="239">
                  <c:v>0.74299999999999999</c:v>
                </c:pt>
                <c:pt idx="240">
                  <c:v>0.71009999999999995</c:v>
                </c:pt>
                <c:pt idx="241">
                  <c:v>0.68110000000000004</c:v>
                </c:pt>
                <c:pt idx="242">
                  <c:v>0.65039999999999998</c:v>
                </c:pt>
                <c:pt idx="243">
                  <c:v>0.62050000000000005</c:v>
                </c:pt>
                <c:pt idx="244">
                  <c:v>0.59489999999999998</c:v>
                </c:pt>
                <c:pt idx="245">
                  <c:v>0.56759999999999999</c:v>
                </c:pt>
                <c:pt idx="246">
                  <c:v>0.54659999999999997</c:v>
                </c:pt>
                <c:pt idx="247">
                  <c:v>0.52190000000000003</c:v>
                </c:pt>
                <c:pt idx="248">
                  <c:v>0.50270000000000004</c:v>
                </c:pt>
                <c:pt idx="249">
                  <c:v>0.48399999999999999</c:v>
                </c:pt>
                <c:pt idx="250">
                  <c:v>0.46560000000000001</c:v>
                </c:pt>
                <c:pt idx="251">
                  <c:v>0.45219999999999999</c:v>
                </c:pt>
                <c:pt idx="252">
                  <c:v>0.43690000000000001</c:v>
                </c:pt>
                <c:pt idx="253">
                  <c:v>0.42380000000000001</c:v>
                </c:pt>
                <c:pt idx="254">
                  <c:v>0.41520000000000001</c:v>
                </c:pt>
                <c:pt idx="255">
                  <c:v>0.40089999999999998</c:v>
                </c:pt>
                <c:pt idx="256">
                  <c:v>0.39290000000000003</c:v>
                </c:pt>
                <c:pt idx="257">
                  <c:v>0.38569999999999999</c:v>
                </c:pt>
                <c:pt idx="258">
                  <c:v>0.37640000000000001</c:v>
                </c:pt>
                <c:pt idx="259">
                  <c:v>0.37180000000000002</c:v>
                </c:pt>
                <c:pt idx="260">
                  <c:v>0.36320000000000002</c:v>
                </c:pt>
                <c:pt idx="261">
                  <c:v>0.3553</c:v>
                </c:pt>
                <c:pt idx="262">
                  <c:v>0.34770000000000001</c:v>
                </c:pt>
                <c:pt idx="263">
                  <c:v>0.34200000000000003</c:v>
                </c:pt>
                <c:pt idx="264">
                  <c:v>0.33479999999999999</c:v>
                </c:pt>
                <c:pt idx="265">
                  <c:v>0.3271</c:v>
                </c:pt>
                <c:pt idx="266">
                  <c:v>0.31809999999999999</c:v>
                </c:pt>
                <c:pt idx="267">
                  <c:v>0.31090000000000001</c:v>
                </c:pt>
                <c:pt idx="268">
                  <c:v>0.30180000000000001</c:v>
                </c:pt>
                <c:pt idx="269">
                  <c:v>0.29380000000000001</c:v>
                </c:pt>
                <c:pt idx="270">
                  <c:v>0.28799999999999998</c:v>
                </c:pt>
                <c:pt idx="271">
                  <c:v>0.27739999999999998</c:v>
                </c:pt>
                <c:pt idx="272">
                  <c:v>0.27079999999999999</c:v>
                </c:pt>
                <c:pt idx="273">
                  <c:v>0.26019999999999999</c:v>
                </c:pt>
                <c:pt idx="274">
                  <c:v>0.25040000000000001</c:v>
                </c:pt>
                <c:pt idx="275">
                  <c:v>0.2427</c:v>
                </c:pt>
                <c:pt idx="276">
                  <c:v>0.23619999999999999</c:v>
                </c:pt>
                <c:pt idx="277">
                  <c:v>0.22309999999999999</c:v>
                </c:pt>
                <c:pt idx="278">
                  <c:v>0.21529999999999999</c:v>
                </c:pt>
                <c:pt idx="279">
                  <c:v>0.20860000000000001</c:v>
                </c:pt>
                <c:pt idx="280">
                  <c:v>0.19950000000000001</c:v>
                </c:pt>
                <c:pt idx="281">
                  <c:v>0.19109999999999999</c:v>
                </c:pt>
                <c:pt idx="282">
                  <c:v>0.18440000000000001</c:v>
                </c:pt>
                <c:pt idx="283">
                  <c:v>0.17560000000000001</c:v>
                </c:pt>
                <c:pt idx="284">
                  <c:v>0.1673</c:v>
                </c:pt>
                <c:pt idx="285">
                  <c:v>0.16089999999999999</c:v>
                </c:pt>
                <c:pt idx="286">
                  <c:v>0.15429999999999999</c:v>
                </c:pt>
                <c:pt idx="287">
                  <c:v>0.14749999999999999</c:v>
                </c:pt>
                <c:pt idx="288">
                  <c:v>0.14180000000000001</c:v>
                </c:pt>
                <c:pt idx="289">
                  <c:v>0.13519999999999999</c:v>
                </c:pt>
                <c:pt idx="290">
                  <c:v>0.1303</c:v>
                </c:pt>
                <c:pt idx="291">
                  <c:v>0.1241</c:v>
                </c:pt>
                <c:pt idx="292">
                  <c:v>0.1192</c:v>
                </c:pt>
                <c:pt idx="293">
                  <c:v>0.114</c:v>
                </c:pt>
                <c:pt idx="294">
                  <c:v>0.1095</c:v>
                </c:pt>
                <c:pt idx="295">
                  <c:v>0.1062</c:v>
                </c:pt>
                <c:pt idx="296">
                  <c:v>0.1008</c:v>
                </c:pt>
                <c:pt idx="297">
                  <c:v>9.7199999999999995E-2</c:v>
                </c:pt>
                <c:pt idx="298">
                  <c:v>9.35E-2</c:v>
                </c:pt>
                <c:pt idx="299">
                  <c:v>8.9200000000000002E-2</c:v>
                </c:pt>
                <c:pt idx="300">
                  <c:v>8.7099999999999997E-2</c:v>
                </c:pt>
                <c:pt idx="301">
                  <c:v>8.3599999999999994E-2</c:v>
                </c:pt>
                <c:pt idx="302">
                  <c:v>8.1000000000000003E-2</c:v>
                </c:pt>
                <c:pt idx="303">
                  <c:v>7.9399999999999998E-2</c:v>
                </c:pt>
                <c:pt idx="304">
                  <c:v>7.4300000000000005E-2</c:v>
                </c:pt>
                <c:pt idx="305">
                  <c:v>7.1900000000000006E-2</c:v>
                </c:pt>
                <c:pt idx="306">
                  <c:v>7.1499999999999994E-2</c:v>
                </c:pt>
                <c:pt idx="307">
                  <c:v>6.7400000000000002E-2</c:v>
                </c:pt>
                <c:pt idx="308">
                  <c:v>6.5199999999999994E-2</c:v>
                </c:pt>
                <c:pt idx="309">
                  <c:v>6.4500000000000002E-2</c:v>
                </c:pt>
                <c:pt idx="310">
                  <c:v>6.2199999999999998E-2</c:v>
                </c:pt>
                <c:pt idx="311">
                  <c:v>5.96E-2</c:v>
                </c:pt>
                <c:pt idx="312">
                  <c:v>5.7200000000000001E-2</c:v>
                </c:pt>
                <c:pt idx="313">
                  <c:v>5.62E-2</c:v>
                </c:pt>
                <c:pt idx="314">
                  <c:v>5.3800000000000001E-2</c:v>
                </c:pt>
                <c:pt idx="315">
                  <c:v>5.2999999999999999E-2</c:v>
                </c:pt>
                <c:pt idx="316">
                  <c:v>5.1799999999999999E-2</c:v>
                </c:pt>
                <c:pt idx="317">
                  <c:v>5.0599999999999999E-2</c:v>
                </c:pt>
                <c:pt idx="318">
                  <c:v>4.7800000000000002E-2</c:v>
                </c:pt>
                <c:pt idx="319">
                  <c:v>4.6399999999999997E-2</c:v>
                </c:pt>
                <c:pt idx="320">
                  <c:v>4.4999999999999998E-2</c:v>
                </c:pt>
                <c:pt idx="321">
                  <c:v>4.3700000000000003E-2</c:v>
                </c:pt>
                <c:pt idx="322">
                  <c:v>4.2599999999999999E-2</c:v>
                </c:pt>
                <c:pt idx="323">
                  <c:v>4.0899999999999999E-2</c:v>
                </c:pt>
                <c:pt idx="324">
                  <c:v>3.9899999999999998E-2</c:v>
                </c:pt>
                <c:pt idx="325">
                  <c:v>3.9800000000000002E-2</c:v>
                </c:pt>
                <c:pt idx="326">
                  <c:v>3.6999999999999998E-2</c:v>
                </c:pt>
                <c:pt idx="327">
                  <c:v>3.5400000000000001E-2</c:v>
                </c:pt>
                <c:pt idx="328">
                  <c:v>3.5499999999999997E-2</c:v>
                </c:pt>
                <c:pt idx="329">
                  <c:v>3.39E-2</c:v>
                </c:pt>
                <c:pt idx="330">
                  <c:v>3.2399999999999998E-2</c:v>
                </c:pt>
                <c:pt idx="331">
                  <c:v>3.1800000000000002E-2</c:v>
                </c:pt>
                <c:pt idx="332">
                  <c:v>3.0300000000000001E-2</c:v>
                </c:pt>
                <c:pt idx="333">
                  <c:v>2.9600000000000001E-2</c:v>
                </c:pt>
                <c:pt idx="334">
                  <c:v>2.8000000000000001E-2</c:v>
                </c:pt>
                <c:pt idx="335">
                  <c:v>2.76E-2</c:v>
                </c:pt>
                <c:pt idx="336">
                  <c:v>2.7300000000000001E-2</c:v>
                </c:pt>
                <c:pt idx="337">
                  <c:v>2.63E-2</c:v>
                </c:pt>
                <c:pt idx="338">
                  <c:v>2.5499999999999998E-2</c:v>
                </c:pt>
                <c:pt idx="339">
                  <c:v>2.3699999999999999E-2</c:v>
                </c:pt>
                <c:pt idx="340">
                  <c:v>2.3400000000000001E-2</c:v>
                </c:pt>
                <c:pt idx="341">
                  <c:v>2.1600000000000001E-2</c:v>
                </c:pt>
                <c:pt idx="342">
                  <c:v>2.1700000000000001E-2</c:v>
                </c:pt>
                <c:pt idx="343">
                  <c:v>2.1299999999999999E-2</c:v>
                </c:pt>
                <c:pt idx="344">
                  <c:v>2.0899999999999998E-2</c:v>
                </c:pt>
                <c:pt idx="345">
                  <c:v>2.0299999999999999E-2</c:v>
                </c:pt>
                <c:pt idx="346">
                  <c:v>1.9300000000000001E-2</c:v>
                </c:pt>
                <c:pt idx="347">
                  <c:v>1.8499999999999999E-2</c:v>
                </c:pt>
                <c:pt idx="348">
                  <c:v>1.7899999999999999E-2</c:v>
                </c:pt>
                <c:pt idx="349">
                  <c:v>1.72E-2</c:v>
                </c:pt>
                <c:pt idx="350">
                  <c:v>1.6199999999999999E-2</c:v>
                </c:pt>
                <c:pt idx="351">
                  <c:v>1.66E-2</c:v>
                </c:pt>
                <c:pt idx="352">
                  <c:v>1.66E-2</c:v>
                </c:pt>
                <c:pt idx="353">
                  <c:v>1.5800000000000002E-2</c:v>
                </c:pt>
                <c:pt idx="354">
                  <c:v>1.4999999999999999E-2</c:v>
                </c:pt>
                <c:pt idx="355">
                  <c:v>1.46E-2</c:v>
                </c:pt>
                <c:pt idx="356">
                  <c:v>1.46E-2</c:v>
                </c:pt>
                <c:pt idx="357">
                  <c:v>1.38E-2</c:v>
                </c:pt>
                <c:pt idx="358">
                  <c:v>1.34E-2</c:v>
                </c:pt>
                <c:pt idx="359">
                  <c:v>1.3299999999999999E-2</c:v>
                </c:pt>
                <c:pt idx="360">
                  <c:v>1.3100000000000001E-2</c:v>
                </c:pt>
                <c:pt idx="361">
                  <c:v>1.23E-2</c:v>
                </c:pt>
                <c:pt idx="362">
                  <c:v>1.18E-2</c:v>
                </c:pt>
                <c:pt idx="363">
                  <c:v>1.21E-2</c:v>
                </c:pt>
                <c:pt idx="364">
                  <c:v>1.14E-2</c:v>
                </c:pt>
                <c:pt idx="365">
                  <c:v>1.1299999999999999E-2</c:v>
                </c:pt>
                <c:pt idx="366">
                  <c:v>1.12E-2</c:v>
                </c:pt>
                <c:pt idx="367">
                  <c:v>1.14E-2</c:v>
                </c:pt>
                <c:pt idx="368">
                  <c:v>1.0699999999999999E-2</c:v>
                </c:pt>
                <c:pt idx="369">
                  <c:v>1.0800000000000001E-2</c:v>
                </c:pt>
                <c:pt idx="370">
                  <c:v>1.06E-2</c:v>
                </c:pt>
                <c:pt idx="371">
                  <c:v>1.01E-2</c:v>
                </c:pt>
                <c:pt idx="372">
                  <c:v>9.4999999999999998E-3</c:v>
                </c:pt>
                <c:pt idx="373">
                  <c:v>9.4000000000000004E-3</c:v>
                </c:pt>
                <c:pt idx="374">
                  <c:v>9.7000000000000003E-3</c:v>
                </c:pt>
                <c:pt idx="375">
                  <c:v>9.5999999999999992E-3</c:v>
                </c:pt>
                <c:pt idx="376">
                  <c:v>9.4999999999999998E-3</c:v>
                </c:pt>
                <c:pt idx="377">
                  <c:v>8.8999999999999999E-3</c:v>
                </c:pt>
                <c:pt idx="378">
                  <c:v>8.8000000000000005E-3</c:v>
                </c:pt>
                <c:pt idx="379">
                  <c:v>9.2999999999999992E-3</c:v>
                </c:pt>
                <c:pt idx="380">
                  <c:v>9.1999999999999998E-3</c:v>
                </c:pt>
                <c:pt idx="381">
                  <c:v>9.5999999999999992E-3</c:v>
                </c:pt>
                <c:pt idx="382">
                  <c:v>8.3000000000000001E-3</c:v>
                </c:pt>
                <c:pt idx="383">
                  <c:v>8.0999999999999996E-3</c:v>
                </c:pt>
                <c:pt idx="384">
                  <c:v>8.5000000000000006E-3</c:v>
                </c:pt>
                <c:pt idx="385">
                  <c:v>8.3999999999999995E-3</c:v>
                </c:pt>
                <c:pt idx="386">
                  <c:v>8.6E-3</c:v>
                </c:pt>
                <c:pt idx="387">
                  <c:v>8.2000000000000007E-3</c:v>
                </c:pt>
                <c:pt idx="388">
                  <c:v>7.6E-3</c:v>
                </c:pt>
                <c:pt idx="389">
                  <c:v>8.0999999999999996E-3</c:v>
                </c:pt>
                <c:pt idx="390">
                  <c:v>7.7000000000000002E-3</c:v>
                </c:pt>
                <c:pt idx="391">
                  <c:v>7.4000000000000003E-3</c:v>
                </c:pt>
                <c:pt idx="392">
                  <c:v>8.2000000000000007E-3</c:v>
                </c:pt>
                <c:pt idx="393">
                  <c:v>7.9000000000000008E-3</c:v>
                </c:pt>
                <c:pt idx="394">
                  <c:v>7.4999999999999997E-3</c:v>
                </c:pt>
                <c:pt idx="395">
                  <c:v>7.1999999999999998E-3</c:v>
                </c:pt>
                <c:pt idx="396">
                  <c:v>6.8999999999999999E-3</c:v>
                </c:pt>
                <c:pt idx="397">
                  <c:v>7.4000000000000003E-3</c:v>
                </c:pt>
                <c:pt idx="398">
                  <c:v>7.0000000000000001E-3</c:v>
                </c:pt>
                <c:pt idx="399">
                  <c:v>7.1000000000000004E-3</c:v>
                </c:pt>
                <c:pt idx="400">
                  <c:v>7.0000000000000001E-3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'FRET calculator'!$J$1</c:f>
              <c:strCache>
                <c:ptCount val="1"/>
                <c:pt idx="0">
                  <c:v>mCherry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'FRET calculator'!$G$2:$G$577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cat>
          <c:val>
            <c:numRef>
              <c:f>'FRET calculator'!$J$2:$J$577</c:f>
              <c:numCache>
                <c:formatCode>General</c:formatCode>
                <c:ptCount val="576"/>
                <c:pt idx="0">
                  <c:v>0.13200000000000001</c:v>
                </c:pt>
                <c:pt idx="1">
                  <c:v>0.11749999999999999</c:v>
                </c:pt>
                <c:pt idx="2">
                  <c:v>0.10630000000000001</c:v>
                </c:pt>
                <c:pt idx="3">
                  <c:v>0.1037</c:v>
                </c:pt>
                <c:pt idx="4">
                  <c:v>0.13020000000000001</c:v>
                </c:pt>
                <c:pt idx="5">
                  <c:v>0.1633</c:v>
                </c:pt>
                <c:pt idx="6">
                  <c:v>0.16089999999999999</c:v>
                </c:pt>
                <c:pt idx="7">
                  <c:v>0.1095</c:v>
                </c:pt>
                <c:pt idx="8">
                  <c:v>6.7299999999999999E-2</c:v>
                </c:pt>
                <c:pt idx="9">
                  <c:v>5.7299999999999997E-2</c:v>
                </c:pt>
                <c:pt idx="10">
                  <c:v>5.5E-2</c:v>
                </c:pt>
                <c:pt idx="11">
                  <c:v>5.45E-2</c:v>
                </c:pt>
                <c:pt idx="12">
                  <c:v>5.4199999999999998E-2</c:v>
                </c:pt>
                <c:pt idx="13">
                  <c:v>5.4600000000000003E-2</c:v>
                </c:pt>
                <c:pt idx="14">
                  <c:v>5.45E-2</c:v>
                </c:pt>
                <c:pt idx="15">
                  <c:v>5.6099999999999997E-2</c:v>
                </c:pt>
                <c:pt idx="16">
                  <c:v>5.8400000000000001E-2</c:v>
                </c:pt>
                <c:pt idx="17">
                  <c:v>6.0400000000000002E-2</c:v>
                </c:pt>
                <c:pt idx="18">
                  <c:v>6.2899999999999998E-2</c:v>
                </c:pt>
                <c:pt idx="19">
                  <c:v>6.6199999999999995E-2</c:v>
                </c:pt>
                <c:pt idx="20">
                  <c:v>7.0900000000000005E-2</c:v>
                </c:pt>
                <c:pt idx="21">
                  <c:v>7.5399999999999995E-2</c:v>
                </c:pt>
                <c:pt idx="22">
                  <c:v>8.1199999999999994E-2</c:v>
                </c:pt>
                <c:pt idx="23">
                  <c:v>8.6499999999999994E-2</c:v>
                </c:pt>
                <c:pt idx="24">
                  <c:v>9.1600000000000001E-2</c:v>
                </c:pt>
                <c:pt idx="25">
                  <c:v>9.8199999999999996E-2</c:v>
                </c:pt>
                <c:pt idx="26">
                  <c:v>0.10390000000000001</c:v>
                </c:pt>
                <c:pt idx="27">
                  <c:v>0.1084</c:v>
                </c:pt>
                <c:pt idx="28">
                  <c:v>0.115</c:v>
                </c:pt>
                <c:pt idx="29">
                  <c:v>0.1193</c:v>
                </c:pt>
                <c:pt idx="30">
                  <c:v>0.1241</c:v>
                </c:pt>
                <c:pt idx="31">
                  <c:v>0.12859999999999999</c:v>
                </c:pt>
                <c:pt idx="32">
                  <c:v>0.1336</c:v>
                </c:pt>
                <c:pt idx="33">
                  <c:v>0.13850000000000001</c:v>
                </c:pt>
                <c:pt idx="34">
                  <c:v>0.14380000000000001</c:v>
                </c:pt>
                <c:pt idx="35">
                  <c:v>0.1512</c:v>
                </c:pt>
                <c:pt idx="36">
                  <c:v>0.1593</c:v>
                </c:pt>
                <c:pt idx="37">
                  <c:v>0.1694</c:v>
                </c:pt>
                <c:pt idx="38">
                  <c:v>0.1784</c:v>
                </c:pt>
                <c:pt idx="39">
                  <c:v>0.19120000000000001</c:v>
                </c:pt>
                <c:pt idx="40">
                  <c:v>0.2001</c:v>
                </c:pt>
                <c:pt idx="41">
                  <c:v>0.21249999999999999</c:v>
                </c:pt>
                <c:pt idx="42">
                  <c:v>0.2203</c:v>
                </c:pt>
                <c:pt idx="43">
                  <c:v>0.22650000000000001</c:v>
                </c:pt>
                <c:pt idx="44">
                  <c:v>0.22839999999999999</c:v>
                </c:pt>
                <c:pt idx="45">
                  <c:v>0.2248</c:v>
                </c:pt>
                <c:pt idx="46">
                  <c:v>0.2165</c:v>
                </c:pt>
                <c:pt idx="47">
                  <c:v>0.20680000000000001</c:v>
                </c:pt>
                <c:pt idx="48">
                  <c:v>0.19359999999999999</c:v>
                </c:pt>
                <c:pt idx="49">
                  <c:v>0.18129999999999999</c:v>
                </c:pt>
                <c:pt idx="50">
                  <c:v>0.16950000000000001</c:v>
                </c:pt>
                <c:pt idx="51">
                  <c:v>0.15759999999999999</c:v>
                </c:pt>
                <c:pt idx="52">
                  <c:v>0.15029999999999999</c:v>
                </c:pt>
                <c:pt idx="53">
                  <c:v>0.14130000000000001</c:v>
                </c:pt>
                <c:pt idx="54">
                  <c:v>0.13600000000000001</c:v>
                </c:pt>
                <c:pt idx="55">
                  <c:v>0.13170000000000001</c:v>
                </c:pt>
                <c:pt idx="56">
                  <c:v>0.12870000000000001</c:v>
                </c:pt>
                <c:pt idx="57">
                  <c:v>0.1265</c:v>
                </c:pt>
                <c:pt idx="58">
                  <c:v>0.125</c:v>
                </c:pt>
                <c:pt idx="59">
                  <c:v>0.1236</c:v>
                </c:pt>
                <c:pt idx="60">
                  <c:v>0.1234</c:v>
                </c:pt>
                <c:pt idx="61">
                  <c:v>0.1226</c:v>
                </c:pt>
                <c:pt idx="62">
                  <c:v>0.12230000000000001</c:v>
                </c:pt>
                <c:pt idx="63">
                  <c:v>0.122</c:v>
                </c:pt>
                <c:pt idx="64">
                  <c:v>0.12139999999999999</c:v>
                </c:pt>
                <c:pt idx="65">
                  <c:v>0.11990000000000001</c:v>
                </c:pt>
                <c:pt idx="66">
                  <c:v>0.12</c:v>
                </c:pt>
                <c:pt idx="67">
                  <c:v>0.1186</c:v>
                </c:pt>
                <c:pt idx="68">
                  <c:v>0.1179</c:v>
                </c:pt>
                <c:pt idx="69">
                  <c:v>0.11559999999999999</c:v>
                </c:pt>
                <c:pt idx="70">
                  <c:v>0.1148</c:v>
                </c:pt>
                <c:pt idx="71">
                  <c:v>0.11409999999999999</c:v>
                </c:pt>
                <c:pt idx="72">
                  <c:v>0.11210000000000001</c:v>
                </c:pt>
                <c:pt idx="73">
                  <c:v>0.1109</c:v>
                </c:pt>
                <c:pt idx="74">
                  <c:v>0.1087</c:v>
                </c:pt>
                <c:pt idx="75">
                  <c:v>0.1052</c:v>
                </c:pt>
                <c:pt idx="76">
                  <c:v>0.10290000000000001</c:v>
                </c:pt>
                <c:pt idx="77">
                  <c:v>0.1004</c:v>
                </c:pt>
                <c:pt idx="78">
                  <c:v>9.7500000000000003E-2</c:v>
                </c:pt>
                <c:pt idx="79">
                  <c:v>9.4100000000000003E-2</c:v>
                </c:pt>
                <c:pt idx="80">
                  <c:v>9.0399999999999994E-2</c:v>
                </c:pt>
                <c:pt idx="81">
                  <c:v>8.6800000000000002E-2</c:v>
                </c:pt>
                <c:pt idx="82">
                  <c:v>8.2400000000000001E-2</c:v>
                </c:pt>
                <c:pt idx="83">
                  <c:v>7.8899999999999998E-2</c:v>
                </c:pt>
                <c:pt idx="84">
                  <c:v>7.5999999999999998E-2</c:v>
                </c:pt>
                <c:pt idx="85">
                  <c:v>7.1400000000000005E-2</c:v>
                </c:pt>
                <c:pt idx="86">
                  <c:v>6.7199999999999996E-2</c:v>
                </c:pt>
                <c:pt idx="87">
                  <c:v>6.4399999999999999E-2</c:v>
                </c:pt>
                <c:pt idx="88">
                  <c:v>6.0400000000000002E-2</c:v>
                </c:pt>
                <c:pt idx="89">
                  <c:v>5.7099999999999998E-2</c:v>
                </c:pt>
                <c:pt idx="90">
                  <c:v>5.5100000000000003E-2</c:v>
                </c:pt>
                <c:pt idx="91">
                  <c:v>5.2499999999999998E-2</c:v>
                </c:pt>
                <c:pt idx="92">
                  <c:v>4.9799999999999997E-2</c:v>
                </c:pt>
                <c:pt idx="93">
                  <c:v>4.6399999999999997E-2</c:v>
                </c:pt>
                <c:pt idx="94">
                  <c:v>4.4900000000000002E-2</c:v>
                </c:pt>
                <c:pt idx="95">
                  <c:v>4.24E-2</c:v>
                </c:pt>
                <c:pt idx="96">
                  <c:v>4.0300000000000002E-2</c:v>
                </c:pt>
                <c:pt idx="97">
                  <c:v>3.8600000000000002E-2</c:v>
                </c:pt>
                <c:pt idx="98">
                  <c:v>3.5999999999999997E-2</c:v>
                </c:pt>
                <c:pt idx="99">
                  <c:v>3.3399999999999999E-2</c:v>
                </c:pt>
                <c:pt idx="100">
                  <c:v>3.1300000000000001E-2</c:v>
                </c:pt>
                <c:pt idx="101">
                  <c:v>2.9000000000000001E-2</c:v>
                </c:pt>
                <c:pt idx="102">
                  <c:v>2.6700000000000002E-2</c:v>
                </c:pt>
                <c:pt idx="103">
                  <c:v>2.4500000000000001E-2</c:v>
                </c:pt>
                <c:pt idx="104">
                  <c:v>2.1600000000000001E-2</c:v>
                </c:pt>
                <c:pt idx="105">
                  <c:v>1.9800000000000002E-2</c:v>
                </c:pt>
                <c:pt idx="106">
                  <c:v>1.7399999999999999E-2</c:v>
                </c:pt>
                <c:pt idx="107">
                  <c:v>1.5599999999999999E-2</c:v>
                </c:pt>
                <c:pt idx="108">
                  <c:v>1.32E-2</c:v>
                </c:pt>
                <c:pt idx="109">
                  <c:v>1.1900000000000001E-2</c:v>
                </c:pt>
                <c:pt idx="110">
                  <c:v>0.01</c:v>
                </c:pt>
                <c:pt idx="111">
                  <c:v>8.6E-3</c:v>
                </c:pt>
                <c:pt idx="112">
                  <c:v>7.4000000000000003E-3</c:v>
                </c:pt>
                <c:pt idx="113">
                  <c:v>6.4999999999999997E-3</c:v>
                </c:pt>
                <c:pt idx="114">
                  <c:v>5.7000000000000002E-3</c:v>
                </c:pt>
                <c:pt idx="115">
                  <c:v>4.8999999999999998E-3</c:v>
                </c:pt>
                <c:pt idx="116">
                  <c:v>4.3E-3</c:v>
                </c:pt>
                <c:pt idx="117">
                  <c:v>3.7000000000000002E-3</c:v>
                </c:pt>
                <c:pt idx="118">
                  <c:v>3.5000000000000001E-3</c:v>
                </c:pt>
                <c:pt idx="119">
                  <c:v>3.2000000000000002E-3</c:v>
                </c:pt>
                <c:pt idx="120">
                  <c:v>3.0000000000000001E-3</c:v>
                </c:pt>
                <c:pt idx="121">
                  <c:v>2.8E-3</c:v>
                </c:pt>
                <c:pt idx="122">
                  <c:v>2.8E-3</c:v>
                </c:pt>
                <c:pt idx="123">
                  <c:v>2.8E-3</c:v>
                </c:pt>
                <c:pt idx="124">
                  <c:v>2.8999999999999998E-3</c:v>
                </c:pt>
                <c:pt idx="125">
                  <c:v>2.8999999999999998E-3</c:v>
                </c:pt>
                <c:pt idx="126">
                  <c:v>3.0000000000000001E-3</c:v>
                </c:pt>
                <c:pt idx="127">
                  <c:v>3.2000000000000002E-3</c:v>
                </c:pt>
                <c:pt idx="128">
                  <c:v>3.2000000000000002E-3</c:v>
                </c:pt>
                <c:pt idx="129">
                  <c:v>3.3E-3</c:v>
                </c:pt>
                <c:pt idx="130">
                  <c:v>3.7000000000000002E-3</c:v>
                </c:pt>
                <c:pt idx="131">
                  <c:v>3.8999999999999998E-3</c:v>
                </c:pt>
                <c:pt idx="132">
                  <c:v>3.8E-3</c:v>
                </c:pt>
                <c:pt idx="133">
                  <c:v>4.1999999999999997E-3</c:v>
                </c:pt>
                <c:pt idx="134">
                  <c:v>4.5999999999999999E-3</c:v>
                </c:pt>
                <c:pt idx="135">
                  <c:v>4.8999999999999998E-3</c:v>
                </c:pt>
                <c:pt idx="136">
                  <c:v>5.1000000000000004E-3</c:v>
                </c:pt>
                <c:pt idx="137">
                  <c:v>5.3E-3</c:v>
                </c:pt>
                <c:pt idx="138">
                  <c:v>5.7999999999999996E-3</c:v>
                </c:pt>
                <c:pt idx="139">
                  <c:v>6.0000000000000001E-3</c:v>
                </c:pt>
                <c:pt idx="140">
                  <c:v>6.4000000000000003E-3</c:v>
                </c:pt>
                <c:pt idx="141">
                  <c:v>6.7000000000000002E-3</c:v>
                </c:pt>
                <c:pt idx="142">
                  <c:v>7.1000000000000004E-3</c:v>
                </c:pt>
                <c:pt idx="143">
                  <c:v>7.4999999999999997E-3</c:v>
                </c:pt>
                <c:pt idx="144">
                  <c:v>8.0000000000000002E-3</c:v>
                </c:pt>
                <c:pt idx="145">
                  <c:v>8.5000000000000006E-3</c:v>
                </c:pt>
                <c:pt idx="146">
                  <c:v>8.8999999999999999E-3</c:v>
                </c:pt>
                <c:pt idx="147">
                  <c:v>9.7000000000000003E-3</c:v>
                </c:pt>
                <c:pt idx="148">
                  <c:v>1.01E-2</c:v>
                </c:pt>
                <c:pt idx="149">
                  <c:v>1.09E-2</c:v>
                </c:pt>
                <c:pt idx="150">
                  <c:v>1.15E-2</c:v>
                </c:pt>
                <c:pt idx="151">
                  <c:v>1.2200000000000001E-2</c:v>
                </c:pt>
                <c:pt idx="152">
                  <c:v>1.2999999999999999E-2</c:v>
                </c:pt>
                <c:pt idx="153">
                  <c:v>1.3899999999999999E-2</c:v>
                </c:pt>
                <c:pt idx="154">
                  <c:v>1.47E-2</c:v>
                </c:pt>
                <c:pt idx="155">
                  <c:v>1.5699999999999999E-2</c:v>
                </c:pt>
                <c:pt idx="156">
                  <c:v>1.6299999999999999E-2</c:v>
                </c:pt>
                <c:pt idx="157">
                  <c:v>1.7500000000000002E-2</c:v>
                </c:pt>
                <c:pt idx="158">
                  <c:v>1.8200000000000001E-2</c:v>
                </c:pt>
                <c:pt idx="159">
                  <c:v>1.9800000000000002E-2</c:v>
                </c:pt>
                <c:pt idx="160">
                  <c:v>2.06E-2</c:v>
                </c:pt>
                <c:pt idx="161">
                  <c:v>2.2200000000000001E-2</c:v>
                </c:pt>
                <c:pt idx="162">
                  <c:v>2.3099999999999999E-2</c:v>
                </c:pt>
                <c:pt idx="163">
                  <c:v>2.46E-2</c:v>
                </c:pt>
                <c:pt idx="164">
                  <c:v>2.5399999999999999E-2</c:v>
                </c:pt>
                <c:pt idx="165">
                  <c:v>2.75E-2</c:v>
                </c:pt>
                <c:pt idx="166">
                  <c:v>2.8899999999999999E-2</c:v>
                </c:pt>
                <c:pt idx="167">
                  <c:v>2.9899999999999999E-2</c:v>
                </c:pt>
                <c:pt idx="168">
                  <c:v>3.1E-2</c:v>
                </c:pt>
                <c:pt idx="169">
                  <c:v>3.2800000000000003E-2</c:v>
                </c:pt>
                <c:pt idx="170">
                  <c:v>3.4099999999999998E-2</c:v>
                </c:pt>
                <c:pt idx="171">
                  <c:v>3.56E-2</c:v>
                </c:pt>
                <c:pt idx="172">
                  <c:v>3.7699999999999997E-2</c:v>
                </c:pt>
                <c:pt idx="173">
                  <c:v>3.8899999999999997E-2</c:v>
                </c:pt>
                <c:pt idx="174">
                  <c:v>4.0500000000000001E-2</c:v>
                </c:pt>
                <c:pt idx="175">
                  <c:v>4.24E-2</c:v>
                </c:pt>
                <c:pt idx="176">
                  <c:v>4.4400000000000002E-2</c:v>
                </c:pt>
                <c:pt idx="177">
                  <c:v>4.6300000000000001E-2</c:v>
                </c:pt>
                <c:pt idx="178">
                  <c:v>4.9200000000000001E-2</c:v>
                </c:pt>
                <c:pt idx="179">
                  <c:v>5.04E-2</c:v>
                </c:pt>
                <c:pt idx="180">
                  <c:v>5.2999999999999999E-2</c:v>
                </c:pt>
                <c:pt idx="181">
                  <c:v>5.5599999999999997E-2</c:v>
                </c:pt>
                <c:pt idx="182">
                  <c:v>5.8099999999999999E-2</c:v>
                </c:pt>
                <c:pt idx="183">
                  <c:v>6.0999999999999999E-2</c:v>
                </c:pt>
                <c:pt idx="184">
                  <c:v>6.3299999999999995E-2</c:v>
                </c:pt>
                <c:pt idx="185">
                  <c:v>6.6299999999999998E-2</c:v>
                </c:pt>
                <c:pt idx="186">
                  <c:v>6.9400000000000003E-2</c:v>
                </c:pt>
                <c:pt idx="187">
                  <c:v>7.2599999999999998E-2</c:v>
                </c:pt>
                <c:pt idx="188">
                  <c:v>7.6200000000000004E-2</c:v>
                </c:pt>
                <c:pt idx="189">
                  <c:v>8.0799999999999997E-2</c:v>
                </c:pt>
                <c:pt idx="190">
                  <c:v>8.4099999999999994E-2</c:v>
                </c:pt>
                <c:pt idx="191">
                  <c:v>8.8599999999999998E-2</c:v>
                </c:pt>
                <c:pt idx="192">
                  <c:v>9.2799999999999994E-2</c:v>
                </c:pt>
                <c:pt idx="193">
                  <c:v>9.7100000000000006E-2</c:v>
                </c:pt>
                <c:pt idx="194">
                  <c:v>0.1007</c:v>
                </c:pt>
                <c:pt idx="195">
                  <c:v>0.1065</c:v>
                </c:pt>
                <c:pt idx="196">
                  <c:v>0.1115</c:v>
                </c:pt>
                <c:pt idx="197">
                  <c:v>0.11700000000000001</c:v>
                </c:pt>
                <c:pt idx="198">
                  <c:v>0.1222</c:v>
                </c:pt>
                <c:pt idx="199">
                  <c:v>0.12670000000000001</c:v>
                </c:pt>
                <c:pt idx="200">
                  <c:v>0.13270000000000001</c:v>
                </c:pt>
                <c:pt idx="201">
                  <c:v>0.13719999999999999</c:v>
                </c:pt>
                <c:pt idx="202">
                  <c:v>0.1421</c:v>
                </c:pt>
                <c:pt idx="203">
                  <c:v>0.14810000000000001</c:v>
                </c:pt>
                <c:pt idx="204">
                  <c:v>0.15240000000000001</c:v>
                </c:pt>
                <c:pt idx="205">
                  <c:v>0.15859999999999999</c:v>
                </c:pt>
                <c:pt idx="206">
                  <c:v>0.16420000000000001</c:v>
                </c:pt>
                <c:pt idx="207">
                  <c:v>0.16880000000000001</c:v>
                </c:pt>
                <c:pt idx="208">
                  <c:v>0.17499999999999999</c:v>
                </c:pt>
                <c:pt idx="209">
                  <c:v>0.18010000000000001</c:v>
                </c:pt>
                <c:pt idx="210">
                  <c:v>0.18659999999999999</c:v>
                </c:pt>
                <c:pt idx="211">
                  <c:v>0.1908</c:v>
                </c:pt>
                <c:pt idx="212">
                  <c:v>0.1981</c:v>
                </c:pt>
                <c:pt idx="213">
                  <c:v>0.2036</c:v>
                </c:pt>
                <c:pt idx="214">
                  <c:v>0.2089</c:v>
                </c:pt>
                <c:pt idx="215">
                  <c:v>0.21679999999999999</c:v>
                </c:pt>
                <c:pt idx="216">
                  <c:v>0.22470000000000001</c:v>
                </c:pt>
                <c:pt idx="217">
                  <c:v>0.2324</c:v>
                </c:pt>
                <c:pt idx="218">
                  <c:v>0.2392</c:v>
                </c:pt>
                <c:pt idx="219">
                  <c:v>0.248</c:v>
                </c:pt>
                <c:pt idx="220">
                  <c:v>0.25700000000000001</c:v>
                </c:pt>
                <c:pt idx="221">
                  <c:v>0.26619999999999999</c:v>
                </c:pt>
                <c:pt idx="222">
                  <c:v>0.27539999999999998</c:v>
                </c:pt>
                <c:pt idx="223">
                  <c:v>0.2838</c:v>
                </c:pt>
                <c:pt idx="224">
                  <c:v>0.29570000000000002</c:v>
                </c:pt>
                <c:pt idx="225">
                  <c:v>0.30649999999999999</c:v>
                </c:pt>
                <c:pt idx="226">
                  <c:v>0.32040000000000002</c:v>
                </c:pt>
                <c:pt idx="227">
                  <c:v>0.33079999999999998</c:v>
                </c:pt>
                <c:pt idx="228">
                  <c:v>0.34549999999999997</c:v>
                </c:pt>
                <c:pt idx="229">
                  <c:v>0.35580000000000001</c:v>
                </c:pt>
                <c:pt idx="230">
                  <c:v>0.37259999999999999</c:v>
                </c:pt>
                <c:pt idx="231">
                  <c:v>0.38340000000000002</c:v>
                </c:pt>
                <c:pt idx="232">
                  <c:v>0.40029999999999999</c:v>
                </c:pt>
                <c:pt idx="233">
                  <c:v>0.41389999999999999</c:v>
                </c:pt>
                <c:pt idx="234">
                  <c:v>0.4289</c:v>
                </c:pt>
                <c:pt idx="235">
                  <c:v>0.44240000000000002</c:v>
                </c:pt>
                <c:pt idx="236">
                  <c:v>0.45679999999999998</c:v>
                </c:pt>
                <c:pt idx="237">
                  <c:v>0.47220000000000001</c:v>
                </c:pt>
                <c:pt idx="238">
                  <c:v>0.48470000000000002</c:v>
                </c:pt>
                <c:pt idx="239">
                  <c:v>0.496</c:v>
                </c:pt>
                <c:pt idx="240">
                  <c:v>0.50700000000000001</c:v>
                </c:pt>
                <c:pt idx="241">
                  <c:v>0.51910000000000001</c:v>
                </c:pt>
                <c:pt idx="242">
                  <c:v>0.5262</c:v>
                </c:pt>
                <c:pt idx="243">
                  <c:v>0.53520000000000001</c:v>
                </c:pt>
                <c:pt idx="244">
                  <c:v>0.54620000000000002</c:v>
                </c:pt>
                <c:pt idx="245">
                  <c:v>0.55279999999999996</c:v>
                </c:pt>
                <c:pt idx="246">
                  <c:v>0.55549999999999999</c:v>
                </c:pt>
                <c:pt idx="247">
                  <c:v>0.56559999999999999</c:v>
                </c:pt>
                <c:pt idx="248">
                  <c:v>0.56950000000000001</c:v>
                </c:pt>
                <c:pt idx="249">
                  <c:v>0.57509999999999994</c:v>
                </c:pt>
                <c:pt idx="250">
                  <c:v>0.57840000000000003</c:v>
                </c:pt>
                <c:pt idx="251">
                  <c:v>0.58299999999999996</c:v>
                </c:pt>
                <c:pt idx="252">
                  <c:v>0.58660000000000001</c:v>
                </c:pt>
                <c:pt idx="253">
                  <c:v>0.58789999999999998</c:v>
                </c:pt>
                <c:pt idx="254">
                  <c:v>0.59409999999999996</c:v>
                </c:pt>
                <c:pt idx="255">
                  <c:v>0.59940000000000004</c:v>
                </c:pt>
                <c:pt idx="256">
                  <c:v>0.60409999999999997</c:v>
                </c:pt>
                <c:pt idx="257">
                  <c:v>0.60940000000000005</c:v>
                </c:pt>
                <c:pt idx="258">
                  <c:v>0.61539999999999995</c:v>
                </c:pt>
                <c:pt idx="259">
                  <c:v>0.62250000000000005</c:v>
                </c:pt>
                <c:pt idx="260">
                  <c:v>0.62929999999999997</c:v>
                </c:pt>
                <c:pt idx="261">
                  <c:v>0.63939999999999997</c:v>
                </c:pt>
                <c:pt idx="262">
                  <c:v>0.64729999999999999</c:v>
                </c:pt>
                <c:pt idx="263">
                  <c:v>0.65449999999999997</c:v>
                </c:pt>
                <c:pt idx="264">
                  <c:v>0.66930000000000001</c:v>
                </c:pt>
                <c:pt idx="265">
                  <c:v>0.68069999999999997</c:v>
                </c:pt>
                <c:pt idx="266">
                  <c:v>0.69179999999999997</c:v>
                </c:pt>
                <c:pt idx="267">
                  <c:v>0.70299999999999996</c:v>
                </c:pt>
                <c:pt idx="268">
                  <c:v>0.72009999999999996</c:v>
                </c:pt>
                <c:pt idx="269">
                  <c:v>0.73299999999999998</c:v>
                </c:pt>
                <c:pt idx="270">
                  <c:v>0.75049999999999994</c:v>
                </c:pt>
                <c:pt idx="271">
                  <c:v>0.77</c:v>
                </c:pt>
                <c:pt idx="272">
                  <c:v>0.79179999999999995</c:v>
                </c:pt>
                <c:pt idx="273">
                  <c:v>0.80679999999999996</c:v>
                </c:pt>
                <c:pt idx="274">
                  <c:v>0.82150000000000001</c:v>
                </c:pt>
                <c:pt idx="275">
                  <c:v>0.84470000000000001</c:v>
                </c:pt>
                <c:pt idx="276">
                  <c:v>0.85880000000000001</c:v>
                </c:pt>
                <c:pt idx="277">
                  <c:v>0.88290000000000002</c:v>
                </c:pt>
                <c:pt idx="278">
                  <c:v>0.90369999999999995</c:v>
                </c:pt>
                <c:pt idx="279">
                  <c:v>0.92069999999999996</c:v>
                </c:pt>
                <c:pt idx="280">
                  <c:v>0.94140000000000001</c:v>
                </c:pt>
                <c:pt idx="281">
                  <c:v>0.95520000000000005</c:v>
                </c:pt>
                <c:pt idx="282">
                  <c:v>0.96730000000000005</c:v>
                </c:pt>
                <c:pt idx="283">
                  <c:v>0.98370000000000002</c:v>
                </c:pt>
                <c:pt idx="284">
                  <c:v>0.99250000000000005</c:v>
                </c:pt>
                <c:pt idx="285">
                  <c:v>0.99539999999999995</c:v>
                </c:pt>
                <c:pt idx="286">
                  <c:v>0.99639999999999995</c:v>
                </c:pt>
                <c:pt idx="287">
                  <c:v>1</c:v>
                </c:pt>
                <c:pt idx="288">
                  <c:v>0.99219999999999997</c:v>
                </c:pt>
                <c:pt idx="289">
                  <c:v>0.98350000000000004</c:v>
                </c:pt>
                <c:pt idx="290">
                  <c:v>0.97109999999999996</c:v>
                </c:pt>
                <c:pt idx="291">
                  <c:v>0.94550000000000001</c:v>
                </c:pt>
                <c:pt idx="292">
                  <c:v>0.92500000000000004</c:v>
                </c:pt>
                <c:pt idx="293">
                  <c:v>0.90090000000000003</c:v>
                </c:pt>
                <c:pt idx="294">
                  <c:v>0.86680000000000001</c:v>
                </c:pt>
                <c:pt idx="295">
                  <c:v>0.83609999999999995</c:v>
                </c:pt>
                <c:pt idx="296">
                  <c:v>0.79900000000000004</c:v>
                </c:pt>
                <c:pt idx="297">
                  <c:v>0.76290000000000002</c:v>
                </c:pt>
                <c:pt idx="298">
                  <c:v>0.72370000000000001</c:v>
                </c:pt>
                <c:pt idx="299">
                  <c:v>0.68189999999999995</c:v>
                </c:pt>
                <c:pt idx="300">
                  <c:v>0.63890000000000002</c:v>
                </c:pt>
                <c:pt idx="301">
                  <c:v>0.60109999999999997</c:v>
                </c:pt>
                <c:pt idx="302">
                  <c:v>0.55720000000000003</c:v>
                </c:pt>
                <c:pt idx="303">
                  <c:v>0.51170000000000004</c:v>
                </c:pt>
                <c:pt idx="304">
                  <c:v>0.4703</c:v>
                </c:pt>
                <c:pt idx="305">
                  <c:v>0.43030000000000002</c:v>
                </c:pt>
                <c:pt idx="306">
                  <c:v>0.39279999999999998</c:v>
                </c:pt>
                <c:pt idx="307">
                  <c:v>0.35580000000000001</c:v>
                </c:pt>
                <c:pt idx="308">
                  <c:v>0.31929999999999997</c:v>
                </c:pt>
                <c:pt idx="309">
                  <c:v>0.28770000000000001</c:v>
                </c:pt>
                <c:pt idx="310">
                  <c:v>0.2586</c:v>
                </c:pt>
                <c:pt idx="311">
                  <c:v>0.23380000000000001</c:v>
                </c:pt>
                <c:pt idx="312">
                  <c:v>0.2094</c:v>
                </c:pt>
                <c:pt idx="313">
                  <c:v>0.18340000000000001</c:v>
                </c:pt>
                <c:pt idx="314">
                  <c:v>0.16189999999999999</c:v>
                </c:pt>
                <c:pt idx="315">
                  <c:v>0.1401</c:v>
                </c:pt>
                <c:pt idx="316">
                  <c:v>0.1215</c:v>
                </c:pt>
                <c:pt idx="317">
                  <c:v>0.1066</c:v>
                </c:pt>
                <c:pt idx="318">
                  <c:v>9.2100000000000001E-2</c:v>
                </c:pt>
                <c:pt idx="319">
                  <c:v>7.9799999999999996E-2</c:v>
                </c:pt>
                <c:pt idx="320">
                  <c:v>7.0099999999999996E-2</c:v>
                </c:pt>
                <c:pt idx="321">
                  <c:v>6.1100000000000002E-2</c:v>
                </c:pt>
                <c:pt idx="322">
                  <c:v>5.21E-2</c:v>
                </c:pt>
                <c:pt idx="323">
                  <c:v>4.5499999999999999E-2</c:v>
                </c:pt>
                <c:pt idx="324">
                  <c:v>4.07E-2</c:v>
                </c:pt>
                <c:pt idx="325">
                  <c:v>3.4700000000000002E-2</c:v>
                </c:pt>
                <c:pt idx="326">
                  <c:v>3.1099999999999999E-2</c:v>
                </c:pt>
                <c:pt idx="327">
                  <c:v>2.63E-2</c:v>
                </c:pt>
                <c:pt idx="328">
                  <c:v>2.29E-2</c:v>
                </c:pt>
                <c:pt idx="329">
                  <c:v>2.01E-2</c:v>
                </c:pt>
                <c:pt idx="330">
                  <c:v>1.72E-2</c:v>
                </c:pt>
                <c:pt idx="331">
                  <c:v>1.4999999999999999E-2</c:v>
                </c:pt>
                <c:pt idx="332">
                  <c:v>1.38E-2</c:v>
                </c:pt>
                <c:pt idx="333">
                  <c:v>1.17E-2</c:v>
                </c:pt>
                <c:pt idx="334">
                  <c:v>9.9000000000000008E-3</c:v>
                </c:pt>
                <c:pt idx="335">
                  <c:v>8.6E-3</c:v>
                </c:pt>
                <c:pt idx="336">
                  <c:v>7.7999999999999996E-3</c:v>
                </c:pt>
                <c:pt idx="337">
                  <c:v>6.7000000000000002E-3</c:v>
                </c:pt>
                <c:pt idx="338">
                  <c:v>6.1000000000000004E-3</c:v>
                </c:pt>
                <c:pt idx="339">
                  <c:v>5.1000000000000004E-3</c:v>
                </c:pt>
                <c:pt idx="340">
                  <c:v>4.3E-3</c:v>
                </c:pt>
                <c:pt idx="341">
                  <c:v>3.5999999999999999E-3</c:v>
                </c:pt>
                <c:pt idx="342">
                  <c:v>3.5000000000000001E-3</c:v>
                </c:pt>
                <c:pt idx="343">
                  <c:v>3.2000000000000002E-3</c:v>
                </c:pt>
                <c:pt idx="344">
                  <c:v>2.8E-3</c:v>
                </c:pt>
                <c:pt idx="345">
                  <c:v>2.3999999999999998E-3</c:v>
                </c:pt>
                <c:pt idx="346">
                  <c:v>2E-3</c:v>
                </c:pt>
                <c:pt idx="347">
                  <c:v>1.8E-3</c:v>
                </c:pt>
                <c:pt idx="348">
                  <c:v>1.8E-3</c:v>
                </c:pt>
                <c:pt idx="349">
                  <c:v>1.5E-3</c:v>
                </c:pt>
                <c:pt idx="350">
                  <c:v>1.1999999999999999E-3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'FRET calculator'!$K$1</c:f>
              <c:strCache>
                <c:ptCount val="1"/>
                <c:pt idx="0">
                  <c:v>mCherry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'FRET calculator'!$G$2:$G$577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cat>
          <c:val>
            <c:numRef>
              <c:f>'FRET calculator'!$K$2:$K$577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1.1999999999999999E-3</c:v>
                </c:pt>
                <c:pt idx="251">
                  <c:v>1.4E-3</c:v>
                </c:pt>
                <c:pt idx="252">
                  <c:v>1.5E-3</c:v>
                </c:pt>
                <c:pt idx="253">
                  <c:v>1.9E-3</c:v>
                </c:pt>
                <c:pt idx="254">
                  <c:v>2.3E-3</c:v>
                </c:pt>
                <c:pt idx="255">
                  <c:v>2.5999999999999999E-3</c:v>
                </c:pt>
                <c:pt idx="256">
                  <c:v>3.3E-3</c:v>
                </c:pt>
                <c:pt idx="257">
                  <c:v>3.8999999999999998E-3</c:v>
                </c:pt>
                <c:pt idx="258">
                  <c:v>4.4999999999999997E-3</c:v>
                </c:pt>
                <c:pt idx="259">
                  <c:v>5.1999999999999998E-3</c:v>
                </c:pt>
                <c:pt idx="260">
                  <c:v>6.3E-3</c:v>
                </c:pt>
                <c:pt idx="261">
                  <c:v>8.6999999999999994E-3</c:v>
                </c:pt>
                <c:pt idx="262">
                  <c:v>1.5699999999999999E-2</c:v>
                </c:pt>
                <c:pt idx="263">
                  <c:v>2.53E-2</c:v>
                </c:pt>
                <c:pt idx="264">
                  <c:v>2.9100000000000001E-2</c:v>
                </c:pt>
                <c:pt idx="265">
                  <c:v>2.58E-2</c:v>
                </c:pt>
                <c:pt idx="266">
                  <c:v>2.01E-2</c:v>
                </c:pt>
                <c:pt idx="267">
                  <c:v>1.9300000000000001E-2</c:v>
                </c:pt>
                <c:pt idx="268">
                  <c:v>2.2499999999999999E-2</c:v>
                </c:pt>
                <c:pt idx="269">
                  <c:v>2.5600000000000001E-2</c:v>
                </c:pt>
                <c:pt idx="270">
                  <c:v>2.98E-2</c:v>
                </c:pt>
                <c:pt idx="271">
                  <c:v>3.4500000000000003E-2</c:v>
                </c:pt>
                <c:pt idx="272">
                  <c:v>4.1599999999999998E-2</c:v>
                </c:pt>
                <c:pt idx="273">
                  <c:v>4.7899999999999998E-2</c:v>
                </c:pt>
                <c:pt idx="274">
                  <c:v>5.5199999999999999E-2</c:v>
                </c:pt>
                <c:pt idx="275">
                  <c:v>6.54E-2</c:v>
                </c:pt>
                <c:pt idx="276">
                  <c:v>7.5200000000000003E-2</c:v>
                </c:pt>
                <c:pt idx="277">
                  <c:v>8.9399999999999993E-2</c:v>
                </c:pt>
                <c:pt idx="278">
                  <c:v>0.1022</c:v>
                </c:pt>
                <c:pt idx="279">
                  <c:v>0.11890000000000001</c:v>
                </c:pt>
                <c:pt idx="280">
                  <c:v>0.1376</c:v>
                </c:pt>
                <c:pt idx="281">
                  <c:v>0.1595</c:v>
                </c:pt>
                <c:pt idx="282">
                  <c:v>0.18310000000000001</c:v>
                </c:pt>
                <c:pt idx="283">
                  <c:v>0.21110000000000001</c:v>
                </c:pt>
                <c:pt idx="284">
                  <c:v>0.2366</c:v>
                </c:pt>
                <c:pt idx="285">
                  <c:v>0.26540000000000002</c:v>
                </c:pt>
                <c:pt idx="286">
                  <c:v>0.2974</c:v>
                </c:pt>
                <c:pt idx="287">
                  <c:v>0.33489999999999998</c:v>
                </c:pt>
                <c:pt idx="288">
                  <c:v>0.36870000000000003</c:v>
                </c:pt>
                <c:pt idx="289">
                  <c:v>0.40570000000000001</c:v>
                </c:pt>
                <c:pt idx="290">
                  <c:v>0.44700000000000001</c:v>
                </c:pt>
                <c:pt idx="291">
                  <c:v>0.48799999999999999</c:v>
                </c:pt>
                <c:pt idx="292">
                  <c:v>0.53069999999999995</c:v>
                </c:pt>
                <c:pt idx="293">
                  <c:v>0.57150000000000001</c:v>
                </c:pt>
                <c:pt idx="294">
                  <c:v>0.61280000000000001</c:v>
                </c:pt>
                <c:pt idx="295">
                  <c:v>0.65500000000000003</c:v>
                </c:pt>
                <c:pt idx="296">
                  <c:v>0.69169999999999998</c:v>
                </c:pt>
                <c:pt idx="297">
                  <c:v>0.73270000000000002</c:v>
                </c:pt>
                <c:pt idx="298">
                  <c:v>0.76670000000000005</c:v>
                </c:pt>
                <c:pt idx="299">
                  <c:v>0.80779999999999996</c:v>
                </c:pt>
                <c:pt idx="300">
                  <c:v>0.83879999999999999</c:v>
                </c:pt>
                <c:pt idx="301">
                  <c:v>0.86880000000000002</c:v>
                </c:pt>
                <c:pt idx="302">
                  <c:v>0.89570000000000005</c:v>
                </c:pt>
                <c:pt idx="303">
                  <c:v>0.91969999999999996</c:v>
                </c:pt>
                <c:pt idx="304">
                  <c:v>0.93679999999999997</c:v>
                </c:pt>
                <c:pt idx="305">
                  <c:v>0.96050000000000002</c:v>
                </c:pt>
                <c:pt idx="306">
                  <c:v>0.9738</c:v>
                </c:pt>
                <c:pt idx="307">
                  <c:v>0.97989999999999999</c:v>
                </c:pt>
                <c:pt idx="308">
                  <c:v>0.9889</c:v>
                </c:pt>
                <c:pt idx="309">
                  <c:v>0.99560000000000004</c:v>
                </c:pt>
                <c:pt idx="310">
                  <c:v>1</c:v>
                </c:pt>
                <c:pt idx="311">
                  <c:v>0.99050000000000005</c:v>
                </c:pt>
                <c:pt idx="312">
                  <c:v>0.9909</c:v>
                </c:pt>
                <c:pt idx="313">
                  <c:v>0.97570000000000001</c:v>
                </c:pt>
                <c:pt idx="314">
                  <c:v>0.96799999999999997</c:v>
                </c:pt>
                <c:pt idx="315">
                  <c:v>0.95530000000000004</c:v>
                </c:pt>
                <c:pt idx="316">
                  <c:v>0.9425</c:v>
                </c:pt>
                <c:pt idx="317">
                  <c:v>0.93100000000000005</c:v>
                </c:pt>
                <c:pt idx="318">
                  <c:v>0.90310000000000001</c:v>
                </c:pt>
                <c:pt idx="319">
                  <c:v>0.89239999999999997</c:v>
                </c:pt>
                <c:pt idx="320">
                  <c:v>0.87090000000000001</c:v>
                </c:pt>
                <c:pt idx="321">
                  <c:v>0.8518</c:v>
                </c:pt>
                <c:pt idx="322">
                  <c:v>0.83050000000000002</c:v>
                </c:pt>
                <c:pt idx="323">
                  <c:v>0.81189999999999996</c:v>
                </c:pt>
                <c:pt idx="324">
                  <c:v>0.79500000000000004</c:v>
                </c:pt>
                <c:pt idx="325">
                  <c:v>0.77229999999999999</c:v>
                </c:pt>
                <c:pt idx="326">
                  <c:v>0.75360000000000005</c:v>
                </c:pt>
                <c:pt idx="327">
                  <c:v>0.7389</c:v>
                </c:pt>
                <c:pt idx="328">
                  <c:v>0.71919999999999995</c:v>
                </c:pt>
                <c:pt idx="329">
                  <c:v>0.70640000000000003</c:v>
                </c:pt>
                <c:pt idx="330">
                  <c:v>0.69040000000000001</c:v>
                </c:pt>
                <c:pt idx="331">
                  <c:v>0.67369999999999997</c:v>
                </c:pt>
                <c:pt idx="332">
                  <c:v>0.66200000000000003</c:v>
                </c:pt>
                <c:pt idx="333">
                  <c:v>0.65</c:v>
                </c:pt>
                <c:pt idx="334">
                  <c:v>0.63349999999999995</c:v>
                </c:pt>
                <c:pt idx="335">
                  <c:v>0.61570000000000003</c:v>
                </c:pt>
                <c:pt idx="336">
                  <c:v>0.60529999999999995</c:v>
                </c:pt>
                <c:pt idx="337">
                  <c:v>0.59570000000000001</c:v>
                </c:pt>
                <c:pt idx="338">
                  <c:v>0.58240000000000003</c:v>
                </c:pt>
                <c:pt idx="339">
                  <c:v>0.57630000000000003</c:v>
                </c:pt>
                <c:pt idx="340">
                  <c:v>0.56210000000000004</c:v>
                </c:pt>
                <c:pt idx="341">
                  <c:v>0.55400000000000005</c:v>
                </c:pt>
                <c:pt idx="342">
                  <c:v>0.54279999999999995</c:v>
                </c:pt>
                <c:pt idx="343">
                  <c:v>0.53800000000000003</c:v>
                </c:pt>
                <c:pt idx="344">
                  <c:v>0.53490000000000004</c:v>
                </c:pt>
                <c:pt idx="345">
                  <c:v>0.52139999999999997</c:v>
                </c:pt>
                <c:pt idx="346">
                  <c:v>0.51400000000000001</c:v>
                </c:pt>
                <c:pt idx="347">
                  <c:v>0.50319999999999998</c:v>
                </c:pt>
                <c:pt idx="348">
                  <c:v>0.49909999999999999</c:v>
                </c:pt>
                <c:pt idx="349">
                  <c:v>0.48870000000000002</c:v>
                </c:pt>
                <c:pt idx="350">
                  <c:v>0.4834</c:v>
                </c:pt>
                <c:pt idx="351">
                  <c:v>0.47660000000000002</c:v>
                </c:pt>
                <c:pt idx="352">
                  <c:v>0.47070000000000001</c:v>
                </c:pt>
                <c:pt idx="353">
                  <c:v>0.46179999999999999</c:v>
                </c:pt>
                <c:pt idx="354">
                  <c:v>0.45540000000000003</c:v>
                </c:pt>
                <c:pt idx="355">
                  <c:v>0.45169999999999999</c:v>
                </c:pt>
                <c:pt idx="356">
                  <c:v>0.44019999999999998</c:v>
                </c:pt>
                <c:pt idx="357">
                  <c:v>0.43280000000000002</c:v>
                </c:pt>
                <c:pt idx="358">
                  <c:v>0.42259999999999998</c:v>
                </c:pt>
                <c:pt idx="359">
                  <c:v>0.41599999999999998</c:v>
                </c:pt>
                <c:pt idx="360">
                  <c:v>0.4128</c:v>
                </c:pt>
                <c:pt idx="361">
                  <c:v>0.40620000000000001</c:v>
                </c:pt>
                <c:pt idx="362">
                  <c:v>0.4</c:v>
                </c:pt>
                <c:pt idx="363">
                  <c:v>0.3916</c:v>
                </c:pt>
                <c:pt idx="364">
                  <c:v>0.38579999999999998</c:v>
                </c:pt>
                <c:pt idx="365">
                  <c:v>0.37819999999999998</c:v>
                </c:pt>
                <c:pt idx="366">
                  <c:v>0.3705</c:v>
                </c:pt>
                <c:pt idx="367">
                  <c:v>0.36459999999999998</c:v>
                </c:pt>
                <c:pt idx="368">
                  <c:v>0.35899999999999999</c:v>
                </c:pt>
                <c:pt idx="369">
                  <c:v>0.35399999999999998</c:v>
                </c:pt>
                <c:pt idx="370">
                  <c:v>0.35020000000000001</c:v>
                </c:pt>
                <c:pt idx="371">
                  <c:v>0.33960000000000001</c:v>
                </c:pt>
                <c:pt idx="372">
                  <c:v>0.33639999999999998</c:v>
                </c:pt>
                <c:pt idx="373">
                  <c:v>0.32929999999999998</c:v>
                </c:pt>
                <c:pt idx="374">
                  <c:v>0.3201</c:v>
                </c:pt>
                <c:pt idx="375">
                  <c:v>0.314</c:v>
                </c:pt>
                <c:pt idx="376">
                  <c:v>0.30909999999999999</c:v>
                </c:pt>
                <c:pt idx="377">
                  <c:v>0.30470000000000003</c:v>
                </c:pt>
                <c:pt idx="378">
                  <c:v>0.29680000000000001</c:v>
                </c:pt>
                <c:pt idx="379">
                  <c:v>0.28639999999999999</c:v>
                </c:pt>
                <c:pt idx="380">
                  <c:v>0.27860000000000001</c:v>
                </c:pt>
                <c:pt idx="381">
                  <c:v>0.2757</c:v>
                </c:pt>
                <c:pt idx="382">
                  <c:v>0.26750000000000002</c:v>
                </c:pt>
                <c:pt idx="383">
                  <c:v>0.26019999999999999</c:v>
                </c:pt>
                <c:pt idx="384">
                  <c:v>0.252</c:v>
                </c:pt>
                <c:pt idx="385">
                  <c:v>0.24660000000000001</c:v>
                </c:pt>
                <c:pt idx="386">
                  <c:v>0.23980000000000001</c:v>
                </c:pt>
                <c:pt idx="387">
                  <c:v>0.23250000000000001</c:v>
                </c:pt>
                <c:pt idx="388">
                  <c:v>0.23080000000000001</c:v>
                </c:pt>
                <c:pt idx="389">
                  <c:v>0.22500000000000001</c:v>
                </c:pt>
                <c:pt idx="390">
                  <c:v>0.21659999999999999</c:v>
                </c:pt>
                <c:pt idx="391">
                  <c:v>0.2064</c:v>
                </c:pt>
                <c:pt idx="392">
                  <c:v>0.20649999999999999</c:v>
                </c:pt>
                <c:pt idx="393">
                  <c:v>0.19769999999999999</c:v>
                </c:pt>
                <c:pt idx="394">
                  <c:v>0.19520000000000001</c:v>
                </c:pt>
                <c:pt idx="395">
                  <c:v>0.1903</c:v>
                </c:pt>
                <c:pt idx="396">
                  <c:v>0.18479999999999999</c:v>
                </c:pt>
                <c:pt idx="397">
                  <c:v>0.18010000000000001</c:v>
                </c:pt>
                <c:pt idx="398">
                  <c:v>0.17549999999999999</c:v>
                </c:pt>
                <c:pt idx="399">
                  <c:v>0.1694</c:v>
                </c:pt>
                <c:pt idx="400">
                  <c:v>0.16650000000000001</c:v>
                </c:pt>
                <c:pt idx="401">
                  <c:v>0.16309999999999999</c:v>
                </c:pt>
                <c:pt idx="402">
                  <c:v>0.15790000000000001</c:v>
                </c:pt>
                <c:pt idx="403">
                  <c:v>0.15379999999999999</c:v>
                </c:pt>
                <c:pt idx="404">
                  <c:v>0.1487</c:v>
                </c:pt>
                <c:pt idx="405">
                  <c:v>0.14510000000000001</c:v>
                </c:pt>
                <c:pt idx="406">
                  <c:v>0.14249999999999999</c:v>
                </c:pt>
                <c:pt idx="407">
                  <c:v>0.14169999999999999</c:v>
                </c:pt>
                <c:pt idx="408">
                  <c:v>0.1361</c:v>
                </c:pt>
                <c:pt idx="409">
                  <c:v>0.13539999999999999</c:v>
                </c:pt>
                <c:pt idx="410">
                  <c:v>0.12839999999999999</c:v>
                </c:pt>
                <c:pt idx="411">
                  <c:v>0.1258</c:v>
                </c:pt>
                <c:pt idx="412">
                  <c:v>0.1245</c:v>
                </c:pt>
                <c:pt idx="413">
                  <c:v>0.12189999999999999</c:v>
                </c:pt>
                <c:pt idx="414">
                  <c:v>0.1196</c:v>
                </c:pt>
                <c:pt idx="415">
                  <c:v>0.1157</c:v>
                </c:pt>
                <c:pt idx="416">
                  <c:v>0.11119999999999999</c:v>
                </c:pt>
                <c:pt idx="417">
                  <c:v>0.1096</c:v>
                </c:pt>
                <c:pt idx="418">
                  <c:v>0.10639999999999999</c:v>
                </c:pt>
                <c:pt idx="419">
                  <c:v>0.10440000000000001</c:v>
                </c:pt>
                <c:pt idx="420">
                  <c:v>0.1018</c:v>
                </c:pt>
                <c:pt idx="421">
                  <c:v>9.9599999999999994E-2</c:v>
                </c:pt>
                <c:pt idx="422">
                  <c:v>9.6799999999999997E-2</c:v>
                </c:pt>
                <c:pt idx="423">
                  <c:v>9.6000000000000002E-2</c:v>
                </c:pt>
                <c:pt idx="424">
                  <c:v>9.4200000000000006E-2</c:v>
                </c:pt>
                <c:pt idx="425">
                  <c:v>9.2100000000000001E-2</c:v>
                </c:pt>
                <c:pt idx="426">
                  <c:v>8.8800000000000004E-2</c:v>
                </c:pt>
                <c:pt idx="427">
                  <c:v>8.7400000000000005E-2</c:v>
                </c:pt>
                <c:pt idx="428">
                  <c:v>8.6199999999999999E-2</c:v>
                </c:pt>
                <c:pt idx="429">
                  <c:v>8.2900000000000001E-2</c:v>
                </c:pt>
                <c:pt idx="430">
                  <c:v>8.14E-2</c:v>
                </c:pt>
                <c:pt idx="431">
                  <c:v>7.9100000000000004E-2</c:v>
                </c:pt>
                <c:pt idx="432">
                  <c:v>7.6999999999999999E-2</c:v>
                </c:pt>
                <c:pt idx="433">
                  <c:v>7.8E-2</c:v>
                </c:pt>
                <c:pt idx="434">
                  <c:v>7.2800000000000004E-2</c:v>
                </c:pt>
                <c:pt idx="435">
                  <c:v>7.4800000000000005E-2</c:v>
                </c:pt>
                <c:pt idx="436">
                  <c:v>7.0900000000000005E-2</c:v>
                </c:pt>
                <c:pt idx="437">
                  <c:v>7.3300000000000004E-2</c:v>
                </c:pt>
                <c:pt idx="438">
                  <c:v>6.8199999999999997E-2</c:v>
                </c:pt>
                <c:pt idx="439">
                  <c:v>6.6600000000000006E-2</c:v>
                </c:pt>
                <c:pt idx="440">
                  <c:v>6.6400000000000001E-2</c:v>
                </c:pt>
                <c:pt idx="441">
                  <c:v>6.6299999999999998E-2</c:v>
                </c:pt>
                <c:pt idx="442">
                  <c:v>6.1199999999999997E-2</c:v>
                </c:pt>
                <c:pt idx="443">
                  <c:v>6.2799999999999995E-2</c:v>
                </c:pt>
                <c:pt idx="444">
                  <c:v>6.0299999999999999E-2</c:v>
                </c:pt>
                <c:pt idx="445">
                  <c:v>6.0600000000000001E-2</c:v>
                </c:pt>
                <c:pt idx="446">
                  <c:v>5.6899999999999999E-2</c:v>
                </c:pt>
                <c:pt idx="447">
                  <c:v>5.5800000000000002E-2</c:v>
                </c:pt>
                <c:pt idx="448">
                  <c:v>5.6000000000000001E-2</c:v>
                </c:pt>
                <c:pt idx="449">
                  <c:v>5.5899999999999998E-2</c:v>
                </c:pt>
                <c:pt idx="450">
                  <c:v>5.3600000000000002E-2</c:v>
                </c:pt>
                <c:pt idx="451">
                  <c:v>5.1299999999999998E-2</c:v>
                </c:pt>
                <c:pt idx="452">
                  <c:v>5.2299999999999999E-2</c:v>
                </c:pt>
                <c:pt idx="453">
                  <c:v>0.05</c:v>
                </c:pt>
                <c:pt idx="454">
                  <c:v>4.9599999999999998E-2</c:v>
                </c:pt>
                <c:pt idx="455">
                  <c:v>4.8000000000000001E-2</c:v>
                </c:pt>
                <c:pt idx="456">
                  <c:v>4.5400000000000003E-2</c:v>
                </c:pt>
                <c:pt idx="457">
                  <c:v>4.5600000000000002E-2</c:v>
                </c:pt>
                <c:pt idx="458">
                  <c:v>4.3700000000000003E-2</c:v>
                </c:pt>
                <c:pt idx="459">
                  <c:v>4.3400000000000001E-2</c:v>
                </c:pt>
                <c:pt idx="460">
                  <c:v>4.0300000000000002E-2</c:v>
                </c:pt>
                <c:pt idx="461">
                  <c:v>4.1399999999999999E-2</c:v>
                </c:pt>
                <c:pt idx="462">
                  <c:v>3.9800000000000002E-2</c:v>
                </c:pt>
                <c:pt idx="463">
                  <c:v>4.0099999999999997E-2</c:v>
                </c:pt>
                <c:pt idx="464">
                  <c:v>3.95E-2</c:v>
                </c:pt>
                <c:pt idx="465">
                  <c:v>3.5900000000000001E-2</c:v>
                </c:pt>
                <c:pt idx="466">
                  <c:v>3.7999999999999999E-2</c:v>
                </c:pt>
                <c:pt idx="467">
                  <c:v>3.6799999999999999E-2</c:v>
                </c:pt>
                <c:pt idx="468">
                  <c:v>3.39E-2</c:v>
                </c:pt>
                <c:pt idx="469">
                  <c:v>3.3500000000000002E-2</c:v>
                </c:pt>
                <c:pt idx="470">
                  <c:v>3.3599999999999998E-2</c:v>
                </c:pt>
                <c:pt idx="471">
                  <c:v>3.2899999999999999E-2</c:v>
                </c:pt>
                <c:pt idx="472">
                  <c:v>3.2399999999999998E-2</c:v>
                </c:pt>
                <c:pt idx="473">
                  <c:v>3.0700000000000002E-2</c:v>
                </c:pt>
                <c:pt idx="474">
                  <c:v>3.0499999999999999E-2</c:v>
                </c:pt>
                <c:pt idx="475">
                  <c:v>2.9499999999999998E-2</c:v>
                </c:pt>
                <c:pt idx="476">
                  <c:v>0.03</c:v>
                </c:pt>
                <c:pt idx="477">
                  <c:v>2.9499999999999998E-2</c:v>
                </c:pt>
                <c:pt idx="478">
                  <c:v>2.7300000000000001E-2</c:v>
                </c:pt>
                <c:pt idx="479">
                  <c:v>2.63E-2</c:v>
                </c:pt>
                <c:pt idx="480">
                  <c:v>2.7E-2</c:v>
                </c:pt>
                <c:pt idx="481">
                  <c:v>2.53E-2</c:v>
                </c:pt>
                <c:pt idx="482">
                  <c:v>2.5000000000000001E-2</c:v>
                </c:pt>
                <c:pt idx="483">
                  <c:v>2.64E-2</c:v>
                </c:pt>
                <c:pt idx="484">
                  <c:v>2.4500000000000001E-2</c:v>
                </c:pt>
                <c:pt idx="485">
                  <c:v>2.4E-2</c:v>
                </c:pt>
                <c:pt idx="486">
                  <c:v>2.3400000000000001E-2</c:v>
                </c:pt>
                <c:pt idx="487">
                  <c:v>2.18E-2</c:v>
                </c:pt>
                <c:pt idx="488">
                  <c:v>2.1600000000000001E-2</c:v>
                </c:pt>
                <c:pt idx="489">
                  <c:v>2.1700000000000001E-2</c:v>
                </c:pt>
                <c:pt idx="490">
                  <c:v>1.9900000000000001E-2</c:v>
                </c:pt>
                <c:pt idx="491">
                  <c:v>2.1100000000000001E-2</c:v>
                </c:pt>
                <c:pt idx="492">
                  <c:v>0.02</c:v>
                </c:pt>
                <c:pt idx="493">
                  <c:v>1.9599999999999999E-2</c:v>
                </c:pt>
                <c:pt idx="494">
                  <c:v>1.78E-2</c:v>
                </c:pt>
                <c:pt idx="495">
                  <c:v>1.7500000000000002E-2</c:v>
                </c:pt>
                <c:pt idx="496">
                  <c:v>1.9900000000000001E-2</c:v>
                </c:pt>
                <c:pt idx="497">
                  <c:v>1.83E-2</c:v>
                </c:pt>
                <c:pt idx="498">
                  <c:v>1.66E-2</c:v>
                </c:pt>
                <c:pt idx="499">
                  <c:v>1.6299999999999999E-2</c:v>
                </c:pt>
                <c:pt idx="500">
                  <c:v>1.67E-2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191872"/>
        <c:axId val="257192264"/>
      </c:lineChart>
      <c:catAx>
        <c:axId val="2571918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88900" cap="flat" cmpd="sng" algn="ctr">
            <a:gradFill>
              <a:gsLst>
                <a:gs pos="0">
                  <a:srgbClr val="7030A0"/>
                </a:gs>
                <a:gs pos="67000">
                  <a:srgbClr val="FF9900"/>
                </a:gs>
                <a:gs pos="8422">
                  <a:srgbClr val="0070C0"/>
                </a:gs>
                <a:gs pos="19097">
                  <a:srgbClr val="00B0F0"/>
                </a:gs>
                <a:gs pos="55000">
                  <a:srgbClr val="DAFA1A"/>
                </a:gs>
                <a:gs pos="32000">
                  <a:srgbClr val="00B050"/>
                </a:gs>
                <a:gs pos="43000">
                  <a:srgbClr val="92D050"/>
                </a:gs>
                <a:gs pos="78000">
                  <a:srgbClr val="FF6600"/>
                </a:gs>
                <a:gs pos="89000">
                  <a:srgbClr val="FF0000"/>
                </a:gs>
                <a:gs pos="100000">
                  <a:srgbClr val="C00000"/>
                </a:gs>
              </a:gsLst>
              <a:lin ang="0" scaled="0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92264"/>
        <c:crosses val="autoZero"/>
        <c:auto val="1"/>
        <c:lblAlgn val="ctr"/>
        <c:lblOffset val="100"/>
        <c:noMultiLvlLbl val="0"/>
      </c:catAx>
      <c:valAx>
        <c:axId val="257192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relative ex|em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918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 PMT'!$D$3</c:f>
              <c:strCache>
                <c:ptCount val="1"/>
                <c:pt idx="0">
                  <c:v>DAPI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PMT'!$B$4:$C$16</c:f>
              <c:multiLvlStrCache>
                <c:ptCount val="13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525/50</c:v>
                  </c:pt>
                  <c:pt idx="7">
                    <c:v>540/30</c:v>
                  </c:pt>
                  <c:pt idx="8">
                    <c:v>595/50</c:v>
                  </c:pt>
                  <c:pt idx="9">
                    <c:v>700/75</c:v>
                  </c:pt>
                  <c:pt idx="10">
                    <c:v>595/50</c:v>
                  </c:pt>
                  <c:pt idx="11">
                    <c:v>700/75</c:v>
                  </c:pt>
                  <c:pt idx="12">
                    <c:v>700/75</c:v>
                  </c:pt>
                </c:lvl>
                <c:lvl>
                  <c:pt idx="0">
                    <c:v>403</c:v>
                  </c:pt>
                  <c:pt idx="6">
                    <c:v>488</c:v>
                  </c:pt>
                  <c:pt idx="10">
                    <c:v>561</c:v>
                  </c:pt>
                  <c:pt idx="12">
                    <c:v>641</c:v>
                  </c:pt>
                </c:lvl>
              </c:multiLvlStrCache>
            </c:multiLvlStrRef>
          </c:cat>
          <c:val>
            <c:numRef>
              <c:f>'A1 PMT'!$D$4:$D$16</c:f>
              <c:numCache>
                <c:formatCode>General</c:formatCode>
                <c:ptCount val="13"/>
                <c:pt idx="0">
                  <c:v>4.7538310400000006</c:v>
                </c:pt>
                <c:pt idx="1">
                  <c:v>3.1569406399999997</c:v>
                </c:pt>
                <c:pt idx="2">
                  <c:v>2.2603862399999999</c:v>
                </c:pt>
                <c:pt idx="3">
                  <c:v>0.97140539999999975</c:v>
                </c:pt>
                <c:pt idx="4">
                  <c:v>0.30710147999999993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'A1 PMT'!$E$3</c:f>
              <c:strCache>
                <c:ptCount val="1"/>
                <c:pt idx="0">
                  <c:v>Alexa 405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PMT'!$B$4:$C$16</c:f>
              <c:multiLvlStrCache>
                <c:ptCount val="13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525/50</c:v>
                  </c:pt>
                  <c:pt idx="7">
                    <c:v>540/30</c:v>
                  </c:pt>
                  <c:pt idx="8">
                    <c:v>595/50</c:v>
                  </c:pt>
                  <c:pt idx="9">
                    <c:v>700/75</c:v>
                  </c:pt>
                  <c:pt idx="10">
                    <c:v>595/50</c:v>
                  </c:pt>
                  <c:pt idx="11">
                    <c:v>700/75</c:v>
                  </c:pt>
                  <c:pt idx="12">
                    <c:v>700/75</c:v>
                  </c:pt>
                </c:lvl>
                <c:lvl>
                  <c:pt idx="0">
                    <c:v>403</c:v>
                  </c:pt>
                  <c:pt idx="6">
                    <c:v>488</c:v>
                  </c:pt>
                  <c:pt idx="10">
                    <c:v>561</c:v>
                  </c:pt>
                  <c:pt idx="12">
                    <c:v>641</c:v>
                  </c:pt>
                </c:lvl>
              </c:multiLvlStrCache>
            </c:multiLvlStrRef>
          </c:cat>
          <c:val>
            <c:numRef>
              <c:f>'A1 PMT'!$E$4:$E$16</c:f>
              <c:numCache>
                <c:formatCode>General</c:formatCode>
                <c:ptCount val="13"/>
                <c:pt idx="0">
                  <c:v>33.030256499999986</c:v>
                </c:pt>
                <c:pt idx="1">
                  <c:v>7.8344279999999982</c:v>
                </c:pt>
                <c:pt idx="2">
                  <c:v>1.4932395000000005</c:v>
                </c:pt>
                <c:pt idx="3">
                  <c:v>0.23007150000000004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'A1 PMT'!$F$3</c:f>
              <c:strCache>
                <c:ptCount val="1"/>
                <c:pt idx="0">
                  <c:v>Alexa 430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PMT'!$B$4:$C$16</c:f>
              <c:multiLvlStrCache>
                <c:ptCount val="13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525/50</c:v>
                  </c:pt>
                  <c:pt idx="7">
                    <c:v>540/30</c:v>
                  </c:pt>
                  <c:pt idx="8">
                    <c:v>595/50</c:v>
                  </c:pt>
                  <c:pt idx="9">
                    <c:v>700/75</c:v>
                  </c:pt>
                  <c:pt idx="10">
                    <c:v>595/50</c:v>
                  </c:pt>
                  <c:pt idx="11">
                    <c:v>700/75</c:v>
                  </c:pt>
                  <c:pt idx="12">
                    <c:v>700/75</c:v>
                  </c:pt>
                </c:lvl>
                <c:lvl>
                  <c:pt idx="0">
                    <c:v>403</c:v>
                  </c:pt>
                  <c:pt idx="6">
                    <c:v>488</c:v>
                  </c:pt>
                  <c:pt idx="10">
                    <c:v>561</c:v>
                  </c:pt>
                  <c:pt idx="12">
                    <c:v>641</c:v>
                  </c:pt>
                </c:lvl>
              </c:multiLvlStrCache>
            </c:multiLvlStrRef>
          </c:cat>
          <c:val>
            <c:numRef>
              <c:f>'A1 PMT'!$F$4:$F$16</c:f>
              <c:numCache>
                <c:formatCode>General</c:formatCode>
                <c:ptCount val="13"/>
                <c:pt idx="0">
                  <c:v>0.33580261</c:v>
                </c:pt>
                <c:pt idx="1">
                  <c:v>2.4953689799999994</c:v>
                </c:pt>
                <c:pt idx="2">
                  <c:v>27.340750710000005</c:v>
                </c:pt>
                <c:pt idx="3">
                  <c:v>20.220497959999996</c:v>
                </c:pt>
                <c:pt idx="4">
                  <c:v>18.977572770000002</c:v>
                </c:pt>
                <c:pt idx="5">
                  <c:v>3.6031980399999997</c:v>
                </c:pt>
                <c:pt idx="6">
                  <c:v>9.8320540500000035</c:v>
                </c:pt>
                <c:pt idx="7">
                  <c:v>7.2715277999999994</c:v>
                </c:pt>
                <c:pt idx="8">
                  <c:v>6.824557350000001</c:v>
                </c:pt>
                <c:pt idx="9">
                  <c:v>1.2957521999999999</c:v>
                </c:pt>
                <c:pt idx="10">
                  <c:v>0.15630888000000004</c:v>
                </c:pt>
                <c:pt idx="11">
                  <c:v>2.9677759999999997E-2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'A1 PMT'!$G$3</c:f>
              <c:strCache>
                <c:ptCount val="1"/>
                <c:pt idx="0">
                  <c:v>Alexa 488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PMT'!$B$4:$C$16</c:f>
              <c:multiLvlStrCache>
                <c:ptCount val="13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525/50</c:v>
                  </c:pt>
                  <c:pt idx="7">
                    <c:v>540/30</c:v>
                  </c:pt>
                  <c:pt idx="8">
                    <c:v>595/50</c:v>
                  </c:pt>
                  <c:pt idx="9">
                    <c:v>700/75</c:v>
                  </c:pt>
                  <c:pt idx="10">
                    <c:v>595/50</c:v>
                  </c:pt>
                  <c:pt idx="11">
                    <c:v>700/75</c:v>
                  </c:pt>
                  <c:pt idx="12">
                    <c:v>700/75</c:v>
                  </c:pt>
                </c:lvl>
                <c:lvl>
                  <c:pt idx="0">
                    <c:v>403</c:v>
                  </c:pt>
                  <c:pt idx="6">
                    <c:v>488</c:v>
                  </c:pt>
                  <c:pt idx="10">
                    <c:v>561</c:v>
                  </c:pt>
                  <c:pt idx="12">
                    <c:v>641</c:v>
                  </c:pt>
                </c:lvl>
              </c:multiLvlStrCache>
            </c:multiLvlStrRef>
          </c:cat>
          <c:val>
            <c:numRef>
              <c:f>'A1 PMT'!$G$4:$G$16</c:f>
              <c:numCache>
                <c:formatCode>General</c:formatCode>
                <c:ptCount val="13"/>
                <c:pt idx="0">
                  <c:v>2.5186000000000002E-4</c:v>
                </c:pt>
                <c:pt idx="1">
                  <c:v>5.226095E-2</c:v>
                </c:pt>
                <c:pt idx="2">
                  <c:v>0.93714535999999971</c:v>
                </c:pt>
                <c:pt idx="3">
                  <c:v>0.48769347999999996</c:v>
                </c:pt>
                <c:pt idx="4">
                  <c:v>0.12660077</c:v>
                </c:pt>
                <c:pt idx="5">
                  <c:v>2.0611399999999999E-3</c:v>
                </c:pt>
                <c:pt idx="6">
                  <c:v>27.414236639999991</c:v>
                </c:pt>
                <c:pt idx="7">
                  <c:v>14.266457519999999</c:v>
                </c:pt>
                <c:pt idx="8">
                  <c:v>3.70344198</c:v>
                </c:pt>
                <c:pt idx="9">
                  <c:v>6.0294359999999998E-2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'A1 PMT'!$H$3</c:f>
              <c:strCache>
                <c:ptCount val="1"/>
                <c:pt idx="0">
                  <c:v>Alexa 514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PMT'!$B$4:$C$16</c:f>
              <c:multiLvlStrCache>
                <c:ptCount val="13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525/50</c:v>
                  </c:pt>
                  <c:pt idx="7">
                    <c:v>540/30</c:v>
                  </c:pt>
                  <c:pt idx="8">
                    <c:v>595/50</c:v>
                  </c:pt>
                  <c:pt idx="9">
                    <c:v>700/75</c:v>
                  </c:pt>
                  <c:pt idx="10">
                    <c:v>595/50</c:v>
                  </c:pt>
                  <c:pt idx="11">
                    <c:v>700/75</c:v>
                  </c:pt>
                  <c:pt idx="12">
                    <c:v>700/75</c:v>
                  </c:pt>
                </c:lvl>
                <c:lvl>
                  <c:pt idx="0">
                    <c:v>403</c:v>
                  </c:pt>
                  <c:pt idx="6">
                    <c:v>488</c:v>
                  </c:pt>
                  <c:pt idx="10">
                    <c:v>561</c:v>
                  </c:pt>
                  <c:pt idx="12">
                    <c:v>641</c:v>
                  </c:pt>
                </c:lvl>
              </c:multiLvlStrCache>
            </c:multiLvlStrRef>
          </c:cat>
          <c:val>
            <c:numRef>
              <c:f>'A1 PMT'!$H$4:$H$16</c:f>
              <c:numCache>
                <c:formatCode>General</c:formatCode>
                <c:ptCount val="13"/>
                <c:pt idx="0">
                  <c:v>0</c:v>
                </c:pt>
                <c:pt idx="1">
                  <c:v>3.9200000000000015E-4</c:v>
                </c:pt>
                <c:pt idx="2">
                  <c:v>0.38822240000000008</c:v>
                </c:pt>
                <c:pt idx="3">
                  <c:v>0.41218080000000012</c:v>
                </c:pt>
                <c:pt idx="4">
                  <c:v>0.22159680000000007</c:v>
                </c:pt>
                <c:pt idx="5">
                  <c:v>3.0368000000000005E-3</c:v>
                </c:pt>
                <c:pt idx="6">
                  <c:v>10.1665741</c:v>
                </c:pt>
                <c:pt idx="7">
                  <c:v>10.793984700000001</c:v>
                </c:pt>
                <c:pt idx="8">
                  <c:v>5.8030662000000017</c:v>
                </c:pt>
                <c:pt idx="9">
                  <c:v>7.9526200000000005E-2</c:v>
                </c:pt>
                <c:pt idx="10">
                  <c:v>0.16342764000000004</c:v>
                </c:pt>
                <c:pt idx="11">
                  <c:v>2.2396400000000002E-3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'A1 PMT'!$I$3</c:f>
              <c:strCache>
                <c:ptCount val="1"/>
                <c:pt idx="0">
                  <c:v>Alexa 555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PMT'!$B$4:$C$16</c:f>
              <c:multiLvlStrCache>
                <c:ptCount val="13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525/50</c:v>
                  </c:pt>
                  <c:pt idx="7">
                    <c:v>540/30</c:v>
                  </c:pt>
                  <c:pt idx="8">
                    <c:v>595/50</c:v>
                  </c:pt>
                  <c:pt idx="9">
                    <c:v>700/75</c:v>
                  </c:pt>
                  <c:pt idx="10">
                    <c:v>595/50</c:v>
                  </c:pt>
                  <c:pt idx="11">
                    <c:v>700/75</c:v>
                  </c:pt>
                  <c:pt idx="12">
                    <c:v>700/75</c:v>
                  </c:pt>
                </c:lvl>
                <c:lvl>
                  <c:pt idx="0">
                    <c:v>403</c:v>
                  </c:pt>
                  <c:pt idx="6">
                    <c:v>488</c:v>
                  </c:pt>
                  <c:pt idx="10">
                    <c:v>561</c:v>
                  </c:pt>
                  <c:pt idx="12">
                    <c:v>641</c:v>
                  </c:pt>
                </c:lvl>
              </c:multiLvlStrCache>
            </c:multiLvlStrRef>
          </c:cat>
          <c:val>
            <c:numRef>
              <c:f>'A1 PMT'!$I$4:$I$16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5.93912E-3</c:v>
                </c:pt>
                <c:pt idx="3">
                  <c:v>1.4204959999999999E-2</c:v>
                </c:pt>
                <c:pt idx="4">
                  <c:v>0.11920612</c:v>
                </c:pt>
                <c:pt idx="5">
                  <c:v>1.1340999999999999E-2</c:v>
                </c:pt>
                <c:pt idx="6">
                  <c:v>0.19234649999999998</c:v>
                </c:pt>
                <c:pt idx="7">
                  <c:v>0.46004699999999993</c:v>
                </c:pt>
                <c:pt idx="8">
                  <c:v>3.8606527499999994</c:v>
                </c:pt>
                <c:pt idx="9">
                  <c:v>0.36729374999999992</c:v>
                </c:pt>
                <c:pt idx="10">
                  <c:v>20.099777369999998</c:v>
                </c:pt>
                <c:pt idx="11">
                  <c:v>1.9122472499999998</c:v>
                </c:pt>
                <c:pt idx="1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'A1 PMT'!$J$3</c:f>
              <c:strCache>
                <c:ptCount val="1"/>
                <c:pt idx="0">
                  <c:v>Alexa 610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PMT'!$B$4:$C$16</c:f>
              <c:multiLvlStrCache>
                <c:ptCount val="13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525/50</c:v>
                  </c:pt>
                  <c:pt idx="7">
                    <c:v>540/30</c:v>
                  </c:pt>
                  <c:pt idx="8">
                    <c:v>595/50</c:v>
                  </c:pt>
                  <c:pt idx="9">
                    <c:v>700/75</c:v>
                  </c:pt>
                  <c:pt idx="10">
                    <c:v>595/50</c:v>
                  </c:pt>
                  <c:pt idx="11">
                    <c:v>700/75</c:v>
                  </c:pt>
                  <c:pt idx="12">
                    <c:v>700/75</c:v>
                  </c:pt>
                </c:lvl>
                <c:lvl>
                  <c:pt idx="0">
                    <c:v>403</c:v>
                  </c:pt>
                  <c:pt idx="6">
                    <c:v>488</c:v>
                  </c:pt>
                  <c:pt idx="10">
                    <c:v>561</c:v>
                  </c:pt>
                  <c:pt idx="12">
                    <c:v>641</c:v>
                  </c:pt>
                </c:lvl>
              </c:multiLvlStrCache>
            </c:multiLvlStrRef>
          </c:cat>
          <c:val>
            <c:numRef>
              <c:f>'A1 PMT'!$J$4:$J$16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0.53481712000000003</c:v>
                </c:pt>
                <c:pt idx="5">
                  <c:v>0.49803519999999984</c:v>
                </c:pt>
                <c:pt idx="6">
                  <c:v>0</c:v>
                </c:pt>
                <c:pt idx="7">
                  <c:v>0</c:v>
                </c:pt>
                <c:pt idx="8">
                  <c:v>8.6418619999999988E-2</c:v>
                </c:pt>
                <c:pt idx="9">
                  <c:v>8.0475199999999969E-2</c:v>
                </c:pt>
                <c:pt idx="10">
                  <c:v>2.6202777799999999</c:v>
                </c:pt>
                <c:pt idx="11">
                  <c:v>2.4400687999999993</c:v>
                </c:pt>
                <c:pt idx="12">
                  <c:v>0.60356399999999977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'A1 PMT'!$K$3</c:f>
              <c:strCache>
                <c:ptCount val="1"/>
                <c:pt idx="0">
                  <c:v>Alexa 647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PMT'!$B$4:$C$16</c:f>
              <c:multiLvlStrCache>
                <c:ptCount val="13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525/50</c:v>
                  </c:pt>
                  <c:pt idx="7">
                    <c:v>540/30</c:v>
                  </c:pt>
                  <c:pt idx="8">
                    <c:v>595/50</c:v>
                  </c:pt>
                  <c:pt idx="9">
                    <c:v>700/75</c:v>
                  </c:pt>
                  <c:pt idx="10">
                    <c:v>595/50</c:v>
                  </c:pt>
                  <c:pt idx="11">
                    <c:v>700/75</c:v>
                  </c:pt>
                  <c:pt idx="12">
                    <c:v>700/75</c:v>
                  </c:pt>
                </c:lvl>
                <c:lvl>
                  <c:pt idx="0">
                    <c:v>403</c:v>
                  </c:pt>
                  <c:pt idx="6">
                    <c:v>488</c:v>
                  </c:pt>
                  <c:pt idx="10">
                    <c:v>561</c:v>
                  </c:pt>
                  <c:pt idx="12">
                    <c:v>641</c:v>
                  </c:pt>
                </c:lvl>
              </c:multiLvlStrCache>
            </c:multiLvlStrRef>
          </c:cat>
          <c:val>
            <c:numRef>
              <c:f>'A1 PMT'!$K$4:$K$16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2.9180160000000002</c:v>
                </c:pt>
                <c:pt idx="12">
                  <c:v>31.13887824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'A1 PMT'!$L$3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PMT'!$B$4:$C$16</c:f>
              <c:multiLvlStrCache>
                <c:ptCount val="13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525/50</c:v>
                  </c:pt>
                  <c:pt idx="7">
                    <c:v>540/30</c:v>
                  </c:pt>
                  <c:pt idx="8">
                    <c:v>595/50</c:v>
                  </c:pt>
                  <c:pt idx="9">
                    <c:v>700/75</c:v>
                  </c:pt>
                  <c:pt idx="10">
                    <c:v>595/50</c:v>
                  </c:pt>
                  <c:pt idx="11">
                    <c:v>700/75</c:v>
                  </c:pt>
                  <c:pt idx="12">
                    <c:v>700/75</c:v>
                  </c:pt>
                </c:lvl>
                <c:lvl>
                  <c:pt idx="0">
                    <c:v>403</c:v>
                  </c:pt>
                  <c:pt idx="6">
                    <c:v>488</c:v>
                  </c:pt>
                  <c:pt idx="10">
                    <c:v>561</c:v>
                  </c:pt>
                  <c:pt idx="12">
                    <c:v>641</c:v>
                  </c:pt>
                </c:lvl>
              </c:multiLvlStrCache>
            </c:multiLvlStrRef>
          </c:cat>
          <c:val>
            <c:numRef>
              <c:f>'A1 PMT'!$L$4:$L$16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'A1 PMT'!$M$3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PMT'!$B$4:$C$16</c:f>
              <c:multiLvlStrCache>
                <c:ptCount val="13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525/50</c:v>
                  </c:pt>
                  <c:pt idx="7">
                    <c:v>540/30</c:v>
                  </c:pt>
                  <c:pt idx="8">
                    <c:v>595/50</c:v>
                  </c:pt>
                  <c:pt idx="9">
                    <c:v>700/75</c:v>
                  </c:pt>
                  <c:pt idx="10">
                    <c:v>595/50</c:v>
                  </c:pt>
                  <c:pt idx="11">
                    <c:v>700/75</c:v>
                  </c:pt>
                  <c:pt idx="12">
                    <c:v>700/75</c:v>
                  </c:pt>
                </c:lvl>
                <c:lvl>
                  <c:pt idx="0">
                    <c:v>403</c:v>
                  </c:pt>
                  <c:pt idx="6">
                    <c:v>488</c:v>
                  </c:pt>
                  <c:pt idx="10">
                    <c:v>561</c:v>
                  </c:pt>
                  <c:pt idx="12">
                    <c:v>641</c:v>
                  </c:pt>
                </c:lvl>
              </c:multiLvlStrCache>
            </c:multiLvlStrRef>
          </c:cat>
          <c:val>
            <c:numRef>
              <c:f>'A1 PMT'!$M$4:$M$16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193440"/>
        <c:axId val="257193048"/>
      </c:lineChart>
      <c:catAx>
        <c:axId val="2571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93048"/>
        <c:crosses val="autoZero"/>
        <c:auto val="1"/>
        <c:lblAlgn val="ctr"/>
        <c:lblOffset val="100"/>
        <c:noMultiLvlLbl val="0"/>
      </c:catAx>
      <c:valAx>
        <c:axId val="25719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 (normalized)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 PMT'!$AE$3</c:f>
              <c:strCache>
                <c:ptCount val="1"/>
                <c:pt idx="0">
                  <c:v>DAPI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PMT'!$AE$4:$AE$28</c:f>
              <c:numCache>
                <c:formatCode>General</c:formatCode>
                <c:ptCount val="25"/>
                <c:pt idx="0">
                  <c:v>1</c:v>
                </c:pt>
                <c:pt idx="1">
                  <c:v>0.66408347571393689</c:v>
                </c:pt>
                <c:pt idx="2">
                  <c:v>0.4754872903518253</c:v>
                </c:pt>
                <c:pt idx="3">
                  <c:v>0.20434159140834748</c:v>
                </c:pt>
                <c:pt idx="4">
                  <c:v>6.4600840336134432E-2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'A1 PMT'!$AF$3</c:f>
              <c:strCache>
                <c:ptCount val="1"/>
                <c:pt idx="0">
                  <c:v>Alexa 405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PMT'!$AF$4:$AF$28</c:f>
              <c:numCache>
                <c:formatCode>General</c:formatCode>
                <c:ptCount val="25"/>
                <c:pt idx="0">
                  <c:v>1</c:v>
                </c:pt>
                <c:pt idx="1">
                  <c:v>0.23718943871961762</c:v>
                </c:pt>
                <c:pt idx="2">
                  <c:v>4.5208232034165435E-2</c:v>
                </c:pt>
                <c:pt idx="3">
                  <c:v>6.965477243569094E-3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'A1 PMT'!$AG$3</c:f>
              <c:strCache>
                <c:ptCount val="1"/>
                <c:pt idx="0">
                  <c:v>Alexa 430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PMT'!$AG$4:$AG$28</c:f>
              <c:numCache>
                <c:formatCode>General</c:formatCode>
                <c:ptCount val="25"/>
                <c:pt idx="0">
                  <c:v>1.2282128371741405E-2</c:v>
                </c:pt>
                <c:pt idx="1">
                  <c:v>9.1269219578791846E-2</c:v>
                </c:pt>
                <c:pt idx="2">
                  <c:v>1</c:v>
                </c:pt>
                <c:pt idx="3">
                  <c:v>0.73957361941068633</c:v>
                </c:pt>
                <c:pt idx="4">
                  <c:v>0.69411308311511966</c:v>
                </c:pt>
                <c:pt idx="5">
                  <c:v>0.13178855541380996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0.35961170760405947</c:v>
                </c:pt>
                <c:pt idx="16">
                  <c:v>0.26595933217519169</c:v>
                </c:pt>
                <c:pt idx="17">
                  <c:v>0.24961119108934662</c:v>
                </c:pt>
                <c:pt idx="18">
                  <c:v>4.7392707455032407E-2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5.7170661353797194E-3</c:v>
                </c:pt>
                <c:pt idx="23">
                  <c:v>1.0854771441643415E-3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'A1 PMT'!$AH$3</c:f>
              <c:strCache>
                <c:ptCount val="1"/>
                <c:pt idx="0">
                  <c:v>Alexa 488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PMT'!$AH$4:$AH$28</c:f>
              <c:numCache>
                <c:formatCode>General</c:formatCode>
                <c:ptCount val="25"/>
                <c:pt idx="0">
                  <c:v>9.1871972693382313E-6</c:v>
                </c:pt>
                <c:pt idx="1">
                  <c:v>1.906343433387683E-3</c:v>
                </c:pt>
                <c:pt idx="2">
                  <c:v>3.4184623570098431E-2</c:v>
                </c:pt>
                <c:pt idx="3">
                  <c:v>1.7789788802231633E-2</c:v>
                </c:pt>
                <c:pt idx="4">
                  <c:v>4.6180665784170466E-3</c:v>
                </c:pt>
                <c:pt idx="5">
                  <c:v>7.5185022551114912E-5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0.52040323819135181</c:v>
                </c:pt>
                <c:pt idx="17">
                  <c:v>0.13509192426669012</c:v>
                </c:pt>
                <c:pt idx="18">
                  <c:v>2.199381321164521E-3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'A1 PMT'!$AI$3</c:f>
              <c:strCache>
                <c:ptCount val="1"/>
                <c:pt idx="0">
                  <c:v>Alexa 514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PMT'!$AI$4:$AI$28</c:f>
              <c:numCache>
                <c:formatCode>General</c:formatCode>
                <c:ptCount val="25"/>
                <c:pt idx="0">
                  <c:v>0</c:v>
                </c:pt>
                <c:pt idx="1">
                  <c:v>3.6316523591144253E-5</c:v>
                </c:pt>
                <c:pt idx="2">
                  <c:v>3.5966550888292446E-2</c:v>
                </c:pt>
                <c:pt idx="3">
                  <c:v>3.818615751789977E-2</c:v>
                </c:pt>
                <c:pt idx="4">
                  <c:v>2.0529656670719577E-2</c:v>
                </c:pt>
                <c:pt idx="5">
                  <c:v>2.8134188479996642E-4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0.94187405138715818</c:v>
                </c:pt>
                <c:pt idx="16">
                  <c:v>1</c:v>
                </c:pt>
                <c:pt idx="17">
                  <c:v>0.53762038406446888</c:v>
                </c:pt>
                <c:pt idx="18">
                  <c:v>7.3676406081991204E-3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1.5140621794655687E-2</c:v>
                </c:pt>
                <c:pt idx="23">
                  <c:v>2.0748964003997522E-4</c:v>
                </c:pt>
                <c:pt idx="2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'A1 PMT'!$AJ$3</c:f>
              <c:strCache>
                <c:ptCount val="1"/>
                <c:pt idx="0">
                  <c:v>Alexa 555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PMT'!$AJ$4:$AJ$28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2.9548187975775579E-4</c:v>
                </c:pt>
                <c:pt idx="3">
                  <c:v>7.0672225560078437E-4</c:v>
                </c:pt>
                <c:pt idx="4">
                  <c:v>5.9307184256638364E-3</c:v>
                </c:pt>
                <c:pt idx="5">
                  <c:v>5.6423510525679022E-4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9.5695836057909534E-3</c:v>
                </c:pt>
                <c:pt idx="16">
                  <c:v>2.2888163959798126E-2</c:v>
                </c:pt>
                <c:pt idx="17">
                  <c:v>0.19207440355843106</c:v>
                </c:pt>
                <c:pt idx="18">
                  <c:v>1.8273523295248319E-2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9.5137732861366509E-2</c:v>
                </c:pt>
                <c:pt idx="2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'A1 PMT'!$AK$3</c:f>
              <c:strCache>
                <c:ptCount val="1"/>
                <c:pt idx="0">
                  <c:v>Alexa 610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PMT'!$AK$4:$AK$28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0.20410703173615435</c:v>
                </c:pt>
                <c:pt idx="5">
                  <c:v>0.19006961925998542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3.2980709396390785E-2</c:v>
                </c:pt>
                <c:pt idx="18">
                  <c:v>3.0712468965790326E-2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0.93122523826462378</c:v>
                </c:pt>
                <c:pt idx="24">
                  <c:v>0.23034351724342744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'A1 PMT'!$AL$3</c:f>
              <c:strCache>
                <c:ptCount val="1"/>
                <c:pt idx="0">
                  <c:v>Alexa 647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PMT'!$AL$4:$AL$28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9.3709734098629496E-2</c:v>
                </c:pt>
                <c:pt idx="24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'A1 PMT'!$AM$3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PMT'!$AM$4:$AM$28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'A1 PMT'!$AN$3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PMT'!$AN$4:$AN$28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812544"/>
        <c:axId val="253812936"/>
      </c:lineChart>
      <c:catAx>
        <c:axId val="2538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12936"/>
        <c:crosses val="autoZero"/>
        <c:auto val="1"/>
        <c:lblAlgn val="ctr"/>
        <c:lblOffset val="100"/>
        <c:noMultiLvlLbl val="0"/>
      </c:catAx>
      <c:valAx>
        <c:axId val="253812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 spectral'!$D$2</c:f>
              <c:strCache>
                <c:ptCount val="1"/>
                <c:pt idx="0">
                  <c:v>DAPI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spectral'!$A$3:$A$107</c:f>
              <c:numCache>
                <c:formatCode>General</c:formatCode>
                <c:ptCount val="105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405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405</c:v>
                </c:pt>
                <c:pt idx="16">
                  <c:v>405</c:v>
                </c:pt>
                <c:pt idx="17">
                  <c:v>405</c:v>
                </c:pt>
                <c:pt idx="18">
                  <c:v>405</c:v>
                </c:pt>
                <c:pt idx="19">
                  <c:v>405</c:v>
                </c:pt>
                <c:pt idx="20">
                  <c:v>405</c:v>
                </c:pt>
                <c:pt idx="21">
                  <c:v>405</c:v>
                </c:pt>
                <c:pt idx="22">
                  <c:v>405</c:v>
                </c:pt>
                <c:pt idx="23">
                  <c:v>405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405</c:v>
                </c:pt>
                <c:pt idx="35">
                  <c:v>405</c:v>
                </c:pt>
                <c:pt idx="36">
                  <c:v>405</c:v>
                </c:pt>
                <c:pt idx="37">
                  <c:v>488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488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488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488</c:v>
                </c:pt>
                <c:pt idx="59">
                  <c:v>488</c:v>
                </c:pt>
                <c:pt idx="60">
                  <c:v>488</c:v>
                </c:pt>
                <c:pt idx="61">
                  <c:v>488</c:v>
                </c:pt>
                <c:pt idx="62">
                  <c:v>488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488</c:v>
                </c:pt>
                <c:pt idx="67">
                  <c:v>561</c:v>
                </c:pt>
                <c:pt idx="68">
                  <c:v>561</c:v>
                </c:pt>
                <c:pt idx="69">
                  <c:v>561</c:v>
                </c:pt>
                <c:pt idx="70">
                  <c:v>561</c:v>
                </c:pt>
                <c:pt idx="71">
                  <c:v>561</c:v>
                </c:pt>
                <c:pt idx="72">
                  <c:v>561</c:v>
                </c:pt>
                <c:pt idx="73">
                  <c:v>561</c:v>
                </c:pt>
                <c:pt idx="74">
                  <c:v>561</c:v>
                </c:pt>
                <c:pt idx="75">
                  <c:v>561</c:v>
                </c:pt>
                <c:pt idx="76">
                  <c:v>561</c:v>
                </c:pt>
                <c:pt idx="77">
                  <c:v>561</c:v>
                </c:pt>
                <c:pt idx="78">
                  <c:v>561</c:v>
                </c:pt>
                <c:pt idx="79">
                  <c:v>561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561</c:v>
                </c:pt>
                <c:pt idx="86">
                  <c:v>561</c:v>
                </c:pt>
                <c:pt idx="87">
                  <c:v>561</c:v>
                </c:pt>
                <c:pt idx="88">
                  <c:v>561</c:v>
                </c:pt>
                <c:pt idx="89">
                  <c:v>640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</c:numCache>
            </c:numRef>
          </c:cat>
          <c:val>
            <c:numRef>
              <c:f>'A1 spectral'!$D$3:$D$107</c:f>
              <c:numCache>
                <c:formatCode>General</c:formatCode>
                <c:ptCount val="105"/>
                <c:pt idx="0">
                  <c:v>0.62681759999999997</c:v>
                </c:pt>
                <c:pt idx="1">
                  <c:v>0.73334120000000003</c:v>
                </c:pt>
                <c:pt idx="2">
                  <c:v>0.77712300000000001</c:v>
                </c:pt>
                <c:pt idx="3">
                  <c:v>0.78168919999999997</c:v>
                </c:pt>
                <c:pt idx="4">
                  <c:v>0.73589290000000007</c:v>
                </c:pt>
                <c:pt idx="5">
                  <c:v>0.65765130000000005</c:v>
                </c:pt>
                <c:pt idx="6">
                  <c:v>0.57296330000000006</c:v>
                </c:pt>
                <c:pt idx="7">
                  <c:v>0.48834639999999996</c:v>
                </c:pt>
                <c:pt idx="8">
                  <c:v>0.40692109999999992</c:v>
                </c:pt>
                <c:pt idx="9">
                  <c:v>0.33172099999999999</c:v>
                </c:pt>
                <c:pt idx="10">
                  <c:v>0.26617469999999999</c:v>
                </c:pt>
                <c:pt idx="11">
                  <c:v>0.21193330000000002</c:v>
                </c:pt>
                <c:pt idx="12">
                  <c:v>0.16718769999999999</c:v>
                </c:pt>
                <c:pt idx="13">
                  <c:v>0.1309662</c:v>
                </c:pt>
                <c:pt idx="14">
                  <c:v>0.1008356</c:v>
                </c:pt>
                <c:pt idx="15">
                  <c:v>7.6163900000000007E-2</c:v>
                </c:pt>
                <c:pt idx="16">
                  <c:v>5.7180200000000007E-2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'A1 spectral'!$E$2</c:f>
              <c:strCache>
                <c:ptCount val="1"/>
                <c:pt idx="0">
                  <c:v>Alexa 405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spectral'!$A$3:$A$107</c:f>
              <c:numCache>
                <c:formatCode>General</c:formatCode>
                <c:ptCount val="105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405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405</c:v>
                </c:pt>
                <c:pt idx="16">
                  <c:v>405</c:v>
                </c:pt>
                <c:pt idx="17">
                  <c:v>405</c:v>
                </c:pt>
                <c:pt idx="18">
                  <c:v>405</c:v>
                </c:pt>
                <c:pt idx="19">
                  <c:v>405</c:v>
                </c:pt>
                <c:pt idx="20">
                  <c:v>405</c:v>
                </c:pt>
                <c:pt idx="21">
                  <c:v>405</c:v>
                </c:pt>
                <c:pt idx="22">
                  <c:v>405</c:v>
                </c:pt>
                <c:pt idx="23">
                  <c:v>405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405</c:v>
                </c:pt>
                <c:pt idx="35">
                  <c:v>405</c:v>
                </c:pt>
                <c:pt idx="36">
                  <c:v>405</c:v>
                </c:pt>
                <c:pt idx="37">
                  <c:v>488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488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488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488</c:v>
                </c:pt>
                <c:pt idx="59">
                  <c:v>488</c:v>
                </c:pt>
                <c:pt idx="60">
                  <c:v>488</c:v>
                </c:pt>
                <c:pt idx="61">
                  <c:v>488</c:v>
                </c:pt>
                <c:pt idx="62">
                  <c:v>488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488</c:v>
                </c:pt>
                <c:pt idx="67">
                  <c:v>561</c:v>
                </c:pt>
                <c:pt idx="68">
                  <c:v>561</c:v>
                </c:pt>
                <c:pt idx="69">
                  <c:v>561</c:v>
                </c:pt>
                <c:pt idx="70">
                  <c:v>561</c:v>
                </c:pt>
                <c:pt idx="71">
                  <c:v>561</c:v>
                </c:pt>
                <c:pt idx="72">
                  <c:v>561</c:v>
                </c:pt>
                <c:pt idx="73">
                  <c:v>561</c:v>
                </c:pt>
                <c:pt idx="74">
                  <c:v>561</c:v>
                </c:pt>
                <c:pt idx="75">
                  <c:v>561</c:v>
                </c:pt>
                <c:pt idx="76">
                  <c:v>561</c:v>
                </c:pt>
                <c:pt idx="77">
                  <c:v>561</c:v>
                </c:pt>
                <c:pt idx="78">
                  <c:v>561</c:v>
                </c:pt>
                <c:pt idx="79">
                  <c:v>561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561</c:v>
                </c:pt>
                <c:pt idx="86">
                  <c:v>561</c:v>
                </c:pt>
                <c:pt idx="87">
                  <c:v>561</c:v>
                </c:pt>
                <c:pt idx="88">
                  <c:v>561</c:v>
                </c:pt>
                <c:pt idx="89">
                  <c:v>640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</c:numCache>
            </c:numRef>
          </c:cat>
          <c:val>
            <c:numRef>
              <c:f>'A1 spectral'!$E$3:$E$107</c:f>
              <c:numCache>
                <c:formatCode>General</c:formatCode>
                <c:ptCount val="105"/>
                <c:pt idx="0">
                  <c:v>7.9006522400000012</c:v>
                </c:pt>
                <c:pt idx="1">
                  <c:v>6.8743006799999993</c:v>
                </c:pt>
                <c:pt idx="2">
                  <c:v>5.1614484999999997</c:v>
                </c:pt>
                <c:pt idx="3">
                  <c:v>3.6387028599999995</c:v>
                </c:pt>
                <c:pt idx="4">
                  <c:v>2.5225046600000001</c:v>
                </c:pt>
                <c:pt idx="5">
                  <c:v>1.6582040800000002</c:v>
                </c:pt>
                <c:pt idx="6">
                  <c:v>1.04726414</c:v>
                </c:pt>
                <c:pt idx="7">
                  <c:v>0.63434826</c:v>
                </c:pt>
                <c:pt idx="8">
                  <c:v>0.37014406000000005</c:v>
                </c:pt>
                <c:pt idx="9">
                  <c:v>0.20379008000000001</c:v>
                </c:pt>
                <c:pt idx="10">
                  <c:v>9.3891459999999996E-2</c:v>
                </c:pt>
                <c:pt idx="11">
                  <c:v>2.6076179999999997E-2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'A1 spectral'!$F$2</c:f>
              <c:strCache>
                <c:ptCount val="1"/>
                <c:pt idx="0">
                  <c:v>Alexa 430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spectral'!$A$3:$A$107</c:f>
              <c:numCache>
                <c:formatCode>General</c:formatCode>
                <c:ptCount val="105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405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405</c:v>
                </c:pt>
                <c:pt idx="16">
                  <c:v>405</c:v>
                </c:pt>
                <c:pt idx="17">
                  <c:v>405</c:v>
                </c:pt>
                <c:pt idx="18">
                  <c:v>405</c:v>
                </c:pt>
                <c:pt idx="19">
                  <c:v>405</c:v>
                </c:pt>
                <c:pt idx="20">
                  <c:v>405</c:v>
                </c:pt>
                <c:pt idx="21">
                  <c:v>405</c:v>
                </c:pt>
                <c:pt idx="22">
                  <c:v>405</c:v>
                </c:pt>
                <c:pt idx="23">
                  <c:v>405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405</c:v>
                </c:pt>
                <c:pt idx="35">
                  <c:v>405</c:v>
                </c:pt>
                <c:pt idx="36">
                  <c:v>405</c:v>
                </c:pt>
                <c:pt idx="37">
                  <c:v>488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488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488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488</c:v>
                </c:pt>
                <c:pt idx="59">
                  <c:v>488</c:v>
                </c:pt>
                <c:pt idx="60">
                  <c:v>488</c:v>
                </c:pt>
                <c:pt idx="61">
                  <c:v>488</c:v>
                </c:pt>
                <c:pt idx="62">
                  <c:v>488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488</c:v>
                </c:pt>
                <c:pt idx="67">
                  <c:v>561</c:v>
                </c:pt>
                <c:pt idx="68">
                  <c:v>561</c:v>
                </c:pt>
                <c:pt idx="69">
                  <c:v>561</c:v>
                </c:pt>
                <c:pt idx="70">
                  <c:v>561</c:v>
                </c:pt>
                <c:pt idx="71">
                  <c:v>561</c:v>
                </c:pt>
                <c:pt idx="72">
                  <c:v>561</c:v>
                </c:pt>
                <c:pt idx="73">
                  <c:v>561</c:v>
                </c:pt>
                <c:pt idx="74">
                  <c:v>561</c:v>
                </c:pt>
                <c:pt idx="75">
                  <c:v>561</c:v>
                </c:pt>
                <c:pt idx="76">
                  <c:v>561</c:v>
                </c:pt>
                <c:pt idx="77">
                  <c:v>561</c:v>
                </c:pt>
                <c:pt idx="78">
                  <c:v>561</c:v>
                </c:pt>
                <c:pt idx="79">
                  <c:v>561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561</c:v>
                </c:pt>
                <c:pt idx="86">
                  <c:v>561</c:v>
                </c:pt>
                <c:pt idx="87">
                  <c:v>561</c:v>
                </c:pt>
                <c:pt idx="88">
                  <c:v>561</c:v>
                </c:pt>
                <c:pt idx="89">
                  <c:v>640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</c:numCache>
            </c:numRef>
          </c:cat>
          <c:val>
            <c:numRef>
              <c:f>'A1 spectral'!$F$3:$F$107</c:f>
              <c:numCache>
                <c:formatCode>General</c:formatCode>
                <c:ptCount val="105"/>
                <c:pt idx="0">
                  <c:v>3.3629400000000004E-2</c:v>
                </c:pt>
                <c:pt idx="1">
                  <c:v>3.4343399999999989E-2</c:v>
                </c:pt>
                <c:pt idx="2">
                  <c:v>4.9980000000000004E-2</c:v>
                </c:pt>
                <c:pt idx="3">
                  <c:v>0.10959899999999999</c:v>
                </c:pt>
                <c:pt idx="4">
                  <c:v>0.22491000000000003</c:v>
                </c:pt>
                <c:pt idx="5">
                  <c:v>0.61975199999999986</c:v>
                </c:pt>
                <c:pt idx="6">
                  <c:v>1.4861196000000001</c:v>
                </c:pt>
                <c:pt idx="7">
                  <c:v>3.0629171999999998</c:v>
                </c:pt>
                <c:pt idx="8">
                  <c:v>4.7935818000000001</c:v>
                </c:pt>
                <c:pt idx="9">
                  <c:v>6.2180118000000002</c:v>
                </c:pt>
                <c:pt idx="10">
                  <c:v>6.9516467999999998</c:v>
                </c:pt>
                <c:pt idx="11">
                  <c:v>6.9985565999999997</c:v>
                </c:pt>
                <c:pt idx="12">
                  <c:v>6.6362016000000006</c:v>
                </c:pt>
                <c:pt idx="13">
                  <c:v>6.0330857999999994</c:v>
                </c:pt>
                <c:pt idx="14">
                  <c:v>5.3749205999999994</c:v>
                </c:pt>
                <c:pt idx="15">
                  <c:v>4.6521383999999992</c:v>
                </c:pt>
                <c:pt idx="16">
                  <c:v>3.9264288000000005</c:v>
                </c:pt>
                <c:pt idx="17">
                  <c:v>3.2128571999999997</c:v>
                </c:pt>
                <c:pt idx="18">
                  <c:v>2.5429110000000001</c:v>
                </c:pt>
                <c:pt idx="19">
                  <c:v>2.0673869999999996</c:v>
                </c:pt>
                <c:pt idx="20">
                  <c:v>1.7219537999999996</c:v>
                </c:pt>
                <c:pt idx="21">
                  <c:v>1.4417088</c:v>
                </c:pt>
                <c:pt idx="22">
                  <c:v>1.1713883999999999</c:v>
                </c:pt>
                <c:pt idx="23">
                  <c:v>0.95069100000000006</c:v>
                </c:pt>
                <c:pt idx="24">
                  <c:v>0.78432899999999994</c:v>
                </c:pt>
                <c:pt idx="25">
                  <c:v>0.66073559999999998</c:v>
                </c:pt>
                <c:pt idx="26">
                  <c:v>0.55463519999999999</c:v>
                </c:pt>
                <c:pt idx="27">
                  <c:v>0.49230299999999999</c:v>
                </c:pt>
                <c:pt idx="28">
                  <c:v>0.41540520000000003</c:v>
                </c:pt>
                <c:pt idx="29">
                  <c:v>0.23426339999999998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1.6414996500000001</c:v>
                </c:pt>
                <c:pt idx="38">
                  <c:v>2.1292771500000001</c:v>
                </c:pt>
                <c:pt idx="39">
                  <c:v>2.3805008999999999</c:v>
                </c:pt>
                <c:pt idx="40">
                  <c:v>2.3965645499999999</c:v>
                </c:pt>
                <c:pt idx="41">
                  <c:v>2.2724808000000003</c:v>
                </c:pt>
                <c:pt idx="42">
                  <c:v>2.0659516500000001</c:v>
                </c:pt>
                <c:pt idx="43">
                  <c:v>1.8405715499999999</c:v>
                </c:pt>
                <c:pt idx="44">
                  <c:v>1.5930641999999997</c:v>
                </c:pt>
                <c:pt idx="45">
                  <c:v>1.3445544000000003</c:v>
                </c:pt>
                <c:pt idx="46">
                  <c:v>1.1002010999999998</c:v>
                </c:pt>
                <c:pt idx="47">
                  <c:v>0.87078675000000005</c:v>
                </c:pt>
                <c:pt idx="48">
                  <c:v>0.70794974999999993</c:v>
                </c:pt>
                <c:pt idx="49">
                  <c:v>0.5896606499999999</c:v>
                </c:pt>
                <c:pt idx="50">
                  <c:v>0.49369440000000003</c:v>
                </c:pt>
                <c:pt idx="51">
                  <c:v>0.4011267</c:v>
                </c:pt>
                <c:pt idx="52">
                  <c:v>0.32555175000000003</c:v>
                </c:pt>
                <c:pt idx="53">
                  <c:v>0.26858325</c:v>
                </c:pt>
                <c:pt idx="54">
                  <c:v>0.2262603</c:v>
                </c:pt>
                <c:pt idx="55">
                  <c:v>0.1899276</c:v>
                </c:pt>
                <c:pt idx="56">
                  <c:v>0.16858275</c:v>
                </c:pt>
                <c:pt idx="57">
                  <c:v>0.14225010000000002</c:v>
                </c:pt>
                <c:pt idx="58">
                  <c:v>8.0220449999999999E-2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3.0795520000000007E-2</c:v>
                </c:pt>
                <c:pt idx="68">
                  <c:v>2.5198879999999996E-2</c:v>
                </c:pt>
                <c:pt idx="69">
                  <c:v>1.9944400000000001E-2</c:v>
                </c:pt>
                <c:pt idx="70">
                  <c:v>1.6214799999999998E-2</c:v>
                </c:pt>
                <c:pt idx="71">
                  <c:v>1.3505519999999998E-2</c:v>
                </c:pt>
                <c:pt idx="72">
                  <c:v>1.130752E-2</c:v>
                </c:pt>
                <c:pt idx="73">
                  <c:v>9.1873600000000003E-3</c:v>
                </c:pt>
                <c:pt idx="74">
                  <c:v>7.456400000000001E-3</c:v>
                </c:pt>
                <c:pt idx="75">
                  <c:v>6.1516000000000001E-3</c:v>
                </c:pt>
                <c:pt idx="76">
                  <c:v>5.1822400000000003E-3</c:v>
                </c:pt>
                <c:pt idx="77">
                  <c:v>4.3500800000000001E-3</c:v>
                </c:pt>
                <c:pt idx="78">
                  <c:v>3.8612E-3</c:v>
                </c:pt>
                <c:pt idx="79">
                  <c:v>3.2580800000000004E-3</c:v>
                </c:pt>
                <c:pt idx="80">
                  <c:v>1.8373599999999999E-3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'A1 spectral'!$G$2</c:f>
              <c:strCache>
                <c:ptCount val="1"/>
                <c:pt idx="0">
                  <c:v>Alexa 488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spectral'!$A$3:$A$107</c:f>
              <c:numCache>
                <c:formatCode>General</c:formatCode>
                <c:ptCount val="105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405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405</c:v>
                </c:pt>
                <c:pt idx="16">
                  <c:v>405</c:v>
                </c:pt>
                <c:pt idx="17">
                  <c:v>405</c:v>
                </c:pt>
                <c:pt idx="18">
                  <c:v>405</c:v>
                </c:pt>
                <c:pt idx="19">
                  <c:v>405</c:v>
                </c:pt>
                <c:pt idx="20">
                  <c:v>405</c:v>
                </c:pt>
                <c:pt idx="21">
                  <c:v>405</c:v>
                </c:pt>
                <c:pt idx="22">
                  <c:v>405</c:v>
                </c:pt>
                <c:pt idx="23">
                  <c:v>405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405</c:v>
                </c:pt>
                <c:pt idx="35">
                  <c:v>405</c:v>
                </c:pt>
                <c:pt idx="36">
                  <c:v>405</c:v>
                </c:pt>
                <c:pt idx="37">
                  <c:v>488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488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488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488</c:v>
                </c:pt>
                <c:pt idx="59">
                  <c:v>488</c:v>
                </c:pt>
                <c:pt idx="60">
                  <c:v>488</c:v>
                </c:pt>
                <c:pt idx="61">
                  <c:v>488</c:v>
                </c:pt>
                <c:pt idx="62">
                  <c:v>488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488</c:v>
                </c:pt>
                <c:pt idx="67">
                  <c:v>561</c:v>
                </c:pt>
                <c:pt idx="68">
                  <c:v>561</c:v>
                </c:pt>
                <c:pt idx="69">
                  <c:v>561</c:v>
                </c:pt>
                <c:pt idx="70">
                  <c:v>561</c:v>
                </c:pt>
                <c:pt idx="71">
                  <c:v>561</c:v>
                </c:pt>
                <c:pt idx="72">
                  <c:v>561</c:v>
                </c:pt>
                <c:pt idx="73">
                  <c:v>561</c:v>
                </c:pt>
                <c:pt idx="74">
                  <c:v>561</c:v>
                </c:pt>
                <c:pt idx="75">
                  <c:v>561</c:v>
                </c:pt>
                <c:pt idx="76">
                  <c:v>561</c:v>
                </c:pt>
                <c:pt idx="77">
                  <c:v>561</c:v>
                </c:pt>
                <c:pt idx="78">
                  <c:v>561</c:v>
                </c:pt>
                <c:pt idx="79">
                  <c:v>561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561</c:v>
                </c:pt>
                <c:pt idx="86">
                  <c:v>561</c:v>
                </c:pt>
                <c:pt idx="87">
                  <c:v>561</c:v>
                </c:pt>
                <c:pt idx="88">
                  <c:v>561</c:v>
                </c:pt>
                <c:pt idx="89">
                  <c:v>640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</c:numCache>
            </c:numRef>
          </c:cat>
          <c:val>
            <c:numRef>
              <c:f>'A1 spectral'!$G$3:$G$107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8.1787999999999978E-4</c:v>
                </c:pt>
                <c:pt idx="5">
                  <c:v>5.6768999999999995E-3</c:v>
                </c:pt>
                <c:pt idx="6">
                  <c:v>3.7216079999999999E-2</c:v>
                </c:pt>
                <c:pt idx="7">
                  <c:v>0.13307313999999998</c:v>
                </c:pt>
                <c:pt idx="8">
                  <c:v>0.23412196000000002</c:v>
                </c:pt>
                <c:pt idx="9">
                  <c:v>0.239395</c:v>
                </c:pt>
                <c:pt idx="10">
                  <c:v>0.18203417999999999</c:v>
                </c:pt>
                <c:pt idx="11">
                  <c:v>0.12709651999999999</c:v>
                </c:pt>
                <c:pt idx="12">
                  <c:v>9.1638120000000003E-2</c:v>
                </c:pt>
                <c:pt idx="13">
                  <c:v>6.679438E-2</c:v>
                </c:pt>
                <c:pt idx="14">
                  <c:v>4.7129699999999997E-2</c:v>
                </c:pt>
                <c:pt idx="15">
                  <c:v>3.1450279999999997E-2</c:v>
                </c:pt>
                <c:pt idx="16">
                  <c:v>2.1061679999999999E-2</c:v>
                </c:pt>
                <c:pt idx="17">
                  <c:v>1.4472919999999998E-2</c:v>
                </c:pt>
                <c:pt idx="18">
                  <c:v>1.0170160000000001E-2</c:v>
                </c:pt>
                <c:pt idx="19">
                  <c:v>7.0002399999999996E-3</c:v>
                </c:pt>
                <c:pt idx="20">
                  <c:v>4.7853599999999998E-3</c:v>
                </c:pt>
                <c:pt idx="21">
                  <c:v>3.4163000000000002E-3</c:v>
                </c:pt>
                <c:pt idx="22">
                  <c:v>2.4307799999999996E-3</c:v>
                </c:pt>
                <c:pt idx="23">
                  <c:v>1.7729199999999999E-3</c:v>
                </c:pt>
                <c:pt idx="24">
                  <c:v>8.4581999999999984E-4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6.9296413200000009</c:v>
                </c:pt>
                <c:pt idx="38">
                  <c:v>7.0857150000000004</c:v>
                </c:pt>
                <c:pt idx="39">
                  <c:v>5.3879250599999997</c:v>
                </c:pt>
                <c:pt idx="40">
                  <c:v>3.7618568400000001</c:v>
                </c:pt>
                <c:pt idx="41">
                  <c:v>2.7123440400000001</c:v>
                </c:pt>
                <c:pt idx="42">
                  <c:v>1.9770084600000002</c:v>
                </c:pt>
                <c:pt idx="43">
                  <c:v>1.3949649</c:v>
                </c:pt>
                <c:pt idx="44">
                  <c:v>0.93087876000000003</c:v>
                </c:pt>
                <c:pt idx="45">
                  <c:v>0.6233925600000001</c:v>
                </c:pt>
                <c:pt idx="46">
                  <c:v>0.42837564</c:v>
                </c:pt>
                <c:pt idx="47">
                  <c:v>0.30102072000000002</c:v>
                </c:pt>
                <c:pt idx="48">
                  <c:v>0.20719608</c:v>
                </c:pt>
                <c:pt idx="49">
                  <c:v>0.14163912000000001</c:v>
                </c:pt>
                <c:pt idx="50">
                  <c:v>0.10111710000000002</c:v>
                </c:pt>
                <c:pt idx="51">
                  <c:v>7.1947259999999999E-2</c:v>
                </c:pt>
                <c:pt idx="52">
                  <c:v>5.2475640000000004E-2</c:v>
                </c:pt>
                <c:pt idx="53">
                  <c:v>2.5034939999999999E-2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'A1 spectral'!$H$2</c:f>
              <c:strCache>
                <c:ptCount val="1"/>
                <c:pt idx="0">
                  <c:v>Alexa 514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spectral'!$A$3:$A$107</c:f>
              <c:numCache>
                <c:formatCode>General</c:formatCode>
                <c:ptCount val="105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405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405</c:v>
                </c:pt>
                <c:pt idx="16">
                  <c:v>405</c:v>
                </c:pt>
                <c:pt idx="17">
                  <c:v>405</c:v>
                </c:pt>
                <c:pt idx="18">
                  <c:v>405</c:v>
                </c:pt>
                <c:pt idx="19">
                  <c:v>405</c:v>
                </c:pt>
                <c:pt idx="20">
                  <c:v>405</c:v>
                </c:pt>
                <c:pt idx="21">
                  <c:v>405</c:v>
                </c:pt>
                <c:pt idx="22">
                  <c:v>405</c:v>
                </c:pt>
                <c:pt idx="23">
                  <c:v>405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405</c:v>
                </c:pt>
                <c:pt idx="35">
                  <c:v>405</c:v>
                </c:pt>
                <c:pt idx="36">
                  <c:v>405</c:v>
                </c:pt>
                <c:pt idx="37">
                  <c:v>488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488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488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488</c:v>
                </c:pt>
                <c:pt idx="59">
                  <c:v>488</c:v>
                </c:pt>
                <c:pt idx="60">
                  <c:v>488</c:v>
                </c:pt>
                <c:pt idx="61">
                  <c:v>488</c:v>
                </c:pt>
                <c:pt idx="62">
                  <c:v>488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488</c:v>
                </c:pt>
                <c:pt idx="67">
                  <c:v>561</c:v>
                </c:pt>
                <c:pt idx="68">
                  <c:v>561</c:v>
                </c:pt>
                <c:pt idx="69">
                  <c:v>561</c:v>
                </c:pt>
                <c:pt idx="70">
                  <c:v>561</c:v>
                </c:pt>
                <c:pt idx="71">
                  <c:v>561</c:v>
                </c:pt>
                <c:pt idx="72">
                  <c:v>561</c:v>
                </c:pt>
                <c:pt idx="73">
                  <c:v>561</c:v>
                </c:pt>
                <c:pt idx="74">
                  <c:v>561</c:v>
                </c:pt>
                <c:pt idx="75">
                  <c:v>561</c:v>
                </c:pt>
                <c:pt idx="76">
                  <c:v>561</c:v>
                </c:pt>
                <c:pt idx="77">
                  <c:v>561</c:v>
                </c:pt>
                <c:pt idx="78">
                  <c:v>561</c:v>
                </c:pt>
                <c:pt idx="79">
                  <c:v>561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561</c:v>
                </c:pt>
                <c:pt idx="86">
                  <c:v>561</c:v>
                </c:pt>
                <c:pt idx="87">
                  <c:v>561</c:v>
                </c:pt>
                <c:pt idx="88">
                  <c:v>561</c:v>
                </c:pt>
                <c:pt idx="89">
                  <c:v>640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</c:numCache>
            </c:numRef>
          </c:cat>
          <c:val>
            <c:numRef>
              <c:f>'A1 spectral'!$H$3:$H$107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1.8054E-4</c:v>
                </c:pt>
                <c:pt idx="6">
                  <c:v>1.4534999999999998E-4</c:v>
                </c:pt>
                <c:pt idx="7">
                  <c:v>1.96299E-3</c:v>
                </c:pt>
                <c:pt idx="8">
                  <c:v>1.507968E-2</c:v>
                </c:pt>
                <c:pt idx="9">
                  <c:v>6.2241929999999987E-2</c:v>
                </c:pt>
                <c:pt idx="10">
                  <c:v>0.12965678999999999</c:v>
                </c:pt>
                <c:pt idx="11">
                  <c:v>0.14868387</c:v>
                </c:pt>
                <c:pt idx="12">
                  <c:v>0.11968271999999999</c:v>
                </c:pt>
                <c:pt idx="13">
                  <c:v>8.6262929999999988E-2</c:v>
                </c:pt>
                <c:pt idx="14">
                  <c:v>6.5505420000000009E-2</c:v>
                </c:pt>
                <c:pt idx="15">
                  <c:v>5.3338859999999995E-2</c:v>
                </c:pt>
                <c:pt idx="16">
                  <c:v>4.133448E-2</c:v>
                </c:pt>
                <c:pt idx="17">
                  <c:v>2.9738609999999999E-2</c:v>
                </c:pt>
                <c:pt idx="18">
                  <c:v>2.0364299999999998E-2</c:v>
                </c:pt>
                <c:pt idx="19">
                  <c:v>1.382049E-2</c:v>
                </c:pt>
                <c:pt idx="20">
                  <c:v>9.70326E-3</c:v>
                </c:pt>
                <c:pt idx="21">
                  <c:v>6.8467499999999995E-3</c:v>
                </c:pt>
                <c:pt idx="22">
                  <c:v>4.6511999999999994E-3</c:v>
                </c:pt>
                <c:pt idx="23">
                  <c:v>2.9299499999999997E-3</c:v>
                </c:pt>
                <c:pt idx="24">
                  <c:v>1.0373399999999999E-3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0.41296640000000001</c:v>
                </c:pt>
                <c:pt idx="38">
                  <c:v>1.7045338999999997</c:v>
                </c:pt>
                <c:pt idx="39">
                  <c:v>3.5507316999999996</c:v>
                </c:pt>
                <c:pt idx="40">
                  <c:v>4.0718000999999999</c:v>
                </c:pt>
                <c:pt idx="41">
                  <c:v>3.2775856000000001</c:v>
                </c:pt>
                <c:pt idx="42">
                  <c:v>2.3623638999999996</c:v>
                </c:pt>
                <c:pt idx="43">
                  <c:v>1.7939066000000001</c:v>
                </c:pt>
                <c:pt idx="44">
                  <c:v>1.4607177999999998</c:v>
                </c:pt>
                <c:pt idx="45">
                  <c:v>1.1319703999999999</c:v>
                </c:pt>
                <c:pt idx="46">
                  <c:v>0.81441029999999992</c:v>
                </c:pt>
                <c:pt idx="47">
                  <c:v>0.55768899999999999</c:v>
                </c:pt>
                <c:pt idx="48">
                  <c:v>0.37848270000000001</c:v>
                </c:pt>
                <c:pt idx="49">
                  <c:v>0.26572979999999996</c:v>
                </c:pt>
                <c:pt idx="50">
                  <c:v>0.18750249999999999</c:v>
                </c:pt>
                <c:pt idx="51">
                  <c:v>0.12737599999999999</c:v>
                </c:pt>
                <c:pt idx="52">
                  <c:v>8.0238500000000004E-2</c:v>
                </c:pt>
                <c:pt idx="53">
                  <c:v>2.8408199999999998E-2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3.1878879999999998E-2</c:v>
                </c:pt>
                <c:pt idx="68">
                  <c:v>2.293566E-2</c:v>
                </c:pt>
                <c:pt idx="69">
                  <c:v>1.5705799999999999E-2</c:v>
                </c:pt>
                <c:pt idx="70">
                  <c:v>1.065894E-2</c:v>
                </c:pt>
                <c:pt idx="71">
                  <c:v>7.4835599999999993E-3</c:v>
                </c:pt>
                <c:pt idx="72">
                  <c:v>5.2804999999999996E-3</c:v>
                </c:pt>
                <c:pt idx="73">
                  <c:v>3.5872E-3</c:v>
                </c:pt>
                <c:pt idx="74">
                  <c:v>2.2596999999999999E-3</c:v>
                </c:pt>
                <c:pt idx="75">
                  <c:v>8.0004000000000002E-4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'A1 spectral'!$I$2</c:f>
              <c:strCache>
                <c:ptCount val="1"/>
                <c:pt idx="0">
                  <c:v>Alexa 555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spectral'!$A$3:$A$107</c:f>
              <c:numCache>
                <c:formatCode>General</c:formatCode>
                <c:ptCount val="105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405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405</c:v>
                </c:pt>
                <c:pt idx="16">
                  <c:v>405</c:v>
                </c:pt>
                <c:pt idx="17">
                  <c:v>405</c:v>
                </c:pt>
                <c:pt idx="18">
                  <c:v>405</c:v>
                </c:pt>
                <c:pt idx="19">
                  <c:v>405</c:v>
                </c:pt>
                <c:pt idx="20">
                  <c:v>405</c:v>
                </c:pt>
                <c:pt idx="21">
                  <c:v>405</c:v>
                </c:pt>
                <c:pt idx="22">
                  <c:v>405</c:v>
                </c:pt>
                <c:pt idx="23">
                  <c:v>405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405</c:v>
                </c:pt>
                <c:pt idx="35">
                  <c:v>405</c:v>
                </c:pt>
                <c:pt idx="36">
                  <c:v>405</c:v>
                </c:pt>
                <c:pt idx="37">
                  <c:v>488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488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488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488</c:v>
                </c:pt>
                <c:pt idx="59">
                  <c:v>488</c:v>
                </c:pt>
                <c:pt idx="60">
                  <c:v>488</c:v>
                </c:pt>
                <c:pt idx="61">
                  <c:v>488</c:v>
                </c:pt>
                <c:pt idx="62">
                  <c:v>488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488</c:v>
                </c:pt>
                <c:pt idx="67">
                  <c:v>561</c:v>
                </c:pt>
                <c:pt idx="68">
                  <c:v>561</c:v>
                </c:pt>
                <c:pt idx="69">
                  <c:v>561</c:v>
                </c:pt>
                <c:pt idx="70">
                  <c:v>561</c:v>
                </c:pt>
                <c:pt idx="71">
                  <c:v>561</c:v>
                </c:pt>
                <c:pt idx="72">
                  <c:v>561</c:v>
                </c:pt>
                <c:pt idx="73">
                  <c:v>561</c:v>
                </c:pt>
                <c:pt idx="74">
                  <c:v>561</c:v>
                </c:pt>
                <c:pt idx="75">
                  <c:v>561</c:v>
                </c:pt>
                <c:pt idx="76">
                  <c:v>561</c:v>
                </c:pt>
                <c:pt idx="77">
                  <c:v>561</c:v>
                </c:pt>
                <c:pt idx="78">
                  <c:v>561</c:v>
                </c:pt>
                <c:pt idx="79">
                  <c:v>561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561</c:v>
                </c:pt>
                <c:pt idx="86">
                  <c:v>561</c:v>
                </c:pt>
                <c:pt idx="87">
                  <c:v>561</c:v>
                </c:pt>
                <c:pt idx="88">
                  <c:v>561</c:v>
                </c:pt>
                <c:pt idx="89">
                  <c:v>640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</c:numCache>
            </c:numRef>
          </c:cat>
          <c:val>
            <c:numRef>
              <c:f>'A1 spectral'!$I$3:$I$107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4.5181999999999997E-4</c:v>
                </c:pt>
                <c:pt idx="11">
                  <c:v>3.7753000000000001E-3</c:v>
                </c:pt>
                <c:pt idx="12">
                  <c:v>1.768786E-2</c:v>
                </c:pt>
                <c:pt idx="13">
                  <c:v>3.529972E-2</c:v>
                </c:pt>
                <c:pt idx="14">
                  <c:v>3.3099900000000002E-2</c:v>
                </c:pt>
                <c:pt idx="15">
                  <c:v>2.2433679999999998E-2</c:v>
                </c:pt>
                <c:pt idx="16">
                  <c:v>1.6480599999999998E-2</c:v>
                </c:pt>
                <c:pt idx="17">
                  <c:v>1.53767E-2</c:v>
                </c:pt>
                <c:pt idx="18">
                  <c:v>1.4275080000000001E-2</c:v>
                </c:pt>
                <c:pt idx="19">
                  <c:v>1.1027599999999999E-2</c:v>
                </c:pt>
                <c:pt idx="20">
                  <c:v>7.571500000000001E-3</c:v>
                </c:pt>
                <c:pt idx="21">
                  <c:v>5.25692E-3</c:v>
                </c:pt>
                <c:pt idx="22">
                  <c:v>4.0363600000000001E-3</c:v>
                </c:pt>
                <c:pt idx="23">
                  <c:v>3.2524199999999994E-3</c:v>
                </c:pt>
                <c:pt idx="24">
                  <c:v>2.5573999999999996E-3</c:v>
                </c:pt>
                <c:pt idx="25">
                  <c:v>1.90456E-3</c:v>
                </c:pt>
                <c:pt idx="26">
                  <c:v>1.32544E-3</c:v>
                </c:pt>
                <c:pt idx="27">
                  <c:v>9.1237999999999996E-4</c:v>
                </c:pt>
                <c:pt idx="28">
                  <c:v>6.3460000000000003E-4</c:v>
                </c:pt>
                <c:pt idx="29">
                  <c:v>2.5080000000000002E-4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1.6943249999999997E-2</c:v>
                </c:pt>
                <c:pt idx="40">
                  <c:v>0.14157375</c:v>
                </c:pt>
                <c:pt idx="41">
                  <c:v>0.66329474999999993</c:v>
                </c:pt>
                <c:pt idx="42">
                  <c:v>1.3237395000000001</c:v>
                </c:pt>
                <c:pt idx="43">
                  <c:v>1.2412462499999999</c:v>
                </c:pt>
                <c:pt idx="44">
                  <c:v>0.84126299999999976</c:v>
                </c:pt>
                <c:pt idx="45">
                  <c:v>0.61802249999999992</c:v>
                </c:pt>
                <c:pt idx="46">
                  <c:v>0.5766262499999999</c:v>
                </c:pt>
                <c:pt idx="47">
                  <c:v>0.53531549999999994</c:v>
                </c:pt>
                <c:pt idx="48">
                  <c:v>0.41353499999999993</c:v>
                </c:pt>
                <c:pt idx="49">
                  <c:v>0.28393125000000002</c:v>
                </c:pt>
                <c:pt idx="50">
                  <c:v>0.19713449999999999</c:v>
                </c:pt>
                <c:pt idx="51">
                  <c:v>0.15136349999999998</c:v>
                </c:pt>
                <c:pt idx="52">
                  <c:v>0.12196574999999997</c:v>
                </c:pt>
                <c:pt idx="53">
                  <c:v>9.5902499999999988E-2</c:v>
                </c:pt>
                <c:pt idx="54">
                  <c:v>7.1420999999999984E-2</c:v>
                </c:pt>
                <c:pt idx="55">
                  <c:v>4.9703999999999998E-2</c:v>
                </c:pt>
                <c:pt idx="56">
                  <c:v>3.4214249999999995E-2</c:v>
                </c:pt>
                <c:pt idx="57">
                  <c:v>2.3797499999999999E-2</c:v>
                </c:pt>
                <c:pt idx="58">
                  <c:v>9.4050000000000002E-3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3.2176202999999997</c:v>
                </c:pt>
                <c:pt idx="68">
                  <c:v>3.0020983499999998</c:v>
                </c:pt>
                <c:pt idx="69">
                  <c:v>2.78702154</c:v>
                </c:pt>
                <c:pt idx="70">
                  <c:v>2.1529938</c:v>
                </c:pt>
                <c:pt idx="71">
                  <c:v>1.4782357500000001</c:v>
                </c:pt>
                <c:pt idx="72">
                  <c:v>1.02634446</c:v>
                </c:pt>
                <c:pt idx="73">
                  <c:v>0.78804618000000004</c:v>
                </c:pt>
                <c:pt idx="74">
                  <c:v>0.63499220999999995</c:v>
                </c:pt>
                <c:pt idx="75">
                  <c:v>0.49929869999999993</c:v>
                </c:pt>
                <c:pt idx="76">
                  <c:v>0.37184027999999997</c:v>
                </c:pt>
                <c:pt idx="77">
                  <c:v>0.25877472000000001</c:v>
                </c:pt>
                <c:pt idx="78">
                  <c:v>0.17813018999999999</c:v>
                </c:pt>
                <c:pt idx="79">
                  <c:v>0.1238973</c:v>
                </c:pt>
                <c:pt idx="80">
                  <c:v>4.8965399999999999E-2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'A1 spectral'!$J$2</c:f>
              <c:strCache>
                <c:ptCount val="1"/>
                <c:pt idx="0">
                  <c:v>Alexa 610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spectral'!$A$3:$A$107</c:f>
              <c:numCache>
                <c:formatCode>General</c:formatCode>
                <c:ptCount val="105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405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405</c:v>
                </c:pt>
                <c:pt idx="16">
                  <c:v>405</c:v>
                </c:pt>
                <c:pt idx="17">
                  <c:v>405</c:v>
                </c:pt>
                <c:pt idx="18">
                  <c:v>405</c:v>
                </c:pt>
                <c:pt idx="19">
                  <c:v>405</c:v>
                </c:pt>
                <c:pt idx="20">
                  <c:v>405</c:v>
                </c:pt>
                <c:pt idx="21">
                  <c:v>405</c:v>
                </c:pt>
                <c:pt idx="22">
                  <c:v>405</c:v>
                </c:pt>
                <c:pt idx="23">
                  <c:v>405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405</c:v>
                </c:pt>
                <c:pt idx="35">
                  <c:v>405</c:v>
                </c:pt>
                <c:pt idx="36">
                  <c:v>405</c:v>
                </c:pt>
                <c:pt idx="37">
                  <c:v>488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488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488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488</c:v>
                </c:pt>
                <c:pt idx="59">
                  <c:v>488</c:v>
                </c:pt>
                <c:pt idx="60">
                  <c:v>488</c:v>
                </c:pt>
                <c:pt idx="61">
                  <c:v>488</c:v>
                </c:pt>
                <c:pt idx="62">
                  <c:v>488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488</c:v>
                </c:pt>
                <c:pt idx="67">
                  <c:v>561</c:v>
                </c:pt>
                <c:pt idx="68">
                  <c:v>561</c:v>
                </c:pt>
                <c:pt idx="69">
                  <c:v>561</c:v>
                </c:pt>
                <c:pt idx="70">
                  <c:v>561</c:v>
                </c:pt>
                <c:pt idx="71">
                  <c:v>561</c:v>
                </c:pt>
                <c:pt idx="72">
                  <c:v>561</c:v>
                </c:pt>
                <c:pt idx="73">
                  <c:v>561</c:v>
                </c:pt>
                <c:pt idx="74">
                  <c:v>561</c:v>
                </c:pt>
                <c:pt idx="75">
                  <c:v>561</c:v>
                </c:pt>
                <c:pt idx="76">
                  <c:v>561</c:v>
                </c:pt>
                <c:pt idx="77">
                  <c:v>561</c:v>
                </c:pt>
                <c:pt idx="78">
                  <c:v>561</c:v>
                </c:pt>
                <c:pt idx="79">
                  <c:v>561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561</c:v>
                </c:pt>
                <c:pt idx="86">
                  <c:v>561</c:v>
                </c:pt>
                <c:pt idx="87">
                  <c:v>561</c:v>
                </c:pt>
                <c:pt idx="88">
                  <c:v>561</c:v>
                </c:pt>
                <c:pt idx="89">
                  <c:v>640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</c:numCache>
            </c:numRef>
          </c:cat>
          <c:val>
            <c:numRef>
              <c:f>'A1 spectral'!$J$3:$J$107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6.5595600000000007E-3</c:v>
                </c:pt>
                <c:pt idx="16">
                  <c:v>2.7955079999999997E-2</c:v>
                </c:pt>
                <c:pt idx="17">
                  <c:v>0.12018564000000001</c:v>
                </c:pt>
                <c:pt idx="18">
                  <c:v>0.35074151999999997</c:v>
                </c:pt>
                <c:pt idx="19">
                  <c:v>0.62084627999999997</c:v>
                </c:pt>
                <c:pt idx="20">
                  <c:v>0.63845927999999985</c:v>
                </c:pt>
                <c:pt idx="21">
                  <c:v>0.44334144000000009</c:v>
                </c:pt>
                <c:pt idx="22">
                  <c:v>0.26339471999999997</c:v>
                </c:pt>
                <c:pt idx="23">
                  <c:v>0.16093836</c:v>
                </c:pt>
                <c:pt idx="24">
                  <c:v>0.11531556</c:v>
                </c:pt>
                <c:pt idx="25">
                  <c:v>9.6314040000000004E-2</c:v>
                </c:pt>
                <c:pt idx="26">
                  <c:v>7.7586120000000008E-2</c:v>
                </c:pt>
                <c:pt idx="27">
                  <c:v>5.5930680000000003E-2</c:v>
                </c:pt>
                <c:pt idx="28">
                  <c:v>3.5561160000000001E-2</c:v>
                </c:pt>
                <c:pt idx="29">
                  <c:v>2.1463920000000001E-2</c:v>
                </c:pt>
                <c:pt idx="30">
                  <c:v>1.2934440000000002E-2</c:v>
                </c:pt>
                <c:pt idx="31">
                  <c:v>8.37216E-3</c:v>
                </c:pt>
                <c:pt idx="32">
                  <c:v>5.6635200000000009E-3</c:v>
                </c:pt>
                <c:pt idx="33">
                  <c:v>4.028760000000001E-3</c:v>
                </c:pt>
                <c:pt idx="34">
                  <c:v>1.8399600000000001E-3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1.0165400000000002E-3</c:v>
                </c:pt>
                <c:pt idx="45">
                  <c:v>4.3322199999999995E-3</c:v>
                </c:pt>
                <c:pt idx="46">
                  <c:v>1.8625260000000001E-2</c:v>
                </c:pt>
                <c:pt idx="47">
                  <c:v>5.4354679999999995E-2</c:v>
                </c:pt>
                <c:pt idx="48">
                  <c:v>9.6213019999999982E-2</c:v>
                </c:pt>
                <c:pt idx="49">
                  <c:v>9.8942519999999978E-2</c:v>
                </c:pt>
                <c:pt idx="50">
                  <c:v>6.8704960000000009E-2</c:v>
                </c:pt>
                <c:pt idx="51">
                  <c:v>4.0818479999999997E-2</c:v>
                </c:pt>
                <c:pt idx="52">
                  <c:v>2.4940739999999999E-2</c:v>
                </c:pt>
                <c:pt idx="53">
                  <c:v>1.7870540000000001E-2</c:v>
                </c:pt>
                <c:pt idx="54">
                  <c:v>1.4925859999999999E-2</c:v>
                </c:pt>
                <c:pt idx="55">
                  <c:v>1.2023580000000001E-2</c:v>
                </c:pt>
                <c:pt idx="56">
                  <c:v>8.6676199999999991E-3</c:v>
                </c:pt>
                <c:pt idx="57">
                  <c:v>5.5109400000000006E-3</c:v>
                </c:pt>
                <c:pt idx="58">
                  <c:v>3.3262800000000005E-3</c:v>
                </c:pt>
                <c:pt idx="59">
                  <c:v>2.00446E-3</c:v>
                </c:pt>
                <c:pt idx="60">
                  <c:v>1.29744E-3</c:v>
                </c:pt>
                <c:pt idx="61">
                  <c:v>8.7768000000000015E-4</c:v>
                </c:pt>
                <c:pt idx="62">
                  <c:v>6.2434000000000014E-4</c:v>
                </c:pt>
                <c:pt idx="63">
                  <c:v>2.8514000000000002E-4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0.13135617999999999</c:v>
                </c:pt>
                <c:pt idx="68">
                  <c:v>0.56473194000000004</c:v>
                </c:pt>
                <c:pt idx="69">
                  <c:v>1.64807492</c:v>
                </c:pt>
                <c:pt idx="70">
                  <c:v>2.9172513799999997</c:v>
                </c:pt>
                <c:pt idx="71">
                  <c:v>3.0000118799999993</c:v>
                </c:pt>
                <c:pt idx="72">
                  <c:v>2.0831862400000003</c:v>
                </c:pt>
                <c:pt idx="73">
                  <c:v>1.2376471199999999</c:v>
                </c:pt>
                <c:pt idx="74">
                  <c:v>0.75622206000000003</c:v>
                </c:pt>
                <c:pt idx="75">
                  <c:v>0.54184825999999997</c:v>
                </c:pt>
                <c:pt idx="76">
                  <c:v>0.45256333999999998</c:v>
                </c:pt>
                <c:pt idx="77">
                  <c:v>0.36456402000000004</c:v>
                </c:pt>
                <c:pt idx="78">
                  <c:v>0.26280878000000002</c:v>
                </c:pt>
                <c:pt idx="79">
                  <c:v>0.16709586000000001</c:v>
                </c:pt>
                <c:pt idx="80">
                  <c:v>0.10085532000000001</c:v>
                </c:pt>
                <c:pt idx="81">
                  <c:v>6.077674000000001E-2</c:v>
                </c:pt>
                <c:pt idx="82">
                  <c:v>3.9339360000000004E-2</c:v>
                </c:pt>
                <c:pt idx="83">
                  <c:v>2.6611920000000004E-2</c:v>
                </c:pt>
                <c:pt idx="84">
                  <c:v>1.8930460000000003E-2</c:v>
                </c:pt>
                <c:pt idx="85">
                  <c:v>8.6456600000000012E-3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0.2141139</c:v>
                </c:pt>
                <c:pt idx="90">
                  <c:v>0.15341689999999999</c:v>
                </c:pt>
                <c:pt idx="91">
                  <c:v>0.12813709999999998</c:v>
                </c:pt>
                <c:pt idx="92">
                  <c:v>0.1032213</c:v>
                </c:pt>
                <c:pt idx="93">
                  <c:v>7.4410699999999996E-2</c:v>
                </c:pt>
                <c:pt idx="94">
                  <c:v>4.7310900000000003E-2</c:v>
                </c:pt>
                <c:pt idx="95">
                  <c:v>2.8555800000000003E-2</c:v>
                </c:pt>
                <c:pt idx="96">
                  <c:v>1.72081E-2</c:v>
                </c:pt>
                <c:pt idx="97">
                  <c:v>1.11384E-2</c:v>
                </c:pt>
                <c:pt idx="98">
                  <c:v>7.5348000000000012E-3</c:v>
                </c:pt>
                <c:pt idx="99">
                  <c:v>5.3599000000000008E-3</c:v>
                </c:pt>
                <c:pt idx="100">
                  <c:v>2.4478999999999998E-3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'A1 spectral'!$K$2</c:f>
              <c:strCache>
                <c:ptCount val="1"/>
                <c:pt idx="0">
                  <c:v>Alexa 647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spectral'!$A$3:$A$107</c:f>
              <c:numCache>
                <c:formatCode>General</c:formatCode>
                <c:ptCount val="105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405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405</c:v>
                </c:pt>
                <c:pt idx="16">
                  <c:v>405</c:v>
                </c:pt>
                <c:pt idx="17">
                  <c:v>405</c:v>
                </c:pt>
                <c:pt idx="18">
                  <c:v>405</c:v>
                </c:pt>
                <c:pt idx="19">
                  <c:v>405</c:v>
                </c:pt>
                <c:pt idx="20">
                  <c:v>405</c:v>
                </c:pt>
                <c:pt idx="21">
                  <c:v>405</c:v>
                </c:pt>
                <c:pt idx="22">
                  <c:v>405</c:v>
                </c:pt>
                <c:pt idx="23">
                  <c:v>405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405</c:v>
                </c:pt>
                <c:pt idx="35">
                  <c:v>405</c:v>
                </c:pt>
                <c:pt idx="36">
                  <c:v>405</c:v>
                </c:pt>
                <c:pt idx="37">
                  <c:v>488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488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488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488</c:v>
                </c:pt>
                <c:pt idx="59">
                  <c:v>488</c:v>
                </c:pt>
                <c:pt idx="60">
                  <c:v>488</c:v>
                </c:pt>
                <c:pt idx="61">
                  <c:v>488</c:v>
                </c:pt>
                <c:pt idx="62">
                  <c:v>488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488</c:v>
                </c:pt>
                <c:pt idx="67">
                  <c:v>561</c:v>
                </c:pt>
                <c:pt idx="68">
                  <c:v>561</c:v>
                </c:pt>
                <c:pt idx="69">
                  <c:v>561</c:v>
                </c:pt>
                <c:pt idx="70">
                  <c:v>561</c:v>
                </c:pt>
                <c:pt idx="71">
                  <c:v>561</c:v>
                </c:pt>
                <c:pt idx="72">
                  <c:v>561</c:v>
                </c:pt>
                <c:pt idx="73">
                  <c:v>561</c:v>
                </c:pt>
                <c:pt idx="74">
                  <c:v>561</c:v>
                </c:pt>
                <c:pt idx="75">
                  <c:v>561</c:v>
                </c:pt>
                <c:pt idx="76">
                  <c:v>561</c:v>
                </c:pt>
                <c:pt idx="77">
                  <c:v>561</c:v>
                </c:pt>
                <c:pt idx="78">
                  <c:v>561</c:v>
                </c:pt>
                <c:pt idx="79">
                  <c:v>561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561</c:v>
                </c:pt>
                <c:pt idx="86">
                  <c:v>561</c:v>
                </c:pt>
                <c:pt idx="87">
                  <c:v>561</c:v>
                </c:pt>
                <c:pt idx="88">
                  <c:v>561</c:v>
                </c:pt>
                <c:pt idx="89">
                  <c:v>640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</c:numCache>
            </c:numRef>
          </c:cat>
          <c:val>
            <c:numRef>
              <c:f>'A1 spectral'!$K$3:$K$107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3.4911999999999999E-2</c:v>
                </c:pt>
                <c:pt idx="72">
                  <c:v>0.14028000000000002</c:v>
                </c:pt>
                <c:pt idx="73">
                  <c:v>0.39507199999999998</c:v>
                </c:pt>
                <c:pt idx="74">
                  <c:v>0.70230400000000004</c:v>
                </c:pt>
                <c:pt idx="75">
                  <c:v>0.75875199999999998</c:v>
                </c:pt>
                <c:pt idx="76">
                  <c:v>0.55920000000000003</c:v>
                </c:pt>
                <c:pt idx="77">
                  <c:v>0.351856</c:v>
                </c:pt>
                <c:pt idx="78">
                  <c:v>0.23492800000000003</c:v>
                </c:pt>
                <c:pt idx="79">
                  <c:v>0.18776000000000004</c:v>
                </c:pt>
                <c:pt idx="80">
                  <c:v>0.17089599999999996</c:v>
                </c:pt>
                <c:pt idx="81">
                  <c:v>0.14992</c:v>
                </c:pt>
                <c:pt idx="82">
                  <c:v>0.11898399999999999</c:v>
                </c:pt>
                <c:pt idx="83">
                  <c:v>8.409599999999999E-2</c:v>
                </c:pt>
                <c:pt idx="84">
                  <c:v>5.5280000000000017E-2</c:v>
                </c:pt>
                <c:pt idx="85">
                  <c:v>4.0352000000000006E-2</c:v>
                </c:pt>
                <c:pt idx="86">
                  <c:v>2.9887999999999998E-2</c:v>
                </c:pt>
                <c:pt idx="87">
                  <c:v>2.3816000000000004E-2</c:v>
                </c:pt>
                <c:pt idx="88">
                  <c:v>2.0560000000000001E-3</c:v>
                </c:pt>
                <c:pt idx="89">
                  <c:v>7.2679685200000002</c:v>
                </c:pt>
                <c:pt idx="90">
                  <c:v>7.8521347599999993</c:v>
                </c:pt>
                <c:pt idx="91">
                  <c:v>5.7870210000000002</c:v>
                </c:pt>
                <c:pt idx="92">
                  <c:v>3.64126978</c:v>
                </c:pt>
                <c:pt idx="93">
                  <c:v>2.4312111400000003</c:v>
                </c:pt>
                <c:pt idx="94">
                  <c:v>1.9430813000000002</c:v>
                </c:pt>
                <c:pt idx="95">
                  <c:v>1.7685599799999996</c:v>
                </c:pt>
                <c:pt idx="96">
                  <c:v>1.5514845999999998</c:v>
                </c:pt>
                <c:pt idx="97">
                  <c:v>1.2313356699999998</c:v>
                </c:pt>
                <c:pt idx="98">
                  <c:v>0.87028847999999992</c:v>
                </c:pt>
                <c:pt idx="99">
                  <c:v>0.57207890000000017</c:v>
                </c:pt>
                <c:pt idx="100">
                  <c:v>0.41759276000000006</c:v>
                </c:pt>
                <c:pt idx="101">
                  <c:v>0.30930343999999999</c:v>
                </c:pt>
                <c:pt idx="102">
                  <c:v>0.24646583</c:v>
                </c:pt>
                <c:pt idx="103">
                  <c:v>2.1277029999999999E-2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'A1 spectral'!$L$2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spectral'!$A$3:$A$107</c:f>
              <c:numCache>
                <c:formatCode>General</c:formatCode>
                <c:ptCount val="105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405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405</c:v>
                </c:pt>
                <c:pt idx="16">
                  <c:v>405</c:v>
                </c:pt>
                <c:pt idx="17">
                  <c:v>405</c:v>
                </c:pt>
                <c:pt idx="18">
                  <c:v>405</c:v>
                </c:pt>
                <c:pt idx="19">
                  <c:v>405</c:v>
                </c:pt>
                <c:pt idx="20">
                  <c:v>405</c:v>
                </c:pt>
                <c:pt idx="21">
                  <c:v>405</c:v>
                </c:pt>
                <c:pt idx="22">
                  <c:v>405</c:v>
                </c:pt>
                <c:pt idx="23">
                  <c:v>405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405</c:v>
                </c:pt>
                <c:pt idx="35">
                  <c:v>405</c:v>
                </c:pt>
                <c:pt idx="36">
                  <c:v>405</c:v>
                </c:pt>
                <c:pt idx="37">
                  <c:v>488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488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488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488</c:v>
                </c:pt>
                <c:pt idx="59">
                  <c:v>488</c:v>
                </c:pt>
                <c:pt idx="60">
                  <c:v>488</c:v>
                </c:pt>
                <c:pt idx="61">
                  <c:v>488</c:v>
                </c:pt>
                <c:pt idx="62">
                  <c:v>488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488</c:v>
                </c:pt>
                <c:pt idx="67">
                  <c:v>561</c:v>
                </c:pt>
                <c:pt idx="68">
                  <c:v>561</c:v>
                </c:pt>
                <c:pt idx="69">
                  <c:v>561</c:v>
                </c:pt>
                <c:pt idx="70">
                  <c:v>561</c:v>
                </c:pt>
                <c:pt idx="71">
                  <c:v>561</c:v>
                </c:pt>
                <c:pt idx="72">
                  <c:v>561</c:v>
                </c:pt>
                <c:pt idx="73">
                  <c:v>561</c:v>
                </c:pt>
                <c:pt idx="74">
                  <c:v>561</c:v>
                </c:pt>
                <c:pt idx="75">
                  <c:v>561</c:v>
                </c:pt>
                <c:pt idx="76">
                  <c:v>561</c:v>
                </c:pt>
                <c:pt idx="77">
                  <c:v>561</c:v>
                </c:pt>
                <c:pt idx="78">
                  <c:v>561</c:v>
                </c:pt>
                <c:pt idx="79">
                  <c:v>561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561</c:v>
                </c:pt>
                <c:pt idx="86">
                  <c:v>561</c:v>
                </c:pt>
                <c:pt idx="87">
                  <c:v>561</c:v>
                </c:pt>
                <c:pt idx="88">
                  <c:v>561</c:v>
                </c:pt>
                <c:pt idx="89">
                  <c:v>640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</c:numCache>
            </c:numRef>
          </c:cat>
          <c:val>
            <c:numRef>
              <c:f>'A1 spectral'!$L$3:$L$107</c:f>
              <c:numCache>
                <c:formatCode>General</c:formatCode>
                <c:ptCount val="10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'A1 spectral'!$M$2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spectral'!$A$3:$A$107</c:f>
              <c:numCache>
                <c:formatCode>General</c:formatCode>
                <c:ptCount val="105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405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405</c:v>
                </c:pt>
                <c:pt idx="16">
                  <c:v>405</c:v>
                </c:pt>
                <c:pt idx="17">
                  <c:v>405</c:v>
                </c:pt>
                <c:pt idx="18">
                  <c:v>405</c:v>
                </c:pt>
                <c:pt idx="19">
                  <c:v>405</c:v>
                </c:pt>
                <c:pt idx="20">
                  <c:v>405</c:v>
                </c:pt>
                <c:pt idx="21">
                  <c:v>405</c:v>
                </c:pt>
                <c:pt idx="22">
                  <c:v>405</c:v>
                </c:pt>
                <c:pt idx="23">
                  <c:v>405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405</c:v>
                </c:pt>
                <c:pt idx="35">
                  <c:v>405</c:v>
                </c:pt>
                <c:pt idx="36">
                  <c:v>405</c:v>
                </c:pt>
                <c:pt idx="37">
                  <c:v>488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488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488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488</c:v>
                </c:pt>
                <c:pt idx="59">
                  <c:v>488</c:v>
                </c:pt>
                <c:pt idx="60">
                  <c:v>488</c:v>
                </c:pt>
                <c:pt idx="61">
                  <c:v>488</c:v>
                </c:pt>
                <c:pt idx="62">
                  <c:v>488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488</c:v>
                </c:pt>
                <c:pt idx="67">
                  <c:v>561</c:v>
                </c:pt>
                <c:pt idx="68">
                  <c:v>561</c:v>
                </c:pt>
                <c:pt idx="69">
                  <c:v>561</c:v>
                </c:pt>
                <c:pt idx="70">
                  <c:v>561</c:v>
                </c:pt>
                <c:pt idx="71">
                  <c:v>561</c:v>
                </c:pt>
                <c:pt idx="72">
                  <c:v>561</c:v>
                </c:pt>
                <c:pt idx="73">
                  <c:v>561</c:v>
                </c:pt>
                <c:pt idx="74">
                  <c:v>561</c:v>
                </c:pt>
                <c:pt idx="75">
                  <c:v>561</c:v>
                </c:pt>
                <c:pt idx="76">
                  <c:v>561</c:v>
                </c:pt>
                <c:pt idx="77">
                  <c:v>561</c:v>
                </c:pt>
                <c:pt idx="78">
                  <c:v>561</c:v>
                </c:pt>
                <c:pt idx="79">
                  <c:v>561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561</c:v>
                </c:pt>
                <c:pt idx="86">
                  <c:v>561</c:v>
                </c:pt>
                <c:pt idx="87">
                  <c:v>561</c:v>
                </c:pt>
                <c:pt idx="88">
                  <c:v>561</c:v>
                </c:pt>
                <c:pt idx="89">
                  <c:v>640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</c:numCache>
            </c:numRef>
          </c:cat>
          <c:val>
            <c:numRef>
              <c:f>'A1 spectral'!$M$3:$M$107</c:f>
              <c:numCache>
                <c:formatCode>General</c:formatCode>
                <c:ptCount val="10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813328"/>
        <c:axId val="253814112"/>
      </c:lineChart>
      <c:catAx>
        <c:axId val="2538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14112"/>
        <c:crosses val="autoZero"/>
        <c:auto val="1"/>
        <c:lblAlgn val="ctr"/>
        <c:lblOffset val="100"/>
        <c:noMultiLvlLbl val="0"/>
      </c:catAx>
      <c:valAx>
        <c:axId val="2538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 (normalized)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 spectral'!$AB$2</c:f>
              <c:strCache>
                <c:ptCount val="1"/>
                <c:pt idx="0">
                  <c:v>DAPI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spectral'!$AA$3:$AA$106</c:f>
              <c:numCache>
                <c:formatCode>General</c:formatCode>
                <c:ptCount val="104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405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405</c:v>
                </c:pt>
                <c:pt idx="16">
                  <c:v>405</c:v>
                </c:pt>
                <c:pt idx="17">
                  <c:v>405</c:v>
                </c:pt>
                <c:pt idx="18">
                  <c:v>405</c:v>
                </c:pt>
                <c:pt idx="19">
                  <c:v>405</c:v>
                </c:pt>
                <c:pt idx="20">
                  <c:v>405</c:v>
                </c:pt>
                <c:pt idx="21">
                  <c:v>405</c:v>
                </c:pt>
                <c:pt idx="22">
                  <c:v>405</c:v>
                </c:pt>
                <c:pt idx="23">
                  <c:v>405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405</c:v>
                </c:pt>
                <c:pt idx="35">
                  <c:v>405</c:v>
                </c:pt>
                <c:pt idx="36">
                  <c:v>405</c:v>
                </c:pt>
                <c:pt idx="37">
                  <c:v>488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488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488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488</c:v>
                </c:pt>
                <c:pt idx="59">
                  <c:v>488</c:v>
                </c:pt>
                <c:pt idx="60">
                  <c:v>488</c:v>
                </c:pt>
                <c:pt idx="61">
                  <c:v>488</c:v>
                </c:pt>
                <c:pt idx="62">
                  <c:v>488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488</c:v>
                </c:pt>
                <c:pt idx="67">
                  <c:v>561</c:v>
                </c:pt>
                <c:pt idx="68">
                  <c:v>561</c:v>
                </c:pt>
                <c:pt idx="69">
                  <c:v>561</c:v>
                </c:pt>
                <c:pt idx="70">
                  <c:v>561</c:v>
                </c:pt>
                <c:pt idx="71">
                  <c:v>561</c:v>
                </c:pt>
                <c:pt idx="72">
                  <c:v>561</c:v>
                </c:pt>
                <c:pt idx="73">
                  <c:v>561</c:v>
                </c:pt>
                <c:pt idx="74">
                  <c:v>561</c:v>
                </c:pt>
                <c:pt idx="75">
                  <c:v>561</c:v>
                </c:pt>
                <c:pt idx="76">
                  <c:v>561</c:v>
                </c:pt>
                <c:pt idx="77">
                  <c:v>561</c:v>
                </c:pt>
                <c:pt idx="78">
                  <c:v>561</c:v>
                </c:pt>
                <c:pt idx="79">
                  <c:v>561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561</c:v>
                </c:pt>
                <c:pt idx="86">
                  <c:v>561</c:v>
                </c:pt>
                <c:pt idx="87">
                  <c:v>561</c:v>
                </c:pt>
                <c:pt idx="88">
                  <c:v>561</c:v>
                </c:pt>
                <c:pt idx="89">
                  <c:v>640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</c:numCache>
            </c:numRef>
          </c:cat>
          <c:val>
            <c:numRef>
              <c:f>'A1 spectral'!$AB$3:$AB$106</c:f>
              <c:numCache>
                <c:formatCode>General</c:formatCode>
                <c:ptCount val="104"/>
                <c:pt idx="0">
                  <c:v>0.8018757327080891</c:v>
                </c:pt>
                <c:pt idx="1">
                  <c:v>0.93814933096171738</c:v>
                </c:pt>
                <c:pt idx="2">
                  <c:v>0.99415854792416225</c:v>
                </c:pt>
                <c:pt idx="3">
                  <c:v>1</c:v>
                </c:pt>
                <c:pt idx="4">
                  <c:v>0.94141367182762681</c:v>
                </c:pt>
                <c:pt idx="5">
                  <c:v>0.84132069369769991</c:v>
                </c:pt>
                <c:pt idx="6">
                  <c:v>0.73298095969600208</c:v>
                </c:pt>
                <c:pt idx="7">
                  <c:v>0.62473218256053686</c:v>
                </c:pt>
                <c:pt idx="8">
                  <c:v>0.52056635808707596</c:v>
                </c:pt>
                <c:pt idx="9">
                  <c:v>0.42436431256821766</c:v>
                </c:pt>
                <c:pt idx="10">
                  <c:v>0.34051218822007517</c:v>
                </c:pt>
                <c:pt idx="11">
                  <c:v>0.27112220560294298</c:v>
                </c:pt>
                <c:pt idx="12">
                  <c:v>0.21388001778712051</c:v>
                </c:pt>
                <c:pt idx="13">
                  <c:v>0.16754254760076001</c:v>
                </c:pt>
                <c:pt idx="14">
                  <c:v>0.12899704895500666</c:v>
                </c:pt>
                <c:pt idx="15">
                  <c:v>9.7435016372235936E-2</c:v>
                </c:pt>
                <c:pt idx="16">
                  <c:v>7.314953308808668E-2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'A1 spectral'!$AC$2</c:f>
              <c:strCache>
                <c:ptCount val="1"/>
                <c:pt idx="0">
                  <c:v>Alexa 405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spectral'!$AA$3:$AA$106</c:f>
              <c:numCache>
                <c:formatCode>General</c:formatCode>
                <c:ptCount val="104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405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405</c:v>
                </c:pt>
                <c:pt idx="16">
                  <c:v>405</c:v>
                </c:pt>
                <c:pt idx="17">
                  <c:v>405</c:v>
                </c:pt>
                <c:pt idx="18">
                  <c:v>405</c:v>
                </c:pt>
                <c:pt idx="19">
                  <c:v>405</c:v>
                </c:pt>
                <c:pt idx="20">
                  <c:v>405</c:v>
                </c:pt>
                <c:pt idx="21">
                  <c:v>405</c:v>
                </c:pt>
                <c:pt idx="22">
                  <c:v>405</c:v>
                </c:pt>
                <c:pt idx="23">
                  <c:v>405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405</c:v>
                </c:pt>
                <c:pt idx="35">
                  <c:v>405</c:v>
                </c:pt>
                <c:pt idx="36">
                  <c:v>405</c:v>
                </c:pt>
                <c:pt idx="37">
                  <c:v>488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488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488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488</c:v>
                </c:pt>
                <c:pt idx="59">
                  <c:v>488</c:v>
                </c:pt>
                <c:pt idx="60">
                  <c:v>488</c:v>
                </c:pt>
                <c:pt idx="61">
                  <c:v>488</c:v>
                </c:pt>
                <c:pt idx="62">
                  <c:v>488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488</c:v>
                </c:pt>
                <c:pt idx="67">
                  <c:v>561</c:v>
                </c:pt>
                <c:pt idx="68">
                  <c:v>561</c:v>
                </c:pt>
                <c:pt idx="69">
                  <c:v>561</c:v>
                </c:pt>
                <c:pt idx="70">
                  <c:v>561</c:v>
                </c:pt>
                <c:pt idx="71">
                  <c:v>561</c:v>
                </c:pt>
                <c:pt idx="72">
                  <c:v>561</c:v>
                </c:pt>
                <c:pt idx="73">
                  <c:v>561</c:v>
                </c:pt>
                <c:pt idx="74">
                  <c:v>561</c:v>
                </c:pt>
                <c:pt idx="75">
                  <c:v>561</c:v>
                </c:pt>
                <c:pt idx="76">
                  <c:v>561</c:v>
                </c:pt>
                <c:pt idx="77">
                  <c:v>561</c:v>
                </c:pt>
                <c:pt idx="78">
                  <c:v>561</c:v>
                </c:pt>
                <c:pt idx="79">
                  <c:v>561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561</c:v>
                </c:pt>
                <c:pt idx="86">
                  <c:v>561</c:v>
                </c:pt>
                <c:pt idx="87">
                  <c:v>561</c:v>
                </c:pt>
                <c:pt idx="88">
                  <c:v>561</c:v>
                </c:pt>
                <c:pt idx="89">
                  <c:v>640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</c:numCache>
            </c:numRef>
          </c:cat>
          <c:val>
            <c:numRef>
              <c:f>'A1 spectral'!$AC$3:$AC$106</c:f>
              <c:numCache>
                <c:formatCode>General</c:formatCode>
                <c:ptCount val="104"/>
                <c:pt idx="0">
                  <c:v>1</c:v>
                </c:pt>
                <c:pt idx="1">
                  <c:v>0.87009280641366371</c:v>
                </c:pt>
                <c:pt idx="2">
                  <c:v>0.65329397411877466</c:v>
                </c:pt>
                <c:pt idx="3">
                  <c:v>0.46055727419284548</c:v>
                </c:pt>
                <c:pt idx="4">
                  <c:v>0.31927802710121561</c:v>
                </c:pt>
                <c:pt idx="5">
                  <c:v>0.20988192235632433</c:v>
                </c:pt>
                <c:pt idx="6">
                  <c:v>0.13255413707463726</c:v>
                </c:pt>
                <c:pt idx="7">
                  <c:v>8.0290619145135272E-2</c:v>
                </c:pt>
                <c:pt idx="8">
                  <c:v>4.684981046577491E-2</c:v>
                </c:pt>
                <c:pt idx="9">
                  <c:v>2.5794083046490345E-2</c:v>
                </c:pt>
                <c:pt idx="10">
                  <c:v>1.1884013768463245E-2</c:v>
                </c:pt>
                <c:pt idx="11">
                  <c:v>3.300509781708857E-3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'A1 spectral'!$AD$2</c:f>
              <c:strCache>
                <c:ptCount val="1"/>
                <c:pt idx="0">
                  <c:v>Alexa 430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spectral'!$AA$3:$AA$106</c:f>
              <c:numCache>
                <c:formatCode>General</c:formatCode>
                <c:ptCount val="104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405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405</c:v>
                </c:pt>
                <c:pt idx="16">
                  <c:v>405</c:v>
                </c:pt>
                <c:pt idx="17">
                  <c:v>405</c:v>
                </c:pt>
                <c:pt idx="18">
                  <c:v>405</c:v>
                </c:pt>
                <c:pt idx="19">
                  <c:v>405</c:v>
                </c:pt>
                <c:pt idx="20">
                  <c:v>405</c:v>
                </c:pt>
                <c:pt idx="21">
                  <c:v>405</c:v>
                </c:pt>
                <c:pt idx="22">
                  <c:v>405</c:v>
                </c:pt>
                <c:pt idx="23">
                  <c:v>405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405</c:v>
                </c:pt>
                <c:pt idx="35">
                  <c:v>405</c:v>
                </c:pt>
                <c:pt idx="36">
                  <c:v>405</c:v>
                </c:pt>
                <c:pt idx="37">
                  <c:v>488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488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488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488</c:v>
                </c:pt>
                <c:pt idx="59">
                  <c:v>488</c:v>
                </c:pt>
                <c:pt idx="60">
                  <c:v>488</c:v>
                </c:pt>
                <c:pt idx="61">
                  <c:v>488</c:v>
                </c:pt>
                <c:pt idx="62">
                  <c:v>488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488</c:v>
                </c:pt>
                <c:pt idx="67">
                  <c:v>561</c:v>
                </c:pt>
                <c:pt idx="68">
                  <c:v>561</c:v>
                </c:pt>
                <c:pt idx="69">
                  <c:v>561</c:v>
                </c:pt>
                <c:pt idx="70">
                  <c:v>561</c:v>
                </c:pt>
                <c:pt idx="71">
                  <c:v>561</c:v>
                </c:pt>
                <c:pt idx="72">
                  <c:v>561</c:v>
                </c:pt>
                <c:pt idx="73">
                  <c:v>561</c:v>
                </c:pt>
                <c:pt idx="74">
                  <c:v>561</c:v>
                </c:pt>
                <c:pt idx="75">
                  <c:v>561</c:v>
                </c:pt>
                <c:pt idx="76">
                  <c:v>561</c:v>
                </c:pt>
                <c:pt idx="77">
                  <c:v>561</c:v>
                </c:pt>
                <c:pt idx="78">
                  <c:v>561</c:v>
                </c:pt>
                <c:pt idx="79">
                  <c:v>561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561</c:v>
                </c:pt>
                <c:pt idx="86">
                  <c:v>561</c:v>
                </c:pt>
                <c:pt idx="87">
                  <c:v>561</c:v>
                </c:pt>
                <c:pt idx="88">
                  <c:v>561</c:v>
                </c:pt>
                <c:pt idx="89">
                  <c:v>640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</c:numCache>
            </c:numRef>
          </c:cat>
          <c:val>
            <c:numRef>
              <c:f>'A1 spectral'!$AD$3:$AD$106</c:f>
              <c:numCache>
                <c:formatCode>General</c:formatCode>
                <c:ptCount val="104"/>
                <c:pt idx="0">
                  <c:v>4.8051908303492191E-3</c:v>
                </c:pt>
                <c:pt idx="1">
                  <c:v>4.9072118670869923E-3</c:v>
                </c:pt>
                <c:pt idx="2">
                  <c:v>7.1414725716442739E-3</c:v>
                </c:pt>
                <c:pt idx="3">
                  <c:v>1.5660229139248513E-2</c:v>
                </c:pt>
                <c:pt idx="4">
                  <c:v>3.2136626572399234E-2</c:v>
                </c:pt>
                <c:pt idx="5">
                  <c:v>8.855425988838897E-2</c:v>
                </c:pt>
                <c:pt idx="6">
                  <c:v>0.2123465858660056</c:v>
                </c:pt>
                <c:pt idx="7">
                  <c:v>0.43764984339770857</c:v>
                </c:pt>
                <c:pt idx="8">
                  <c:v>0.68493863434640223</c:v>
                </c:pt>
                <c:pt idx="9">
                  <c:v>0.88847060263826405</c:v>
                </c:pt>
                <c:pt idx="10">
                  <c:v>0.99329721788632819</c:v>
                </c:pt>
                <c:pt idx="11">
                  <c:v>1</c:v>
                </c:pt>
                <c:pt idx="12">
                  <c:v>0.9482243238555792</c:v>
                </c:pt>
                <c:pt idx="13">
                  <c:v>0.86204715412318011</c:v>
                </c:pt>
                <c:pt idx="14">
                  <c:v>0.76800416245829883</c:v>
                </c:pt>
                <c:pt idx="15">
                  <c:v>0.66472826696864884</c:v>
                </c:pt>
                <c:pt idx="16">
                  <c:v>0.56103408522837417</c:v>
                </c:pt>
                <c:pt idx="17">
                  <c:v>0.45907426111264144</c:v>
                </c:pt>
                <c:pt idx="18">
                  <c:v>0.36334792234158686</c:v>
                </c:pt>
                <c:pt idx="19">
                  <c:v>0.29540191187422843</c:v>
                </c:pt>
                <c:pt idx="20">
                  <c:v>0.24604413430049271</c:v>
                </c:pt>
                <c:pt idx="21">
                  <c:v>0.20600087738091596</c:v>
                </c:pt>
                <c:pt idx="22">
                  <c:v>0.16737571287199421</c:v>
                </c:pt>
                <c:pt idx="23">
                  <c:v>0.13584101041634786</c:v>
                </c:pt>
                <c:pt idx="24">
                  <c:v>0.11207010885644619</c:v>
                </c:pt>
                <c:pt idx="25">
                  <c:v>9.4410267397137287E-2</c:v>
                </c:pt>
                <c:pt idx="26">
                  <c:v>7.9249941337903876E-2</c:v>
                </c:pt>
                <c:pt idx="27">
                  <c:v>7.0343504830696096E-2</c:v>
                </c:pt>
                <c:pt idx="28">
                  <c:v>5.9355839174037694E-2</c:v>
                </c:pt>
                <c:pt idx="29">
                  <c:v>3.3473102153664086E-2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0.23454831386231842</c:v>
                </c:pt>
                <c:pt idx="38">
                  <c:v>0.30424518535722067</c:v>
                </c:pt>
                <c:pt idx="39">
                  <c:v>0.34014169436023423</c:v>
                </c:pt>
                <c:pt idx="40">
                  <c:v>0.34243697478991597</c:v>
                </c:pt>
                <c:pt idx="41">
                  <c:v>0.32470706888331807</c:v>
                </c:pt>
                <c:pt idx="42">
                  <c:v>0.2951968195841983</c:v>
                </c:pt>
                <c:pt idx="43">
                  <c:v>0.26299302201828301</c:v>
                </c:pt>
                <c:pt idx="44">
                  <c:v>0.22762753679808773</c:v>
                </c:pt>
                <c:pt idx="45">
                  <c:v>0.19211881489963234</c:v>
                </c:pt>
                <c:pt idx="46">
                  <c:v>0.15720400117932887</c:v>
                </c:pt>
                <c:pt idx="47">
                  <c:v>0.12442376332285433</c:v>
                </c:pt>
                <c:pt idx="48">
                  <c:v>0.10115653704936814</c:v>
                </c:pt>
                <c:pt idx="49">
                  <c:v>8.4254609014664528E-2</c:v>
                </c:pt>
                <c:pt idx="50">
                  <c:v>7.0542317254389295E-2</c:v>
                </c:pt>
                <c:pt idx="51">
                  <c:v>5.7315632769191299E-2</c:v>
                </c:pt>
                <c:pt idx="52">
                  <c:v>4.6516984659379625E-2</c:v>
                </c:pt>
                <c:pt idx="53">
                  <c:v>3.8376949041178006E-2</c:v>
                </c:pt>
                <c:pt idx="54">
                  <c:v>3.2329566356582726E-2</c:v>
                </c:pt>
                <c:pt idx="55">
                  <c:v>2.7138110164030109E-2</c:v>
                </c:pt>
                <c:pt idx="56">
                  <c:v>2.4088216990343411E-2</c:v>
                </c:pt>
                <c:pt idx="57">
                  <c:v>2.0325634002874255E-2</c:v>
                </c:pt>
                <c:pt idx="58">
                  <c:v>1.146242783833455E-2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4.4002673351245039E-3</c:v>
                </c:pt>
                <c:pt idx="68">
                  <c:v>3.6005824400991483E-3</c:v>
                </c:pt>
                <c:pt idx="69">
                  <c:v>2.8497876262085246E-3</c:v>
                </c:pt>
                <c:pt idx="70">
                  <c:v>2.3168777401900271E-3</c:v>
                </c:pt>
                <c:pt idx="71">
                  <c:v>1.929757916082296E-3</c:v>
                </c:pt>
                <c:pt idx="72">
                  <c:v>1.6156931559287526E-3</c:v>
                </c:pt>
                <c:pt idx="73">
                  <c:v>1.3127506891921115E-3</c:v>
                </c:pt>
                <c:pt idx="74">
                  <c:v>1.0654196895399834E-3</c:v>
                </c:pt>
                <c:pt idx="75">
                  <c:v>8.7898124593291144E-4</c:v>
                </c:pt>
                <c:pt idx="76">
                  <c:v>7.4047268546774349E-4</c:v>
                </c:pt>
                <c:pt idx="77">
                  <c:v>6.2156816735610887E-4</c:v>
                </c:pt>
                <c:pt idx="78">
                  <c:v>5.517137633780086E-4</c:v>
                </c:pt>
                <c:pt idx="79">
                  <c:v>4.6553599352186427E-4</c:v>
                </c:pt>
                <c:pt idx="80">
                  <c:v>2.6253413453854185E-4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'A1 spectral'!$AE$2</c:f>
              <c:strCache>
                <c:ptCount val="1"/>
                <c:pt idx="0">
                  <c:v>Alexa 488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spectral'!$AA$3:$AA$106</c:f>
              <c:numCache>
                <c:formatCode>General</c:formatCode>
                <c:ptCount val="104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405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405</c:v>
                </c:pt>
                <c:pt idx="16">
                  <c:v>405</c:v>
                </c:pt>
                <c:pt idx="17">
                  <c:v>405</c:v>
                </c:pt>
                <c:pt idx="18">
                  <c:v>405</c:v>
                </c:pt>
                <c:pt idx="19">
                  <c:v>405</c:v>
                </c:pt>
                <c:pt idx="20">
                  <c:v>405</c:v>
                </c:pt>
                <c:pt idx="21">
                  <c:v>405</c:v>
                </c:pt>
                <c:pt idx="22">
                  <c:v>405</c:v>
                </c:pt>
                <c:pt idx="23">
                  <c:v>405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405</c:v>
                </c:pt>
                <c:pt idx="35">
                  <c:v>405</c:v>
                </c:pt>
                <c:pt idx="36">
                  <c:v>405</c:v>
                </c:pt>
                <c:pt idx="37">
                  <c:v>488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488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488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488</c:v>
                </c:pt>
                <c:pt idx="59">
                  <c:v>488</c:v>
                </c:pt>
                <c:pt idx="60">
                  <c:v>488</c:v>
                </c:pt>
                <c:pt idx="61">
                  <c:v>488</c:v>
                </c:pt>
                <c:pt idx="62">
                  <c:v>488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488</c:v>
                </c:pt>
                <c:pt idx="67">
                  <c:v>561</c:v>
                </c:pt>
                <c:pt idx="68">
                  <c:v>561</c:v>
                </c:pt>
                <c:pt idx="69">
                  <c:v>561</c:v>
                </c:pt>
                <c:pt idx="70">
                  <c:v>561</c:v>
                </c:pt>
                <c:pt idx="71">
                  <c:v>561</c:v>
                </c:pt>
                <c:pt idx="72">
                  <c:v>561</c:v>
                </c:pt>
                <c:pt idx="73">
                  <c:v>561</c:v>
                </c:pt>
                <c:pt idx="74">
                  <c:v>561</c:v>
                </c:pt>
                <c:pt idx="75">
                  <c:v>561</c:v>
                </c:pt>
                <c:pt idx="76">
                  <c:v>561</c:v>
                </c:pt>
                <c:pt idx="77">
                  <c:v>561</c:v>
                </c:pt>
                <c:pt idx="78">
                  <c:v>561</c:v>
                </c:pt>
                <c:pt idx="79">
                  <c:v>561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561</c:v>
                </c:pt>
                <c:pt idx="86">
                  <c:v>561</c:v>
                </c:pt>
                <c:pt idx="87">
                  <c:v>561</c:v>
                </c:pt>
                <c:pt idx="88">
                  <c:v>561</c:v>
                </c:pt>
                <c:pt idx="89">
                  <c:v>640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</c:numCache>
            </c:numRef>
          </c:cat>
          <c:val>
            <c:numRef>
              <c:f>'A1 spectral'!$AE$3:$AE$106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1.1542660126747967E-4</c:v>
                </c:pt>
                <c:pt idx="5">
                  <c:v>8.0117532246216493E-4</c:v>
                </c:pt>
                <c:pt idx="6">
                  <c:v>5.252268825376126E-3</c:v>
                </c:pt>
                <c:pt idx="7">
                  <c:v>1.8780481574548223E-2</c:v>
                </c:pt>
                <c:pt idx="8">
                  <c:v>3.3041402314374767E-2</c:v>
                </c:pt>
                <c:pt idx="9">
                  <c:v>3.3785581271614788E-2</c:v>
                </c:pt>
                <c:pt idx="10">
                  <c:v>2.5690305071541825E-2</c:v>
                </c:pt>
                <c:pt idx="11">
                  <c:v>1.7937007062801706E-2</c:v>
                </c:pt>
                <c:pt idx="12">
                  <c:v>1.2932797889838922E-2</c:v>
                </c:pt>
                <c:pt idx="13">
                  <c:v>9.4266252594127752E-3</c:v>
                </c:pt>
                <c:pt idx="14">
                  <c:v>6.6513682811120672E-3</c:v>
                </c:pt>
                <c:pt idx="15">
                  <c:v>4.4385471332109737E-3</c:v>
                </c:pt>
                <c:pt idx="16">
                  <c:v>2.9724142164905022E-3</c:v>
                </c:pt>
                <c:pt idx="17">
                  <c:v>2.0425489876462711E-3</c:v>
                </c:pt>
                <c:pt idx="18">
                  <c:v>1.4353046940217043E-3</c:v>
                </c:pt>
                <c:pt idx="19">
                  <c:v>9.8793699718377026E-4</c:v>
                </c:pt>
                <c:pt idx="20">
                  <c:v>6.753531577264961E-4</c:v>
                </c:pt>
                <c:pt idx="21">
                  <c:v>4.8213906430049752E-4</c:v>
                </c:pt>
                <c:pt idx="22">
                  <c:v>3.430535944502424E-4</c:v>
                </c:pt>
                <c:pt idx="23">
                  <c:v>2.5021045864813922E-4</c:v>
                </c:pt>
                <c:pt idx="24">
                  <c:v>1.1936974603127558E-4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0.97797347480106112</c:v>
                </c:pt>
                <c:pt idx="38">
                  <c:v>1</c:v>
                </c:pt>
                <c:pt idx="39">
                  <c:v>0.76039257294429696</c:v>
                </c:pt>
                <c:pt idx="40">
                  <c:v>0.53090716180371356</c:v>
                </c:pt>
                <c:pt idx="41">
                  <c:v>0.38279045092838193</c:v>
                </c:pt>
                <c:pt idx="42">
                  <c:v>0.27901326259946951</c:v>
                </c:pt>
                <c:pt idx="43">
                  <c:v>0.19687002652519892</c:v>
                </c:pt>
                <c:pt idx="44">
                  <c:v>0.13137400530503979</c:v>
                </c:pt>
                <c:pt idx="45">
                  <c:v>8.7978779840848814E-2</c:v>
                </c:pt>
                <c:pt idx="46">
                  <c:v>6.045623342175066E-2</c:v>
                </c:pt>
                <c:pt idx="47">
                  <c:v>4.2482758620689655E-2</c:v>
                </c:pt>
                <c:pt idx="48">
                  <c:v>2.9241379310344828E-2</c:v>
                </c:pt>
                <c:pt idx="49">
                  <c:v>1.9989389920424403E-2</c:v>
                </c:pt>
                <c:pt idx="50">
                  <c:v>1.4270557029177721E-2</c:v>
                </c:pt>
                <c:pt idx="51">
                  <c:v>1.0153846153846154E-2</c:v>
                </c:pt>
                <c:pt idx="52">
                  <c:v>7.4058355437665781E-3</c:v>
                </c:pt>
                <c:pt idx="53">
                  <c:v>3.5331564986737394E-3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'A1 spectral'!$AF$2</c:f>
              <c:strCache>
                <c:ptCount val="1"/>
                <c:pt idx="0">
                  <c:v>Alexa 514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spectral'!$AA$3:$AA$106</c:f>
              <c:numCache>
                <c:formatCode>General</c:formatCode>
                <c:ptCount val="104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405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405</c:v>
                </c:pt>
                <c:pt idx="16">
                  <c:v>405</c:v>
                </c:pt>
                <c:pt idx="17">
                  <c:v>405</c:v>
                </c:pt>
                <c:pt idx="18">
                  <c:v>405</c:v>
                </c:pt>
                <c:pt idx="19">
                  <c:v>405</c:v>
                </c:pt>
                <c:pt idx="20">
                  <c:v>405</c:v>
                </c:pt>
                <c:pt idx="21">
                  <c:v>405</c:v>
                </c:pt>
                <c:pt idx="22">
                  <c:v>405</c:v>
                </c:pt>
                <c:pt idx="23">
                  <c:v>405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405</c:v>
                </c:pt>
                <c:pt idx="35">
                  <c:v>405</c:v>
                </c:pt>
                <c:pt idx="36">
                  <c:v>405</c:v>
                </c:pt>
                <c:pt idx="37">
                  <c:v>488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488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488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488</c:v>
                </c:pt>
                <c:pt idx="59">
                  <c:v>488</c:v>
                </c:pt>
                <c:pt idx="60">
                  <c:v>488</c:v>
                </c:pt>
                <c:pt idx="61">
                  <c:v>488</c:v>
                </c:pt>
                <c:pt idx="62">
                  <c:v>488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488</c:v>
                </c:pt>
                <c:pt idx="67">
                  <c:v>561</c:v>
                </c:pt>
                <c:pt idx="68">
                  <c:v>561</c:v>
                </c:pt>
                <c:pt idx="69">
                  <c:v>561</c:v>
                </c:pt>
                <c:pt idx="70">
                  <c:v>561</c:v>
                </c:pt>
                <c:pt idx="71">
                  <c:v>561</c:v>
                </c:pt>
                <c:pt idx="72">
                  <c:v>561</c:v>
                </c:pt>
                <c:pt idx="73">
                  <c:v>561</c:v>
                </c:pt>
                <c:pt idx="74">
                  <c:v>561</c:v>
                </c:pt>
                <c:pt idx="75">
                  <c:v>561</c:v>
                </c:pt>
                <c:pt idx="76">
                  <c:v>561</c:v>
                </c:pt>
                <c:pt idx="77">
                  <c:v>561</c:v>
                </c:pt>
                <c:pt idx="78">
                  <c:v>561</c:v>
                </c:pt>
                <c:pt idx="79">
                  <c:v>561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561</c:v>
                </c:pt>
                <c:pt idx="86">
                  <c:v>561</c:v>
                </c:pt>
                <c:pt idx="87">
                  <c:v>561</c:v>
                </c:pt>
                <c:pt idx="88">
                  <c:v>561</c:v>
                </c:pt>
                <c:pt idx="89">
                  <c:v>640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</c:numCache>
            </c:numRef>
          </c:cat>
          <c:val>
            <c:numRef>
              <c:f>'A1 spectral'!$AF$3:$AF$106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4.433911183410011E-5</c:v>
                </c:pt>
                <c:pt idx="6">
                  <c:v>3.5696742578300931E-5</c:v>
                </c:pt>
                <c:pt idx="7">
                  <c:v>4.8209390239957998E-4</c:v>
                </c:pt>
                <c:pt idx="8">
                  <c:v>3.7034431037024631E-3</c:v>
                </c:pt>
                <c:pt idx="9">
                  <c:v>1.5286096682398526E-2</c:v>
                </c:pt>
                <c:pt idx="10">
                  <c:v>3.1842621645399534E-2</c:v>
                </c:pt>
                <c:pt idx="11">
                  <c:v>3.6515513126491643E-2</c:v>
                </c:pt>
                <c:pt idx="12">
                  <c:v>2.9393073594158024E-2</c:v>
                </c:pt>
                <c:pt idx="13">
                  <c:v>2.1185453087444048E-2</c:v>
                </c:pt>
                <c:pt idx="14">
                  <c:v>1.6087582492077646E-2</c:v>
                </c:pt>
                <c:pt idx="15">
                  <c:v>1.3099577260681337E-2</c:v>
                </c:pt>
                <c:pt idx="16">
                  <c:v>1.0151402078898716E-2</c:v>
                </c:pt>
                <c:pt idx="17">
                  <c:v>7.3035535315203711E-3</c:v>
                </c:pt>
                <c:pt idx="18">
                  <c:v>5.0013015128124779E-3</c:v>
                </c:pt>
                <c:pt idx="19">
                  <c:v>3.3941965864188665E-3</c:v>
                </c:pt>
                <c:pt idx="20">
                  <c:v>2.3830393834903636E-3</c:v>
                </c:pt>
                <c:pt idx="21">
                  <c:v>1.6815044530304913E-3</c:v>
                </c:pt>
                <c:pt idx="22">
                  <c:v>1.1422957625056298E-3</c:v>
                </c:pt>
                <c:pt idx="23">
                  <c:v>7.1957117934153979E-4</c:v>
                </c:pt>
                <c:pt idx="24">
                  <c:v>2.547620154535582E-4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0.10142108891838772</c:v>
                </c:pt>
                <c:pt idx="38">
                  <c:v>0.41861924901470476</c:v>
                </c:pt>
                <c:pt idx="39">
                  <c:v>0.87202996532172583</c:v>
                </c:pt>
                <c:pt idx="40">
                  <c:v>1</c:v>
                </c:pt>
                <c:pt idx="41">
                  <c:v>0.80494757097726877</c:v>
                </c:pt>
                <c:pt idx="42">
                  <c:v>0.58017678716595145</c:v>
                </c:pt>
                <c:pt idx="43">
                  <c:v>0.44056843556735514</c:v>
                </c:pt>
                <c:pt idx="44">
                  <c:v>0.35874005700820133</c:v>
                </c:pt>
                <c:pt idx="45">
                  <c:v>0.2780024490887949</c:v>
                </c:pt>
                <c:pt idx="46">
                  <c:v>0.20001234834686504</c:v>
                </c:pt>
                <c:pt idx="47">
                  <c:v>0.136963747311662</c:v>
                </c:pt>
                <c:pt idx="48">
                  <c:v>9.2952181026765043E-2</c:v>
                </c:pt>
                <c:pt idx="49">
                  <c:v>6.526101318186027E-2</c:v>
                </c:pt>
                <c:pt idx="50">
                  <c:v>4.6049043517632407E-2</c:v>
                </c:pt>
                <c:pt idx="51">
                  <c:v>3.1282478724827381E-2</c:v>
                </c:pt>
                <c:pt idx="52">
                  <c:v>1.9705903538830408E-2</c:v>
                </c:pt>
                <c:pt idx="53">
                  <c:v>6.9768159787608431E-3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7.8291859170591411E-3</c:v>
                </c:pt>
                <c:pt idx="68">
                  <c:v>5.63280599163009E-3</c:v>
                </c:pt>
                <c:pt idx="69">
                  <c:v>3.8572129314501462E-3</c:v>
                </c:pt>
                <c:pt idx="70">
                  <c:v>2.6177463869112827E-3</c:v>
                </c:pt>
                <c:pt idx="71">
                  <c:v>1.8378996552409338E-3</c:v>
                </c:pt>
                <c:pt idx="72">
                  <c:v>1.2968465716182874E-3</c:v>
                </c:pt>
                <c:pt idx="73">
                  <c:v>8.8098627435074725E-4</c:v>
                </c:pt>
                <c:pt idx="74">
                  <c:v>5.549633932176582E-4</c:v>
                </c:pt>
                <c:pt idx="75">
                  <c:v>1.9648312302954167E-4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'A1 spectral'!$AG$2</c:f>
              <c:strCache>
                <c:ptCount val="1"/>
                <c:pt idx="0">
                  <c:v>Alexa 555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spectral'!$AA$3:$AA$106</c:f>
              <c:numCache>
                <c:formatCode>General</c:formatCode>
                <c:ptCount val="104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405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405</c:v>
                </c:pt>
                <c:pt idx="16">
                  <c:v>405</c:v>
                </c:pt>
                <c:pt idx="17">
                  <c:v>405</c:v>
                </c:pt>
                <c:pt idx="18">
                  <c:v>405</c:v>
                </c:pt>
                <c:pt idx="19">
                  <c:v>405</c:v>
                </c:pt>
                <c:pt idx="20">
                  <c:v>405</c:v>
                </c:pt>
                <c:pt idx="21">
                  <c:v>405</c:v>
                </c:pt>
                <c:pt idx="22">
                  <c:v>405</c:v>
                </c:pt>
                <c:pt idx="23">
                  <c:v>405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405</c:v>
                </c:pt>
                <c:pt idx="35">
                  <c:v>405</c:v>
                </c:pt>
                <c:pt idx="36">
                  <c:v>405</c:v>
                </c:pt>
                <c:pt idx="37">
                  <c:v>488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488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488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488</c:v>
                </c:pt>
                <c:pt idx="59">
                  <c:v>488</c:v>
                </c:pt>
                <c:pt idx="60">
                  <c:v>488</c:v>
                </c:pt>
                <c:pt idx="61">
                  <c:v>488</c:v>
                </c:pt>
                <c:pt idx="62">
                  <c:v>488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488</c:v>
                </c:pt>
                <c:pt idx="67">
                  <c:v>561</c:v>
                </c:pt>
                <c:pt idx="68">
                  <c:v>561</c:v>
                </c:pt>
                <c:pt idx="69">
                  <c:v>561</c:v>
                </c:pt>
                <c:pt idx="70">
                  <c:v>561</c:v>
                </c:pt>
                <c:pt idx="71">
                  <c:v>561</c:v>
                </c:pt>
                <c:pt idx="72">
                  <c:v>561</c:v>
                </c:pt>
                <c:pt idx="73">
                  <c:v>561</c:v>
                </c:pt>
                <c:pt idx="74">
                  <c:v>561</c:v>
                </c:pt>
                <c:pt idx="75">
                  <c:v>561</c:v>
                </c:pt>
                <c:pt idx="76">
                  <c:v>561</c:v>
                </c:pt>
                <c:pt idx="77">
                  <c:v>561</c:v>
                </c:pt>
                <c:pt idx="78">
                  <c:v>561</c:v>
                </c:pt>
                <c:pt idx="79">
                  <c:v>561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561</c:v>
                </c:pt>
                <c:pt idx="86">
                  <c:v>561</c:v>
                </c:pt>
                <c:pt idx="87">
                  <c:v>561</c:v>
                </c:pt>
                <c:pt idx="88">
                  <c:v>561</c:v>
                </c:pt>
                <c:pt idx="89">
                  <c:v>640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</c:numCache>
            </c:numRef>
          </c:cat>
          <c:val>
            <c:numRef>
              <c:f>'A1 spectral'!$AG$3:$AG$106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1.4042054620304329E-4</c:v>
                </c:pt>
                <c:pt idx="11">
                  <c:v>1.1733205437571364E-3</c:v>
                </c:pt>
                <c:pt idx="12">
                  <c:v>5.4971868495484076E-3</c:v>
                </c:pt>
                <c:pt idx="13">
                  <c:v>1.0970753758608499E-2</c:v>
                </c:pt>
                <c:pt idx="14">
                  <c:v>1.028707458117417E-2</c:v>
                </c:pt>
                <c:pt idx="15">
                  <c:v>6.9721340333413484E-3</c:v>
                </c:pt>
                <c:pt idx="16">
                  <c:v>5.1219840948914944E-3</c:v>
                </c:pt>
                <c:pt idx="17">
                  <c:v>4.7789044592986942E-3</c:v>
                </c:pt>
                <c:pt idx="18">
                  <c:v>4.4365334219205422E-3</c:v>
                </c:pt>
                <c:pt idx="19">
                  <c:v>3.4272533648547652E-3</c:v>
                </c:pt>
                <c:pt idx="20">
                  <c:v>2.3531365711485603E-3</c:v>
                </c:pt>
                <c:pt idx="21">
                  <c:v>1.6337912835768722E-3</c:v>
                </c:pt>
                <c:pt idx="22">
                  <c:v>1.2544550393345046E-3</c:v>
                </c:pt>
                <c:pt idx="23">
                  <c:v>1.0108153531975168E-3</c:v>
                </c:pt>
                <c:pt idx="24">
                  <c:v>7.9481099743185972E-4</c:v>
                </c:pt>
                <c:pt idx="25">
                  <c:v>5.9191570863721872E-4</c:v>
                </c:pt>
                <c:pt idx="26">
                  <c:v>4.1193176211624477E-4</c:v>
                </c:pt>
                <c:pt idx="27">
                  <c:v>2.8355738556224303E-4</c:v>
                </c:pt>
                <c:pt idx="28">
                  <c:v>1.9722650307744518E-4</c:v>
                </c:pt>
                <c:pt idx="29">
                  <c:v>7.79458036114454E-5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5.2657704826141226E-3</c:v>
                </c:pt>
                <c:pt idx="40">
                  <c:v>4.3999520390892617E-2</c:v>
                </c:pt>
                <c:pt idx="41">
                  <c:v>0.20614450685806526</c:v>
                </c:pt>
                <c:pt idx="42">
                  <c:v>0.41140326594781873</c:v>
                </c:pt>
                <c:pt idx="43">
                  <c:v>0.38576529679403132</c:v>
                </c:pt>
                <c:pt idx="44">
                  <c:v>0.26145502625030054</c:v>
                </c:pt>
                <c:pt idx="45">
                  <c:v>0.19207440355843106</c:v>
                </c:pt>
                <c:pt idx="46">
                  <c:v>0.179208917223701</c:v>
                </c:pt>
                <c:pt idx="47">
                  <c:v>0.16637000332202032</c:v>
                </c:pt>
                <c:pt idx="48">
                  <c:v>0.1285220011820537</c:v>
                </c:pt>
                <c:pt idx="49">
                  <c:v>8.8242621418071002E-2</c:v>
                </c:pt>
                <c:pt idx="50">
                  <c:v>6.1267173134132706E-2</c:v>
                </c:pt>
                <c:pt idx="51">
                  <c:v>4.7042063975043916E-2</c:v>
                </c:pt>
                <c:pt idx="52">
                  <c:v>3.7905575744906876E-2</c:v>
                </c:pt>
                <c:pt idx="53">
                  <c:v>2.9805412403694741E-2</c:v>
                </c:pt>
                <c:pt idx="54">
                  <c:v>2.2196839073895695E-2</c:v>
                </c:pt>
                <c:pt idx="55">
                  <c:v>1.5447441079359178E-2</c:v>
                </c:pt>
                <c:pt idx="56">
                  <c:v>1.0633401958584112E-2</c:v>
                </c:pt>
                <c:pt idx="57">
                  <c:v>7.3959938654041936E-3</c:v>
                </c:pt>
                <c:pt idx="58">
                  <c:v>2.9229676354292026E-3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0.93301821535623708</c:v>
                </c:pt>
                <c:pt idx="69">
                  <c:v>0.86617477519022379</c:v>
                </c:pt>
                <c:pt idx="70">
                  <c:v>0.66912612404888172</c:v>
                </c:pt>
                <c:pt idx="71">
                  <c:v>0.45941895319345177</c:v>
                </c:pt>
                <c:pt idx="72">
                  <c:v>0.31897625086465303</c:v>
                </c:pt>
                <c:pt idx="73">
                  <c:v>0.24491584044270237</c:v>
                </c:pt>
                <c:pt idx="74">
                  <c:v>0.19734839750979941</c:v>
                </c:pt>
                <c:pt idx="75">
                  <c:v>0.15517638920913074</c:v>
                </c:pt>
                <c:pt idx="76">
                  <c:v>0.1155637537468296</c:v>
                </c:pt>
                <c:pt idx="77">
                  <c:v>8.0424256398432106E-2</c:v>
                </c:pt>
                <c:pt idx="78">
                  <c:v>5.5360848512796872E-2</c:v>
                </c:pt>
                <c:pt idx="79">
                  <c:v>3.8505879640304365E-2</c:v>
                </c:pt>
                <c:pt idx="80">
                  <c:v>1.5217892552455616E-2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'A1 spectral'!$AH$2</c:f>
              <c:strCache>
                <c:ptCount val="1"/>
                <c:pt idx="0">
                  <c:v>Alexa 610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spectral'!$AA$3:$AA$106</c:f>
              <c:numCache>
                <c:formatCode>General</c:formatCode>
                <c:ptCount val="104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405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405</c:v>
                </c:pt>
                <c:pt idx="16">
                  <c:v>405</c:v>
                </c:pt>
                <c:pt idx="17">
                  <c:v>405</c:v>
                </c:pt>
                <c:pt idx="18">
                  <c:v>405</c:v>
                </c:pt>
                <c:pt idx="19">
                  <c:v>405</c:v>
                </c:pt>
                <c:pt idx="20">
                  <c:v>405</c:v>
                </c:pt>
                <c:pt idx="21">
                  <c:v>405</c:v>
                </c:pt>
                <c:pt idx="22">
                  <c:v>405</c:v>
                </c:pt>
                <c:pt idx="23">
                  <c:v>405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405</c:v>
                </c:pt>
                <c:pt idx="35">
                  <c:v>405</c:v>
                </c:pt>
                <c:pt idx="36">
                  <c:v>405</c:v>
                </c:pt>
                <c:pt idx="37">
                  <c:v>488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488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488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488</c:v>
                </c:pt>
                <c:pt idx="59">
                  <c:v>488</c:v>
                </c:pt>
                <c:pt idx="60">
                  <c:v>488</c:v>
                </c:pt>
                <c:pt idx="61">
                  <c:v>488</c:v>
                </c:pt>
                <c:pt idx="62">
                  <c:v>488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488</c:v>
                </c:pt>
                <c:pt idx="67">
                  <c:v>561</c:v>
                </c:pt>
                <c:pt idx="68">
                  <c:v>561</c:v>
                </c:pt>
                <c:pt idx="69">
                  <c:v>561</c:v>
                </c:pt>
                <c:pt idx="70">
                  <c:v>561</c:v>
                </c:pt>
                <c:pt idx="71">
                  <c:v>561</c:v>
                </c:pt>
                <c:pt idx="72">
                  <c:v>561</c:v>
                </c:pt>
                <c:pt idx="73">
                  <c:v>561</c:v>
                </c:pt>
                <c:pt idx="74">
                  <c:v>561</c:v>
                </c:pt>
                <c:pt idx="75">
                  <c:v>561</c:v>
                </c:pt>
                <c:pt idx="76">
                  <c:v>561</c:v>
                </c:pt>
                <c:pt idx="77">
                  <c:v>561</c:v>
                </c:pt>
                <c:pt idx="78">
                  <c:v>561</c:v>
                </c:pt>
                <c:pt idx="79">
                  <c:v>561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561</c:v>
                </c:pt>
                <c:pt idx="86">
                  <c:v>561</c:v>
                </c:pt>
                <c:pt idx="87">
                  <c:v>561</c:v>
                </c:pt>
                <c:pt idx="88">
                  <c:v>561</c:v>
                </c:pt>
                <c:pt idx="89">
                  <c:v>640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</c:numCache>
            </c:numRef>
          </c:cat>
          <c:val>
            <c:numRef>
              <c:f>'A1 spectral'!$AH$3:$AH$106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2.1865113414150888E-3</c:v>
                </c:pt>
                <c:pt idx="16">
                  <c:v>9.3183230994405269E-3</c:v>
                </c:pt>
                <c:pt idx="17">
                  <c:v>4.0061721355583446E-2</c:v>
                </c:pt>
                <c:pt idx="18">
                  <c:v>0.11691337702302701</c:v>
                </c:pt>
                <c:pt idx="19">
                  <c:v>0.20694794048615572</c:v>
                </c:pt>
                <c:pt idx="20">
                  <c:v>0.21281891723708773</c:v>
                </c:pt>
                <c:pt idx="21">
                  <c:v>0.14777989479161668</c:v>
                </c:pt>
                <c:pt idx="22">
                  <c:v>8.7797892320346418E-2</c:v>
                </c:pt>
                <c:pt idx="23">
                  <c:v>5.3645907562206066E-2</c:v>
                </c:pt>
                <c:pt idx="24">
                  <c:v>3.8438367784063586E-2</c:v>
                </c:pt>
                <c:pt idx="25">
                  <c:v>3.2104552865970658E-2</c:v>
                </c:pt>
                <c:pt idx="26">
                  <c:v>2.5861937586727165E-2</c:v>
                </c:pt>
                <c:pt idx="27">
                  <c:v>1.8643486171794767E-2</c:v>
                </c:pt>
                <c:pt idx="28">
                  <c:v>1.1853673059454688E-2</c:v>
                </c:pt>
                <c:pt idx="29">
                  <c:v>7.1546116677377982E-3</c:v>
                </c:pt>
                <c:pt idx="30">
                  <c:v>4.3114629266068124E-3</c:v>
                </c:pt>
                <c:pt idx="31">
                  <c:v>2.7907089487925634E-3</c:v>
                </c:pt>
                <c:pt idx="32">
                  <c:v>1.887832524183205E-3</c:v>
                </c:pt>
                <c:pt idx="33">
                  <c:v>1.3429146820578598E-3</c:v>
                </c:pt>
                <c:pt idx="34">
                  <c:v>6.1331757126241795E-4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3.3884532483918046E-4</c:v>
                </c:pt>
                <c:pt idx="45">
                  <c:v>1.4440676148255787E-3</c:v>
                </c:pt>
                <c:pt idx="46">
                  <c:v>6.2083954147541592E-3</c:v>
                </c:pt>
                <c:pt idx="47">
                  <c:v>1.811815491877319E-2</c:v>
                </c:pt>
                <c:pt idx="48">
                  <c:v>3.2070879665983189E-2</c:v>
                </c:pt>
                <c:pt idx="49">
                  <c:v>3.2980709396390792E-2</c:v>
                </c:pt>
                <c:pt idx="50">
                  <c:v>2.2901562643145273E-2</c:v>
                </c:pt>
                <c:pt idx="51">
                  <c:v>1.3606106119819768E-2</c:v>
                </c:pt>
                <c:pt idx="52">
                  <c:v>8.3135470783535712E-3</c:v>
                </c:pt>
                <c:pt idx="53">
                  <c:v>5.9568230776472809E-3</c:v>
                </c:pt>
                <c:pt idx="54">
                  <c:v>4.9752669646094877E-3</c:v>
                </c:pt>
                <c:pt idx="55">
                  <c:v>4.0078441289372506E-3</c:v>
                </c:pt>
                <c:pt idx="56">
                  <c:v>2.8891952254535744E-3</c:v>
                </c:pt>
                <c:pt idx="57">
                  <c:v>1.8369727255880073E-3</c:v>
                </c:pt>
                <c:pt idx="58">
                  <c:v>1.1087556093277876E-3</c:v>
                </c:pt>
                <c:pt idx="59">
                  <c:v>6.6815068745661112E-4</c:v>
                </c:pt>
                <c:pt idx="60">
                  <c:v>4.3247828738598207E-4</c:v>
                </c:pt>
                <c:pt idx="61">
                  <c:v>2.9255884146698789E-4</c:v>
                </c:pt>
                <c:pt idx="62">
                  <c:v>2.0811250920779696E-4</c:v>
                </c:pt>
                <c:pt idx="63">
                  <c:v>9.5046290283357177E-5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4.3785219943862363E-2</c:v>
                </c:pt>
                <c:pt idx="68">
                  <c:v>0.18824323455679121</c:v>
                </c:pt>
                <c:pt idx="69">
                  <c:v>0.54935613121638716</c:v>
                </c:pt>
                <c:pt idx="70">
                  <c:v>0.97241327591009419</c:v>
                </c:pt>
                <c:pt idx="71">
                  <c:v>1</c:v>
                </c:pt>
                <c:pt idx="72">
                  <c:v>0.69439266353838602</c:v>
                </c:pt>
                <c:pt idx="73">
                  <c:v>0.41254740631227105</c:v>
                </c:pt>
                <c:pt idx="74">
                  <c:v>0.2520730217908338</c:v>
                </c:pt>
                <c:pt idx="75">
                  <c:v>0.18061537142979583</c:v>
                </c:pt>
                <c:pt idx="76">
                  <c:v>0.15085384928542353</c:v>
                </c:pt>
                <c:pt idx="77">
                  <c:v>0.12152085877739928</c:v>
                </c:pt>
                <c:pt idx="78">
                  <c:v>8.7602579760450841E-2</c:v>
                </c:pt>
                <c:pt idx="79">
                  <c:v>5.5698399434338255E-2</c:v>
                </c:pt>
                <c:pt idx="80">
                  <c:v>3.3618306871504799E-2</c:v>
                </c:pt>
                <c:pt idx="81">
                  <c:v>2.0258833108354232E-2</c:v>
                </c:pt>
                <c:pt idx="82">
                  <c:v>1.3113068072250439E-2</c:v>
                </c:pt>
                <c:pt idx="83">
                  <c:v>8.8706048724047082E-3</c:v>
                </c:pt>
                <c:pt idx="84">
                  <c:v>6.3101283452250889E-3</c:v>
                </c:pt>
                <c:pt idx="85">
                  <c:v>2.8818752544406603E-3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7.1371017370771228E-2</c:v>
                </c:pt>
                <c:pt idx="90">
                  <c:v>5.1138764157160614E-2</c:v>
                </c:pt>
                <c:pt idx="91">
                  <c:v>4.2712197526364466E-2</c:v>
                </c:pt>
                <c:pt idx="92">
                  <c:v>3.4406963748423565E-2</c:v>
                </c:pt>
                <c:pt idx="93">
                  <c:v>2.4803468444931628E-2</c:v>
                </c:pt>
                <c:pt idx="94">
                  <c:v>1.5770237549859307E-2</c:v>
                </c:pt>
                <c:pt idx="95">
                  <c:v>9.5185623064932695E-3</c:v>
                </c:pt>
                <c:pt idx="96">
                  <c:v>5.7360106187312847E-3</c:v>
                </c:pt>
                <c:pt idx="97">
                  <c:v>3.7127852973702232E-3</c:v>
                </c:pt>
                <c:pt idx="98">
                  <c:v>2.5115900541033869E-3</c:v>
                </c:pt>
                <c:pt idx="99">
                  <c:v>1.7866262582933513E-3</c:v>
                </c:pt>
                <c:pt idx="100">
                  <c:v>8.1596343545146238E-4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'A1 spectral'!$AI$2</c:f>
              <c:strCache>
                <c:ptCount val="1"/>
                <c:pt idx="0">
                  <c:v>Alexa 647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spectral'!$AA$3:$AA$106</c:f>
              <c:numCache>
                <c:formatCode>General</c:formatCode>
                <c:ptCount val="104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405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405</c:v>
                </c:pt>
                <c:pt idx="16">
                  <c:v>405</c:v>
                </c:pt>
                <c:pt idx="17">
                  <c:v>405</c:v>
                </c:pt>
                <c:pt idx="18">
                  <c:v>405</c:v>
                </c:pt>
                <c:pt idx="19">
                  <c:v>405</c:v>
                </c:pt>
                <c:pt idx="20">
                  <c:v>405</c:v>
                </c:pt>
                <c:pt idx="21">
                  <c:v>405</c:v>
                </c:pt>
                <c:pt idx="22">
                  <c:v>405</c:v>
                </c:pt>
                <c:pt idx="23">
                  <c:v>405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405</c:v>
                </c:pt>
                <c:pt idx="35">
                  <c:v>405</c:v>
                </c:pt>
                <c:pt idx="36">
                  <c:v>405</c:v>
                </c:pt>
                <c:pt idx="37">
                  <c:v>488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488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488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488</c:v>
                </c:pt>
                <c:pt idx="59">
                  <c:v>488</c:v>
                </c:pt>
                <c:pt idx="60">
                  <c:v>488</c:v>
                </c:pt>
                <c:pt idx="61">
                  <c:v>488</c:v>
                </c:pt>
                <c:pt idx="62">
                  <c:v>488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488</c:v>
                </c:pt>
                <c:pt idx="67">
                  <c:v>561</c:v>
                </c:pt>
                <c:pt idx="68">
                  <c:v>561</c:v>
                </c:pt>
                <c:pt idx="69">
                  <c:v>561</c:v>
                </c:pt>
                <c:pt idx="70">
                  <c:v>561</c:v>
                </c:pt>
                <c:pt idx="71">
                  <c:v>561</c:v>
                </c:pt>
                <c:pt idx="72">
                  <c:v>561</c:v>
                </c:pt>
                <c:pt idx="73">
                  <c:v>561</c:v>
                </c:pt>
                <c:pt idx="74">
                  <c:v>561</c:v>
                </c:pt>
                <c:pt idx="75">
                  <c:v>561</c:v>
                </c:pt>
                <c:pt idx="76">
                  <c:v>561</c:v>
                </c:pt>
                <c:pt idx="77">
                  <c:v>561</c:v>
                </c:pt>
                <c:pt idx="78">
                  <c:v>561</c:v>
                </c:pt>
                <c:pt idx="79">
                  <c:v>561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561</c:v>
                </c:pt>
                <c:pt idx="86">
                  <c:v>561</c:v>
                </c:pt>
                <c:pt idx="87">
                  <c:v>561</c:v>
                </c:pt>
                <c:pt idx="88">
                  <c:v>561</c:v>
                </c:pt>
                <c:pt idx="89">
                  <c:v>640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</c:numCache>
            </c:numRef>
          </c:cat>
          <c:val>
            <c:numRef>
              <c:f>'A1 spectral'!$AI$3:$AI$106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4.4461794234412757E-3</c:v>
                </c:pt>
                <c:pt idx="72">
                  <c:v>1.7865205359771492E-2</c:v>
                </c:pt>
                <c:pt idx="73">
                  <c:v>5.0313960734927582E-2</c:v>
                </c:pt>
                <c:pt idx="74">
                  <c:v>8.9441154726183039E-2</c:v>
                </c:pt>
                <c:pt idx="75">
                  <c:v>9.6630027781132999E-2</c:v>
                </c:pt>
                <c:pt idx="76">
                  <c:v>7.1216301947420999E-2</c:v>
                </c:pt>
                <c:pt idx="77">
                  <c:v>4.4810234510035338E-2</c:v>
                </c:pt>
                <c:pt idx="78">
                  <c:v>2.9918997467638986E-2</c:v>
                </c:pt>
                <c:pt idx="79">
                  <c:v>2.3911968622403017E-2</c:v>
                </c:pt>
                <c:pt idx="80">
                  <c:v>2.17642724206124E-2</c:v>
                </c:pt>
                <c:pt idx="81">
                  <c:v>1.9092896974172664E-2</c:v>
                </c:pt>
                <c:pt idx="82">
                  <c:v>1.515307666472092E-2</c:v>
                </c:pt>
                <c:pt idx="83">
                  <c:v>1.0709953734925455E-2</c:v>
                </c:pt>
                <c:pt idx="84">
                  <c:v>7.0401236975204465E-3</c:v>
                </c:pt>
                <c:pt idx="85">
                  <c:v>5.1389846498253438E-3</c:v>
                </c:pt>
                <c:pt idx="86">
                  <c:v>3.8063534202512849E-3</c:v>
                </c:pt>
                <c:pt idx="87">
                  <c:v>3.0330605278608342E-3</c:v>
                </c:pt>
                <c:pt idx="88">
                  <c:v>2.6183962232456643E-4</c:v>
                </c:pt>
                <c:pt idx="89">
                  <c:v>0.92560414997258667</c:v>
                </c:pt>
                <c:pt idx="90">
                  <c:v>1</c:v>
                </c:pt>
                <c:pt idx="91">
                  <c:v>0.73699970477837295</c:v>
                </c:pt>
                <c:pt idx="92">
                  <c:v>0.46372991438572819</c:v>
                </c:pt>
                <c:pt idx="93">
                  <c:v>0.30962422504322895</c:v>
                </c:pt>
                <c:pt idx="94">
                  <c:v>0.24745898528109322</c:v>
                </c:pt>
                <c:pt idx="95">
                  <c:v>0.22523301421281258</c:v>
                </c:pt>
                <c:pt idx="96">
                  <c:v>0.19758761756146934</c:v>
                </c:pt>
                <c:pt idx="97">
                  <c:v>0.15681540213403061</c:v>
                </c:pt>
                <c:pt idx="98">
                  <c:v>0.11083463371430981</c:v>
                </c:pt>
                <c:pt idx="99">
                  <c:v>7.2856480114714711E-2</c:v>
                </c:pt>
                <c:pt idx="100">
                  <c:v>5.3182067394880024E-2</c:v>
                </c:pt>
                <c:pt idx="101">
                  <c:v>3.9390999957825482E-2</c:v>
                </c:pt>
                <c:pt idx="102">
                  <c:v>3.1388385137699801E-2</c:v>
                </c:pt>
                <c:pt idx="103">
                  <c:v>2.7097127915313569E-3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'A1 spectral'!$AJ$2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spectral'!$AA$3:$AA$106</c:f>
              <c:numCache>
                <c:formatCode>General</c:formatCode>
                <c:ptCount val="104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405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405</c:v>
                </c:pt>
                <c:pt idx="16">
                  <c:v>405</c:v>
                </c:pt>
                <c:pt idx="17">
                  <c:v>405</c:v>
                </c:pt>
                <c:pt idx="18">
                  <c:v>405</c:v>
                </c:pt>
                <c:pt idx="19">
                  <c:v>405</c:v>
                </c:pt>
                <c:pt idx="20">
                  <c:v>405</c:v>
                </c:pt>
                <c:pt idx="21">
                  <c:v>405</c:v>
                </c:pt>
                <c:pt idx="22">
                  <c:v>405</c:v>
                </c:pt>
                <c:pt idx="23">
                  <c:v>405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405</c:v>
                </c:pt>
                <c:pt idx="35">
                  <c:v>405</c:v>
                </c:pt>
                <c:pt idx="36">
                  <c:v>405</c:v>
                </c:pt>
                <c:pt idx="37">
                  <c:v>488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488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488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488</c:v>
                </c:pt>
                <c:pt idx="59">
                  <c:v>488</c:v>
                </c:pt>
                <c:pt idx="60">
                  <c:v>488</c:v>
                </c:pt>
                <c:pt idx="61">
                  <c:v>488</c:v>
                </c:pt>
                <c:pt idx="62">
                  <c:v>488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488</c:v>
                </c:pt>
                <c:pt idx="67">
                  <c:v>561</c:v>
                </c:pt>
                <c:pt idx="68">
                  <c:v>561</c:v>
                </c:pt>
                <c:pt idx="69">
                  <c:v>561</c:v>
                </c:pt>
                <c:pt idx="70">
                  <c:v>561</c:v>
                </c:pt>
                <c:pt idx="71">
                  <c:v>561</c:v>
                </c:pt>
                <c:pt idx="72">
                  <c:v>561</c:v>
                </c:pt>
                <c:pt idx="73">
                  <c:v>561</c:v>
                </c:pt>
                <c:pt idx="74">
                  <c:v>561</c:v>
                </c:pt>
                <c:pt idx="75">
                  <c:v>561</c:v>
                </c:pt>
                <c:pt idx="76">
                  <c:v>561</c:v>
                </c:pt>
                <c:pt idx="77">
                  <c:v>561</c:v>
                </c:pt>
                <c:pt idx="78">
                  <c:v>561</c:v>
                </c:pt>
                <c:pt idx="79">
                  <c:v>561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561</c:v>
                </c:pt>
                <c:pt idx="86">
                  <c:v>561</c:v>
                </c:pt>
                <c:pt idx="87">
                  <c:v>561</c:v>
                </c:pt>
                <c:pt idx="88">
                  <c:v>561</c:v>
                </c:pt>
                <c:pt idx="89">
                  <c:v>640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</c:numCache>
            </c:numRef>
          </c:cat>
          <c:val>
            <c:numRef>
              <c:f>'A1 spectral'!$AJ$3:$AJ$106</c:f>
              <c:numCache>
                <c:formatCode>General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'A1 spectral'!$AK$2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spectral'!$AA$3:$AA$106</c:f>
              <c:numCache>
                <c:formatCode>General</c:formatCode>
                <c:ptCount val="104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405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405</c:v>
                </c:pt>
                <c:pt idx="16">
                  <c:v>405</c:v>
                </c:pt>
                <c:pt idx="17">
                  <c:v>405</c:v>
                </c:pt>
                <c:pt idx="18">
                  <c:v>405</c:v>
                </c:pt>
                <c:pt idx="19">
                  <c:v>405</c:v>
                </c:pt>
                <c:pt idx="20">
                  <c:v>405</c:v>
                </c:pt>
                <c:pt idx="21">
                  <c:v>405</c:v>
                </c:pt>
                <c:pt idx="22">
                  <c:v>405</c:v>
                </c:pt>
                <c:pt idx="23">
                  <c:v>405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405</c:v>
                </c:pt>
                <c:pt idx="35">
                  <c:v>405</c:v>
                </c:pt>
                <c:pt idx="36">
                  <c:v>405</c:v>
                </c:pt>
                <c:pt idx="37">
                  <c:v>488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488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488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488</c:v>
                </c:pt>
                <c:pt idx="59">
                  <c:v>488</c:v>
                </c:pt>
                <c:pt idx="60">
                  <c:v>488</c:v>
                </c:pt>
                <c:pt idx="61">
                  <c:v>488</c:v>
                </c:pt>
                <c:pt idx="62">
                  <c:v>488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488</c:v>
                </c:pt>
                <c:pt idx="67">
                  <c:v>561</c:v>
                </c:pt>
                <c:pt idx="68">
                  <c:v>561</c:v>
                </c:pt>
                <c:pt idx="69">
                  <c:v>561</c:v>
                </c:pt>
                <c:pt idx="70">
                  <c:v>561</c:v>
                </c:pt>
                <c:pt idx="71">
                  <c:v>561</c:v>
                </c:pt>
                <c:pt idx="72">
                  <c:v>561</c:v>
                </c:pt>
                <c:pt idx="73">
                  <c:v>561</c:v>
                </c:pt>
                <c:pt idx="74">
                  <c:v>561</c:v>
                </c:pt>
                <c:pt idx="75">
                  <c:v>561</c:v>
                </c:pt>
                <c:pt idx="76">
                  <c:v>561</c:v>
                </c:pt>
                <c:pt idx="77">
                  <c:v>561</c:v>
                </c:pt>
                <c:pt idx="78">
                  <c:v>561</c:v>
                </c:pt>
                <c:pt idx="79">
                  <c:v>561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561</c:v>
                </c:pt>
                <c:pt idx="86">
                  <c:v>561</c:v>
                </c:pt>
                <c:pt idx="87">
                  <c:v>561</c:v>
                </c:pt>
                <c:pt idx="88">
                  <c:v>561</c:v>
                </c:pt>
                <c:pt idx="89">
                  <c:v>640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</c:numCache>
            </c:numRef>
          </c:cat>
          <c:val>
            <c:numRef>
              <c:f>'A1 spectral'!$AK$3:$AK$106</c:f>
              <c:numCache>
                <c:formatCode>General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814896"/>
        <c:axId val="253815288"/>
      </c:lineChart>
      <c:catAx>
        <c:axId val="2538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15288"/>
        <c:crosses val="autoZero"/>
        <c:auto val="1"/>
        <c:lblAlgn val="ctr"/>
        <c:lblOffset val="100"/>
        <c:noMultiLvlLbl val="0"/>
      </c:catAx>
      <c:valAx>
        <c:axId val="253815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CytoFlex!$C$2</c:f>
              <c:strCache>
                <c:ptCount val="1"/>
                <c:pt idx="0">
                  <c:v>DAPI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CytoFlex!$A$3:$B$15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CytoFlex!$C$3:$C$15</c:f>
              <c:numCache>
                <c:formatCode>General</c:formatCode>
                <c:ptCount val="13"/>
                <c:pt idx="0">
                  <c:v>3.3293049000000008</c:v>
                </c:pt>
                <c:pt idx="1">
                  <c:v>1.3727672000000006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CytoFlex!$D$2</c:f>
              <c:strCache>
                <c:ptCount val="1"/>
                <c:pt idx="0">
                  <c:v>Alexa 488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CytoFlex!$A$3:$B$15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CytoFlex!$D$3:$D$15</c:f>
              <c:numCache>
                <c:formatCode>General</c:formatCode>
                <c:ptCount val="13"/>
                <c:pt idx="0">
                  <c:v>0</c:v>
                </c:pt>
                <c:pt idx="1">
                  <c:v>0.81895696000000007</c:v>
                </c:pt>
                <c:pt idx="2">
                  <c:v>2.5481280000000002E-2</c:v>
                </c:pt>
                <c:pt idx="3">
                  <c:v>4.3586399999999996E-3</c:v>
                </c:pt>
                <c:pt idx="4">
                  <c:v>24.239836320000002</c:v>
                </c:pt>
                <c:pt idx="5">
                  <c:v>4.954362000000001E-2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CytoFlex!$E$2</c:f>
              <c:strCache>
                <c:ptCount val="1"/>
                <c:pt idx="0">
                  <c:v>Alexa 532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CytoFlex!$A$3:$B$15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CytoFlex!$E$3:$E$15</c:f>
              <c:numCache>
                <c:formatCode>General</c:formatCode>
                <c:ptCount val="13"/>
                <c:pt idx="0">
                  <c:v>0</c:v>
                </c:pt>
                <c:pt idx="1">
                  <c:v>0.19351295999999996</c:v>
                </c:pt>
                <c:pt idx="2">
                  <c:v>8.8961279999999976E-2</c:v>
                </c:pt>
                <c:pt idx="3">
                  <c:v>1.5757439999999998E-2</c:v>
                </c:pt>
                <c:pt idx="4">
                  <c:v>2.3937149999999998</c:v>
                </c:pt>
                <c:pt idx="5">
                  <c:v>7.5952500000000006E-2</c:v>
                </c:pt>
                <c:pt idx="6">
                  <c:v>0.62921571999999992</c:v>
                </c:pt>
                <c:pt idx="7">
                  <c:v>2.7995984800000011</c:v>
                </c:pt>
                <c:pt idx="8">
                  <c:v>4.3428840000000003E-2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4.4317799999999997E-3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CytoFlex!$F$2</c:f>
              <c:strCache>
                <c:ptCount val="1"/>
                <c:pt idx="0">
                  <c:v>Alexa 555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CytoFlex!$A$3:$B$15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CytoFlex!$F$3:$F$15</c:f>
              <c:numCache>
                <c:formatCode>General</c:formatCode>
                <c:ptCount val="13"/>
                <c:pt idx="0">
                  <c:v>0</c:v>
                </c:pt>
                <c:pt idx="1">
                  <c:v>1.8745399999999996E-3</c:v>
                </c:pt>
                <c:pt idx="2">
                  <c:v>3.0936559999999998E-2</c:v>
                </c:pt>
                <c:pt idx="3">
                  <c:v>7.5810000000000001E-3</c:v>
                </c:pt>
                <c:pt idx="4">
                  <c:v>7.0295249999999976E-2</c:v>
                </c:pt>
                <c:pt idx="5">
                  <c:v>0.32438699999999993</c:v>
                </c:pt>
                <c:pt idx="6">
                  <c:v>6.0399562799999993</c:v>
                </c:pt>
                <c:pt idx="7">
                  <c:v>20.541356249999996</c:v>
                </c:pt>
                <c:pt idx="8">
                  <c:v>1.6888611599999999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CytoFlex!$G$2</c:f>
              <c:strCache>
                <c:ptCount val="1"/>
                <c:pt idx="0">
                  <c:v>Alexa 594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CytoFlex!$A$3:$B$15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1.60204485</c:v>
                </c:pt>
                <c:pt idx="3">
                  <c:v>0.69672743000000015</c:v>
                </c:pt>
                <c:pt idx="4">
                  <c:v>0</c:v>
                </c:pt>
                <c:pt idx="5">
                  <c:v>0.45611475000000007</c:v>
                </c:pt>
                <c:pt idx="6">
                  <c:v>8.1796880999999981</c:v>
                </c:pt>
                <c:pt idx="7">
                  <c:v>4.1819623999999997</c:v>
                </c:pt>
                <c:pt idx="8">
                  <c:v>4.6934709000000003</c:v>
                </c:pt>
                <c:pt idx="9">
                  <c:v>1.59188E-2</c:v>
                </c:pt>
                <c:pt idx="10">
                  <c:v>9.3840000000000004E-4</c:v>
                </c:pt>
                <c:pt idx="11">
                  <c:v>7.2146400000000013E-2</c:v>
                </c:pt>
                <c:pt idx="12">
                  <c:v>0.20970204000000006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CytoFlex!$H$2</c:f>
              <c:strCache>
                <c:ptCount val="1"/>
                <c:pt idx="0">
                  <c:v>DyLight 649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CytoFlex!$A$3:$B$15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CytoFlex!$H$3:$H$15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0.22709999560341279</c:v>
                </c:pt>
                <c:pt idx="6">
                  <c:v>0</c:v>
                </c:pt>
                <c:pt idx="7">
                  <c:v>0</c:v>
                </c:pt>
                <c:pt idx="8">
                  <c:v>1.5897000115245532</c:v>
                </c:pt>
                <c:pt idx="9">
                  <c:v>6.9999998529674605E-7</c:v>
                </c:pt>
                <c:pt idx="10">
                  <c:v>6.7999998997431832E-6</c:v>
                </c:pt>
                <c:pt idx="11">
                  <c:v>1.5912000191688618</c:v>
                </c:pt>
                <c:pt idx="12">
                  <c:v>11.152000161886253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CytoFlex!$I$2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CytoFlex!$A$3:$B$15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CytoFlex!$I$3:$I$15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CytoFlex!$J$2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CytoFlex!$A$3:$B$15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CytoFlex!$J$3:$J$15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CytoFlex!$K$2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CytoFlex!$A$3:$B$15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CytoFlex!$K$3:$K$15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CytoFlex!$L$2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CytoFlex!$A$3:$B$15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CytoFlex!$L$3:$L$15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812152"/>
        <c:axId val="305157000"/>
      </c:lineChart>
      <c:catAx>
        <c:axId val="25381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57000"/>
        <c:crosses val="autoZero"/>
        <c:auto val="1"/>
        <c:lblAlgn val="ctr"/>
        <c:lblOffset val="100"/>
        <c:noMultiLvlLbl val="0"/>
      </c:catAx>
      <c:valAx>
        <c:axId val="3051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1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BE$2" lockText="1" noThreeD="1"/>
</file>

<file path=xl/ctrlProps/ctrlProp10.xml><?xml version="1.0" encoding="utf-8"?>
<formControlPr xmlns="http://schemas.microsoft.com/office/spreadsheetml/2009/9/main" objectType="CheckBox" fmlaLink="$BE$11" lockText="1" noThreeD="1"/>
</file>

<file path=xl/ctrlProps/ctrlProp11.xml><?xml version="1.0" encoding="utf-8"?>
<formControlPr xmlns="http://schemas.microsoft.com/office/spreadsheetml/2009/9/main" objectType="CheckBox" fmlaLink="$BF$2" lockText="1" noThreeD="1"/>
</file>

<file path=xl/ctrlProps/ctrlProp12.xml><?xml version="1.0" encoding="utf-8"?>
<formControlPr xmlns="http://schemas.microsoft.com/office/spreadsheetml/2009/9/main" objectType="CheckBox" checked="Checked" fmlaLink="$BF$3" lockText="1" noThreeD="1"/>
</file>

<file path=xl/ctrlProps/ctrlProp13.xml><?xml version="1.0" encoding="utf-8"?>
<formControlPr xmlns="http://schemas.microsoft.com/office/spreadsheetml/2009/9/main" objectType="CheckBox" fmlaLink="$BF$4" lockText="1" noThreeD="1"/>
</file>

<file path=xl/ctrlProps/ctrlProp14.xml><?xml version="1.0" encoding="utf-8"?>
<formControlPr xmlns="http://schemas.microsoft.com/office/spreadsheetml/2009/9/main" objectType="CheckBox" checked="Checked" fmlaLink="$BF$5" lockText="1" noThreeD="1"/>
</file>

<file path=xl/ctrlProps/ctrlProp15.xml><?xml version="1.0" encoding="utf-8"?>
<formControlPr xmlns="http://schemas.microsoft.com/office/spreadsheetml/2009/9/main" objectType="CheckBox" checked="Checked" fmlaLink="$BF$6" lockText="1" noThreeD="1"/>
</file>

<file path=xl/ctrlProps/ctrlProp16.xml><?xml version="1.0" encoding="utf-8"?>
<formControlPr xmlns="http://schemas.microsoft.com/office/spreadsheetml/2009/9/main" objectType="CheckBox" checked="Checked" fmlaLink="$BF$7" lockText="1" noThreeD="1"/>
</file>

<file path=xl/ctrlProps/ctrlProp17.xml><?xml version="1.0" encoding="utf-8"?>
<formControlPr xmlns="http://schemas.microsoft.com/office/spreadsheetml/2009/9/main" objectType="CheckBox" checked="Checked" fmlaLink="$BF$8" lockText="1" noThreeD="1"/>
</file>

<file path=xl/ctrlProps/ctrlProp18.xml><?xml version="1.0" encoding="utf-8"?>
<formControlPr xmlns="http://schemas.microsoft.com/office/spreadsheetml/2009/9/main" objectType="CheckBox" fmlaLink="$BF$9" lockText="1" noThreeD="1"/>
</file>

<file path=xl/ctrlProps/ctrlProp19.xml><?xml version="1.0" encoding="utf-8"?>
<formControlPr xmlns="http://schemas.microsoft.com/office/spreadsheetml/2009/9/main" objectType="CheckBox" checked="Checked" fmlaLink="$BF$10" lockText="1" noThreeD="1"/>
</file>

<file path=xl/ctrlProps/ctrlProp2.xml><?xml version="1.0" encoding="utf-8"?>
<formControlPr xmlns="http://schemas.microsoft.com/office/spreadsheetml/2009/9/main" objectType="CheckBox" checked="Checked" fmlaLink="$BE$3" lockText="1" noThreeD="1"/>
</file>

<file path=xl/ctrlProps/ctrlProp20.xml><?xml version="1.0" encoding="utf-8"?>
<formControlPr xmlns="http://schemas.microsoft.com/office/spreadsheetml/2009/9/main" objectType="CheckBox" fmlaLink="$BF$11" lockText="1" noThreeD="1"/>
</file>

<file path=xl/ctrlProps/ctrlProp21.xml><?xml version="1.0" encoding="utf-8"?>
<formControlPr xmlns="http://schemas.microsoft.com/office/spreadsheetml/2009/9/main" objectType="CheckBox" fmlaLink="$BE$14" lockText="1" noThreeD="1"/>
</file>

<file path=xl/ctrlProps/ctrlProp22.xml><?xml version="1.0" encoding="utf-8"?>
<formControlPr xmlns="http://schemas.microsoft.com/office/spreadsheetml/2009/9/main" objectType="CheckBox" checked="Checked" fmlaLink="$BE$13" lockText="1" noThreeD="1"/>
</file>

<file path=xl/ctrlProps/ctrlProp3.xml><?xml version="1.0" encoding="utf-8"?>
<formControlPr xmlns="http://schemas.microsoft.com/office/spreadsheetml/2009/9/main" objectType="CheckBox" fmlaLink="$BE$4" lockText="1" noThreeD="1"/>
</file>

<file path=xl/ctrlProps/ctrlProp4.xml><?xml version="1.0" encoding="utf-8"?>
<formControlPr xmlns="http://schemas.microsoft.com/office/spreadsheetml/2009/9/main" objectType="CheckBox" checked="Checked" fmlaLink="$BE$5" lockText="1" noThreeD="1"/>
</file>

<file path=xl/ctrlProps/ctrlProp5.xml><?xml version="1.0" encoding="utf-8"?>
<formControlPr xmlns="http://schemas.microsoft.com/office/spreadsheetml/2009/9/main" objectType="CheckBox" checked="Checked" fmlaLink="$BE$6" lockText="1" noThreeD="1"/>
</file>

<file path=xl/ctrlProps/ctrlProp6.xml><?xml version="1.0" encoding="utf-8"?>
<formControlPr xmlns="http://schemas.microsoft.com/office/spreadsheetml/2009/9/main" objectType="CheckBox" checked="Checked" fmlaLink="$BE$7" lockText="1" noThreeD="1"/>
</file>

<file path=xl/ctrlProps/ctrlProp7.xml><?xml version="1.0" encoding="utf-8"?>
<formControlPr xmlns="http://schemas.microsoft.com/office/spreadsheetml/2009/9/main" objectType="CheckBox" checked="Checked" fmlaLink="$BE$8" lockText="1" noThreeD="1"/>
</file>

<file path=xl/ctrlProps/ctrlProp8.xml><?xml version="1.0" encoding="utf-8"?>
<formControlPr xmlns="http://schemas.microsoft.com/office/spreadsheetml/2009/9/main" objectType="CheckBox" fmlaLink="$BE$9" lockText="1" noThreeD="1"/>
</file>

<file path=xl/ctrlProps/ctrlProp9.xml><?xml version="1.0" encoding="utf-8"?>
<formControlPr xmlns="http://schemas.microsoft.com/office/spreadsheetml/2009/9/main" objectType="CheckBox" checked="Checked" fmlaLink="$BE$1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20</xdr:col>
      <xdr:colOff>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</xdr:colOff>
      <xdr:row>4</xdr:row>
      <xdr:rowOff>0</xdr:rowOff>
    </xdr:from>
    <xdr:to>
      <xdr:col>33</xdr:col>
      <xdr:colOff>1</xdr:colOff>
      <xdr:row>28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9525</xdr:rowOff>
        </xdr:from>
        <xdr:to>
          <xdr:col>3</xdr:col>
          <xdr:colOff>228600</xdr:colOff>
          <xdr:row>2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9525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228600</xdr:colOff>
          <xdr:row>3</xdr:row>
          <xdr:rowOff>180975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3</xdr:col>
          <xdr:colOff>228600</xdr:colOff>
          <xdr:row>4</xdr:row>
          <xdr:rowOff>180975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3</xdr:col>
          <xdr:colOff>228600</xdr:colOff>
          <xdr:row>5</xdr:row>
          <xdr:rowOff>180975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3</xdr:col>
          <xdr:colOff>228600</xdr:colOff>
          <xdr:row>6</xdr:row>
          <xdr:rowOff>180975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228600</xdr:colOff>
          <xdr:row>8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3</xdr:col>
          <xdr:colOff>228600</xdr:colOff>
          <xdr:row>8</xdr:row>
          <xdr:rowOff>180975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228600</xdr:colOff>
          <xdr:row>10</xdr:row>
          <xdr:rowOff>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3</xdr:col>
          <xdr:colOff>228600</xdr:colOff>
          <xdr:row>10</xdr:row>
          <xdr:rowOff>180975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9525</xdr:rowOff>
        </xdr:from>
        <xdr:to>
          <xdr:col>4</xdr:col>
          <xdr:colOff>228600</xdr:colOff>
          <xdr:row>2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9525</xdr:rowOff>
        </xdr:from>
        <xdr:to>
          <xdr:col>4</xdr:col>
          <xdr:colOff>228600</xdr:colOff>
          <xdr:row>3</xdr:row>
          <xdr:rowOff>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4</xdr:col>
          <xdr:colOff>228600</xdr:colOff>
          <xdr:row>4</xdr:row>
          <xdr:rowOff>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9525</xdr:rowOff>
        </xdr:from>
        <xdr:to>
          <xdr:col>4</xdr:col>
          <xdr:colOff>228600</xdr:colOff>
          <xdr:row>5</xdr:row>
          <xdr:rowOff>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9525</xdr:rowOff>
        </xdr:from>
        <xdr:to>
          <xdr:col>4</xdr:col>
          <xdr:colOff>228600</xdr:colOff>
          <xdr:row>6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9525</xdr:rowOff>
        </xdr:from>
        <xdr:to>
          <xdr:col>4</xdr:col>
          <xdr:colOff>228600</xdr:colOff>
          <xdr:row>7</xdr:row>
          <xdr:rowOff>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9525</xdr:rowOff>
        </xdr:from>
        <xdr:to>
          <xdr:col>4</xdr:col>
          <xdr:colOff>228600</xdr:colOff>
          <xdr:row>8</xdr:row>
          <xdr:rowOff>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9525</xdr:rowOff>
        </xdr:from>
        <xdr:to>
          <xdr:col>4</xdr:col>
          <xdr:colOff>228600</xdr:colOff>
          <xdr:row>9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9525</xdr:rowOff>
        </xdr:from>
        <xdr:to>
          <xdr:col>4</xdr:col>
          <xdr:colOff>228600</xdr:colOff>
          <xdr:row>10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9525</xdr:rowOff>
        </xdr:from>
        <xdr:to>
          <xdr:col>4</xdr:col>
          <xdr:colOff>228600</xdr:colOff>
          <xdr:row>11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9525</xdr:rowOff>
        </xdr:from>
        <xdr:to>
          <xdr:col>4</xdr:col>
          <xdr:colOff>228600</xdr:colOff>
          <xdr:row>14</xdr:row>
          <xdr:rowOff>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4</xdr:col>
          <xdr:colOff>228600</xdr:colOff>
          <xdr:row>12</xdr:row>
          <xdr:rowOff>180975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533400</xdr:colOff>
      <xdr:row>6</xdr:row>
      <xdr:rowOff>85725</xdr:rowOff>
    </xdr:from>
    <xdr:to>
      <xdr:col>22</xdr:col>
      <xdr:colOff>533400</xdr:colOff>
      <xdr:row>29</xdr:row>
      <xdr:rowOff>85725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</xdr:row>
      <xdr:rowOff>0</xdr:rowOff>
    </xdr:from>
    <xdr:to>
      <xdr:col>29</xdr:col>
      <xdr:colOff>0</xdr:colOff>
      <xdr:row>24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9</xdr:row>
      <xdr:rowOff>11206</xdr:rowOff>
    </xdr:from>
    <xdr:to>
      <xdr:col>27</xdr:col>
      <xdr:colOff>0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27</xdr:col>
      <xdr:colOff>0</xdr:colOff>
      <xdr:row>53</xdr:row>
      <xdr:rowOff>22412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9</xdr:row>
      <xdr:rowOff>180975</xdr:rowOff>
    </xdr:from>
    <xdr:to>
      <xdr:col>25</xdr:col>
      <xdr:colOff>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46</xdr:row>
      <xdr:rowOff>0</xdr:rowOff>
    </xdr:from>
    <xdr:to>
      <xdr:col>25</xdr:col>
      <xdr:colOff>0</xdr:colOff>
      <xdr:row>66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11206</xdr:rowOff>
    </xdr:from>
    <xdr:to>
      <xdr:col>25</xdr:col>
      <xdr:colOff>605116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26</xdr:col>
      <xdr:colOff>0</xdr:colOff>
      <xdr:row>52</xdr:row>
      <xdr:rowOff>22412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18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V100"/>
  <sheetViews>
    <sheetView topLeftCell="A37" workbookViewId="0">
      <selection activeCell="M10" sqref="M10"/>
    </sheetView>
  </sheetViews>
  <sheetFormatPr defaultRowHeight="15" x14ac:dyDescent="0.25"/>
  <cols>
    <col min="1" max="1" width="31.85546875" customWidth="1"/>
    <col min="2" max="2" width="9.140625" style="5"/>
    <col min="3" max="7" width="11.5703125" style="5" customWidth="1"/>
    <col min="8" max="13" width="9.140625" style="6"/>
  </cols>
  <sheetData>
    <row r="1" spans="1:22" s="2" customFormat="1" ht="15.75" customHeight="1" x14ac:dyDescent="0.25">
      <c r="A1" s="2" t="s">
        <v>87</v>
      </c>
      <c r="B1" s="2" t="s">
        <v>88</v>
      </c>
      <c r="C1" s="2" t="s">
        <v>89</v>
      </c>
      <c r="D1" s="4" t="s">
        <v>21</v>
      </c>
      <c r="E1" s="4" t="s">
        <v>22</v>
      </c>
      <c r="F1" s="4" t="s">
        <v>23</v>
      </c>
      <c r="G1" s="7" t="s">
        <v>24</v>
      </c>
      <c r="H1" s="3"/>
      <c r="I1" s="7"/>
      <c r="J1" s="3"/>
      <c r="K1" s="3"/>
      <c r="L1" s="3"/>
      <c r="M1" s="3"/>
    </row>
    <row r="2" spans="1:22" s="1" customFormat="1" ht="15.75" customHeight="1" x14ac:dyDescent="0.25">
      <c r="A2" s="35" t="s">
        <v>2</v>
      </c>
      <c r="B2" s="36"/>
      <c r="C2" s="36"/>
      <c r="H2" s="3"/>
      <c r="I2" s="39" t="b">
        <v>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75" customHeight="1" x14ac:dyDescent="0.25">
      <c r="A3" s="35" t="s">
        <v>37</v>
      </c>
      <c r="B3" s="37" t="b">
        <f>COUNTIF(excitation!$1:$1,"*"&amp;list!A3&amp;"*")&gt;0</f>
        <v>1</v>
      </c>
      <c r="C3" s="37" t="b">
        <f>COUNTIF(emission!$1:$1,"*"&amp;list!A3&amp;"*")&gt;0</f>
        <v>1</v>
      </c>
      <c r="D3" s="4">
        <v>340</v>
      </c>
      <c r="E3" s="4">
        <v>488</v>
      </c>
      <c r="H3" s="8"/>
      <c r="I3" s="40" t="b">
        <v>0</v>
      </c>
      <c r="J3" s="8"/>
      <c r="K3" s="8"/>
      <c r="L3" s="8"/>
      <c r="M3" s="8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35" t="s">
        <v>1</v>
      </c>
      <c r="B4" s="37" t="b">
        <f>COUNTIF(excitation!$1:$1,"*"&amp;list!A4&amp;"*")&gt;0</f>
        <v>1</v>
      </c>
      <c r="C4" s="37" t="b">
        <f>COUNTIF(emission!$1:$1,"*"&amp;list!A4&amp;"*")&gt;0</f>
        <v>1</v>
      </c>
      <c r="D4" s="4">
        <v>490</v>
      </c>
      <c r="E4" s="4">
        <v>525</v>
      </c>
      <c r="G4" s="13"/>
      <c r="I4" s="7"/>
    </row>
    <row r="5" spans="1:22" x14ac:dyDescent="0.25">
      <c r="A5" s="35" t="s">
        <v>38</v>
      </c>
      <c r="B5" s="37" t="b">
        <f>COUNTIF(excitation!$1:$1,"*"&amp;list!A5&amp;"*")&gt;0</f>
        <v>1</v>
      </c>
      <c r="C5" s="37" t="b">
        <f>COUNTIF(emission!$1:$1,"*"&amp;list!A5&amp;"*")&gt;0</f>
        <v>1</v>
      </c>
      <c r="D5" s="4">
        <v>557</v>
      </c>
      <c r="E5" s="4">
        <v>576</v>
      </c>
      <c r="H5" s="4"/>
      <c r="I5" s="7"/>
      <c r="J5" s="4"/>
    </row>
    <row r="6" spans="1:22" x14ac:dyDescent="0.25">
      <c r="A6" s="35" t="s">
        <v>39</v>
      </c>
      <c r="B6" s="37" t="b">
        <f>COUNTIF(excitation!$1:$1,"*"&amp;list!A6&amp;"*")&gt;0</f>
        <v>1</v>
      </c>
      <c r="C6" s="37" t="b">
        <f>COUNTIF(emission!$1:$1,"*"&amp;list!A6&amp;"*")&gt;0</f>
        <v>1</v>
      </c>
      <c r="D6" s="4">
        <v>596</v>
      </c>
      <c r="E6" s="4">
        <v>615</v>
      </c>
      <c r="J6" s="4"/>
    </row>
    <row r="7" spans="1:22" x14ac:dyDescent="0.25">
      <c r="A7" s="35" t="s">
        <v>32</v>
      </c>
      <c r="B7" s="37" t="b">
        <f>COUNTIF(excitation!$1:$1,"*"&amp;list!A7&amp;"*")&gt;0</f>
        <v>1</v>
      </c>
      <c r="C7" s="37" t="b">
        <f>COUNTIF(emission!$1:$1,"*"&amp;list!A7&amp;"*")&gt;0</f>
        <v>1</v>
      </c>
      <c r="D7" s="4">
        <v>550</v>
      </c>
      <c r="E7" s="4">
        <v>615</v>
      </c>
      <c r="J7" s="4"/>
    </row>
    <row r="8" spans="1:22" x14ac:dyDescent="0.25">
      <c r="A8" s="35" t="s">
        <v>33</v>
      </c>
      <c r="B8" s="37" t="b">
        <f>COUNTIF(excitation!$1:$1,"*"&amp;list!A8&amp;"*")&gt;0</f>
        <v>1</v>
      </c>
      <c r="C8" s="37" t="b">
        <f>COUNTIF(emission!$1:$1,"*"&amp;list!A8&amp;"*")&gt;0</f>
        <v>1</v>
      </c>
      <c r="D8" s="4">
        <v>581</v>
      </c>
      <c r="E8" s="4">
        <v>640</v>
      </c>
      <c r="J8" s="4"/>
    </row>
    <row r="9" spans="1:22" x14ac:dyDescent="0.25">
      <c r="A9" s="35" t="s">
        <v>34</v>
      </c>
      <c r="B9" s="37" t="b">
        <f>COUNTIF(excitation!$1:$1,"*"&amp;list!A9&amp;"*")&gt;0</f>
        <v>1</v>
      </c>
      <c r="C9" s="37" t="b">
        <f>COUNTIF(emission!$1:$1,"*"&amp;list!A9&amp;"*")&gt;0</f>
        <v>1</v>
      </c>
      <c r="D9" s="4">
        <v>649</v>
      </c>
      <c r="E9" s="4">
        <v>670</v>
      </c>
      <c r="J9" s="4"/>
    </row>
    <row r="10" spans="1:22" x14ac:dyDescent="0.25">
      <c r="A10" s="35" t="s">
        <v>35</v>
      </c>
      <c r="B10" s="37" t="b">
        <f>COUNTIF(excitation!$1:$1,"*"&amp;list!A10&amp;"*")&gt;0</f>
        <v>1</v>
      </c>
      <c r="C10" s="37" t="b">
        <f>COUNTIF(emission!$1:$1,"*"&amp;list!A10&amp;"*")&gt;0</f>
        <v>1</v>
      </c>
      <c r="D10" s="4">
        <v>675</v>
      </c>
      <c r="E10" s="4">
        <v>694</v>
      </c>
      <c r="J10" s="4"/>
    </row>
    <row r="11" spans="1:22" x14ac:dyDescent="0.25">
      <c r="A11" s="35" t="s">
        <v>36</v>
      </c>
      <c r="B11" s="37" t="b">
        <f>COUNTIF(excitation!$1:$1,"*"&amp;list!A11&amp;"*")&gt;0</f>
        <v>1</v>
      </c>
      <c r="C11" s="37" t="b">
        <f>COUNTIF(emission!$1:$1,"*"&amp;list!A11&amp;"*")&gt;0</f>
        <v>1</v>
      </c>
      <c r="D11" s="4">
        <v>743</v>
      </c>
      <c r="E11" s="4">
        <v>767</v>
      </c>
      <c r="J11" s="4"/>
    </row>
    <row r="12" spans="1:22" x14ac:dyDescent="0.25">
      <c r="A12" s="38" t="s">
        <v>3</v>
      </c>
      <c r="B12" s="37" t="b">
        <f>COUNTIF(excitation!$1:$1,"*"&amp;list!A12&amp;"*")&gt;0</f>
        <v>1</v>
      </c>
      <c r="C12" s="37" t="b">
        <f>COUNTIF(emission!$1:$1,"*"&amp;list!A12&amp;"*")&gt;0</f>
        <v>1</v>
      </c>
      <c r="D12" s="4">
        <v>346</v>
      </c>
      <c r="E12" s="4">
        <v>442</v>
      </c>
      <c r="F12" s="4">
        <v>19000</v>
      </c>
      <c r="G12" s="7" t="s">
        <v>2</v>
      </c>
      <c r="H12"/>
      <c r="I12" s="4"/>
      <c r="J12" s="4"/>
    </row>
    <row r="13" spans="1:22" x14ac:dyDescent="0.25">
      <c r="A13" s="38" t="s">
        <v>0</v>
      </c>
      <c r="B13" s="37" t="b">
        <f>COUNTIF(excitation!$1:$1,"*"&amp;list!A13&amp;"*")&gt;0</f>
        <v>1</v>
      </c>
      <c r="C13" s="37" t="b">
        <f>COUNTIF(emission!$1:$1,"*"&amp;list!A13&amp;"*")&gt;0</f>
        <v>1</v>
      </c>
      <c r="D13" s="4">
        <v>401</v>
      </c>
      <c r="E13" s="4">
        <v>421</v>
      </c>
      <c r="F13" s="4">
        <v>35000</v>
      </c>
      <c r="G13" s="7" t="s">
        <v>2</v>
      </c>
      <c r="H13"/>
      <c r="I13" s="4"/>
      <c r="J13" s="4"/>
    </row>
    <row r="14" spans="1:22" x14ac:dyDescent="0.25">
      <c r="A14" s="38" t="s">
        <v>4</v>
      </c>
      <c r="B14" s="37" t="b">
        <f>COUNTIF(excitation!$1:$1,"*"&amp;list!A14&amp;"*")&gt;0</f>
        <v>1</v>
      </c>
      <c r="C14" s="37" t="b">
        <f>COUNTIF(emission!$1:$1,"*"&amp;list!A14&amp;"*")&gt;0</f>
        <v>1</v>
      </c>
      <c r="D14" s="4">
        <v>434</v>
      </c>
      <c r="E14" s="4">
        <v>541</v>
      </c>
      <c r="F14" s="4">
        <v>15000</v>
      </c>
      <c r="G14" s="7" t="s">
        <v>2</v>
      </c>
      <c r="H14"/>
      <c r="I14" s="4"/>
      <c r="J14" s="4"/>
    </row>
    <row r="15" spans="1:22" x14ac:dyDescent="0.25">
      <c r="A15" s="38" t="s">
        <v>5</v>
      </c>
      <c r="B15" s="37" t="b">
        <f>COUNTIF(excitation!$1:$1,"*"&amp;list!A15&amp;"*")&gt;0</f>
        <v>1</v>
      </c>
      <c r="C15" s="37" t="b">
        <f>COUNTIF(emission!$1:$1,"*"&amp;list!A15&amp;"*")&gt;0</f>
        <v>1</v>
      </c>
      <c r="D15" s="4">
        <v>502</v>
      </c>
      <c r="E15" s="4">
        <v>525</v>
      </c>
      <c r="F15" s="4">
        <v>71000</v>
      </c>
      <c r="G15" s="7" t="s">
        <v>2</v>
      </c>
      <c r="H15"/>
      <c r="I15" s="4"/>
      <c r="J15" s="4"/>
    </row>
    <row r="16" spans="1:22" x14ac:dyDescent="0.25">
      <c r="A16" s="38" t="s">
        <v>6</v>
      </c>
      <c r="B16" s="37" t="b">
        <f>COUNTIF(excitation!$1:$1,"*"&amp;list!A16&amp;"*")&gt;0</f>
        <v>1</v>
      </c>
      <c r="C16" s="37" t="b">
        <f>COUNTIF(emission!$1:$1,"*"&amp;list!A16&amp;"*")&gt;0</f>
        <v>1</v>
      </c>
      <c r="D16" s="4">
        <v>517</v>
      </c>
      <c r="E16" s="4">
        <v>542</v>
      </c>
      <c r="F16" s="4">
        <v>80000</v>
      </c>
      <c r="G16" s="7" t="s">
        <v>2</v>
      </c>
      <c r="H16"/>
      <c r="I16" s="4"/>
      <c r="J16" s="4"/>
    </row>
    <row r="17" spans="1:10" x14ac:dyDescent="0.25">
      <c r="A17" s="38" t="s">
        <v>7</v>
      </c>
      <c r="B17" s="37" t="b">
        <f>COUNTIF(excitation!$1:$1,"*"&amp;list!A17&amp;"*")&gt;0</f>
        <v>1</v>
      </c>
      <c r="C17" s="37" t="b">
        <f>COUNTIF(emission!$1:$1,"*"&amp;list!A17&amp;"*")&gt;0</f>
        <v>1</v>
      </c>
      <c r="D17" s="4">
        <v>532</v>
      </c>
      <c r="E17" s="4">
        <v>554</v>
      </c>
      <c r="F17" s="4">
        <v>81000</v>
      </c>
      <c r="G17" s="7">
        <v>0.61</v>
      </c>
      <c r="J17" s="4"/>
    </row>
    <row r="18" spans="1:10" x14ac:dyDescent="0.25">
      <c r="A18" s="38" t="s">
        <v>9</v>
      </c>
      <c r="B18" s="37" t="b">
        <f>COUNTIF(excitation!$1:$1,"*"&amp;list!A18&amp;"*")&gt;0</f>
        <v>1</v>
      </c>
      <c r="C18" s="37" t="b">
        <f>COUNTIF(emission!$1:$1,"*"&amp;list!A18&amp;"*")&gt;0</f>
        <v>1</v>
      </c>
      <c r="D18" s="4">
        <v>556</v>
      </c>
      <c r="E18" s="4">
        <v>573</v>
      </c>
      <c r="F18" s="4">
        <v>112000</v>
      </c>
      <c r="G18" s="7">
        <v>0.79</v>
      </c>
      <c r="J18" s="4"/>
    </row>
    <row r="19" spans="1:10" x14ac:dyDescent="0.25">
      <c r="A19" s="38" t="s">
        <v>8</v>
      </c>
      <c r="B19" s="37" t="b">
        <f>COUNTIF(excitation!$1:$1,"*"&amp;list!A19&amp;"*")&gt;0</f>
        <v>1</v>
      </c>
      <c r="C19" s="37" t="b">
        <f>COUNTIF(emission!$1:$1,"*"&amp;list!A19&amp;"*")&gt;0</f>
        <v>1</v>
      </c>
      <c r="D19" s="4">
        <v>555</v>
      </c>
      <c r="E19" s="4">
        <v>565</v>
      </c>
      <c r="F19" s="4">
        <v>155000</v>
      </c>
      <c r="G19" s="7">
        <v>0.1</v>
      </c>
      <c r="J19" s="4"/>
    </row>
    <row r="20" spans="1:10" x14ac:dyDescent="0.25">
      <c r="A20" s="38" t="s">
        <v>10</v>
      </c>
      <c r="B20" s="37" t="b">
        <f>COUNTIF(excitation!$1:$1,"*"&amp;list!A20&amp;"*")&gt;0</f>
        <v>1</v>
      </c>
      <c r="C20" s="37" t="b">
        <f>COUNTIF(emission!$1:$1,"*"&amp;list!A20&amp;"*")&gt;0</f>
        <v>1</v>
      </c>
      <c r="D20" s="4">
        <v>578</v>
      </c>
      <c r="E20" s="4">
        <v>603</v>
      </c>
      <c r="F20" s="4">
        <v>88000</v>
      </c>
      <c r="G20" s="7">
        <v>0.69</v>
      </c>
      <c r="J20" s="4"/>
    </row>
    <row r="21" spans="1:10" x14ac:dyDescent="0.25">
      <c r="A21" s="38" t="s">
        <v>11</v>
      </c>
      <c r="B21" s="37" t="b">
        <f>COUNTIF(excitation!$1:$1,"*"&amp;list!A21&amp;"*")&gt;0</f>
        <v>1</v>
      </c>
      <c r="C21" s="37" t="b">
        <f>COUNTIF(emission!$1:$1,"*"&amp;list!A21&amp;"*")&gt;0</f>
        <v>1</v>
      </c>
      <c r="D21" s="4">
        <v>590</v>
      </c>
      <c r="E21" s="4">
        <v>617</v>
      </c>
      <c r="F21" s="4">
        <v>92000</v>
      </c>
      <c r="G21" s="7">
        <v>0.66</v>
      </c>
      <c r="J21" s="4"/>
    </row>
    <row r="22" spans="1:10" x14ac:dyDescent="0.25">
      <c r="A22" s="38" t="s">
        <v>12</v>
      </c>
      <c r="B22" s="37" t="b">
        <f>COUNTIF(excitation!$1:$1,"*"&amp;list!A22&amp;"*")&gt;0</f>
        <v>1</v>
      </c>
      <c r="C22" s="37" t="b">
        <f>COUNTIF(emission!$1:$1,"*"&amp;list!A22&amp;"*")&gt;0</f>
        <v>1</v>
      </c>
      <c r="D22" s="4">
        <v>612</v>
      </c>
      <c r="E22" s="4">
        <v>628</v>
      </c>
      <c r="F22" s="4">
        <v>144000</v>
      </c>
      <c r="G22" s="7" t="s">
        <v>2</v>
      </c>
      <c r="J22" s="4"/>
    </row>
    <row r="23" spans="1:10" x14ac:dyDescent="0.25">
      <c r="A23" s="38" t="s">
        <v>13</v>
      </c>
      <c r="B23" s="37" t="b">
        <f>COUNTIF(excitation!$1:$1,"*"&amp;list!A23&amp;"*")&gt;0</f>
        <v>1</v>
      </c>
      <c r="C23" s="37" t="b">
        <f>COUNTIF(emission!$1:$1,"*"&amp;list!A23&amp;"*")&gt;0</f>
        <v>1</v>
      </c>
      <c r="D23" s="4">
        <v>632</v>
      </c>
      <c r="E23" s="4">
        <v>647</v>
      </c>
      <c r="F23" s="4">
        <v>159000</v>
      </c>
      <c r="G23" s="7" t="s">
        <v>2</v>
      </c>
      <c r="J23" s="4"/>
    </row>
    <row r="24" spans="1:10" x14ac:dyDescent="0.25">
      <c r="A24" s="38" t="s">
        <v>14</v>
      </c>
      <c r="B24" s="37" t="b">
        <f>COUNTIF(excitation!$1:$1,"*"&amp;list!A24&amp;"*")&gt;0</f>
        <v>1</v>
      </c>
      <c r="C24" s="37" t="b">
        <f>COUNTIF(emission!$1:$1,"*"&amp;list!A24&amp;"*")&gt;0</f>
        <v>1</v>
      </c>
      <c r="D24" s="4">
        <v>633</v>
      </c>
      <c r="E24" s="4">
        <v>647</v>
      </c>
      <c r="F24" s="4">
        <v>140000</v>
      </c>
      <c r="G24" s="7" t="s">
        <v>2</v>
      </c>
      <c r="J24" s="4"/>
    </row>
    <row r="25" spans="1:10" x14ac:dyDescent="0.25">
      <c r="A25" s="38" t="s">
        <v>15</v>
      </c>
      <c r="B25" s="37" t="b">
        <f>COUNTIF(excitation!$1:$1,"*"&amp;list!A25&amp;"*")&gt;0</f>
        <v>1</v>
      </c>
      <c r="C25" s="37" t="b">
        <f>COUNTIF(emission!$1:$1,"*"&amp;list!A25&amp;"*")&gt;0</f>
        <v>1</v>
      </c>
      <c r="D25" s="4">
        <v>650</v>
      </c>
      <c r="E25" s="4">
        <v>665</v>
      </c>
      <c r="F25" s="4">
        <v>270000</v>
      </c>
      <c r="G25" s="7">
        <v>0.33</v>
      </c>
      <c r="J25" s="4"/>
    </row>
    <row r="26" spans="1:10" x14ac:dyDescent="0.25">
      <c r="A26" s="38" t="s">
        <v>16</v>
      </c>
      <c r="B26" s="37" t="b">
        <f>COUNTIF(excitation!$1:$1,"*"&amp;list!A26&amp;"*")&gt;0</f>
        <v>1</v>
      </c>
      <c r="C26" s="37" t="b">
        <f>COUNTIF(emission!$1:$1,"*"&amp;list!A26&amp;"*")&gt;0</f>
        <v>1</v>
      </c>
      <c r="D26" s="4">
        <v>663</v>
      </c>
      <c r="E26" s="4">
        <v>690</v>
      </c>
      <c r="F26" s="4">
        <v>132000</v>
      </c>
      <c r="G26" s="7">
        <v>0.37</v>
      </c>
      <c r="I26" s="7"/>
      <c r="J26" s="4"/>
    </row>
    <row r="27" spans="1:10" x14ac:dyDescent="0.25">
      <c r="A27" s="38" t="s">
        <v>17</v>
      </c>
      <c r="B27" s="37" t="b">
        <f>COUNTIF(excitation!$1:$1,"*"&amp;list!A27&amp;"*")&gt;0</f>
        <v>1</v>
      </c>
      <c r="C27" s="37" t="b">
        <f>COUNTIF(emission!$1:$1,"*"&amp;list!A27&amp;"*")&gt;0</f>
        <v>1</v>
      </c>
      <c r="D27" s="4">
        <v>679</v>
      </c>
      <c r="E27" s="4">
        <v>702</v>
      </c>
      <c r="F27" s="4">
        <v>183000</v>
      </c>
      <c r="G27" s="7">
        <v>0.36</v>
      </c>
      <c r="I27" s="7"/>
      <c r="J27" s="4"/>
    </row>
    <row r="28" spans="1:10" x14ac:dyDescent="0.25">
      <c r="A28" s="38" t="s">
        <v>18</v>
      </c>
      <c r="B28" s="37" t="b">
        <f>COUNTIF(excitation!$1:$1,"*"&amp;list!A28&amp;"*")&gt;0</f>
        <v>1</v>
      </c>
      <c r="C28" s="37" t="b">
        <f>COUNTIF(emission!$1:$1,"*"&amp;list!A28&amp;"*")&gt;0</f>
        <v>1</v>
      </c>
      <c r="D28" s="4">
        <v>702</v>
      </c>
      <c r="E28" s="4">
        <v>723</v>
      </c>
      <c r="F28" s="4">
        <v>205000</v>
      </c>
      <c r="G28" s="7">
        <v>0.25</v>
      </c>
      <c r="I28" s="7"/>
      <c r="J28" s="4"/>
    </row>
    <row r="29" spans="1:10" x14ac:dyDescent="0.25">
      <c r="A29" s="38" t="s">
        <v>19</v>
      </c>
      <c r="B29" s="37" t="b">
        <f>COUNTIF(excitation!$1:$1,"*"&amp;list!A29&amp;"*")&gt;0</f>
        <v>1</v>
      </c>
      <c r="C29" s="37" t="b">
        <f>COUNTIF(emission!$1:$1,"*"&amp;list!A29&amp;"*")&gt;0</f>
        <v>1</v>
      </c>
      <c r="D29" s="4">
        <v>749</v>
      </c>
      <c r="E29" s="4">
        <v>775</v>
      </c>
      <c r="F29" s="4">
        <v>290000</v>
      </c>
      <c r="G29" s="7">
        <v>0.12</v>
      </c>
      <c r="I29" s="7"/>
      <c r="J29" s="4"/>
    </row>
    <row r="30" spans="1:10" x14ac:dyDescent="0.25">
      <c r="A30" s="38" t="s">
        <v>20</v>
      </c>
      <c r="B30" s="37" t="b">
        <f>COUNTIF(excitation!$1:$1,"*"&amp;list!A30&amp;"*")&gt;0</f>
        <v>1</v>
      </c>
      <c r="C30" s="37" t="b">
        <f>COUNTIF(emission!$1:$1,"*"&amp;list!A30&amp;"*")&gt;0</f>
        <v>1</v>
      </c>
      <c r="D30" s="4">
        <v>782</v>
      </c>
      <c r="E30" s="4">
        <v>805</v>
      </c>
      <c r="F30" s="4">
        <v>260000</v>
      </c>
      <c r="G30" s="7" t="s">
        <v>2</v>
      </c>
      <c r="I30" s="7"/>
      <c r="J30" s="4"/>
    </row>
    <row r="31" spans="1:10" x14ac:dyDescent="0.25">
      <c r="A31" s="38" t="s">
        <v>25</v>
      </c>
      <c r="B31" s="37" t="b">
        <f>COUNTIF(excitation!$1:$1,"*"&amp;list!A31&amp;"*")&gt;0</f>
        <v>1</v>
      </c>
      <c r="C31" s="37" t="b">
        <f>COUNTIF(emission!$1:$1,"*"&amp;list!A31&amp;"*")&gt;0</f>
        <v>1</v>
      </c>
      <c r="D31" s="4">
        <v>353</v>
      </c>
      <c r="E31" s="4">
        <v>432</v>
      </c>
      <c r="F31" s="4">
        <v>15000</v>
      </c>
      <c r="I31" s="7"/>
      <c r="J31" s="4"/>
    </row>
    <row r="32" spans="1:10" x14ac:dyDescent="0.25">
      <c r="A32" s="38" t="s">
        <v>26</v>
      </c>
      <c r="B32" s="37" t="b">
        <f>COUNTIF(excitation!$1:$1,"*"&amp;list!A32&amp;"*")&gt;0</f>
        <v>1</v>
      </c>
      <c r="C32" s="37" t="b">
        <f>COUNTIF(emission!$1:$1,"*"&amp;list!A32&amp;"*")&gt;0</f>
        <v>1</v>
      </c>
      <c r="D32" s="4">
        <v>400</v>
      </c>
      <c r="E32" s="4">
        <v>420</v>
      </c>
      <c r="F32" s="4">
        <v>30000</v>
      </c>
      <c r="I32" s="7"/>
      <c r="J32" s="4"/>
    </row>
    <row r="33" spans="1:10" x14ac:dyDescent="0.25">
      <c r="A33" s="38" t="s">
        <v>27</v>
      </c>
      <c r="B33" s="37" t="b">
        <f>COUNTIF(excitation!$1:$1,"*"&amp;list!A33&amp;"*")&gt;0</f>
        <v>1</v>
      </c>
      <c r="C33" s="37" t="b">
        <f>COUNTIF(emission!$1:$1,"*"&amp;list!A33&amp;"*")&gt;0</f>
        <v>1</v>
      </c>
      <c r="D33" s="4">
        <v>493</v>
      </c>
      <c r="E33" s="4">
        <v>518</v>
      </c>
      <c r="F33" s="4">
        <v>70000</v>
      </c>
      <c r="I33" s="7"/>
      <c r="J33" s="4"/>
    </row>
    <row r="34" spans="1:10" x14ac:dyDescent="0.25">
      <c r="A34" s="38" t="s">
        <v>85</v>
      </c>
      <c r="B34" s="37" t="b">
        <f>COUNTIF(excitation!$1:$1,"*"&amp;list!A34&amp;"*")&gt;0</f>
        <v>1</v>
      </c>
      <c r="C34" s="37" t="b">
        <f>COUNTIF(emission!$1:$1,"*"&amp;list!A34&amp;"*")&gt;0</f>
        <v>1</v>
      </c>
      <c r="D34" s="4">
        <v>562</v>
      </c>
      <c r="E34" s="4">
        <v>576</v>
      </c>
      <c r="F34" s="4">
        <v>150000</v>
      </c>
      <c r="I34" s="7"/>
      <c r="J34" s="4"/>
    </row>
    <row r="35" spans="1:10" x14ac:dyDescent="0.25">
      <c r="A35" s="38" t="s">
        <v>28</v>
      </c>
      <c r="B35" s="37" t="b">
        <f>COUNTIF(excitation!$1:$1,"*"&amp;list!A35&amp;"*")&gt;0</f>
        <v>1</v>
      </c>
      <c r="C35" s="37" t="b">
        <f>COUNTIF(emission!$1:$1,"*"&amp;list!A35&amp;"*")&gt;0</f>
        <v>1</v>
      </c>
      <c r="D35" s="4">
        <v>593</v>
      </c>
      <c r="E35" s="4">
        <v>618</v>
      </c>
      <c r="F35" s="4">
        <v>80000</v>
      </c>
      <c r="I35" s="7"/>
      <c r="J35" s="4"/>
    </row>
    <row r="36" spans="1:10" x14ac:dyDescent="0.25">
      <c r="A36" s="38" t="s">
        <v>29</v>
      </c>
      <c r="B36" s="37" t="b">
        <f>COUNTIF(excitation!$1:$1,"*"&amp;list!A36&amp;"*")&gt;0</f>
        <v>1</v>
      </c>
      <c r="C36" s="37" t="b">
        <f>COUNTIF(emission!$1:$1,"*"&amp;list!A36&amp;"*")&gt;0</f>
        <v>1</v>
      </c>
      <c r="D36" s="4">
        <v>638</v>
      </c>
      <c r="E36" s="4">
        <v>658</v>
      </c>
      <c r="F36" s="4">
        <v>170000</v>
      </c>
    </row>
    <row r="37" spans="1:10" x14ac:dyDescent="0.25">
      <c r="A37" s="38" t="s">
        <v>86</v>
      </c>
      <c r="B37" s="37" t="b">
        <f>COUNTIF(excitation!$1:$1,"*"&amp;list!A37&amp;"*")&gt;0</f>
        <v>1</v>
      </c>
      <c r="C37" s="37" t="b">
        <f>COUNTIF(emission!$1:$1,"*"&amp;list!A37&amp;"*")&gt;0</f>
        <v>1</v>
      </c>
      <c r="D37" s="4">
        <v>654</v>
      </c>
      <c r="E37" s="4">
        <v>673</v>
      </c>
      <c r="F37" s="4">
        <v>250000</v>
      </c>
    </row>
    <row r="38" spans="1:10" x14ac:dyDescent="0.25">
      <c r="A38" s="38" t="s">
        <v>30</v>
      </c>
      <c r="B38" s="37" t="b">
        <f>COUNTIF(excitation!$1:$1,"*"&amp;list!A38&amp;"*")&gt;0</f>
        <v>1</v>
      </c>
      <c r="C38" s="37" t="b">
        <f>COUNTIF(emission!$1:$1,"*"&amp;list!A38&amp;"*")&gt;0</f>
        <v>1</v>
      </c>
      <c r="D38" s="4">
        <v>692</v>
      </c>
      <c r="E38" s="4">
        <v>712</v>
      </c>
      <c r="F38" s="4">
        <v>140000</v>
      </c>
    </row>
    <row r="39" spans="1:10" x14ac:dyDescent="0.25">
      <c r="A39" s="38" t="s">
        <v>90</v>
      </c>
      <c r="B39" s="37" t="b">
        <f>COUNTIF(excitation!$1:$1,"*"&amp;list!A39&amp;"*")&gt;0</f>
        <v>1</v>
      </c>
      <c r="C39" s="37" t="b">
        <f>COUNTIF(emission!$1:$1,"*"&amp;list!A39&amp;"*")&gt;0</f>
        <v>1</v>
      </c>
      <c r="D39" s="4">
        <v>754</v>
      </c>
      <c r="E39" s="4">
        <v>776</v>
      </c>
      <c r="F39" s="4">
        <v>220000</v>
      </c>
    </row>
    <row r="40" spans="1:10" x14ac:dyDescent="0.25">
      <c r="A40" s="38" t="s">
        <v>31</v>
      </c>
      <c r="B40" s="37" t="b">
        <f>COUNTIF(excitation!$1:$1,"*"&amp;list!A40&amp;"*")&gt;0</f>
        <v>1</v>
      </c>
      <c r="C40" s="37" t="b">
        <f>COUNTIF(emission!$1:$1,"*"&amp;list!A40&amp;"*")&gt;0</f>
        <v>1</v>
      </c>
      <c r="D40" s="4">
        <v>777</v>
      </c>
      <c r="E40" s="4">
        <v>794</v>
      </c>
      <c r="F40" s="4">
        <v>270000</v>
      </c>
    </row>
    <row r="41" spans="1:10" x14ac:dyDescent="0.25">
      <c r="A41" s="35" t="s">
        <v>78</v>
      </c>
      <c r="B41" s="37" t="b">
        <f>COUNTIF(excitation!$1:$1,"*"&amp;list!A41&amp;"*")&gt;0</f>
        <v>1</v>
      </c>
      <c r="C41" s="37" t="b">
        <f>COUNTIF(emission!$1:$1,"*"&amp;list!A41&amp;"*")&gt;0</f>
        <v>1</v>
      </c>
    </row>
    <row r="42" spans="1:10" x14ac:dyDescent="0.25">
      <c r="A42" s="35" t="s">
        <v>79</v>
      </c>
      <c r="B42" s="37" t="b">
        <f>COUNTIF(excitation!$1:$1,"*"&amp;list!A42&amp;"*")&gt;0</f>
        <v>1</v>
      </c>
      <c r="C42" s="37" t="b">
        <f>COUNTIF(emission!$1:$1,"*"&amp;list!A42&amp;"*")&gt;0</f>
        <v>1</v>
      </c>
    </row>
    <row r="43" spans="1:10" x14ac:dyDescent="0.25">
      <c r="A43" s="35" t="s">
        <v>80</v>
      </c>
      <c r="B43" s="37" t="b">
        <f>COUNTIF(excitation!$1:$1,"*"&amp;list!A43&amp;"*")&gt;0</f>
        <v>1</v>
      </c>
      <c r="C43" s="37" t="b">
        <f>COUNTIF(emission!$1:$1,"*"&amp;list!A43&amp;"*")&gt;0</f>
        <v>1</v>
      </c>
    </row>
    <row r="44" spans="1:10" x14ac:dyDescent="0.25">
      <c r="A44" s="35" t="s">
        <v>81</v>
      </c>
      <c r="B44" s="37" t="b">
        <f>COUNTIF(excitation!$1:$1,"*"&amp;list!A44&amp;"*")&gt;0</f>
        <v>1</v>
      </c>
      <c r="C44" s="37" t="b">
        <f>COUNTIF(emission!$1:$1,"*"&amp;list!A44&amp;"*")&gt;0</f>
        <v>1</v>
      </c>
    </row>
    <row r="45" spans="1:10" x14ac:dyDescent="0.25">
      <c r="A45" s="35" t="s">
        <v>82</v>
      </c>
      <c r="B45" s="37" t="b">
        <f>COUNTIF(excitation!$1:$1,"*"&amp;list!A45&amp;"*")&gt;0</f>
        <v>1</v>
      </c>
      <c r="C45" s="37" t="b">
        <f>COUNTIF(emission!$1:$1,"*"&amp;list!A45&amp;"*")&gt;0</f>
        <v>1</v>
      </c>
    </row>
    <row r="46" spans="1:10" x14ac:dyDescent="0.25">
      <c r="A46" s="35" t="s">
        <v>83</v>
      </c>
      <c r="B46" s="37" t="b">
        <f>COUNTIF(excitation!$1:$1,"*"&amp;list!A46&amp;"*")&gt;0</f>
        <v>1</v>
      </c>
      <c r="C46" s="37" t="b">
        <f>COUNTIF(emission!$1:$1,"*"&amp;list!A46&amp;"*")&gt;0</f>
        <v>1</v>
      </c>
    </row>
    <row r="47" spans="1:10" x14ac:dyDescent="0.25">
      <c r="A47" s="35"/>
      <c r="B47" s="37"/>
      <c r="C47" s="37"/>
    </row>
    <row r="48" spans="1:10" x14ac:dyDescent="0.25">
      <c r="A48" s="35"/>
      <c r="B48" s="37"/>
      <c r="C48" s="37"/>
    </row>
    <row r="49" spans="1:3" x14ac:dyDescent="0.25">
      <c r="A49" s="35"/>
      <c r="B49" s="37"/>
      <c r="C49" s="37"/>
    </row>
    <row r="50" spans="1:3" x14ac:dyDescent="0.25">
      <c r="A50" s="35"/>
      <c r="B50" s="37"/>
      <c r="C50" s="37"/>
    </row>
    <row r="51" spans="1:3" x14ac:dyDescent="0.25">
      <c r="A51" s="35"/>
      <c r="B51" s="37"/>
      <c r="C51" s="37"/>
    </row>
    <row r="52" spans="1:3" x14ac:dyDescent="0.25">
      <c r="A52" s="35"/>
      <c r="B52" s="37"/>
      <c r="C52" s="37"/>
    </row>
    <row r="53" spans="1:3" x14ac:dyDescent="0.25">
      <c r="A53" s="35"/>
      <c r="B53" s="37"/>
      <c r="C53" s="37"/>
    </row>
    <row r="54" spans="1:3" x14ac:dyDescent="0.25">
      <c r="A54" s="35"/>
      <c r="B54" s="37"/>
      <c r="C54" s="37"/>
    </row>
    <row r="55" spans="1:3" x14ac:dyDescent="0.25">
      <c r="A55" s="35"/>
      <c r="B55" s="37"/>
      <c r="C55" s="37"/>
    </row>
    <row r="56" spans="1:3" x14ac:dyDescent="0.25">
      <c r="A56" s="35"/>
      <c r="B56" s="37"/>
      <c r="C56" s="37"/>
    </row>
    <row r="57" spans="1:3" x14ac:dyDescent="0.25">
      <c r="A57" s="35"/>
      <c r="B57" s="37"/>
      <c r="C57" s="37"/>
    </row>
    <row r="58" spans="1:3" x14ac:dyDescent="0.25">
      <c r="A58" s="35"/>
      <c r="B58" s="37"/>
      <c r="C58" s="37"/>
    </row>
    <row r="59" spans="1:3" x14ac:dyDescent="0.25">
      <c r="A59" s="35"/>
      <c r="B59" s="37"/>
      <c r="C59" s="37"/>
    </row>
    <row r="60" spans="1:3" x14ac:dyDescent="0.25">
      <c r="A60" s="35"/>
      <c r="B60" s="37"/>
      <c r="C60" s="37"/>
    </row>
    <row r="61" spans="1:3" x14ac:dyDescent="0.25">
      <c r="A61" s="35"/>
      <c r="B61" s="37"/>
      <c r="C61" s="37"/>
    </row>
    <row r="62" spans="1:3" x14ac:dyDescent="0.25">
      <c r="A62" s="35"/>
      <c r="B62" s="37"/>
      <c r="C62" s="37"/>
    </row>
    <row r="63" spans="1:3" x14ac:dyDescent="0.25">
      <c r="A63" s="35"/>
      <c r="B63" s="37"/>
      <c r="C63" s="37"/>
    </row>
    <row r="64" spans="1:3" x14ac:dyDescent="0.25">
      <c r="A64" s="35"/>
      <c r="B64" s="37"/>
      <c r="C64" s="37"/>
    </row>
    <row r="65" spans="1:3" x14ac:dyDescent="0.25">
      <c r="A65" s="35"/>
      <c r="B65" s="37"/>
      <c r="C65" s="37"/>
    </row>
    <row r="66" spans="1:3" x14ac:dyDescent="0.25">
      <c r="A66" s="35"/>
      <c r="B66" s="37"/>
      <c r="C66" s="37"/>
    </row>
    <row r="67" spans="1:3" x14ac:dyDescent="0.25">
      <c r="A67" s="35"/>
      <c r="B67" s="37"/>
      <c r="C67" s="37"/>
    </row>
    <row r="68" spans="1:3" x14ac:dyDescent="0.25">
      <c r="A68" s="35"/>
      <c r="B68" s="37"/>
      <c r="C68" s="37"/>
    </row>
    <row r="69" spans="1:3" x14ac:dyDescent="0.25">
      <c r="A69" s="35"/>
      <c r="B69" s="37"/>
      <c r="C69" s="37"/>
    </row>
    <row r="70" spans="1:3" x14ac:dyDescent="0.25">
      <c r="A70" s="35"/>
      <c r="B70" s="37"/>
      <c r="C70" s="37"/>
    </row>
    <row r="71" spans="1:3" x14ac:dyDescent="0.25">
      <c r="A71" s="35"/>
      <c r="B71" s="37"/>
      <c r="C71" s="37"/>
    </row>
    <row r="72" spans="1:3" x14ac:dyDescent="0.25">
      <c r="A72" s="35"/>
      <c r="B72" s="37"/>
      <c r="C72" s="37"/>
    </row>
    <row r="73" spans="1:3" x14ac:dyDescent="0.25">
      <c r="A73" s="35"/>
      <c r="B73" s="37"/>
      <c r="C73" s="37"/>
    </row>
    <row r="74" spans="1:3" x14ac:dyDescent="0.25">
      <c r="A74" s="35"/>
      <c r="B74" s="37"/>
      <c r="C74" s="37"/>
    </row>
    <row r="75" spans="1:3" x14ac:dyDescent="0.25">
      <c r="A75" s="35"/>
      <c r="B75" s="37"/>
      <c r="C75" s="37"/>
    </row>
    <row r="76" spans="1:3" x14ac:dyDescent="0.25">
      <c r="A76" s="35"/>
      <c r="B76" s="37"/>
      <c r="C76" s="37"/>
    </row>
    <row r="77" spans="1:3" x14ac:dyDescent="0.25">
      <c r="A77" s="35"/>
      <c r="B77" s="37"/>
      <c r="C77" s="37"/>
    </row>
    <row r="78" spans="1:3" x14ac:dyDescent="0.25">
      <c r="A78" s="35"/>
      <c r="B78" s="37"/>
      <c r="C78" s="37"/>
    </row>
    <row r="79" spans="1:3" x14ac:dyDescent="0.25">
      <c r="A79" s="35"/>
      <c r="B79" s="37"/>
      <c r="C79" s="37"/>
    </row>
    <row r="80" spans="1:3" x14ac:dyDescent="0.25">
      <c r="A80" s="35"/>
      <c r="B80" s="37"/>
      <c r="C80" s="37"/>
    </row>
    <row r="81" spans="1:3" x14ac:dyDescent="0.25">
      <c r="A81" s="35"/>
      <c r="B81" s="37"/>
      <c r="C81" s="37"/>
    </row>
    <row r="82" spans="1:3" x14ac:dyDescent="0.25">
      <c r="A82" s="35"/>
      <c r="B82" s="37"/>
      <c r="C82" s="37"/>
    </row>
    <row r="83" spans="1:3" x14ac:dyDescent="0.25">
      <c r="A83" s="35"/>
      <c r="B83" s="37"/>
      <c r="C83" s="37"/>
    </row>
    <row r="84" spans="1:3" x14ac:dyDescent="0.25">
      <c r="A84" s="35"/>
      <c r="B84" s="37"/>
      <c r="C84" s="37"/>
    </row>
    <row r="85" spans="1:3" x14ac:dyDescent="0.25">
      <c r="A85" s="35"/>
      <c r="B85" s="37"/>
      <c r="C85" s="37"/>
    </row>
    <row r="86" spans="1:3" x14ac:dyDescent="0.25">
      <c r="A86" s="35"/>
      <c r="B86" s="37"/>
      <c r="C86" s="37"/>
    </row>
    <row r="87" spans="1:3" x14ac:dyDescent="0.25">
      <c r="A87" s="35"/>
      <c r="B87" s="37"/>
      <c r="C87" s="37"/>
    </row>
    <row r="88" spans="1:3" x14ac:dyDescent="0.25">
      <c r="A88" s="35"/>
      <c r="B88" s="37"/>
      <c r="C88" s="37"/>
    </row>
    <row r="89" spans="1:3" x14ac:dyDescent="0.25">
      <c r="A89" s="35"/>
      <c r="B89" s="37"/>
      <c r="C89" s="37"/>
    </row>
    <row r="90" spans="1:3" x14ac:dyDescent="0.25">
      <c r="A90" s="35"/>
      <c r="B90" s="37"/>
      <c r="C90" s="37"/>
    </row>
    <row r="91" spans="1:3" x14ac:dyDescent="0.25">
      <c r="A91" s="35"/>
      <c r="B91" s="37"/>
      <c r="C91" s="37"/>
    </row>
    <row r="92" spans="1:3" x14ac:dyDescent="0.25">
      <c r="A92" s="35"/>
      <c r="B92" s="37"/>
      <c r="C92" s="37"/>
    </row>
    <row r="93" spans="1:3" x14ac:dyDescent="0.25">
      <c r="A93" s="35"/>
      <c r="B93" s="37"/>
      <c r="C93" s="37"/>
    </row>
    <row r="94" spans="1:3" x14ac:dyDescent="0.25">
      <c r="A94" s="35"/>
      <c r="B94" s="37"/>
      <c r="C94" s="37"/>
    </row>
    <row r="95" spans="1:3" x14ac:dyDescent="0.25">
      <c r="A95" s="35"/>
      <c r="B95" s="37"/>
      <c r="C95" s="37"/>
    </row>
    <row r="96" spans="1:3" x14ac:dyDescent="0.25">
      <c r="A96" s="35"/>
      <c r="B96" s="37"/>
      <c r="C96" s="37"/>
    </row>
    <row r="97" spans="1:3" x14ac:dyDescent="0.25">
      <c r="A97" s="35"/>
      <c r="B97" s="37"/>
      <c r="C97" s="37"/>
    </row>
    <row r="98" spans="1:3" x14ac:dyDescent="0.25">
      <c r="A98" s="35"/>
      <c r="B98" s="37"/>
      <c r="C98" s="37"/>
    </row>
    <row r="99" spans="1:3" x14ac:dyDescent="0.25">
      <c r="A99" s="35"/>
      <c r="B99" s="37"/>
      <c r="C99" s="37"/>
    </row>
    <row r="100" spans="1:3" x14ac:dyDescent="0.25">
      <c r="A100" s="35"/>
      <c r="B100" s="37"/>
      <c r="C100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BJ579"/>
  <sheetViews>
    <sheetView workbookViewId="0">
      <selection activeCell="B1" sqref="B1"/>
    </sheetView>
  </sheetViews>
  <sheetFormatPr defaultRowHeight="15" x14ac:dyDescent="0.25"/>
  <cols>
    <col min="1" max="1" width="9.140625" style="1"/>
    <col min="2" max="2" width="10.28515625" customWidth="1"/>
    <col min="5" max="5" width="6" style="1" customWidth="1"/>
    <col min="6" max="62" width="5.42578125" customWidth="1"/>
  </cols>
  <sheetData>
    <row r="1" spans="1:62" x14ac:dyDescent="0.25">
      <c r="A1" s="1" t="s">
        <v>68</v>
      </c>
      <c r="B1" s="23" t="s">
        <v>80</v>
      </c>
      <c r="F1">
        <v>4</v>
      </c>
      <c r="G1">
        <v>14</v>
      </c>
    </row>
    <row r="2" spans="1:62" x14ac:dyDescent="0.25">
      <c r="F2" t="s">
        <v>41</v>
      </c>
    </row>
    <row r="3" spans="1:62" s="1" customFormat="1" x14ac:dyDescent="0.25">
      <c r="B3" s="1" t="s">
        <v>69</v>
      </c>
      <c r="C3" s="1" t="s">
        <v>70</v>
      </c>
      <c r="F3" s="1">
        <v>300</v>
      </c>
      <c r="G3" s="1">
        <v>310</v>
      </c>
      <c r="H3" s="1">
        <v>320</v>
      </c>
      <c r="I3" s="1">
        <v>330</v>
      </c>
      <c r="J3" s="1">
        <v>340</v>
      </c>
      <c r="K3" s="1">
        <v>350</v>
      </c>
      <c r="L3" s="1">
        <v>360</v>
      </c>
      <c r="M3" s="1">
        <v>370</v>
      </c>
      <c r="N3" s="1">
        <v>380</v>
      </c>
      <c r="O3" s="1">
        <v>390</v>
      </c>
      <c r="P3" s="1">
        <v>400</v>
      </c>
      <c r="Q3" s="1">
        <v>410</v>
      </c>
      <c r="R3" s="1">
        <v>420</v>
      </c>
      <c r="S3" s="1">
        <v>430</v>
      </c>
      <c r="T3" s="1">
        <v>440</v>
      </c>
      <c r="U3" s="1">
        <v>450</v>
      </c>
      <c r="V3" s="1">
        <v>460</v>
      </c>
      <c r="W3" s="1">
        <v>470</v>
      </c>
      <c r="X3" s="1">
        <v>480</v>
      </c>
      <c r="Y3" s="1">
        <v>490</v>
      </c>
      <c r="Z3" s="1">
        <v>500</v>
      </c>
      <c r="AA3" s="1">
        <v>510</v>
      </c>
      <c r="AB3" s="1">
        <v>520</v>
      </c>
      <c r="AC3" s="1">
        <v>530</v>
      </c>
      <c r="AD3" s="1">
        <v>540</v>
      </c>
      <c r="AE3" s="1">
        <v>550</v>
      </c>
      <c r="AF3" s="1">
        <v>560</v>
      </c>
      <c r="AG3" s="1">
        <v>570</v>
      </c>
      <c r="AH3" s="1">
        <v>580</v>
      </c>
      <c r="AI3" s="1">
        <v>590</v>
      </c>
      <c r="AJ3" s="1">
        <v>600</v>
      </c>
      <c r="AK3" s="1">
        <v>610</v>
      </c>
      <c r="AL3" s="1">
        <v>620</v>
      </c>
      <c r="AM3" s="1">
        <v>630</v>
      </c>
      <c r="AN3" s="1">
        <v>640</v>
      </c>
      <c r="AO3" s="1">
        <v>650</v>
      </c>
      <c r="AP3" s="1">
        <v>660</v>
      </c>
      <c r="AQ3" s="1">
        <v>670</v>
      </c>
      <c r="AR3" s="1">
        <v>680</v>
      </c>
      <c r="AS3" s="1">
        <v>690</v>
      </c>
      <c r="AT3" s="1">
        <v>700</v>
      </c>
      <c r="AU3" s="1">
        <v>710</v>
      </c>
      <c r="AV3" s="1">
        <v>720</v>
      </c>
      <c r="AW3" s="1">
        <v>730</v>
      </c>
      <c r="AX3" s="1">
        <v>740</v>
      </c>
      <c r="AY3" s="1">
        <v>750</v>
      </c>
      <c r="AZ3" s="1">
        <v>760</v>
      </c>
      <c r="BA3" s="1">
        <v>770</v>
      </c>
      <c r="BB3" s="1">
        <v>780</v>
      </c>
      <c r="BC3" s="1">
        <v>790</v>
      </c>
      <c r="BD3" s="1">
        <v>800</v>
      </c>
      <c r="BE3" s="1">
        <v>810</v>
      </c>
      <c r="BF3" s="1">
        <v>820</v>
      </c>
      <c r="BG3" s="1">
        <v>830</v>
      </c>
      <c r="BH3" s="1">
        <v>840</v>
      </c>
      <c r="BI3" s="1">
        <v>850</v>
      </c>
      <c r="BJ3" s="1">
        <v>860</v>
      </c>
    </row>
    <row r="4" spans="1:62" x14ac:dyDescent="0.25">
      <c r="A4" s="1">
        <v>300</v>
      </c>
      <c r="B4">
        <f>VLOOKUP($A4,excitation!$A$1:$CV$577,MATCH($B$1,excitation!$A$1:$CV$1,0),0)</f>
        <v>9.6199999999999994E-2</v>
      </c>
      <c r="C4">
        <f>VLOOKUP($A4,emission!$A$1:$CV$577,MATCH($B$1,emission!$A$1:$CV$1,0),0)</f>
        <v>0</v>
      </c>
      <c r="D4" s="19" t="s">
        <v>40</v>
      </c>
      <c r="E4" s="1">
        <v>300</v>
      </c>
      <c r="F4">
        <f>AVERAGE($B4:$B13)*AVERAGE($C$13:$C$22)</f>
        <v>0</v>
      </c>
      <c r="G4">
        <f>AVERAGE($B4:$B13)*AVERAGE($C$23:$C$32)</f>
        <v>0</v>
      </c>
      <c r="H4">
        <f>AVERAGE($B4:$B13)*AVERAGE($C$33:$C$42)</f>
        <v>0</v>
      </c>
      <c r="I4">
        <f>AVERAGE($B4:$B13)*AVERAGE($C$43:$C$52)</f>
        <v>0</v>
      </c>
      <c r="J4">
        <f>AVERAGE($B4:$B13)*AVERAGE($C$53:$C$62)</f>
        <v>0</v>
      </c>
      <c r="K4">
        <f>AVERAGE($B4:$B13)*AVERAGE($C$63:$C$72)</f>
        <v>0</v>
      </c>
      <c r="L4">
        <f>AVERAGE($B4:$B13)*AVERAGE($C$73:$C$82)</f>
        <v>0</v>
      </c>
      <c r="M4">
        <f>AVERAGE($B4:$B13)*AVERAGE($C$83:$C$92)</f>
        <v>0</v>
      </c>
      <c r="N4">
        <f>AVERAGE($B4:$B13)*AVERAGE($C$93:$C$102)</f>
        <v>0</v>
      </c>
      <c r="O4">
        <f>AVERAGE($B4:$B13)*AVERAGE($C$103:$C$112)</f>
        <v>0</v>
      </c>
      <c r="P4">
        <f>AVERAGE($B4:$B13)*AVERAGE($C$113:$C$122)</f>
        <v>0</v>
      </c>
      <c r="Q4">
        <f>AVERAGE($B4:$B13)*AVERAGE($C$123:$C$132)</f>
        <v>0</v>
      </c>
      <c r="R4">
        <f>AVERAGE($B4:$B13)*AVERAGE($C$133:$C$142)</f>
        <v>0</v>
      </c>
      <c r="S4">
        <f>AVERAGE($B4:$B13)*AVERAGE($C$143:$C$152)</f>
        <v>0</v>
      </c>
      <c r="T4">
        <f>AVERAGE($B4:$B13)*AVERAGE($C$153:$C$162)</f>
        <v>0</v>
      </c>
      <c r="U4">
        <f>AVERAGE($B4:$B13)*AVERAGE($C$163:$C$172)</f>
        <v>1.5365740000000005E-4</v>
      </c>
      <c r="V4">
        <f>AVERAGE($B4:$B13)*AVERAGE($C$173:$C$182)</f>
        <v>1.0715224000000005E-3</v>
      </c>
      <c r="W4">
        <f>AVERAGE($B4:$B13)*AVERAGE($C$183:$C$192)</f>
        <v>6.3237499000000016E-3</v>
      </c>
      <c r="X4">
        <f>AVERAGE($B4:$B13)*AVERAGE($C$193:$C$202)</f>
        <v>2.4642295600000003E-2</v>
      </c>
      <c r="Y4">
        <f>AVERAGE($B4:$B13)*AVERAGE($C$203:$C$212)</f>
        <v>5.5960529300000013E-2</v>
      </c>
      <c r="Z4">
        <f>AVERAGE($B4:$B13)*AVERAGE($C$213:$C$222)</f>
        <v>6.3253816599999999E-2</v>
      </c>
      <c r="AA4">
        <f>AVERAGE($B4:$B13)*AVERAGE($C$223:$C$232)</f>
        <v>4.1926033500000001E-2</v>
      </c>
      <c r="AB4">
        <f>AVERAGE($B4:$B13)*AVERAGE($C$233:$C$242)</f>
        <v>2.9741545599999999E-2</v>
      </c>
      <c r="AC4">
        <f>AVERAGE($B4:$B13)*AVERAGE($C$243:$C$252)</f>
        <v>2.38515719E-2</v>
      </c>
      <c r="AD4">
        <f>AVERAGE($B4:$B13)*AVERAGE($C$253:$C$262)</f>
        <v>1.7146398100000005E-2</v>
      </c>
      <c r="AE4">
        <f>AVERAGE($B4:$B13)*AVERAGE($C$263:$C$272)</f>
        <v>1.0891998000000003E-2</v>
      </c>
      <c r="AF4">
        <f>AVERAGE($B4:$B13)*AVERAGE($C$273:$C$282)</f>
        <v>6.9587764999999996E-3</v>
      </c>
      <c r="AG4">
        <f>AVERAGE($B4:$B13)*AVERAGE($C$283:$C$292)</f>
        <v>4.7728980000000002E-3</v>
      </c>
      <c r="AH4">
        <f>AVERAGE($B4:$B13)*AVERAGE($C$293:$C$302)</f>
        <v>3.4042593000000007E-3</v>
      </c>
      <c r="AI4">
        <f>AVERAGE($B4:$B13)*AVERAGE($C$303:$C$312)</f>
        <v>2.3449751000000005E-3</v>
      </c>
      <c r="AJ4">
        <f>AVERAGE($B4:$B13)*AVERAGE($C$313:$C$322)</f>
        <v>1.6127228000000001E-3</v>
      </c>
      <c r="AK4">
        <f>AVERAGE($B4:$B13)*AVERAGE($C$323:$C$332)</f>
        <v>1.1191153999999999E-3</v>
      </c>
      <c r="AL4">
        <f>AVERAGE($B4:$B13)*AVERAGE($C$333:$C$342)</f>
        <v>8.4511570000000015E-4</v>
      </c>
      <c r="AM4">
        <f>AVERAGE($B4:$B13)*AVERAGE($C$343:$C$352)</f>
        <v>6.799000000000001E-4</v>
      </c>
      <c r="AN4">
        <f>AVERAGE($B4:$B13)*AVERAGE($C$353:$C$362)</f>
        <v>5.5207880000000006E-4</v>
      </c>
      <c r="AO4">
        <f>AVERAGE($B4:$B13)*AVERAGE($C$363:$C$372)</f>
        <v>4.9632700000000007E-4</v>
      </c>
      <c r="AP4">
        <f>AVERAGE($B4:$B13)*AVERAGE($C$373:$C$382)</f>
        <v>4.48734E-4</v>
      </c>
      <c r="AQ4">
        <f>AVERAGE($B4:$B13)*AVERAGE($C$383:$C$392)</f>
        <v>4.500938000000001E-4</v>
      </c>
      <c r="AR4">
        <f>AVERAGE($B4:$B13)*AVERAGE($C$393:$C$402)</f>
        <v>4.3921539999999999E-4</v>
      </c>
      <c r="AS4">
        <f>AVERAGE($B4:$B13)*AVERAGE($C$403:$C$412)</f>
        <v>8.7027200000000019E-5</v>
      </c>
      <c r="AT4">
        <f>AVERAGE($B4:$B13)*AVERAGE($C$413:$C$422)</f>
        <v>0</v>
      </c>
      <c r="AU4">
        <f>AVERAGE($B4:$B13)*AVERAGE($C$423:$C$432)</f>
        <v>0</v>
      </c>
      <c r="AV4">
        <f>AVERAGE($B4:$B13)*AVERAGE($C$433:$C$442)</f>
        <v>0</v>
      </c>
      <c r="AW4">
        <f>AVERAGE($B4:$B13)*AVERAGE($C$443:$C$452)</f>
        <v>0</v>
      </c>
      <c r="AX4">
        <f>AVERAGE($B4:$B13)*AVERAGE($C$453:$C$462)</f>
        <v>0</v>
      </c>
      <c r="AY4">
        <f>AVERAGE($B4:$B13)*AVERAGE($C$463:$C$472)</f>
        <v>0</v>
      </c>
      <c r="AZ4">
        <f>AVERAGE($B4:$B13)*AVERAGE($C$473:$C$482)</f>
        <v>0</v>
      </c>
      <c r="BA4">
        <f>AVERAGE($B4:$B13)*AVERAGE($C$483:$C$492)</f>
        <v>0</v>
      </c>
      <c r="BB4">
        <f>AVERAGE($B4:$B13)*AVERAGE($C$493:$C$502)</f>
        <v>0</v>
      </c>
      <c r="BC4">
        <f>AVERAGE($B4:$B13)*AVERAGE($C$503:$C$512)</f>
        <v>0</v>
      </c>
      <c r="BD4">
        <f>AVERAGE($B4:$B13)*AVERAGE($C$513:$C$522)</f>
        <v>0</v>
      </c>
      <c r="BE4">
        <f>AVERAGE($B4:$B13)*AVERAGE($C$523:$C$532)</f>
        <v>0</v>
      </c>
      <c r="BF4">
        <f>AVERAGE($B4:$B13)*AVERAGE($C$533:$C$542)</f>
        <v>0</v>
      </c>
      <c r="BG4">
        <f>AVERAGE($B4:$B13)*AVERAGE($C$543:$C$552)</f>
        <v>0</v>
      </c>
      <c r="BH4">
        <f>AVERAGE($B4:$B13)*AVERAGE($C$553:$C$562)</f>
        <v>0</v>
      </c>
      <c r="BI4">
        <f>AVERAGE($B4:$B13)*AVERAGE($C$563:$C$572)</f>
        <v>0</v>
      </c>
      <c r="BJ4">
        <f>AVERAGE($B4:$B13)*AVERAGE($C$573:$C$582)</f>
        <v>0</v>
      </c>
    </row>
    <row r="5" spans="1:62" x14ac:dyDescent="0.25">
      <c r="A5" s="1">
        <v>301</v>
      </c>
      <c r="B5">
        <f>VLOOKUP($A5,excitation!$A$1:$CV$577,MATCH($B$1,excitation!$A$1:$CV$1,0),0)</f>
        <v>8.72E-2</v>
      </c>
      <c r="C5">
        <f>VLOOKUP($A5,emission!$A$1:$CV$577,MATCH($B$1,emission!$A$1:$CV$1,0),0)</f>
        <v>0</v>
      </c>
      <c r="E5" s="1">
        <v>310</v>
      </c>
      <c r="F5">
        <f t="shared" ref="F5" si="0">AVERAGE($B14:$B23)*AVERAGE($C$13:$C$22)</f>
        <v>0</v>
      </c>
      <c r="G5">
        <f t="shared" ref="G5" si="1">AVERAGE($B14:$B23)*AVERAGE($C$23:$C$32)</f>
        <v>0</v>
      </c>
      <c r="H5">
        <f t="shared" ref="H5" si="2">AVERAGE($B14:$B23)*AVERAGE($C$33:$C$42)</f>
        <v>0</v>
      </c>
      <c r="I5">
        <f t="shared" ref="I5" si="3">AVERAGE($B14:$B23)*AVERAGE($C$43:$C$52)</f>
        <v>0</v>
      </c>
      <c r="J5">
        <f t="shared" ref="J5" si="4">AVERAGE($B14:$B23)*AVERAGE($C$53:$C$62)</f>
        <v>0</v>
      </c>
      <c r="K5">
        <f t="shared" ref="K5" si="5">AVERAGE($B14:$B23)*AVERAGE($C$63:$C$72)</f>
        <v>0</v>
      </c>
      <c r="L5">
        <f t="shared" ref="L5" si="6">AVERAGE($B14:$B23)*AVERAGE($C$73:$C$82)</f>
        <v>0</v>
      </c>
      <c r="M5">
        <f t="shared" ref="M5" si="7">AVERAGE($B14:$B23)*AVERAGE($C$83:$C$92)</f>
        <v>0</v>
      </c>
      <c r="N5">
        <f t="shared" ref="N5" si="8">AVERAGE($B14:$B23)*AVERAGE($C$93:$C$102)</f>
        <v>0</v>
      </c>
      <c r="O5">
        <f t="shared" ref="O5" si="9">AVERAGE($B14:$B23)*AVERAGE($C$103:$C$112)</f>
        <v>0</v>
      </c>
      <c r="P5">
        <f t="shared" ref="P5" si="10">AVERAGE($B14:$B23)*AVERAGE($C$113:$C$122)</f>
        <v>0</v>
      </c>
      <c r="Q5">
        <f t="shared" ref="Q5" si="11">AVERAGE($B14:$B23)*AVERAGE($C$123:$C$132)</f>
        <v>0</v>
      </c>
      <c r="R5">
        <f t="shared" ref="R5" si="12">AVERAGE($B14:$B23)*AVERAGE($C$133:$C$142)</f>
        <v>0</v>
      </c>
      <c r="S5">
        <f t="shared" ref="S5" si="13">AVERAGE($B14:$B23)*AVERAGE($C$143:$C$152)</f>
        <v>0</v>
      </c>
      <c r="T5">
        <f t="shared" ref="T5" si="14">AVERAGE($B14:$B23)*AVERAGE($C$153:$C$162)</f>
        <v>0</v>
      </c>
      <c r="U5">
        <f t="shared" ref="U5" si="15">AVERAGE($B14:$B23)*AVERAGE($C$163:$C$172)</f>
        <v>9.998240000000002E-5</v>
      </c>
      <c r="V5">
        <f t="shared" ref="V5" si="16">AVERAGE($B14:$B23)*AVERAGE($C$173:$C$182)</f>
        <v>6.9722240000000019E-4</v>
      </c>
      <c r="W5">
        <f t="shared" ref="W5" si="17">AVERAGE($B14:$B23)*AVERAGE($C$183:$C$192)</f>
        <v>4.1147624000000002E-3</v>
      </c>
      <c r="X5">
        <f t="shared" ref="X5" si="18">AVERAGE($B14:$B23)*AVERAGE($C$193:$C$202)</f>
        <v>1.60343456E-2</v>
      </c>
      <c r="Y5">
        <f t="shared" ref="Y5" si="19">AVERAGE($B14:$B23)*AVERAGE($C$203:$C$212)</f>
        <v>3.6412616800000006E-2</v>
      </c>
      <c r="Z5">
        <f t="shared" ref="Z5" si="20">AVERAGE($B14:$B23)*AVERAGE($C$213:$C$222)</f>
        <v>4.1158241599999999E-2</v>
      </c>
      <c r="AA5">
        <f t="shared" ref="AA5" si="21">AVERAGE($B14:$B23)*AVERAGE($C$223:$C$232)</f>
        <v>2.7280595999999997E-2</v>
      </c>
      <c r="AB5">
        <f t="shared" ref="AB5" si="22">AVERAGE($B14:$B23)*AVERAGE($C$233:$C$242)</f>
        <v>1.9352345599999998E-2</v>
      </c>
      <c r="AC5">
        <f t="shared" ref="AC5" si="23">AVERAGE($B14:$B23)*AVERAGE($C$243:$C$252)</f>
        <v>1.5519834399999998E-2</v>
      </c>
      <c r="AD5">
        <f t="shared" ref="AD5" si="24">AVERAGE($B14:$B23)*AVERAGE($C$253:$C$262)</f>
        <v>1.1156885600000001E-2</v>
      </c>
      <c r="AE5">
        <f t="shared" ref="AE5" si="25">AVERAGE($B14:$B23)*AVERAGE($C$263:$C$272)</f>
        <v>7.0872480000000017E-3</v>
      </c>
      <c r="AF5">
        <f t="shared" ref="AF5" si="26">AVERAGE($B14:$B23)*AVERAGE($C$273:$C$282)</f>
        <v>4.5279639999999998E-3</v>
      </c>
      <c r="AG5">
        <f t="shared" ref="AG5" si="27">AVERAGE($B14:$B23)*AVERAGE($C$283:$C$292)</f>
        <v>3.1056479999999999E-3</v>
      </c>
      <c r="AH5">
        <f t="shared" ref="AH5" si="28">AVERAGE($B14:$B23)*AVERAGE($C$293:$C$302)</f>
        <v>2.2150968000000004E-3</v>
      </c>
      <c r="AI5">
        <f t="shared" ref="AI5" si="29">AVERAGE($B14:$B23)*AVERAGE($C$303:$C$312)</f>
        <v>1.5258376000000001E-3</v>
      </c>
      <c r="AJ5">
        <f t="shared" ref="AJ5" si="30">AVERAGE($B14:$B23)*AVERAGE($C$313:$C$322)</f>
        <v>1.0493727999999999E-3</v>
      </c>
      <c r="AK5">
        <f t="shared" ref="AK5" si="31">AVERAGE($B14:$B23)*AVERAGE($C$323:$C$332)</f>
        <v>7.2819039999999979E-4</v>
      </c>
      <c r="AL5">
        <f t="shared" ref="AL5" si="32">AVERAGE($B14:$B23)*AVERAGE($C$333:$C$342)</f>
        <v>5.4990319999999998E-4</v>
      </c>
      <c r="AM5">
        <f t="shared" ref="AM5" si="33">AVERAGE($B14:$B23)*AVERAGE($C$343:$C$352)</f>
        <v>4.4240000000000002E-4</v>
      </c>
      <c r="AN5">
        <f t="shared" ref="AN5" si="34">AVERAGE($B14:$B23)*AVERAGE($C$353:$C$362)</f>
        <v>3.5922880000000001E-4</v>
      </c>
      <c r="AO5">
        <f t="shared" ref="AO5" si="35">AVERAGE($B14:$B23)*AVERAGE($C$363:$C$372)</f>
        <v>3.2295200000000005E-4</v>
      </c>
      <c r="AP5">
        <f t="shared" ref="AP5" si="36">AVERAGE($B14:$B23)*AVERAGE($C$373:$C$382)</f>
        <v>2.9198399999999996E-4</v>
      </c>
      <c r="AQ5">
        <f t="shared" ref="AQ5" si="37">AVERAGE($B14:$B23)*AVERAGE($C$383:$C$392)</f>
        <v>2.9286880000000006E-4</v>
      </c>
      <c r="AR5">
        <f t="shared" ref="AR5" si="38">AVERAGE($B14:$B23)*AVERAGE($C$393:$C$402)</f>
        <v>2.8579039999999993E-4</v>
      </c>
      <c r="AS5">
        <f t="shared" ref="AS5" si="39">AVERAGE($B14:$B23)*AVERAGE($C$403:$C$412)</f>
        <v>5.6627200000000006E-5</v>
      </c>
      <c r="AT5">
        <f t="shared" ref="AT5" si="40">AVERAGE($B14:$B23)*AVERAGE($C$413:$C$422)</f>
        <v>0</v>
      </c>
      <c r="AU5">
        <f t="shared" ref="AU5" si="41">AVERAGE($B14:$B23)*AVERAGE($C$423:$C$432)</f>
        <v>0</v>
      </c>
      <c r="AV5">
        <f t="shared" ref="AV5" si="42">AVERAGE($B14:$B23)*AVERAGE($C$433:$C$442)</f>
        <v>0</v>
      </c>
      <c r="AW5">
        <f t="shared" ref="AW5" si="43">AVERAGE($B14:$B23)*AVERAGE($C$443:$C$452)</f>
        <v>0</v>
      </c>
      <c r="AX5">
        <f t="shared" ref="AX5" si="44">AVERAGE($B14:$B23)*AVERAGE($C$453:$C$462)</f>
        <v>0</v>
      </c>
      <c r="AY5">
        <f t="shared" ref="AY5" si="45">AVERAGE($B14:$B23)*AVERAGE($C$463:$C$472)</f>
        <v>0</v>
      </c>
      <c r="AZ5">
        <f t="shared" ref="AZ5" si="46">AVERAGE($B14:$B23)*AVERAGE($C$473:$C$482)</f>
        <v>0</v>
      </c>
      <c r="BA5">
        <f t="shared" ref="BA5" si="47">AVERAGE($B14:$B23)*AVERAGE($C$483:$C$492)</f>
        <v>0</v>
      </c>
      <c r="BB5">
        <f t="shared" ref="BB5" si="48">AVERAGE($B14:$B23)*AVERAGE($C$493:$C$502)</f>
        <v>0</v>
      </c>
      <c r="BC5">
        <f t="shared" ref="BC5" si="49">AVERAGE($B14:$B23)*AVERAGE($C$503:$C$512)</f>
        <v>0</v>
      </c>
      <c r="BD5">
        <f t="shared" ref="BD5" si="50">AVERAGE($B14:$B23)*AVERAGE($C$513:$C$522)</f>
        <v>0</v>
      </c>
      <c r="BE5">
        <f t="shared" ref="BE5" si="51">AVERAGE($B14:$B23)*AVERAGE($C$523:$C$532)</f>
        <v>0</v>
      </c>
      <c r="BF5">
        <f t="shared" ref="BF5" si="52">AVERAGE($B14:$B23)*AVERAGE($C$533:$C$542)</f>
        <v>0</v>
      </c>
      <c r="BG5">
        <f t="shared" ref="BG5" si="53">AVERAGE($B14:$B23)*AVERAGE($C$543:$C$552)</f>
        <v>0</v>
      </c>
      <c r="BH5">
        <f t="shared" ref="BH5" si="54">AVERAGE($B14:$B23)*AVERAGE($C$553:$C$562)</f>
        <v>0</v>
      </c>
      <c r="BI5">
        <f t="shared" ref="BI5" si="55">AVERAGE($B14:$B23)*AVERAGE($C$563:$C$572)</f>
        <v>0</v>
      </c>
      <c r="BJ5">
        <f t="shared" ref="BJ5" si="56">AVERAGE($B14:$B23)*AVERAGE($C$573:$C$582)</f>
        <v>0</v>
      </c>
    </row>
    <row r="6" spans="1:62" x14ac:dyDescent="0.25">
      <c r="A6" s="1">
        <v>302</v>
      </c>
      <c r="B6">
        <f>VLOOKUP($A6,excitation!$A$1:$CV$577,MATCH($B$1,excitation!$A$1:$CV$1,0),0)</f>
        <v>8.0100000000000005E-2</v>
      </c>
      <c r="C6">
        <f>VLOOKUP($A6,emission!$A$1:$CV$577,MATCH($B$1,emission!$A$1:$CV$1,0),0)</f>
        <v>0</v>
      </c>
      <c r="E6" s="1">
        <v>320</v>
      </c>
      <c r="F6">
        <f t="shared" ref="F6" si="57">AVERAGE($B24:$B33)*AVERAGE($C$13:$C$22)</f>
        <v>0</v>
      </c>
      <c r="G6">
        <f t="shared" ref="G6" si="58">AVERAGE($B24:$B33)*AVERAGE($C$23:$C$32)</f>
        <v>0</v>
      </c>
      <c r="H6">
        <f t="shared" ref="H6" si="59">AVERAGE($B24:$B33)*AVERAGE($C$33:$C$42)</f>
        <v>0</v>
      </c>
      <c r="I6">
        <f t="shared" ref="I6" si="60">AVERAGE($B24:$B33)*AVERAGE($C$43:$C$52)</f>
        <v>0</v>
      </c>
      <c r="J6">
        <f t="shared" ref="J6" si="61">AVERAGE($B24:$B33)*AVERAGE($C$53:$C$62)</f>
        <v>0</v>
      </c>
      <c r="K6">
        <f t="shared" ref="K6" si="62">AVERAGE($B24:$B33)*AVERAGE($C$63:$C$72)</f>
        <v>0</v>
      </c>
      <c r="L6">
        <f t="shared" ref="L6" si="63">AVERAGE($B24:$B33)*AVERAGE($C$73:$C$82)</f>
        <v>0</v>
      </c>
      <c r="M6">
        <f t="shared" ref="M6" si="64">AVERAGE($B24:$B33)*AVERAGE($C$83:$C$92)</f>
        <v>0</v>
      </c>
      <c r="N6">
        <f t="shared" ref="N6" si="65">AVERAGE($B24:$B33)*AVERAGE($C$93:$C$102)</f>
        <v>0</v>
      </c>
      <c r="O6">
        <f t="shared" ref="O6" si="66">AVERAGE($B24:$B33)*AVERAGE($C$103:$C$112)</f>
        <v>0</v>
      </c>
      <c r="P6">
        <f t="shared" ref="P6" si="67">AVERAGE($B24:$B33)*AVERAGE($C$113:$C$122)</f>
        <v>0</v>
      </c>
      <c r="Q6">
        <f t="shared" ref="Q6" si="68">AVERAGE($B24:$B33)*AVERAGE($C$123:$C$132)</f>
        <v>0</v>
      </c>
      <c r="R6">
        <f t="shared" ref="R6" si="69">AVERAGE($B24:$B33)*AVERAGE($C$133:$C$142)</f>
        <v>0</v>
      </c>
      <c r="S6">
        <f t="shared" ref="S6" si="70">AVERAGE($B24:$B33)*AVERAGE($C$143:$C$152)</f>
        <v>0</v>
      </c>
      <c r="T6">
        <f t="shared" ref="T6" si="71">AVERAGE($B24:$B33)*AVERAGE($C$153:$C$162)</f>
        <v>0</v>
      </c>
      <c r="U6">
        <f t="shared" ref="U6" si="72">AVERAGE($B24:$B33)*AVERAGE($C$163:$C$172)</f>
        <v>7.7292000000000018E-5</v>
      </c>
      <c r="V6">
        <f t="shared" ref="V6" si="73">AVERAGE($B24:$B33)*AVERAGE($C$173:$C$182)</f>
        <v>5.3899200000000018E-4</v>
      </c>
      <c r="W6">
        <f t="shared" ref="W6" si="74">AVERAGE($B24:$B33)*AVERAGE($C$183:$C$192)</f>
        <v>3.1809420000000004E-3</v>
      </c>
      <c r="X6">
        <f t="shared" ref="X6" si="75">AVERAGE($B24:$B33)*AVERAGE($C$193:$C$202)</f>
        <v>1.2395448E-2</v>
      </c>
      <c r="Y6">
        <f t="shared" ref="Y6" si="76">AVERAGE($B24:$B33)*AVERAGE($C$203:$C$212)</f>
        <v>2.8148994000000004E-2</v>
      </c>
      <c r="Z6">
        <f t="shared" ref="Z6" si="77">AVERAGE($B24:$B33)*AVERAGE($C$213:$C$222)</f>
        <v>3.1817628000000001E-2</v>
      </c>
      <c r="AA6">
        <f t="shared" ref="AA6" si="78">AVERAGE($B24:$B33)*AVERAGE($C$223:$C$232)</f>
        <v>2.1089429999999999E-2</v>
      </c>
      <c r="AB6">
        <f t="shared" ref="AB6" si="79">AVERAGE($B24:$B33)*AVERAGE($C$233:$C$242)</f>
        <v>1.4960447999999998E-2</v>
      </c>
      <c r="AC6">
        <f t="shared" ref="AC6" si="80">AVERAGE($B24:$B33)*AVERAGE($C$243:$C$252)</f>
        <v>1.1997701999999999E-2</v>
      </c>
      <c r="AD6">
        <f t="shared" ref="AD6" si="81">AVERAGE($B24:$B33)*AVERAGE($C$253:$C$262)</f>
        <v>8.6248980000000006E-3</v>
      </c>
      <c r="AE6">
        <f t="shared" ref="AE6" si="82">AVERAGE($B24:$B33)*AVERAGE($C$263:$C$272)</f>
        <v>5.4788400000000013E-3</v>
      </c>
      <c r="AF6">
        <f t="shared" ref="AF6" si="83">AVERAGE($B24:$B33)*AVERAGE($C$273:$C$282)</f>
        <v>3.5003699999999996E-3</v>
      </c>
      <c r="AG6">
        <f t="shared" ref="AG6" si="84">AVERAGE($B24:$B33)*AVERAGE($C$283:$C$292)</f>
        <v>2.40084E-3</v>
      </c>
      <c r="AH6">
        <f t="shared" ref="AH6" si="85">AVERAGE($B24:$B33)*AVERAGE($C$293:$C$302)</f>
        <v>1.7123940000000001E-3</v>
      </c>
      <c r="AI6">
        <f t="shared" ref="AI6" si="86">AVERAGE($B24:$B33)*AVERAGE($C$303:$C$312)</f>
        <v>1.179558E-3</v>
      </c>
      <c r="AJ6">
        <f t="shared" ref="AJ6" si="87">AVERAGE($B24:$B33)*AVERAGE($C$313:$C$322)</f>
        <v>8.1122399999999993E-4</v>
      </c>
      <c r="AK6">
        <f t="shared" ref="AK6" si="88">AVERAGE($B24:$B33)*AVERAGE($C$323:$C$332)</f>
        <v>5.6293199999999982E-4</v>
      </c>
      <c r="AL6">
        <f t="shared" ref="AL6" si="89">AVERAGE($B24:$B33)*AVERAGE($C$333:$C$342)</f>
        <v>4.2510600000000002E-4</v>
      </c>
      <c r="AM6">
        <f t="shared" ref="AM6" si="90">AVERAGE($B24:$B33)*AVERAGE($C$343:$C$352)</f>
        <v>3.4200000000000002E-4</v>
      </c>
      <c r="AN6">
        <f t="shared" ref="AN6" si="91">AVERAGE($B24:$B33)*AVERAGE($C$353:$C$362)</f>
        <v>2.7770400000000004E-4</v>
      </c>
      <c r="AO6">
        <f t="shared" ref="AO6" si="92">AVERAGE($B24:$B33)*AVERAGE($C$363:$C$372)</f>
        <v>2.4966000000000002E-4</v>
      </c>
      <c r="AP6">
        <f t="shared" ref="AP6" si="93">AVERAGE($B24:$B33)*AVERAGE($C$373:$C$382)</f>
        <v>2.2571999999999997E-4</v>
      </c>
      <c r="AQ6">
        <f t="shared" ref="AQ6" si="94">AVERAGE($B24:$B33)*AVERAGE($C$383:$C$392)</f>
        <v>2.2640400000000004E-4</v>
      </c>
      <c r="AR6">
        <f t="shared" ref="AR6" si="95">AVERAGE($B24:$B33)*AVERAGE($C$393:$C$402)</f>
        <v>2.2093199999999996E-4</v>
      </c>
      <c r="AS6">
        <f t="shared" ref="AS6" si="96">AVERAGE($B24:$B33)*AVERAGE($C$403:$C$412)</f>
        <v>4.3776000000000002E-5</v>
      </c>
      <c r="AT6">
        <f t="shared" ref="AT6" si="97">AVERAGE($B24:$B33)*AVERAGE($C$413:$C$422)</f>
        <v>0</v>
      </c>
      <c r="AU6">
        <f t="shared" ref="AU6" si="98">AVERAGE($B24:$B33)*AVERAGE($C$423:$C$432)</f>
        <v>0</v>
      </c>
      <c r="AV6">
        <f t="shared" ref="AV6" si="99">AVERAGE($B24:$B33)*AVERAGE($C$433:$C$442)</f>
        <v>0</v>
      </c>
      <c r="AW6">
        <f t="shared" ref="AW6" si="100">AVERAGE($B24:$B33)*AVERAGE($C$443:$C$452)</f>
        <v>0</v>
      </c>
      <c r="AX6">
        <f t="shared" ref="AX6" si="101">AVERAGE($B24:$B33)*AVERAGE($C$453:$C$462)</f>
        <v>0</v>
      </c>
      <c r="AY6">
        <f t="shared" ref="AY6" si="102">AVERAGE($B24:$B33)*AVERAGE($C$463:$C$472)</f>
        <v>0</v>
      </c>
      <c r="AZ6">
        <f t="shared" ref="AZ6" si="103">AVERAGE($B24:$B33)*AVERAGE($C$473:$C$482)</f>
        <v>0</v>
      </c>
      <c r="BA6">
        <f t="shared" ref="BA6" si="104">AVERAGE($B24:$B33)*AVERAGE($C$483:$C$492)</f>
        <v>0</v>
      </c>
      <c r="BB6">
        <f t="shared" ref="BB6" si="105">AVERAGE($B24:$B33)*AVERAGE($C$493:$C$502)</f>
        <v>0</v>
      </c>
      <c r="BC6">
        <f t="shared" ref="BC6" si="106">AVERAGE($B24:$B33)*AVERAGE($C$503:$C$512)</f>
        <v>0</v>
      </c>
      <c r="BD6">
        <f t="shared" ref="BD6" si="107">AVERAGE($B24:$B33)*AVERAGE($C$513:$C$522)</f>
        <v>0</v>
      </c>
      <c r="BE6">
        <f t="shared" ref="BE6" si="108">AVERAGE($B24:$B33)*AVERAGE($C$523:$C$532)</f>
        <v>0</v>
      </c>
      <c r="BF6">
        <f t="shared" ref="BF6" si="109">AVERAGE($B24:$B33)*AVERAGE($C$533:$C$542)</f>
        <v>0</v>
      </c>
      <c r="BG6">
        <f t="shared" ref="BG6" si="110">AVERAGE($B24:$B33)*AVERAGE($C$543:$C$552)</f>
        <v>0</v>
      </c>
      <c r="BH6">
        <f t="shared" ref="BH6" si="111">AVERAGE($B24:$B33)*AVERAGE($C$553:$C$562)</f>
        <v>0</v>
      </c>
      <c r="BI6">
        <f t="shared" ref="BI6" si="112">AVERAGE($B24:$B33)*AVERAGE($C$563:$C$572)</f>
        <v>0</v>
      </c>
      <c r="BJ6">
        <f t="shared" ref="BJ6" si="113">AVERAGE($B24:$B33)*AVERAGE($C$573:$C$582)</f>
        <v>0</v>
      </c>
    </row>
    <row r="7" spans="1:62" x14ac:dyDescent="0.25">
      <c r="A7" s="1">
        <v>303</v>
      </c>
      <c r="B7">
        <f>VLOOKUP($A7,excitation!$A$1:$CV$577,MATCH($B$1,excitation!$A$1:$CV$1,0),0)</f>
        <v>7.3899999999999993E-2</v>
      </c>
      <c r="C7">
        <f>VLOOKUP($A7,emission!$A$1:$CV$577,MATCH($B$1,emission!$A$1:$CV$1,0),0)</f>
        <v>0</v>
      </c>
      <c r="E7" s="1">
        <v>330</v>
      </c>
      <c r="F7">
        <f t="shared" ref="F7" si="114">AVERAGE($B34:$B43)*AVERAGE($C$13:$C$22)</f>
        <v>0</v>
      </c>
      <c r="G7">
        <f t="shared" ref="G7" si="115">AVERAGE($B34:$B43)*AVERAGE($C$23:$C$32)</f>
        <v>0</v>
      </c>
      <c r="H7">
        <f t="shared" ref="H7" si="116">AVERAGE($B34:$B43)*AVERAGE($C$33:$C$42)</f>
        <v>0</v>
      </c>
      <c r="I7">
        <f t="shared" ref="I7" si="117">AVERAGE($B34:$B43)*AVERAGE($C$43:$C$52)</f>
        <v>0</v>
      </c>
      <c r="J7">
        <f t="shared" ref="J7" si="118">AVERAGE($B34:$B43)*AVERAGE($C$53:$C$62)</f>
        <v>0</v>
      </c>
      <c r="K7">
        <f t="shared" ref="K7" si="119">AVERAGE($B34:$B43)*AVERAGE($C$63:$C$72)</f>
        <v>0</v>
      </c>
      <c r="L7">
        <f t="shared" ref="L7" si="120">AVERAGE($B34:$B43)*AVERAGE($C$73:$C$82)</f>
        <v>0</v>
      </c>
      <c r="M7">
        <f t="shared" ref="M7" si="121">AVERAGE($B34:$B43)*AVERAGE($C$83:$C$92)</f>
        <v>0</v>
      </c>
      <c r="N7">
        <f t="shared" ref="N7" si="122">AVERAGE($B34:$B43)*AVERAGE($C$93:$C$102)</f>
        <v>0</v>
      </c>
      <c r="O7">
        <f t="shared" ref="O7" si="123">AVERAGE($B34:$B43)*AVERAGE($C$103:$C$112)</f>
        <v>0</v>
      </c>
      <c r="P7">
        <f t="shared" ref="P7" si="124">AVERAGE($B34:$B43)*AVERAGE($C$113:$C$122)</f>
        <v>0</v>
      </c>
      <c r="Q7">
        <f t="shared" ref="Q7" si="125">AVERAGE($B34:$B43)*AVERAGE($C$123:$C$132)</f>
        <v>0</v>
      </c>
      <c r="R7">
        <f t="shared" ref="R7" si="126">AVERAGE($B34:$B43)*AVERAGE($C$133:$C$142)</f>
        <v>0</v>
      </c>
      <c r="S7">
        <f t="shared" ref="S7" si="127">AVERAGE($B34:$B43)*AVERAGE($C$143:$C$152)</f>
        <v>0</v>
      </c>
      <c r="T7">
        <f t="shared" ref="T7" si="128">AVERAGE($B34:$B43)*AVERAGE($C$153:$C$162)</f>
        <v>0</v>
      </c>
      <c r="U7">
        <f t="shared" ref="U7" si="129">AVERAGE($B34:$B43)*AVERAGE($C$163:$C$172)</f>
        <v>7.1190000000000015E-5</v>
      </c>
      <c r="V7">
        <f t="shared" ref="V7" si="130">AVERAGE($B34:$B43)*AVERAGE($C$173:$C$182)</f>
        <v>4.9644000000000012E-4</v>
      </c>
      <c r="W7">
        <f t="shared" ref="W7" si="131">AVERAGE($B34:$B43)*AVERAGE($C$183:$C$192)</f>
        <v>2.9298150000000001E-3</v>
      </c>
      <c r="X7">
        <f t="shared" ref="X7" si="132">AVERAGE($B34:$B43)*AVERAGE($C$193:$C$202)</f>
        <v>1.1416859999999999E-2</v>
      </c>
      <c r="Y7">
        <f t="shared" ref="Y7" si="133">AVERAGE($B34:$B43)*AVERAGE($C$203:$C$212)</f>
        <v>2.5926705000000001E-2</v>
      </c>
      <c r="Z7">
        <f t="shared" ref="Z7" si="134">AVERAGE($B34:$B43)*AVERAGE($C$213:$C$222)</f>
        <v>2.9305709999999999E-2</v>
      </c>
      <c r="AA7">
        <f t="shared" ref="AA7" si="135">AVERAGE($B34:$B43)*AVERAGE($C$223:$C$232)</f>
        <v>1.9424474999999997E-2</v>
      </c>
      <c r="AB7">
        <f t="shared" ref="AB7" si="136">AVERAGE($B34:$B43)*AVERAGE($C$233:$C$242)</f>
        <v>1.3779359999999997E-2</v>
      </c>
      <c r="AC7">
        <f t="shared" ref="AC7" si="137">AVERAGE($B34:$B43)*AVERAGE($C$243:$C$252)</f>
        <v>1.1050514999999999E-2</v>
      </c>
      <c r="AD7">
        <f t="shared" ref="AD7" si="138">AVERAGE($B34:$B43)*AVERAGE($C$253:$C$262)</f>
        <v>7.9439850000000006E-3</v>
      </c>
      <c r="AE7">
        <f t="shared" ref="AE7" si="139">AVERAGE($B34:$B43)*AVERAGE($C$263:$C$272)</f>
        <v>5.046300000000001E-3</v>
      </c>
      <c r="AF7">
        <f t="shared" ref="AF7" si="140">AVERAGE($B34:$B43)*AVERAGE($C$273:$C$282)</f>
        <v>3.2240249999999993E-3</v>
      </c>
      <c r="AG7">
        <f t="shared" ref="AG7" si="141">AVERAGE($B34:$B43)*AVERAGE($C$283:$C$292)</f>
        <v>2.2112999999999998E-3</v>
      </c>
      <c r="AH7">
        <f t="shared" ref="AH7" si="142">AVERAGE($B34:$B43)*AVERAGE($C$293:$C$302)</f>
        <v>1.5772050000000001E-3</v>
      </c>
      <c r="AI7">
        <f t="shared" ref="AI7" si="143">AVERAGE($B34:$B43)*AVERAGE($C$303:$C$312)</f>
        <v>1.086435E-3</v>
      </c>
      <c r="AJ7">
        <f t="shared" ref="AJ7" si="144">AVERAGE($B34:$B43)*AVERAGE($C$313:$C$322)</f>
        <v>7.4717999999999996E-4</v>
      </c>
      <c r="AK7">
        <f t="shared" ref="AK7" si="145">AVERAGE($B34:$B43)*AVERAGE($C$323:$C$332)</f>
        <v>5.1848999999999981E-4</v>
      </c>
      <c r="AL7">
        <f t="shared" ref="AL7" si="146">AVERAGE($B34:$B43)*AVERAGE($C$333:$C$342)</f>
        <v>3.9154499999999998E-4</v>
      </c>
      <c r="AM7">
        <f t="shared" ref="AM7" si="147">AVERAGE($B34:$B43)*AVERAGE($C$343:$C$352)</f>
        <v>3.1500000000000001E-4</v>
      </c>
      <c r="AN7">
        <f t="shared" ref="AN7" si="148">AVERAGE($B34:$B43)*AVERAGE($C$353:$C$362)</f>
        <v>2.5577999999999999E-4</v>
      </c>
      <c r="AO7">
        <f t="shared" ref="AO7" si="149">AVERAGE($B34:$B43)*AVERAGE($C$363:$C$372)</f>
        <v>2.2995000000000003E-4</v>
      </c>
      <c r="AP7">
        <f t="shared" ref="AP7" si="150">AVERAGE($B34:$B43)*AVERAGE($C$373:$C$382)</f>
        <v>2.0789999999999998E-4</v>
      </c>
      <c r="AQ7">
        <f t="shared" ref="AQ7" si="151">AVERAGE($B34:$B43)*AVERAGE($C$383:$C$392)</f>
        <v>2.0853000000000004E-4</v>
      </c>
      <c r="AR7">
        <f t="shared" ref="AR7" si="152">AVERAGE($B34:$B43)*AVERAGE($C$393:$C$402)</f>
        <v>2.0348999999999996E-4</v>
      </c>
      <c r="AS7">
        <f t="shared" ref="AS7" si="153">AVERAGE($B34:$B43)*AVERAGE($C$403:$C$412)</f>
        <v>4.032E-5</v>
      </c>
      <c r="AT7">
        <f t="shared" ref="AT7" si="154">AVERAGE($B34:$B43)*AVERAGE($C$413:$C$422)</f>
        <v>0</v>
      </c>
      <c r="AU7">
        <f t="shared" ref="AU7" si="155">AVERAGE($B34:$B43)*AVERAGE($C$423:$C$432)</f>
        <v>0</v>
      </c>
      <c r="AV7">
        <f t="shared" ref="AV7" si="156">AVERAGE($B34:$B43)*AVERAGE($C$433:$C$442)</f>
        <v>0</v>
      </c>
      <c r="AW7">
        <f t="shared" ref="AW7" si="157">AVERAGE($B34:$B43)*AVERAGE($C$443:$C$452)</f>
        <v>0</v>
      </c>
      <c r="AX7">
        <f t="shared" ref="AX7" si="158">AVERAGE($B34:$B43)*AVERAGE($C$453:$C$462)</f>
        <v>0</v>
      </c>
      <c r="AY7">
        <f t="shared" ref="AY7" si="159">AVERAGE($B34:$B43)*AVERAGE($C$463:$C$472)</f>
        <v>0</v>
      </c>
      <c r="AZ7">
        <f t="shared" ref="AZ7" si="160">AVERAGE($B34:$B43)*AVERAGE($C$473:$C$482)</f>
        <v>0</v>
      </c>
      <c r="BA7">
        <f t="shared" ref="BA7" si="161">AVERAGE($B34:$B43)*AVERAGE($C$483:$C$492)</f>
        <v>0</v>
      </c>
      <c r="BB7">
        <f t="shared" ref="BB7" si="162">AVERAGE($B34:$B43)*AVERAGE($C$493:$C$502)</f>
        <v>0</v>
      </c>
      <c r="BC7">
        <f t="shared" ref="BC7" si="163">AVERAGE($B34:$B43)*AVERAGE($C$503:$C$512)</f>
        <v>0</v>
      </c>
      <c r="BD7">
        <f t="shared" ref="BD7" si="164">AVERAGE($B34:$B43)*AVERAGE($C$513:$C$522)</f>
        <v>0</v>
      </c>
      <c r="BE7">
        <f t="shared" ref="BE7" si="165">AVERAGE($B34:$B43)*AVERAGE($C$523:$C$532)</f>
        <v>0</v>
      </c>
      <c r="BF7">
        <f t="shared" ref="BF7" si="166">AVERAGE($B34:$B43)*AVERAGE($C$533:$C$542)</f>
        <v>0</v>
      </c>
      <c r="BG7">
        <f t="shared" ref="BG7" si="167">AVERAGE($B34:$B43)*AVERAGE($C$543:$C$552)</f>
        <v>0</v>
      </c>
      <c r="BH7">
        <f t="shared" ref="BH7" si="168">AVERAGE($B34:$B43)*AVERAGE($C$553:$C$562)</f>
        <v>0</v>
      </c>
      <c r="BI7">
        <f t="shared" ref="BI7" si="169">AVERAGE($B34:$B43)*AVERAGE($C$563:$C$572)</f>
        <v>0</v>
      </c>
      <c r="BJ7">
        <f t="shared" ref="BJ7" si="170">AVERAGE($B34:$B43)*AVERAGE($C$573:$C$582)</f>
        <v>0</v>
      </c>
    </row>
    <row r="8" spans="1:62" x14ac:dyDescent="0.25">
      <c r="A8" s="1">
        <v>304</v>
      </c>
      <c r="B8">
        <f>VLOOKUP($A8,excitation!$A$1:$CV$577,MATCH($B$1,excitation!$A$1:$CV$1,0),0)</f>
        <v>6.7500000000000004E-2</v>
      </c>
      <c r="C8">
        <f>VLOOKUP($A8,emission!$A$1:$CV$577,MATCH($B$1,emission!$A$1:$CV$1,0),0)</f>
        <v>0</v>
      </c>
      <c r="E8" s="1">
        <v>340</v>
      </c>
      <c r="F8">
        <f t="shared" ref="F8" si="171">AVERAGE($B44:$B53)*AVERAGE($C$13:$C$22)</f>
        <v>0</v>
      </c>
      <c r="G8">
        <f t="shared" ref="G8" si="172">AVERAGE($B44:$B53)*AVERAGE($C$23:$C$32)</f>
        <v>0</v>
      </c>
      <c r="H8">
        <f t="shared" ref="H8" si="173">AVERAGE($B44:$B53)*AVERAGE($C$33:$C$42)</f>
        <v>0</v>
      </c>
      <c r="I8">
        <f t="shared" ref="I8" si="174">AVERAGE($B44:$B53)*AVERAGE($C$43:$C$52)</f>
        <v>0</v>
      </c>
      <c r="J8">
        <f t="shared" ref="J8" si="175">AVERAGE($B44:$B53)*AVERAGE($C$53:$C$62)</f>
        <v>0</v>
      </c>
      <c r="K8">
        <f t="shared" ref="K8" si="176">AVERAGE($B44:$B53)*AVERAGE($C$63:$C$72)</f>
        <v>0</v>
      </c>
      <c r="L8">
        <f t="shared" ref="L8" si="177">AVERAGE($B44:$B53)*AVERAGE($C$73:$C$82)</f>
        <v>0</v>
      </c>
      <c r="M8">
        <f t="shared" ref="M8" si="178">AVERAGE($B44:$B53)*AVERAGE($C$83:$C$92)</f>
        <v>0</v>
      </c>
      <c r="N8">
        <f t="shared" ref="N8" si="179">AVERAGE($B44:$B53)*AVERAGE($C$93:$C$102)</f>
        <v>0</v>
      </c>
      <c r="O8">
        <f t="shared" ref="O8" si="180">AVERAGE($B44:$B53)*AVERAGE($C$103:$C$112)</f>
        <v>0</v>
      </c>
      <c r="P8">
        <f t="shared" ref="P8" si="181">AVERAGE($B44:$B53)*AVERAGE($C$113:$C$122)</f>
        <v>0</v>
      </c>
      <c r="Q8">
        <f t="shared" ref="Q8" si="182">AVERAGE($B44:$B53)*AVERAGE($C$123:$C$132)</f>
        <v>0</v>
      </c>
      <c r="R8">
        <f t="shared" ref="R8" si="183">AVERAGE($B44:$B53)*AVERAGE($C$133:$C$142)</f>
        <v>0</v>
      </c>
      <c r="S8">
        <f t="shared" ref="S8" si="184">AVERAGE($B44:$B53)*AVERAGE($C$143:$C$152)</f>
        <v>0</v>
      </c>
      <c r="T8">
        <f t="shared" ref="T8" si="185">AVERAGE($B44:$B53)*AVERAGE($C$153:$C$162)</f>
        <v>0</v>
      </c>
      <c r="U8">
        <f t="shared" ref="U8" si="186">AVERAGE($B44:$B53)*AVERAGE($C$163:$C$172)</f>
        <v>8.8863200000000007E-5</v>
      </c>
      <c r="V8">
        <f t="shared" ref="V8" si="187">AVERAGE($B44:$B53)*AVERAGE($C$173:$C$182)</f>
        <v>6.1968320000000017E-4</v>
      </c>
      <c r="W8">
        <f t="shared" ref="W8" si="188">AVERAGE($B44:$B53)*AVERAGE($C$183:$C$192)</f>
        <v>3.6571532000000003E-3</v>
      </c>
      <c r="X8">
        <f t="shared" ref="X8" si="189">AVERAGE($B44:$B53)*AVERAGE($C$193:$C$202)</f>
        <v>1.4251140799999999E-2</v>
      </c>
      <c r="Y8">
        <f t="shared" ref="Y8" si="190">AVERAGE($B44:$B53)*AVERAGE($C$203:$C$212)</f>
        <v>3.2363112400000005E-2</v>
      </c>
      <c r="Z8">
        <f t="shared" ref="Z8" si="191">AVERAGE($B44:$B53)*AVERAGE($C$213:$C$222)</f>
        <v>3.6580968799999995E-2</v>
      </c>
      <c r="AA8">
        <f t="shared" ref="AA8" si="192">AVERAGE($B44:$B53)*AVERAGE($C$223:$C$232)</f>
        <v>2.4246677999999997E-2</v>
      </c>
      <c r="AB8">
        <f t="shared" ref="AB8" si="193">AVERAGE($B44:$B53)*AVERAGE($C$233:$C$242)</f>
        <v>1.7200140799999999E-2</v>
      </c>
      <c r="AC8">
        <f t="shared" ref="AC8" si="194">AVERAGE($B44:$B53)*AVERAGE($C$243:$C$252)</f>
        <v>1.3793849199999998E-2</v>
      </c>
      <c r="AD8">
        <f t="shared" ref="AD8" si="195">AVERAGE($B44:$B53)*AVERAGE($C$253:$C$262)</f>
        <v>9.9161108000000008E-3</v>
      </c>
      <c r="AE8">
        <f t="shared" ref="AE8" si="196">AVERAGE($B44:$B53)*AVERAGE($C$263:$C$272)</f>
        <v>6.2990640000000018E-3</v>
      </c>
      <c r="AF8">
        <f t="shared" ref="AF8" si="197">AVERAGE($B44:$B53)*AVERAGE($C$273:$C$282)</f>
        <v>4.024401999999999E-3</v>
      </c>
      <c r="AG8">
        <f t="shared" ref="AG8" si="198">AVERAGE($B44:$B53)*AVERAGE($C$283:$C$292)</f>
        <v>2.7602640000000001E-3</v>
      </c>
      <c r="AH8">
        <f t="shared" ref="AH8" si="199">AVERAGE($B44:$B53)*AVERAGE($C$293:$C$302)</f>
        <v>1.9687524E-3</v>
      </c>
      <c r="AI8">
        <f t="shared" ref="AI8" si="200">AVERAGE($B44:$B53)*AVERAGE($C$303:$C$312)</f>
        <v>1.3561468E-3</v>
      </c>
      <c r="AJ8">
        <f t="shared" ref="AJ8" si="201">AVERAGE($B44:$B53)*AVERAGE($C$313:$C$322)</f>
        <v>9.3267039999999995E-4</v>
      </c>
      <c r="AK8">
        <f t="shared" ref="AK8" si="202">AVERAGE($B44:$B53)*AVERAGE($C$323:$C$332)</f>
        <v>6.4720719999999986E-4</v>
      </c>
      <c r="AL8">
        <f t="shared" ref="AL8" si="203">AVERAGE($B44:$B53)*AVERAGE($C$333:$C$342)</f>
        <v>4.8874759999999998E-4</v>
      </c>
      <c r="AM8">
        <f t="shared" ref="AM8" si="204">AVERAGE($B44:$B53)*AVERAGE($C$343:$C$352)</f>
        <v>3.9320000000000002E-4</v>
      </c>
      <c r="AN8">
        <f t="shared" ref="AN8" si="205">AVERAGE($B44:$B53)*AVERAGE($C$353:$C$362)</f>
        <v>3.1927840000000002E-4</v>
      </c>
      <c r="AO8">
        <f t="shared" ref="AO8" si="206">AVERAGE($B44:$B53)*AVERAGE($C$363:$C$372)</f>
        <v>2.8703600000000006E-4</v>
      </c>
      <c r="AP8">
        <f t="shared" ref="AP8" si="207">AVERAGE($B44:$B53)*AVERAGE($C$373:$C$382)</f>
        <v>2.5951199999999999E-4</v>
      </c>
      <c r="AQ8">
        <f t="shared" ref="AQ8" si="208">AVERAGE($B44:$B53)*AVERAGE($C$383:$C$392)</f>
        <v>2.6029840000000004E-4</v>
      </c>
      <c r="AR8">
        <f t="shared" ref="AR8" si="209">AVERAGE($B44:$B53)*AVERAGE($C$393:$C$402)</f>
        <v>2.5400719999999996E-4</v>
      </c>
      <c r="AS8">
        <f t="shared" ref="AS8" si="210">AVERAGE($B44:$B53)*AVERAGE($C$403:$C$412)</f>
        <v>5.0329600000000007E-5</v>
      </c>
      <c r="AT8">
        <f t="shared" ref="AT8" si="211">AVERAGE($B44:$B53)*AVERAGE($C$413:$C$422)</f>
        <v>0</v>
      </c>
      <c r="AU8">
        <f t="shared" ref="AU8" si="212">AVERAGE($B44:$B53)*AVERAGE($C$423:$C$432)</f>
        <v>0</v>
      </c>
      <c r="AV8">
        <f t="shared" ref="AV8" si="213">AVERAGE($B44:$B53)*AVERAGE($C$433:$C$442)</f>
        <v>0</v>
      </c>
      <c r="AW8">
        <f t="shared" ref="AW8" si="214">AVERAGE($B44:$B53)*AVERAGE($C$443:$C$452)</f>
        <v>0</v>
      </c>
      <c r="AX8">
        <f t="shared" ref="AX8" si="215">AVERAGE($B44:$B53)*AVERAGE($C$453:$C$462)</f>
        <v>0</v>
      </c>
      <c r="AY8">
        <f t="shared" ref="AY8" si="216">AVERAGE($B44:$B53)*AVERAGE($C$463:$C$472)</f>
        <v>0</v>
      </c>
      <c r="AZ8">
        <f t="shared" ref="AZ8" si="217">AVERAGE($B44:$B53)*AVERAGE($C$473:$C$482)</f>
        <v>0</v>
      </c>
      <c r="BA8">
        <f t="shared" ref="BA8" si="218">AVERAGE($B44:$B53)*AVERAGE($C$483:$C$492)</f>
        <v>0</v>
      </c>
      <c r="BB8">
        <f t="shared" ref="BB8" si="219">AVERAGE($B44:$B53)*AVERAGE($C$493:$C$502)</f>
        <v>0</v>
      </c>
      <c r="BC8">
        <f t="shared" ref="BC8" si="220">AVERAGE($B44:$B53)*AVERAGE($C$503:$C$512)</f>
        <v>0</v>
      </c>
      <c r="BD8">
        <f t="shared" ref="BD8" si="221">AVERAGE($B44:$B53)*AVERAGE($C$513:$C$522)</f>
        <v>0</v>
      </c>
      <c r="BE8">
        <f t="shared" ref="BE8" si="222">AVERAGE($B44:$B53)*AVERAGE($C$523:$C$532)</f>
        <v>0</v>
      </c>
      <c r="BF8">
        <f t="shared" ref="BF8" si="223">AVERAGE($B44:$B53)*AVERAGE($C$533:$C$542)</f>
        <v>0</v>
      </c>
      <c r="BG8">
        <f t="shared" ref="BG8" si="224">AVERAGE($B44:$B53)*AVERAGE($C$543:$C$552)</f>
        <v>0</v>
      </c>
      <c r="BH8">
        <f t="shared" ref="BH8" si="225">AVERAGE($B44:$B53)*AVERAGE($C$553:$C$562)</f>
        <v>0</v>
      </c>
      <c r="BI8">
        <f t="shared" ref="BI8" si="226">AVERAGE($B44:$B53)*AVERAGE($C$563:$C$572)</f>
        <v>0</v>
      </c>
      <c r="BJ8">
        <f t="shared" ref="BJ8" si="227">AVERAGE($B44:$B53)*AVERAGE($C$573:$C$582)</f>
        <v>0</v>
      </c>
    </row>
    <row r="9" spans="1:62" x14ac:dyDescent="0.25">
      <c r="A9" s="1">
        <v>305</v>
      </c>
      <c r="B9">
        <f>VLOOKUP($A9,excitation!$A$1:$CV$577,MATCH($B$1,excitation!$A$1:$CV$1,0),0)</f>
        <v>6.1199999999999997E-2</v>
      </c>
      <c r="C9">
        <f>VLOOKUP($A9,emission!$A$1:$CV$577,MATCH($B$1,emission!$A$1:$CV$1,0),0)</f>
        <v>0</v>
      </c>
      <c r="E9" s="1">
        <v>350</v>
      </c>
      <c r="F9">
        <f t="shared" ref="F9" si="228">AVERAGE($B54:$B63)*AVERAGE($C$13:$C$22)</f>
        <v>0</v>
      </c>
      <c r="G9">
        <f t="shared" ref="G9" si="229">AVERAGE($B54:$B63)*AVERAGE($C$23:$C$32)</f>
        <v>0</v>
      </c>
      <c r="H9">
        <f t="shared" ref="H9" si="230">AVERAGE($B54:$B63)*AVERAGE($C$33:$C$42)</f>
        <v>0</v>
      </c>
      <c r="I9">
        <f t="shared" ref="I9" si="231">AVERAGE($B54:$B63)*AVERAGE($C$43:$C$52)</f>
        <v>0</v>
      </c>
      <c r="J9">
        <f t="shared" ref="J9" si="232">AVERAGE($B54:$B63)*AVERAGE($C$53:$C$62)</f>
        <v>0</v>
      </c>
      <c r="K9">
        <f t="shared" ref="K9" si="233">AVERAGE($B54:$B63)*AVERAGE($C$63:$C$72)</f>
        <v>0</v>
      </c>
      <c r="L9">
        <f t="shared" ref="L9" si="234">AVERAGE($B54:$B63)*AVERAGE($C$73:$C$82)</f>
        <v>0</v>
      </c>
      <c r="M9">
        <f t="shared" ref="M9" si="235">AVERAGE($B54:$B63)*AVERAGE($C$83:$C$92)</f>
        <v>0</v>
      </c>
      <c r="N9">
        <f t="shared" ref="N9" si="236">AVERAGE($B54:$B63)*AVERAGE($C$93:$C$102)</f>
        <v>0</v>
      </c>
      <c r="O9">
        <f t="shared" ref="O9" si="237">AVERAGE($B54:$B63)*AVERAGE($C$103:$C$112)</f>
        <v>0</v>
      </c>
      <c r="P9">
        <f t="shared" ref="P9" si="238">AVERAGE($B54:$B63)*AVERAGE($C$113:$C$122)</f>
        <v>0</v>
      </c>
      <c r="Q9">
        <f t="shared" ref="Q9" si="239">AVERAGE($B54:$B63)*AVERAGE($C$123:$C$132)</f>
        <v>0</v>
      </c>
      <c r="R9">
        <f t="shared" ref="R9" si="240">AVERAGE($B54:$B63)*AVERAGE($C$133:$C$142)</f>
        <v>0</v>
      </c>
      <c r="S9">
        <f t="shared" ref="S9" si="241">AVERAGE($B54:$B63)*AVERAGE($C$143:$C$152)</f>
        <v>0</v>
      </c>
      <c r="T9">
        <f t="shared" ref="T9" si="242">AVERAGE($B54:$B63)*AVERAGE($C$153:$C$162)</f>
        <v>0</v>
      </c>
      <c r="U9">
        <f t="shared" ref="U9" si="243">AVERAGE($B54:$B63)*AVERAGE($C$163:$C$172)</f>
        <v>1.2798380000000003E-4</v>
      </c>
      <c r="V9">
        <f t="shared" ref="V9" si="244">AVERAGE($B54:$B63)*AVERAGE($C$173:$C$182)</f>
        <v>8.9248880000000015E-4</v>
      </c>
      <c r="W9">
        <f t="shared" ref="W9" si="245">AVERAGE($B54:$B63)*AVERAGE($C$183:$C$192)</f>
        <v>5.2671563000000008E-3</v>
      </c>
      <c r="X9">
        <f t="shared" ref="X9" si="246">AVERAGE($B54:$B63)*AVERAGE($C$193:$C$202)</f>
        <v>2.0524977199999999E-2</v>
      </c>
      <c r="Y9">
        <f t="shared" ref="Y9" si="247">AVERAGE($B54:$B63)*AVERAGE($C$203:$C$212)</f>
        <v>4.6610454100000004E-2</v>
      </c>
      <c r="Z9">
        <f t="shared" ref="Z9" si="248">AVERAGE($B54:$B63)*AVERAGE($C$213:$C$222)</f>
        <v>5.2685154199999994E-2</v>
      </c>
      <c r="AA9">
        <f t="shared" ref="AA9" si="249">AVERAGE($B54:$B63)*AVERAGE($C$223:$C$232)</f>
        <v>3.4920889499999996E-2</v>
      </c>
      <c r="AB9">
        <f t="shared" ref="AB9" si="250">AVERAGE($B54:$B63)*AVERAGE($C$233:$C$242)</f>
        <v>2.4772227199999997E-2</v>
      </c>
      <c r="AC9">
        <f t="shared" ref="AC9" si="251">AVERAGE($B54:$B63)*AVERAGE($C$243:$C$252)</f>
        <v>1.9866370299999998E-2</v>
      </c>
      <c r="AD9">
        <f t="shared" ref="AD9" si="252">AVERAGE($B54:$B63)*AVERAGE($C$253:$C$262)</f>
        <v>1.4281519700000002E-2</v>
      </c>
      <c r="AE9">
        <f t="shared" ref="AE9" si="253">AVERAGE($B54:$B63)*AVERAGE($C$263:$C$272)</f>
        <v>9.0721260000000015E-3</v>
      </c>
      <c r="AF9">
        <f t="shared" ref="AF9" si="254">AVERAGE($B54:$B63)*AVERAGE($C$273:$C$282)</f>
        <v>5.7960804999999992E-3</v>
      </c>
      <c r="AG9">
        <f t="shared" ref="AG9" si="255">AVERAGE($B54:$B63)*AVERAGE($C$283:$C$292)</f>
        <v>3.9754259999999998E-3</v>
      </c>
      <c r="AH9">
        <f t="shared" ref="AH9" si="256">AVERAGE($B54:$B63)*AVERAGE($C$293:$C$302)</f>
        <v>2.8354641000000002E-3</v>
      </c>
      <c r="AI9">
        <f t="shared" ref="AI9" si="257">AVERAGE($B54:$B63)*AVERAGE($C$303:$C$312)</f>
        <v>1.9531687000000002E-3</v>
      </c>
      <c r="AJ9">
        <f t="shared" ref="AJ9" si="258">AVERAGE($B54:$B63)*AVERAGE($C$313:$C$322)</f>
        <v>1.3432635999999999E-3</v>
      </c>
      <c r="AK9">
        <f t="shared" ref="AK9" si="259">AVERAGE($B54:$B63)*AVERAGE($C$323:$C$332)</f>
        <v>9.321297999999997E-4</v>
      </c>
      <c r="AL9">
        <f t="shared" ref="AL9" si="260">AVERAGE($B54:$B63)*AVERAGE($C$333:$C$342)</f>
        <v>7.0391089999999996E-4</v>
      </c>
      <c r="AM9">
        <f t="shared" ref="AM9" si="261">AVERAGE($B54:$B63)*AVERAGE($C$343:$C$352)</f>
        <v>5.6630000000000005E-4</v>
      </c>
      <c r="AN9">
        <f t="shared" ref="AN9" si="262">AVERAGE($B54:$B63)*AVERAGE($C$353:$C$362)</f>
        <v>4.5983560000000001E-4</v>
      </c>
      <c r="AO9">
        <f t="shared" ref="AO9" si="263">AVERAGE($B54:$B63)*AVERAGE($C$363:$C$372)</f>
        <v>4.1339900000000006E-4</v>
      </c>
      <c r="AP9">
        <f t="shared" ref="AP9" si="264">AVERAGE($B54:$B63)*AVERAGE($C$373:$C$382)</f>
        <v>3.7375799999999997E-4</v>
      </c>
      <c r="AQ9">
        <f t="shared" ref="AQ9" si="265">AVERAGE($B54:$B63)*AVERAGE($C$383:$C$392)</f>
        <v>3.7489060000000005E-4</v>
      </c>
      <c r="AR9">
        <f t="shared" ref="AR9" si="266">AVERAGE($B54:$B63)*AVERAGE($C$393:$C$402)</f>
        <v>3.6582979999999992E-4</v>
      </c>
      <c r="AS9">
        <f t="shared" ref="AS9" si="267">AVERAGE($B54:$B63)*AVERAGE($C$403:$C$412)</f>
        <v>7.2486400000000011E-5</v>
      </c>
      <c r="AT9">
        <f t="shared" ref="AT9" si="268">AVERAGE($B54:$B63)*AVERAGE($C$413:$C$422)</f>
        <v>0</v>
      </c>
      <c r="AU9">
        <f t="shared" ref="AU9" si="269">AVERAGE($B54:$B63)*AVERAGE($C$423:$C$432)</f>
        <v>0</v>
      </c>
      <c r="AV9">
        <f t="shared" ref="AV9" si="270">AVERAGE($B54:$B63)*AVERAGE($C$433:$C$442)</f>
        <v>0</v>
      </c>
      <c r="AW9">
        <f t="shared" ref="AW9" si="271">AVERAGE($B54:$B63)*AVERAGE($C$443:$C$452)</f>
        <v>0</v>
      </c>
      <c r="AX9">
        <f t="shared" ref="AX9" si="272">AVERAGE($B54:$B63)*AVERAGE($C$453:$C$462)</f>
        <v>0</v>
      </c>
      <c r="AY9">
        <f t="shared" ref="AY9" si="273">AVERAGE($B54:$B63)*AVERAGE($C$463:$C$472)</f>
        <v>0</v>
      </c>
      <c r="AZ9">
        <f t="shared" ref="AZ9" si="274">AVERAGE($B54:$B63)*AVERAGE($C$473:$C$482)</f>
        <v>0</v>
      </c>
      <c r="BA9">
        <f t="shared" ref="BA9" si="275">AVERAGE($B54:$B63)*AVERAGE($C$483:$C$492)</f>
        <v>0</v>
      </c>
      <c r="BB9">
        <f t="shared" ref="BB9" si="276">AVERAGE($B54:$B63)*AVERAGE($C$493:$C$502)</f>
        <v>0</v>
      </c>
      <c r="BC9">
        <f t="shared" ref="BC9" si="277">AVERAGE($B54:$B63)*AVERAGE($C$503:$C$512)</f>
        <v>0</v>
      </c>
      <c r="BD9">
        <f t="shared" ref="BD9" si="278">AVERAGE($B54:$B63)*AVERAGE($C$513:$C$522)</f>
        <v>0</v>
      </c>
      <c r="BE9">
        <f t="shared" ref="BE9" si="279">AVERAGE($B54:$B63)*AVERAGE($C$523:$C$532)</f>
        <v>0</v>
      </c>
      <c r="BF9">
        <f t="shared" ref="BF9" si="280">AVERAGE($B54:$B63)*AVERAGE($C$533:$C$542)</f>
        <v>0</v>
      </c>
      <c r="BG9">
        <f t="shared" ref="BG9" si="281">AVERAGE($B54:$B63)*AVERAGE($C$543:$C$552)</f>
        <v>0</v>
      </c>
      <c r="BH9">
        <f t="shared" ref="BH9" si="282">AVERAGE($B54:$B63)*AVERAGE($C$553:$C$562)</f>
        <v>0</v>
      </c>
      <c r="BI9">
        <f t="shared" ref="BI9" si="283">AVERAGE($B54:$B63)*AVERAGE($C$563:$C$572)</f>
        <v>0</v>
      </c>
      <c r="BJ9">
        <f t="shared" ref="BJ9" si="284">AVERAGE($B54:$B63)*AVERAGE($C$573:$C$582)</f>
        <v>0</v>
      </c>
    </row>
    <row r="10" spans="1:62" x14ac:dyDescent="0.25">
      <c r="A10" s="1">
        <v>306</v>
      </c>
      <c r="B10">
        <f>VLOOKUP($A10,excitation!$A$1:$CV$577,MATCH($B$1,excitation!$A$1:$CV$1,0),0)</f>
        <v>5.79E-2</v>
      </c>
      <c r="C10">
        <f>VLOOKUP($A10,emission!$A$1:$CV$577,MATCH($B$1,emission!$A$1:$CV$1,0),0)</f>
        <v>0</v>
      </c>
      <c r="E10" s="1">
        <v>360</v>
      </c>
      <c r="F10">
        <f t="shared" ref="F10" si="285">AVERAGE($B64:$B73)*AVERAGE($C$13:$C$22)</f>
        <v>0</v>
      </c>
      <c r="G10">
        <f t="shared" ref="G10" si="286">AVERAGE($B64:$B73)*AVERAGE($C$23:$C$32)</f>
        <v>0</v>
      </c>
      <c r="H10">
        <f t="shared" ref="H10" si="287">AVERAGE($B64:$B73)*AVERAGE($C$33:$C$42)</f>
        <v>0</v>
      </c>
      <c r="I10">
        <f t="shared" ref="I10" si="288">AVERAGE($B64:$B73)*AVERAGE($C$43:$C$52)</f>
        <v>0</v>
      </c>
      <c r="J10">
        <f t="shared" ref="J10" si="289">AVERAGE($B64:$B73)*AVERAGE($C$53:$C$62)</f>
        <v>0</v>
      </c>
      <c r="K10">
        <f t="shared" ref="K10" si="290">AVERAGE($B64:$B73)*AVERAGE($C$63:$C$72)</f>
        <v>0</v>
      </c>
      <c r="L10">
        <f t="shared" ref="L10" si="291">AVERAGE($B64:$B73)*AVERAGE($C$73:$C$82)</f>
        <v>0</v>
      </c>
      <c r="M10">
        <f t="shared" ref="M10" si="292">AVERAGE($B64:$B73)*AVERAGE($C$83:$C$92)</f>
        <v>0</v>
      </c>
      <c r="N10">
        <f t="shared" ref="N10" si="293">AVERAGE($B64:$B73)*AVERAGE($C$93:$C$102)</f>
        <v>0</v>
      </c>
      <c r="O10">
        <f t="shared" ref="O10" si="294">AVERAGE($B64:$B73)*AVERAGE($C$103:$C$112)</f>
        <v>0</v>
      </c>
      <c r="P10">
        <f t="shared" ref="P10" si="295">AVERAGE($B64:$B73)*AVERAGE($C$113:$C$122)</f>
        <v>0</v>
      </c>
      <c r="Q10">
        <f t="shared" ref="Q10" si="296">AVERAGE($B64:$B73)*AVERAGE($C$123:$C$132)</f>
        <v>0</v>
      </c>
      <c r="R10">
        <f t="shared" ref="R10" si="297">AVERAGE($B64:$B73)*AVERAGE($C$133:$C$142)</f>
        <v>0</v>
      </c>
      <c r="S10">
        <f t="shared" ref="S10" si="298">AVERAGE($B64:$B73)*AVERAGE($C$143:$C$152)</f>
        <v>0</v>
      </c>
      <c r="T10">
        <f t="shared" ref="T10" si="299">AVERAGE($B64:$B73)*AVERAGE($C$153:$C$162)</f>
        <v>0</v>
      </c>
      <c r="U10">
        <f t="shared" ref="U10" si="300">AVERAGE($B64:$B73)*AVERAGE($C$163:$C$172)</f>
        <v>1.8195260000000002E-4</v>
      </c>
      <c r="V10">
        <f t="shared" ref="V10" si="301">AVERAGE($B64:$B73)*AVERAGE($C$173:$C$182)</f>
        <v>1.2688376000000003E-3</v>
      </c>
      <c r="W10">
        <f t="shared" ref="W10" si="302">AVERAGE($B64:$B73)*AVERAGE($C$183:$C$192)</f>
        <v>7.4882351000000007E-3</v>
      </c>
      <c r="X10">
        <f t="shared" ref="X10" si="303">AVERAGE($B64:$B73)*AVERAGE($C$193:$C$202)</f>
        <v>2.9180044399999997E-2</v>
      </c>
      <c r="Y10">
        <f t="shared" ref="Y10" si="304">AVERAGE($B64:$B73)*AVERAGE($C$203:$C$212)</f>
        <v>6.6265365700000009E-2</v>
      </c>
      <c r="Z10">
        <f t="shared" ref="Z10" si="305">AVERAGE($B64:$B73)*AVERAGE($C$213:$C$222)</f>
        <v>7.4901673399999993E-2</v>
      </c>
      <c r="AA10">
        <f t="shared" ref="AA10" si="306">AVERAGE($B64:$B73)*AVERAGE($C$223:$C$232)</f>
        <v>4.9646491499999994E-2</v>
      </c>
      <c r="AB10">
        <f t="shared" ref="AB10" si="307">AVERAGE($B64:$B73)*AVERAGE($C$233:$C$242)</f>
        <v>3.5218294399999996E-2</v>
      </c>
      <c r="AC10">
        <f t="shared" ref="AC10" si="308">AVERAGE($B64:$B73)*AVERAGE($C$243:$C$252)</f>
        <v>2.8243713099999995E-2</v>
      </c>
      <c r="AD10">
        <f t="shared" ref="AD10" si="309">AVERAGE($B64:$B73)*AVERAGE($C$253:$C$262)</f>
        <v>2.03038169E-2</v>
      </c>
      <c r="AE10">
        <f t="shared" ref="AE10" si="310">AVERAGE($B64:$B73)*AVERAGE($C$263:$C$272)</f>
        <v>1.2897702000000002E-2</v>
      </c>
      <c r="AF10">
        <f t="shared" ref="AF10" si="311">AVERAGE($B64:$B73)*AVERAGE($C$273:$C$282)</f>
        <v>8.2401984999999987E-3</v>
      </c>
      <c r="AG10">
        <f t="shared" ref="AG10" si="312">AVERAGE($B64:$B73)*AVERAGE($C$283:$C$292)</f>
        <v>5.651802E-3</v>
      </c>
      <c r="AH10">
        <f t="shared" ref="AH10" si="313">AVERAGE($B64:$B73)*AVERAGE($C$293:$C$302)</f>
        <v>4.0311357000000006E-3</v>
      </c>
      <c r="AI10">
        <f t="shared" ref="AI10" si="314">AVERAGE($B64:$B73)*AVERAGE($C$303:$C$312)</f>
        <v>2.7767898999999999E-3</v>
      </c>
      <c r="AJ10">
        <f t="shared" ref="AJ10" si="315">AVERAGE($B64:$B73)*AVERAGE($C$313:$C$322)</f>
        <v>1.9096971999999998E-3</v>
      </c>
      <c r="AK10">
        <f t="shared" ref="AK10" si="316">AVERAGE($B64:$B73)*AVERAGE($C$323:$C$332)</f>
        <v>1.3251945999999996E-3</v>
      </c>
      <c r="AL10">
        <f t="shared" ref="AL10" si="317">AVERAGE($B64:$B73)*AVERAGE($C$333:$C$342)</f>
        <v>1.0007392999999999E-3</v>
      </c>
      <c r="AM10">
        <f t="shared" ref="AM10" si="318">AVERAGE($B64:$B73)*AVERAGE($C$343:$C$352)</f>
        <v>8.051E-4</v>
      </c>
      <c r="AN10">
        <f t="shared" ref="AN10" si="319">AVERAGE($B64:$B73)*AVERAGE($C$353:$C$362)</f>
        <v>6.5374120000000007E-4</v>
      </c>
      <c r="AO10">
        <f t="shared" ref="AO10" si="320">AVERAGE($B64:$B73)*AVERAGE($C$363:$C$372)</f>
        <v>5.8772300000000006E-4</v>
      </c>
      <c r="AP10">
        <f t="shared" ref="AP10" si="321">AVERAGE($B64:$B73)*AVERAGE($C$373:$C$382)</f>
        <v>5.3136599999999991E-4</v>
      </c>
      <c r="AQ10">
        <f t="shared" ref="AQ10" si="322">AVERAGE($B64:$B73)*AVERAGE($C$383:$C$392)</f>
        <v>5.3297620000000007E-4</v>
      </c>
      <c r="AR10">
        <f t="shared" ref="AR10" si="323">AVERAGE($B64:$B73)*AVERAGE($C$393:$C$402)</f>
        <v>5.200945999999999E-4</v>
      </c>
      <c r="AS10">
        <f t="shared" ref="AS10" si="324">AVERAGE($B64:$B73)*AVERAGE($C$403:$C$412)</f>
        <v>1.030528E-4</v>
      </c>
      <c r="AT10">
        <f t="shared" ref="AT10" si="325">AVERAGE($B64:$B73)*AVERAGE($C$413:$C$422)</f>
        <v>0</v>
      </c>
      <c r="AU10">
        <f t="shared" ref="AU10" si="326">AVERAGE($B64:$B73)*AVERAGE($C$423:$C$432)</f>
        <v>0</v>
      </c>
      <c r="AV10">
        <f t="shared" ref="AV10" si="327">AVERAGE($B64:$B73)*AVERAGE($C$433:$C$442)</f>
        <v>0</v>
      </c>
      <c r="AW10">
        <f t="shared" ref="AW10" si="328">AVERAGE($B64:$B73)*AVERAGE($C$443:$C$452)</f>
        <v>0</v>
      </c>
      <c r="AX10">
        <f t="shared" ref="AX10" si="329">AVERAGE($B64:$B73)*AVERAGE($C$453:$C$462)</f>
        <v>0</v>
      </c>
      <c r="AY10">
        <f t="shared" ref="AY10" si="330">AVERAGE($B64:$B73)*AVERAGE($C$463:$C$472)</f>
        <v>0</v>
      </c>
      <c r="AZ10">
        <f t="shared" ref="AZ10" si="331">AVERAGE($B64:$B73)*AVERAGE($C$473:$C$482)</f>
        <v>0</v>
      </c>
      <c r="BA10">
        <f t="shared" ref="BA10" si="332">AVERAGE($B64:$B73)*AVERAGE($C$483:$C$492)</f>
        <v>0</v>
      </c>
      <c r="BB10">
        <f t="shared" ref="BB10" si="333">AVERAGE($B64:$B73)*AVERAGE($C$493:$C$502)</f>
        <v>0</v>
      </c>
      <c r="BC10">
        <f t="shared" ref="BC10" si="334">AVERAGE($B64:$B73)*AVERAGE($C$503:$C$512)</f>
        <v>0</v>
      </c>
      <c r="BD10">
        <f t="shared" ref="BD10" si="335">AVERAGE($B64:$B73)*AVERAGE($C$513:$C$522)</f>
        <v>0</v>
      </c>
      <c r="BE10">
        <f t="shared" ref="BE10" si="336">AVERAGE($B64:$B73)*AVERAGE($C$523:$C$532)</f>
        <v>0</v>
      </c>
      <c r="BF10">
        <f t="shared" ref="BF10" si="337">AVERAGE($B64:$B73)*AVERAGE($C$533:$C$542)</f>
        <v>0</v>
      </c>
      <c r="BG10">
        <f t="shared" ref="BG10" si="338">AVERAGE($B64:$B73)*AVERAGE($C$543:$C$552)</f>
        <v>0</v>
      </c>
      <c r="BH10">
        <f t="shared" ref="BH10" si="339">AVERAGE($B64:$B73)*AVERAGE($C$553:$C$562)</f>
        <v>0</v>
      </c>
      <c r="BI10">
        <f t="shared" ref="BI10" si="340">AVERAGE($B64:$B73)*AVERAGE($C$563:$C$572)</f>
        <v>0</v>
      </c>
      <c r="BJ10">
        <f t="shared" ref="BJ10" si="341">AVERAGE($B64:$B73)*AVERAGE($C$573:$C$582)</f>
        <v>0</v>
      </c>
    </row>
    <row r="11" spans="1:62" x14ac:dyDescent="0.25">
      <c r="A11" s="1">
        <v>307</v>
      </c>
      <c r="B11">
        <f>VLOOKUP($A11,excitation!$A$1:$CV$577,MATCH($B$1,excitation!$A$1:$CV$1,0),0)</f>
        <v>5.4100000000000002E-2</v>
      </c>
      <c r="C11">
        <f>VLOOKUP($A11,emission!$A$1:$CV$577,MATCH($B$1,emission!$A$1:$CV$1,0),0)</f>
        <v>0</v>
      </c>
      <c r="E11" s="1">
        <v>370</v>
      </c>
      <c r="F11">
        <f t="shared" ref="F11" si="342">AVERAGE($B74:$B83)*AVERAGE($C$13:$C$22)</f>
        <v>0</v>
      </c>
      <c r="G11">
        <f t="shared" ref="G11" si="343">AVERAGE($B74:$B83)*AVERAGE($C$23:$C$32)</f>
        <v>0</v>
      </c>
      <c r="H11">
        <f t="shared" ref="H11" si="344">AVERAGE($B74:$B83)*AVERAGE($C$33:$C$42)</f>
        <v>0</v>
      </c>
      <c r="I11">
        <f t="shared" ref="I11" si="345">AVERAGE($B74:$B83)*AVERAGE($C$43:$C$52)</f>
        <v>0</v>
      </c>
      <c r="J11">
        <f t="shared" ref="J11" si="346">AVERAGE($B74:$B83)*AVERAGE($C$53:$C$62)</f>
        <v>0</v>
      </c>
      <c r="K11">
        <f t="shared" ref="K11" si="347">AVERAGE($B74:$B83)*AVERAGE($C$63:$C$72)</f>
        <v>0</v>
      </c>
      <c r="L11">
        <f t="shared" ref="L11" si="348">AVERAGE($B74:$B83)*AVERAGE($C$73:$C$82)</f>
        <v>0</v>
      </c>
      <c r="M11">
        <f t="shared" ref="M11" si="349">AVERAGE($B74:$B83)*AVERAGE($C$83:$C$92)</f>
        <v>0</v>
      </c>
      <c r="N11">
        <f t="shared" ref="N11" si="350">AVERAGE($B74:$B83)*AVERAGE($C$93:$C$102)</f>
        <v>0</v>
      </c>
      <c r="O11">
        <f t="shared" ref="O11" si="351">AVERAGE($B74:$B83)*AVERAGE($C$103:$C$112)</f>
        <v>0</v>
      </c>
      <c r="P11">
        <f t="shared" ref="P11" si="352">AVERAGE($B74:$B83)*AVERAGE($C$113:$C$122)</f>
        <v>0</v>
      </c>
      <c r="Q11">
        <f t="shared" ref="Q11" si="353">AVERAGE($B74:$B83)*AVERAGE($C$123:$C$132)</f>
        <v>0</v>
      </c>
      <c r="R11">
        <f t="shared" ref="R11" si="354">AVERAGE($B74:$B83)*AVERAGE($C$133:$C$142)</f>
        <v>0</v>
      </c>
      <c r="S11">
        <f t="shared" ref="S11" si="355">AVERAGE($B74:$B83)*AVERAGE($C$143:$C$152)</f>
        <v>0</v>
      </c>
      <c r="T11">
        <f t="shared" ref="T11" si="356">AVERAGE($B74:$B83)*AVERAGE($C$153:$C$162)</f>
        <v>0</v>
      </c>
      <c r="U11">
        <f t="shared" ref="U11" si="357">AVERAGE($B74:$B83)*AVERAGE($C$163:$C$172)</f>
        <v>2.4423819999999999E-4</v>
      </c>
      <c r="V11">
        <f t="shared" ref="V11" si="358">AVERAGE($B74:$B83)*AVERAGE($C$173:$C$182)</f>
        <v>1.7031831999999999E-3</v>
      </c>
      <c r="W11">
        <f t="shared" ref="W11" si="359">AVERAGE($B74:$B83)*AVERAGE($C$183:$C$192)</f>
        <v>1.0051590699999998E-2</v>
      </c>
      <c r="X11">
        <f t="shared" ref="X11" si="360">AVERAGE($B74:$B83)*AVERAGE($C$193:$C$202)</f>
        <v>3.9168890799999988E-2</v>
      </c>
      <c r="Y11">
        <f t="shared" ref="Y11" si="361">AVERAGE($B74:$B83)*AVERAGE($C$203:$C$212)</f>
        <v>8.8949174899999983E-2</v>
      </c>
      <c r="Z11">
        <f t="shared" ref="Z11" si="362">AVERAGE($B74:$B83)*AVERAGE($C$213:$C$222)</f>
        <v>0.10054184379999996</v>
      </c>
      <c r="AA11">
        <f t="shared" ref="AA11" si="363">AVERAGE($B74:$B83)*AVERAGE($C$223:$C$232)</f>
        <v>6.664136549999998E-2</v>
      </c>
      <c r="AB11">
        <f t="shared" ref="AB11" si="364">AVERAGE($B74:$B83)*AVERAGE($C$233:$C$242)</f>
        <v>4.7274140799999982E-2</v>
      </c>
      <c r="AC11">
        <f t="shared" ref="AC11" si="365">AVERAGE($B74:$B83)*AVERAGE($C$243:$C$252)</f>
        <v>3.7912036699999985E-2</v>
      </c>
      <c r="AD11">
        <f t="shared" ref="AD11" si="366">AVERAGE($B74:$B83)*AVERAGE($C$253:$C$262)</f>
        <v>2.7254173299999997E-2</v>
      </c>
      <c r="AE11">
        <f t="shared" ref="AE11" si="367">AVERAGE($B74:$B83)*AVERAGE($C$263:$C$272)</f>
        <v>1.7312813999999999E-2</v>
      </c>
      <c r="AF11">
        <f t="shared" ref="AF11" si="368">AVERAGE($B74:$B83)*AVERAGE($C$273:$C$282)</f>
        <v>1.1060964499999996E-2</v>
      </c>
      <c r="AG11">
        <f t="shared" ref="AG11" si="369">AVERAGE($B74:$B83)*AVERAGE($C$283:$C$292)</f>
        <v>7.5865139999999982E-3</v>
      </c>
      <c r="AH11">
        <f t="shared" ref="AH11" si="370">AVERAGE($B74:$B83)*AVERAGE($C$293:$C$302)</f>
        <v>5.4110648999999992E-3</v>
      </c>
      <c r="AI11">
        <f t="shared" ref="AI11" si="371">AVERAGE($B74:$B83)*AVERAGE($C$303:$C$312)</f>
        <v>3.7273342999999989E-3</v>
      </c>
      <c r="AJ11">
        <f t="shared" ref="AJ11" si="372">AVERAGE($B74:$B83)*AVERAGE($C$313:$C$322)</f>
        <v>2.5634203999999991E-3</v>
      </c>
      <c r="AK11">
        <f t="shared" ref="AK11" si="373">AVERAGE($B74:$B83)*AVERAGE($C$323:$C$332)</f>
        <v>1.7788321999999991E-3</v>
      </c>
      <c r="AL11">
        <f t="shared" ref="AL11" si="374">AVERAGE($B74:$B83)*AVERAGE($C$333:$C$342)</f>
        <v>1.3433100999999997E-3</v>
      </c>
      <c r="AM11">
        <f t="shared" ref="AM11" si="375">AVERAGE($B74:$B83)*AVERAGE($C$343:$C$352)</f>
        <v>1.0806999999999998E-3</v>
      </c>
      <c r="AN11">
        <f t="shared" ref="AN11" si="376">AVERAGE($B74:$B83)*AVERAGE($C$353:$C$362)</f>
        <v>8.7752839999999984E-4</v>
      </c>
      <c r="AO11">
        <f t="shared" ref="AO11" si="377">AVERAGE($B74:$B83)*AVERAGE($C$363:$C$372)</f>
        <v>7.8891099999999989E-4</v>
      </c>
      <c r="AP11">
        <f t="shared" ref="AP11" si="378">AVERAGE($B74:$B83)*AVERAGE($C$373:$C$382)</f>
        <v>7.1326199999999966E-4</v>
      </c>
      <c r="AQ11">
        <f t="shared" ref="AQ11" si="379">AVERAGE($B74:$B83)*AVERAGE($C$383:$C$392)</f>
        <v>7.1542339999999989E-4</v>
      </c>
      <c r="AR11">
        <f t="shared" ref="AR11" si="380">AVERAGE($B74:$B83)*AVERAGE($C$393:$C$402)</f>
        <v>6.9813219999999971E-4</v>
      </c>
      <c r="AS11">
        <f t="shared" ref="AS11" si="381">AVERAGE($B74:$B83)*AVERAGE($C$403:$C$412)</f>
        <v>1.3832959999999998E-4</v>
      </c>
      <c r="AT11">
        <f t="shared" ref="AT11" si="382">AVERAGE($B74:$B83)*AVERAGE($C$413:$C$422)</f>
        <v>0</v>
      </c>
      <c r="AU11">
        <f t="shared" ref="AU11" si="383">AVERAGE($B74:$B83)*AVERAGE($C$423:$C$432)</f>
        <v>0</v>
      </c>
      <c r="AV11">
        <f t="shared" ref="AV11" si="384">AVERAGE($B74:$B83)*AVERAGE($C$433:$C$442)</f>
        <v>0</v>
      </c>
      <c r="AW11">
        <f t="shared" ref="AW11" si="385">AVERAGE($B74:$B83)*AVERAGE($C$443:$C$452)</f>
        <v>0</v>
      </c>
      <c r="AX11">
        <f t="shared" ref="AX11" si="386">AVERAGE($B74:$B83)*AVERAGE($C$453:$C$462)</f>
        <v>0</v>
      </c>
      <c r="AY11">
        <f t="shared" ref="AY11" si="387">AVERAGE($B74:$B83)*AVERAGE($C$463:$C$472)</f>
        <v>0</v>
      </c>
      <c r="AZ11">
        <f t="shared" ref="AZ11" si="388">AVERAGE($B74:$B83)*AVERAGE($C$473:$C$482)</f>
        <v>0</v>
      </c>
      <c r="BA11">
        <f t="shared" ref="BA11" si="389">AVERAGE($B74:$B83)*AVERAGE($C$483:$C$492)</f>
        <v>0</v>
      </c>
      <c r="BB11">
        <f t="shared" ref="BB11" si="390">AVERAGE($B74:$B83)*AVERAGE($C$493:$C$502)</f>
        <v>0</v>
      </c>
      <c r="BC11">
        <f t="shared" ref="BC11" si="391">AVERAGE($B74:$B83)*AVERAGE($C$503:$C$512)</f>
        <v>0</v>
      </c>
      <c r="BD11">
        <f t="shared" ref="BD11" si="392">AVERAGE($B74:$B83)*AVERAGE($C$513:$C$522)</f>
        <v>0</v>
      </c>
      <c r="BE11">
        <f t="shared" ref="BE11" si="393">AVERAGE($B74:$B83)*AVERAGE($C$523:$C$532)</f>
        <v>0</v>
      </c>
      <c r="BF11">
        <f t="shared" ref="BF11" si="394">AVERAGE($B74:$B83)*AVERAGE($C$533:$C$542)</f>
        <v>0</v>
      </c>
      <c r="BG11">
        <f t="shared" ref="BG11" si="395">AVERAGE($B74:$B83)*AVERAGE($C$543:$C$552)</f>
        <v>0</v>
      </c>
      <c r="BH11">
        <f t="shared" ref="BH11" si="396">AVERAGE($B74:$B83)*AVERAGE($C$553:$C$562)</f>
        <v>0</v>
      </c>
      <c r="BI11">
        <f t="shared" ref="BI11" si="397">AVERAGE($B74:$B83)*AVERAGE($C$563:$C$572)</f>
        <v>0</v>
      </c>
      <c r="BJ11">
        <f t="shared" ref="BJ11" si="398">AVERAGE($B74:$B83)*AVERAGE($C$573:$C$582)</f>
        <v>0</v>
      </c>
    </row>
    <row r="12" spans="1:62" x14ac:dyDescent="0.25">
      <c r="A12" s="1">
        <v>308</v>
      </c>
      <c r="B12">
        <f>VLOOKUP($A12,excitation!$A$1:$CV$577,MATCH($B$1,excitation!$A$1:$CV$1,0),0)</f>
        <v>5.28E-2</v>
      </c>
      <c r="C12">
        <f>VLOOKUP($A12,emission!$A$1:$CV$577,MATCH($B$1,emission!$A$1:$CV$1,0),0)</f>
        <v>0</v>
      </c>
      <c r="E12" s="1">
        <v>380</v>
      </c>
      <c r="F12">
        <f t="shared" ref="F12" si="399">AVERAGE($B84:$B93)*AVERAGE($C$13:$C$22)</f>
        <v>0</v>
      </c>
      <c r="G12">
        <f t="shared" ref="G12" si="400">AVERAGE($B84:$B93)*AVERAGE($C$23:$C$32)</f>
        <v>0</v>
      </c>
      <c r="H12">
        <f t="shared" ref="H12" si="401">AVERAGE($B84:$B93)*AVERAGE($C$33:$C$42)</f>
        <v>0</v>
      </c>
      <c r="I12">
        <f t="shared" ref="I12" si="402">AVERAGE($B84:$B93)*AVERAGE($C$43:$C$52)</f>
        <v>0</v>
      </c>
      <c r="J12">
        <f t="shared" ref="J12" si="403">AVERAGE($B84:$B93)*AVERAGE($C$53:$C$62)</f>
        <v>0</v>
      </c>
      <c r="K12">
        <f t="shared" ref="K12" si="404">AVERAGE($B84:$B93)*AVERAGE($C$63:$C$72)</f>
        <v>0</v>
      </c>
      <c r="L12">
        <f t="shared" ref="L12" si="405">AVERAGE($B84:$B93)*AVERAGE($C$73:$C$82)</f>
        <v>0</v>
      </c>
      <c r="M12">
        <f t="shared" ref="M12" si="406">AVERAGE($B84:$B93)*AVERAGE($C$83:$C$92)</f>
        <v>0</v>
      </c>
      <c r="N12">
        <f t="shared" ref="N12" si="407">AVERAGE($B84:$B93)*AVERAGE($C$93:$C$102)</f>
        <v>0</v>
      </c>
      <c r="O12">
        <f t="shared" ref="O12" si="408">AVERAGE($B84:$B93)*AVERAGE($C$103:$C$112)</f>
        <v>0</v>
      </c>
      <c r="P12">
        <f t="shared" ref="P12" si="409">AVERAGE($B84:$B93)*AVERAGE($C$113:$C$122)</f>
        <v>0</v>
      </c>
      <c r="Q12">
        <f t="shared" ref="Q12" si="410">AVERAGE($B84:$B93)*AVERAGE($C$123:$C$132)</f>
        <v>0</v>
      </c>
      <c r="R12">
        <f t="shared" ref="R12" si="411">AVERAGE($B84:$B93)*AVERAGE($C$133:$C$142)</f>
        <v>0</v>
      </c>
      <c r="S12">
        <f t="shared" ref="S12" si="412">AVERAGE($B84:$B93)*AVERAGE($C$143:$C$152)</f>
        <v>0</v>
      </c>
      <c r="T12">
        <f t="shared" ref="T12" si="413">AVERAGE($B84:$B93)*AVERAGE($C$153:$C$162)</f>
        <v>0</v>
      </c>
      <c r="U12">
        <f t="shared" ref="U12" si="414">AVERAGE($B84:$B93)*AVERAGE($C$163:$C$172)</f>
        <v>3.0690800000000005E-4</v>
      </c>
      <c r="V12">
        <f t="shared" ref="V12" si="415">AVERAGE($B84:$B93)*AVERAGE($C$173:$C$182)</f>
        <v>2.1402080000000006E-3</v>
      </c>
      <c r="W12">
        <f t="shared" ref="W12" si="416">AVERAGE($B84:$B93)*AVERAGE($C$183:$C$192)</f>
        <v>1.2630758000000002E-2</v>
      </c>
      <c r="X12">
        <f t="shared" ref="X12" si="417">AVERAGE($B84:$B93)*AVERAGE($C$193:$C$202)</f>
        <v>4.9219352000000001E-2</v>
      </c>
      <c r="Y12">
        <f t="shared" ref="Y12" si="418">AVERAGE($B84:$B93)*AVERAGE($C$203:$C$212)</f>
        <v>0.11177290600000002</v>
      </c>
      <c r="Z12">
        <f t="shared" ref="Z12" si="419">AVERAGE($B84:$B93)*AVERAGE($C$213:$C$222)</f>
        <v>0.126340172</v>
      </c>
      <c r="AA12">
        <f t="shared" ref="AA12" si="420">AVERAGE($B84:$B93)*AVERAGE($C$223:$C$232)</f>
        <v>8.3741069999999987E-2</v>
      </c>
      <c r="AB12">
        <f t="shared" ref="AB12" si="421">AVERAGE($B84:$B93)*AVERAGE($C$233:$C$242)</f>
        <v>5.9404351999999994E-2</v>
      </c>
      <c r="AC12">
        <f t="shared" ref="AC12" si="422">AVERAGE($B84:$B93)*AVERAGE($C$243:$C$252)</f>
        <v>4.7639997999999996E-2</v>
      </c>
      <c r="AD12">
        <f t="shared" ref="AD12" si="423">AVERAGE($B84:$B93)*AVERAGE($C$253:$C$262)</f>
        <v>3.4247402000000003E-2</v>
      </c>
      <c r="AE12">
        <f t="shared" ref="AE12" si="424">AVERAGE($B84:$B93)*AVERAGE($C$263:$C$272)</f>
        <v>2.1755160000000006E-2</v>
      </c>
      <c r="AF12">
        <f t="shared" ref="AF12" si="425">AVERAGE($B84:$B93)*AVERAGE($C$273:$C$282)</f>
        <v>1.3899129999999997E-2</v>
      </c>
      <c r="AG12">
        <f t="shared" ref="AG12" si="426">AVERAGE($B84:$B93)*AVERAGE($C$283:$C$292)</f>
        <v>9.5331600000000006E-3</v>
      </c>
      <c r="AH12">
        <f t="shared" ref="AH12" si="427">AVERAGE($B84:$B93)*AVERAGE($C$293:$C$302)</f>
        <v>6.7995060000000003E-3</v>
      </c>
      <c r="AI12">
        <f t="shared" ref="AI12" si="428">AVERAGE($B84:$B93)*AVERAGE($C$303:$C$312)</f>
        <v>4.6837420000000003E-3</v>
      </c>
      <c r="AJ12">
        <f t="shared" ref="AJ12" si="429">AVERAGE($B84:$B93)*AVERAGE($C$313:$C$322)</f>
        <v>3.2211759999999996E-3</v>
      </c>
      <c r="AK12">
        <f t="shared" ref="AK12" si="430">AVERAGE($B84:$B93)*AVERAGE($C$323:$C$332)</f>
        <v>2.2352679999999995E-3</v>
      </c>
      <c r="AL12">
        <f t="shared" ref="AL12" si="431">AVERAGE($B84:$B93)*AVERAGE($C$333:$C$342)</f>
        <v>1.687994E-3</v>
      </c>
      <c r="AM12">
        <f t="shared" ref="AM12" si="432">AVERAGE($B84:$B93)*AVERAGE($C$343:$C$352)</f>
        <v>1.358E-3</v>
      </c>
      <c r="AN12">
        <f t="shared" ref="AN12" si="433">AVERAGE($B84:$B93)*AVERAGE($C$353:$C$362)</f>
        <v>1.102696E-3</v>
      </c>
      <c r="AO12">
        <f t="shared" ref="AO12" si="434">AVERAGE($B84:$B93)*AVERAGE($C$363:$C$372)</f>
        <v>9.9134000000000006E-4</v>
      </c>
      <c r="AP12">
        <f t="shared" ref="AP12" si="435">AVERAGE($B84:$B93)*AVERAGE($C$373:$C$382)</f>
        <v>8.9627999999999995E-4</v>
      </c>
      <c r="AQ12">
        <f t="shared" ref="AQ12" si="436">AVERAGE($B84:$B93)*AVERAGE($C$383:$C$392)</f>
        <v>8.989960000000001E-4</v>
      </c>
      <c r="AR12">
        <f t="shared" ref="AR12" si="437">AVERAGE($B84:$B93)*AVERAGE($C$393:$C$402)</f>
        <v>8.7726799999999984E-4</v>
      </c>
      <c r="AS12">
        <f t="shared" ref="AS12" si="438">AVERAGE($B84:$B93)*AVERAGE($C$403:$C$412)</f>
        <v>1.7382400000000002E-4</v>
      </c>
      <c r="AT12">
        <f t="shared" ref="AT12" si="439">AVERAGE($B84:$B93)*AVERAGE($C$413:$C$422)</f>
        <v>0</v>
      </c>
      <c r="AU12">
        <f t="shared" ref="AU12" si="440">AVERAGE($B84:$B93)*AVERAGE($C$423:$C$432)</f>
        <v>0</v>
      </c>
      <c r="AV12">
        <f t="shared" ref="AV12" si="441">AVERAGE($B84:$B93)*AVERAGE($C$433:$C$442)</f>
        <v>0</v>
      </c>
      <c r="AW12">
        <f t="shared" ref="AW12" si="442">AVERAGE($B84:$B93)*AVERAGE($C$443:$C$452)</f>
        <v>0</v>
      </c>
      <c r="AX12">
        <f t="shared" ref="AX12" si="443">AVERAGE($B84:$B93)*AVERAGE($C$453:$C$462)</f>
        <v>0</v>
      </c>
      <c r="AY12">
        <f t="shared" ref="AY12" si="444">AVERAGE($B84:$B93)*AVERAGE($C$463:$C$472)</f>
        <v>0</v>
      </c>
      <c r="AZ12">
        <f t="shared" ref="AZ12" si="445">AVERAGE($B84:$B93)*AVERAGE($C$473:$C$482)</f>
        <v>0</v>
      </c>
      <c r="BA12">
        <f t="shared" ref="BA12" si="446">AVERAGE($B84:$B93)*AVERAGE($C$483:$C$492)</f>
        <v>0</v>
      </c>
      <c r="BB12">
        <f t="shared" ref="BB12" si="447">AVERAGE($B84:$B93)*AVERAGE($C$493:$C$502)</f>
        <v>0</v>
      </c>
      <c r="BC12">
        <f t="shared" ref="BC12" si="448">AVERAGE($B84:$B93)*AVERAGE($C$503:$C$512)</f>
        <v>0</v>
      </c>
      <c r="BD12">
        <f t="shared" ref="BD12" si="449">AVERAGE($B84:$B93)*AVERAGE($C$513:$C$522)</f>
        <v>0</v>
      </c>
      <c r="BE12">
        <f t="shared" ref="BE12" si="450">AVERAGE($B84:$B93)*AVERAGE($C$523:$C$532)</f>
        <v>0</v>
      </c>
      <c r="BF12">
        <f t="shared" ref="BF12" si="451">AVERAGE($B84:$B93)*AVERAGE($C$533:$C$542)</f>
        <v>0</v>
      </c>
      <c r="BG12">
        <f t="shared" ref="BG12" si="452">AVERAGE($B84:$B93)*AVERAGE($C$543:$C$552)</f>
        <v>0</v>
      </c>
      <c r="BH12">
        <f t="shared" ref="BH12" si="453">AVERAGE($B84:$B93)*AVERAGE($C$553:$C$562)</f>
        <v>0</v>
      </c>
      <c r="BI12">
        <f t="shared" ref="BI12" si="454">AVERAGE($B84:$B93)*AVERAGE($C$563:$C$572)</f>
        <v>0</v>
      </c>
      <c r="BJ12">
        <f t="shared" ref="BJ12" si="455">AVERAGE($B84:$B93)*AVERAGE($C$573:$C$582)</f>
        <v>0</v>
      </c>
    </row>
    <row r="13" spans="1:62" x14ac:dyDescent="0.25">
      <c r="A13" s="1">
        <v>309</v>
      </c>
      <c r="B13">
        <f>VLOOKUP($A13,excitation!$A$1:$CV$577,MATCH($B$1,excitation!$A$1:$CV$1,0),0)</f>
        <v>4.9000000000000002E-2</v>
      </c>
      <c r="C13">
        <f>VLOOKUP($A13,emission!$A$1:$CV$577,MATCH($B$1,emission!$A$1:$CV$1,0),0)</f>
        <v>0</v>
      </c>
      <c r="E13" s="1">
        <v>390</v>
      </c>
      <c r="F13">
        <f t="shared" ref="F13" si="456">AVERAGE($B94:$B103)*AVERAGE($C$13:$C$22)</f>
        <v>0</v>
      </c>
      <c r="G13">
        <f t="shared" ref="G13" si="457">AVERAGE($B94:$B103)*AVERAGE($C$23:$C$32)</f>
        <v>0</v>
      </c>
      <c r="H13">
        <f t="shared" ref="H13" si="458">AVERAGE($B94:$B103)*AVERAGE($C$33:$C$42)</f>
        <v>0</v>
      </c>
      <c r="I13">
        <f t="shared" ref="I13" si="459">AVERAGE($B94:$B103)*AVERAGE($C$43:$C$52)</f>
        <v>0</v>
      </c>
      <c r="J13">
        <f t="shared" ref="J13" si="460">AVERAGE($B94:$B103)*AVERAGE($C$53:$C$62)</f>
        <v>0</v>
      </c>
      <c r="K13">
        <f t="shared" ref="K13" si="461">AVERAGE($B94:$B103)*AVERAGE($C$63:$C$72)</f>
        <v>0</v>
      </c>
      <c r="L13">
        <f t="shared" ref="L13" si="462">AVERAGE($B94:$B103)*AVERAGE($C$73:$C$82)</f>
        <v>0</v>
      </c>
      <c r="M13">
        <f t="shared" ref="M13" si="463">AVERAGE($B94:$B103)*AVERAGE($C$83:$C$92)</f>
        <v>0</v>
      </c>
      <c r="N13">
        <f t="shared" ref="N13" si="464">AVERAGE($B94:$B103)*AVERAGE($C$93:$C$102)</f>
        <v>0</v>
      </c>
      <c r="O13">
        <f t="shared" ref="O13" si="465">AVERAGE($B94:$B103)*AVERAGE($C$103:$C$112)</f>
        <v>0</v>
      </c>
      <c r="P13">
        <f t="shared" ref="P13" si="466">AVERAGE($B94:$B103)*AVERAGE($C$113:$C$122)</f>
        <v>0</v>
      </c>
      <c r="Q13">
        <f t="shared" ref="Q13" si="467">AVERAGE($B94:$B103)*AVERAGE($C$123:$C$132)</f>
        <v>0</v>
      </c>
      <c r="R13">
        <f t="shared" ref="R13" si="468">AVERAGE($B94:$B103)*AVERAGE($C$133:$C$142)</f>
        <v>0</v>
      </c>
      <c r="S13">
        <f t="shared" ref="S13" si="469">AVERAGE($B94:$B103)*AVERAGE($C$143:$C$152)</f>
        <v>0</v>
      </c>
      <c r="T13">
        <f t="shared" ref="T13" si="470">AVERAGE($B94:$B103)*AVERAGE($C$153:$C$162)</f>
        <v>0</v>
      </c>
      <c r="U13">
        <f t="shared" ref="U13" si="471">AVERAGE($B94:$B103)*AVERAGE($C$163:$C$172)</f>
        <v>3.5868460000000011E-4</v>
      </c>
      <c r="V13">
        <f t="shared" ref="V13" si="472">AVERAGE($B94:$B103)*AVERAGE($C$173:$C$182)</f>
        <v>2.5012696000000006E-3</v>
      </c>
      <c r="W13">
        <f t="shared" ref="W13" si="473">AVERAGE($B94:$B103)*AVERAGE($C$183:$C$192)</f>
        <v>1.4761617100000003E-2</v>
      </c>
      <c r="X13">
        <f t="shared" ref="X13" si="474">AVERAGE($B94:$B103)*AVERAGE($C$193:$C$202)</f>
        <v>5.7522852400000005E-2</v>
      </c>
      <c r="Y13">
        <f t="shared" ref="Y13" si="475">AVERAGE($B94:$B103)*AVERAGE($C$203:$C$212)</f>
        <v>0.13062943970000002</v>
      </c>
      <c r="Z13">
        <f t="shared" ref="Z13" si="476">AVERAGE($B94:$B103)*AVERAGE($C$213:$C$222)</f>
        <v>0.14765426140000001</v>
      </c>
      <c r="AA13">
        <f t="shared" ref="AA13" si="477">AVERAGE($B94:$B103)*AVERAGE($C$223:$C$232)</f>
        <v>9.78685215E-2</v>
      </c>
      <c r="AB13">
        <f t="shared" ref="AB13" si="478">AVERAGE($B94:$B103)*AVERAGE($C$233:$C$242)</f>
        <v>6.9426102399999995E-2</v>
      </c>
      <c r="AC13">
        <f t="shared" ref="AC13" si="479">AVERAGE($B94:$B103)*AVERAGE($C$243:$C$252)</f>
        <v>5.5677055099999997E-2</v>
      </c>
      <c r="AD13">
        <f t="shared" ref="AD13" si="480">AVERAGE($B94:$B103)*AVERAGE($C$253:$C$262)</f>
        <v>4.0025074900000006E-2</v>
      </c>
      <c r="AE13">
        <f t="shared" ref="AE13" si="481">AVERAGE($B94:$B103)*AVERAGE($C$263:$C$272)</f>
        <v>2.5425342000000007E-2</v>
      </c>
      <c r="AF13">
        <f t="shared" ref="AF13" si="482">AVERAGE($B94:$B103)*AVERAGE($C$273:$C$282)</f>
        <v>1.6243968500000001E-2</v>
      </c>
      <c r="AG13">
        <f t="shared" ref="AG13" si="483">AVERAGE($B94:$B103)*AVERAGE($C$283:$C$292)</f>
        <v>1.1141442000000001E-2</v>
      </c>
      <c r="AH13">
        <f t="shared" ref="AH13" si="484">AVERAGE($B94:$B103)*AVERAGE($C$293:$C$302)</f>
        <v>7.946609700000001E-3</v>
      </c>
      <c r="AI13">
        <f t="shared" ref="AI13" si="485">AVERAGE($B94:$B103)*AVERAGE($C$303:$C$312)</f>
        <v>5.4739079000000008E-3</v>
      </c>
      <c r="AJ13">
        <f t="shared" ref="AJ13" si="486">AVERAGE($B94:$B103)*AVERAGE($C$313:$C$322)</f>
        <v>3.7646012000000003E-3</v>
      </c>
      <c r="AK13">
        <f t="shared" ref="AK13" si="487">AVERAGE($B94:$B103)*AVERAGE($C$323:$C$332)</f>
        <v>2.6123665999999994E-3</v>
      </c>
      <c r="AL13">
        <f t="shared" ref="AL13" si="488">AVERAGE($B94:$B103)*AVERAGE($C$333:$C$342)</f>
        <v>1.9727653000000001E-3</v>
      </c>
      <c r="AM13">
        <f t="shared" ref="AM13" si="489">AVERAGE($B94:$B103)*AVERAGE($C$343:$C$352)</f>
        <v>1.5871000000000001E-3</v>
      </c>
      <c r="AN13">
        <f t="shared" ref="AN13" si="490">AVERAGE($B94:$B103)*AVERAGE($C$353:$C$362)</f>
        <v>1.2887252000000002E-3</v>
      </c>
      <c r="AO13">
        <f t="shared" ref="AO13" si="491">AVERAGE($B94:$B103)*AVERAGE($C$363:$C$372)</f>
        <v>1.1585830000000004E-3</v>
      </c>
      <c r="AP13">
        <f t="shared" ref="AP13" si="492">AVERAGE($B94:$B103)*AVERAGE($C$373:$C$382)</f>
        <v>1.047486E-3</v>
      </c>
      <c r="AQ13">
        <f t="shared" ref="AQ13" si="493">AVERAGE($B94:$B103)*AVERAGE($C$383:$C$392)</f>
        <v>1.0506602000000002E-3</v>
      </c>
      <c r="AR13">
        <f t="shared" ref="AR13" si="494">AVERAGE($B94:$B103)*AVERAGE($C$393:$C$402)</f>
        <v>1.0252665999999999E-3</v>
      </c>
      <c r="AS13">
        <f t="shared" ref="AS13" si="495">AVERAGE($B94:$B103)*AVERAGE($C$403:$C$412)</f>
        <v>2.0314880000000003E-4</v>
      </c>
      <c r="AT13">
        <f t="shared" ref="AT13" si="496">AVERAGE($B94:$B103)*AVERAGE($C$413:$C$422)</f>
        <v>0</v>
      </c>
      <c r="AU13">
        <f t="shared" ref="AU13" si="497">AVERAGE($B94:$B103)*AVERAGE($C$423:$C$432)</f>
        <v>0</v>
      </c>
      <c r="AV13">
        <f t="shared" ref="AV13" si="498">AVERAGE($B94:$B103)*AVERAGE($C$433:$C$442)</f>
        <v>0</v>
      </c>
      <c r="AW13">
        <f t="shared" ref="AW13" si="499">AVERAGE($B94:$B103)*AVERAGE($C$443:$C$452)</f>
        <v>0</v>
      </c>
      <c r="AX13">
        <f t="shared" ref="AX13" si="500">AVERAGE($B94:$B103)*AVERAGE($C$453:$C$462)</f>
        <v>0</v>
      </c>
      <c r="AY13">
        <f t="shared" ref="AY13" si="501">AVERAGE($B94:$B103)*AVERAGE($C$463:$C$472)</f>
        <v>0</v>
      </c>
      <c r="AZ13">
        <f t="shared" ref="AZ13" si="502">AVERAGE($B94:$B103)*AVERAGE($C$473:$C$482)</f>
        <v>0</v>
      </c>
      <c r="BA13">
        <f t="shared" ref="BA13" si="503">AVERAGE($B94:$B103)*AVERAGE($C$483:$C$492)</f>
        <v>0</v>
      </c>
      <c r="BB13">
        <f t="shared" ref="BB13" si="504">AVERAGE($B94:$B103)*AVERAGE($C$493:$C$502)</f>
        <v>0</v>
      </c>
      <c r="BC13">
        <f t="shared" ref="BC13" si="505">AVERAGE($B94:$B103)*AVERAGE($C$503:$C$512)</f>
        <v>0</v>
      </c>
      <c r="BD13">
        <f t="shared" ref="BD13" si="506">AVERAGE($B94:$B103)*AVERAGE($C$513:$C$522)</f>
        <v>0</v>
      </c>
      <c r="BE13">
        <f t="shared" ref="BE13" si="507">AVERAGE($B94:$B103)*AVERAGE($C$523:$C$532)</f>
        <v>0</v>
      </c>
      <c r="BF13">
        <f t="shared" ref="BF13" si="508">AVERAGE($B94:$B103)*AVERAGE($C$533:$C$542)</f>
        <v>0</v>
      </c>
      <c r="BG13">
        <f t="shared" ref="BG13" si="509">AVERAGE($B94:$B103)*AVERAGE($C$543:$C$552)</f>
        <v>0</v>
      </c>
      <c r="BH13">
        <f t="shared" ref="BH13" si="510">AVERAGE($B94:$B103)*AVERAGE($C$553:$C$562)</f>
        <v>0</v>
      </c>
      <c r="BI13">
        <f t="shared" ref="BI13" si="511">AVERAGE($B94:$B103)*AVERAGE($C$563:$C$572)</f>
        <v>0</v>
      </c>
      <c r="BJ13">
        <f t="shared" ref="BJ13" si="512">AVERAGE($B94:$B103)*AVERAGE($C$573:$C$582)</f>
        <v>0</v>
      </c>
    </row>
    <row r="14" spans="1:62" x14ac:dyDescent="0.25">
      <c r="A14" s="1">
        <v>310</v>
      </c>
      <c r="B14">
        <f>VLOOKUP($A14,excitation!$A$1:$CV$577,MATCH($B$1,excitation!$A$1:$CV$1,0),0)</f>
        <v>4.87E-2</v>
      </c>
      <c r="C14">
        <f>VLOOKUP($A14,emission!$A$1:$CV$577,MATCH($B$1,emission!$A$1:$CV$1,0),0)</f>
        <v>0</v>
      </c>
      <c r="E14" s="1">
        <v>400</v>
      </c>
      <c r="F14">
        <f t="shared" ref="F14" si="513">AVERAGE($B104:$B113)*AVERAGE($C$13:$C$22)</f>
        <v>0</v>
      </c>
      <c r="G14">
        <f t="shared" ref="G14" si="514">AVERAGE($B104:$B113)*AVERAGE($C$23:$C$32)</f>
        <v>0</v>
      </c>
      <c r="H14">
        <f t="shared" ref="H14" si="515">AVERAGE($B104:$B113)*AVERAGE($C$33:$C$42)</f>
        <v>0</v>
      </c>
      <c r="I14">
        <f t="shared" ref="I14" si="516">AVERAGE($B104:$B113)*AVERAGE($C$43:$C$52)</f>
        <v>0</v>
      </c>
      <c r="J14">
        <f t="shared" ref="J14" si="517">AVERAGE($B104:$B113)*AVERAGE($C$53:$C$62)</f>
        <v>0</v>
      </c>
      <c r="K14">
        <f t="shared" ref="K14" si="518">AVERAGE($B104:$B113)*AVERAGE($C$63:$C$72)</f>
        <v>0</v>
      </c>
      <c r="L14">
        <f t="shared" ref="L14" si="519">AVERAGE($B104:$B113)*AVERAGE($C$73:$C$82)</f>
        <v>0</v>
      </c>
      <c r="M14">
        <f t="shared" ref="M14" si="520">AVERAGE($B104:$B113)*AVERAGE($C$83:$C$92)</f>
        <v>0</v>
      </c>
      <c r="N14">
        <f t="shared" ref="N14" si="521">AVERAGE($B104:$B113)*AVERAGE($C$93:$C$102)</f>
        <v>0</v>
      </c>
      <c r="O14">
        <f t="shared" ref="O14" si="522">AVERAGE($B104:$B113)*AVERAGE($C$103:$C$112)</f>
        <v>0</v>
      </c>
      <c r="P14">
        <f t="shared" ref="P14" si="523">AVERAGE($B104:$B113)*AVERAGE($C$113:$C$122)</f>
        <v>0</v>
      </c>
      <c r="Q14">
        <f t="shared" ref="Q14" si="524">AVERAGE($B104:$B113)*AVERAGE($C$123:$C$132)</f>
        <v>0</v>
      </c>
      <c r="R14">
        <f t="shared" ref="R14" si="525">AVERAGE($B104:$B113)*AVERAGE($C$133:$C$142)</f>
        <v>0</v>
      </c>
      <c r="S14">
        <f t="shared" ref="S14" si="526">AVERAGE($B104:$B113)*AVERAGE($C$143:$C$152)</f>
        <v>0</v>
      </c>
      <c r="T14">
        <f t="shared" ref="T14" si="527">AVERAGE($B104:$B113)*AVERAGE($C$153:$C$162)</f>
        <v>0</v>
      </c>
      <c r="U14">
        <f t="shared" ref="U14" si="528">AVERAGE($B104:$B113)*AVERAGE($C$163:$C$172)</f>
        <v>3.8901380000000012E-4</v>
      </c>
      <c r="V14">
        <f t="shared" ref="V14" si="529">AVERAGE($B104:$B113)*AVERAGE($C$173:$C$182)</f>
        <v>2.7127688000000011E-3</v>
      </c>
      <c r="W14">
        <f t="shared" ref="W14" si="530">AVERAGE($B104:$B113)*AVERAGE($C$183:$C$192)</f>
        <v>1.6009811300000006E-2</v>
      </c>
      <c r="X14">
        <f t="shared" ref="X14" si="531">AVERAGE($B104:$B113)*AVERAGE($C$193:$C$202)</f>
        <v>6.238679720000001E-2</v>
      </c>
      <c r="Y14">
        <f t="shared" ref="Y14" si="532">AVERAGE($B104:$B113)*AVERAGE($C$203:$C$212)</f>
        <v>0.14167503910000004</v>
      </c>
      <c r="Z14">
        <f t="shared" ref="Z14" si="533">AVERAGE($B104:$B113)*AVERAGE($C$213:$C$222)</f>
        <v>0.16013942420000002</v>
      </c>
      <c r="AA14">
        <f t="shared" ref="AA14" si="534">AVERAGE($B104:$B113)*AVERAGE($C$223:$C$232)</f>
        <v>0.10614396450000001</v>
      </c>
      <c r="AB14">
        <f t="shared" ref="AB14" si="535">AVERAGE($B104:$B113)*AVERAGE($C$233:$C$242)</f>
        <v>7.5296547200000008E-2</v>
      </c>
      <c r="AC14">
        <f t="shared" ref="AC14" si="536">AVERAGE($B104:$B113)*AVERAGE($C$243:$C$252)</f>
        <v>6.0384925300000003E-2</v>
      </c>
      <c r="AD14">
        <f t="shared" ref="AD14" si="537">AVERAGE($B104:$B113)*AVERAGE($C$253:$C$262)</f>
        <v>4.3409464700000011E-2</v>
      </c>
      <c r="AE14">
        <f t="shared" ref="AE14" si="538">AVERAGE($B104:$B113)*AVERAGE($C$263:$C$272)</f>
        <v>2.7575226000000012E-2</v>
      </c>
      <c r="AF14">
        <f t="shared" ref="AF14" si="539">AVERAGE($B104:$B113)*AVERAGE($C$273:$C$282)</f>
        <v>1.7617505500000002E-2</v>
      </c>
      <c r="AG14">
        <f t="shared" ref="AG14" si="540">AVERAGE($B104:$B113)*AVERAGE($C$283:$C$292)</f>
        <v>1.2083526000000002E-2</v>
      </c>
      <c r="AH14">
        <f t="shared" ref="AH14" si="541">AVERAGE($B104:$B113)*AVERAGE($C$293:$C$302)</f>
        <v>8.6185491000000027E-3</v>
      </c>
      <c r="AI14">
        <f t="shared" ref="AI14" si="542">AVERAGE($B104:$B113)*AVERAGE($C$303:$C$312)</f>
        <v>5.936763700000001E-3</v>
      </c>
      <c r="AJ14">
        <f t="shared" ref="AJ14" si="543">AVERAGE($B104:$B113)*AVERAGE($C$313:$C$322)</f>
        <v>4.0829236000000007E-3</v>
      </c>
      <c r="AK14">
        <f t="shared" ref="AK14" si="544">AVERAGE($B104:$B113)*AVERAGE($C$323:$C$332)</f>
        <v>2.8332597999999997E-3</v>
      </c>
      <c r="AL14">
        <f t="shared" ref="AL14" si="545">AVERAGE($B104:$B113)*AVERAGE($C$333:$C$342)</f>
        <v>2.1395759000000006E-3</v>
      </c>
      <c r="AM14">
        <f t="shared" ref="AM14" si="546">AVERAGE($B104:$B113)*AVERAGE($C$343:$C$352)</f>
        <v>1.7213000000000003E-3</v>
      </c>
      <c r="AN14">
        <f t="shared" ref="AN14" si="547">AVERAGE($B104:$B113)*AVERAGE($C$353:$C$362)</f>
        <v>1.3976956000000004E-3</v>
      </c>
      <c r="AO14">
        <f t="shared" ref="AO14" si="548">AVERAGE($B104:$B113)*AVERAGE($C$363:$C$372)</f>
        <v>1.2565490000000005E-3</v>
      </c>
      <c r="AP14">
        <f t="shared" ref="AP14" si="549">AVERAGE($B104:$B113)*AVERAGE($C$373:$C$382)</f>
        <v>1.1360580000000001E-3</v>
      </c>
      <c r="AQ14">
        <f t="shared" ref="AQ14" si="550">AVERAGE($B104:$B113)*AVERAGE($C$383:$C$392)</f>
        <v>1.1395006000000003E-3</v>
      </c>
      <c r="AR14">
        <f t="shared" ref="AR14" si="551">AVERAGE($B104:$B113)*AVERAGE($C$393:$C$402)</f>
        <v>1.1119598000000001E-3</v>
      </c>
      <c r="AS14">
        <f t="shared" ref="AS14" si="552">AVERAGE($B104:$B113)*AVERAGE($C$403:$C$412)</f>
        <v>2.2032640000000007E-4</v>
      </c>
      <c r="AT14">
        <f t="shared" ref="AT14" si="553">AVERAGE($B104:$B113)*AVERAGE($C$413:$C$422)</f>
        <v>0</v>
      </c>
      <c r="AU14">
        <f t="shared" ref="AU14" si="554">AVERAGE($B104:$B113)*AVERAGE($C$423:$C$432)</f>
        <v>0</v>
      </c>
      <c r="AV14">
        <f t="shared" ref="AV14" si="555">AVERAGE($B104:$B113)*AVERAGE($C$433:$C$442)</f>
        <v>0</v>
      </c>
      <c r="AW14">
        <f t="shared" ref="AW14" si="556">AVERAGE($B104:$B113)*AVERAGE($C$443:$C$452)</f>
        <v>0</v>
      </c>
      <c r="AX14">
        <f t="shared" ref="AX14" si="557">AVERAGE($B104:$B113)*AVERAGE($C$453:$C$462)</f>
        <v>0</v>
      </c>
      <c r="AY14">
        <f t="shared" ref="AY14" si="558">AVERAGE($B104:$B113)*AVERAGE($C$463:$C$472)</f>
        <v>0</v>
      </c>
      <c r="AZ14">
        <f t="shared" ref="AZ14" si="559">AVERAGE($B104:$B113)*AVERAGE($C$473:$C$482)</f>
        <v>0</v>
      </c>
      <c r="BA14">
        <f t="shared" ref="BA14" si="560">AVERAGE($B104:$B113)*AVERAGE($C$483:$C$492)</f>
        <v>0</v>
      </c>
      <c r="BB14">
        <f t="shared" ref="BB14" si="561">AVERAGE($B104:$B113)*AVERAGE($C$493:$C$502)</f>
        <v>0</v>
      </c>
      <c r="BC14">
        <f t="shared" ref="BC14" si="562">AVERAGE($B104:$B113)*AVERAGE($C$503:$C$512)</f>
        <v>0</v>
      </c>
      <c r="BD14">
        <f t="shared" ref="BD14" si="563">AVERAGE($B104:$B113)*AVERAGE($C$513:$C$522)</f>
        <v>0</v>
      </c>
      <c r="BE14">
        <f t="shared" ref="BE14" si="564">AVERAGE($B104:$B113)*AVERAGE($C$523:$C$532)</f>
        <v>0</v>
      </c>
      <c r="BF14">
        <f t="shared" ref="BF14" si="565">AVERAGE($B104:$B113)*AVERAGE($C$533:$C$542)</f>
        <v>0</v>
      </c>
      <c r="BG14">
        <f t="shared" ref="BG14" si="566">AVERAGE($B104:$B113)*AVERAGE($C$543:$C$552)</f>
        <v>0</v>
      </c>
      <c r="BH14">
        <f t="shared" ref="BH14" si="567">AVERAGE($B104:$B113)*AVERAGE($C$553:$C$562)</f>
        <v>0</v>
      </c>
      <c r="BI14">
        <f t="shared" ref="BI14" si="568">AVERAGE($B104:$B113)*AVERAGE($C$563:$C$572)</f>
        <v>0</v>
      </c>
      <c r="BJ14">
        <f t="shared" ref="BJ14" si="569">AVERAGE($B104:$B113)*AVERAGE($C$573:$C$582)</f>
        <v>0</v>
      </c>
    </row>
    <row r="15" spans="1:62" x14ac:dyDescent="0.25">
      <c r="A15" s="1">
        <v>311</v>
      </c>
      <c r="B15">
        <f>VLOOKUP($A15,excitation!$A$1:$CV$577,MATCH($B$1,excitation!$A$1:$CV$1,0),0)</f>
        <v>4.7399999999999998E-2</v>
      </c>
      <c r="C15">
        <f>VLOOKUP($A15,emission!$A$1:$CV$577,MATCH($B$1,emission!$A$1:$CV$1,0),0)</f>
        <v>0</v>
      </c>
      <c r="E15" s="1">
        <v>410</v>
      </c>
      <c r="F15">
        <f t="shared" ref="F15" si="570">AVERAGE($B114:$B123)*AVERAGE($C$13:$C$22)</f>
        <v>0</v>
      </c>
      <c r="G15">
        <f t="shared" ref="G15" si="571">AVERAGE($B114:$B123)*AVERAGE($C$23:$C$32)</f>
        <v>0</v>
      </c>
      <c r="H15">
        <f t="shared" ref="H15" si="572">AVERAGE($B114:$B123)*AVERAGE($C$33:$C$42)</f>
        <v>0</v>
      </c>
      <c r="I15">
        <f t="shared" ref="I15" si="573">AVERAGE($B114:$B123)*AVERAGE($C$43:$C$52)</f>
        <v>0</v>
      </c>
      <c r="J15">
        <f t="shared" ref="J15" si="574">AVERAGE($B114:$B123)*AVERAGE($C$53:$C$62)</f>
        <v>0</v>
      </c>
      <c r="K15">
        <f t="shared" ref="K15" si="575">AVERAGE($B114:$B123)*AVERAGE($C$63:$C$72)</f>
        <v>0</v>
      </c>
      <c r="L15">
        <f t="shared" ref="L15" si="576">AVERAGE($B114:$B123)*AVERAGE($C$73:$C$82)</f>
        <v>0</v>
      </c>
      <c r="M15">
        <f t="shared" ref="M15" si="577">AVERAGE($B114:$B123)*AVERAGE($C$83:$C$92)</f>
        <v>0</v>
      </c>
      <c r="N15">
        <f t="shared" ref="N15" si="578">AVERAGE($B114:$B123)*AVERAGE($C$93:$C$102)</f>
        <v>0</v>
      </c>
      <c r="O15">
        <f t="shared" ref="O15" si="579">AVERAGE($B114:$B123)*AVERAGE($C$103:$C$112)</f>
        <v>0</v>
      </c>
      <c r="P15">
        <f t="shared" ref="P15" si="580">AVERAGE($B114:$B123)*AVERAGE($C$113:$C$122)</f>
        <v>0</v>
      </c>
      <c r="Q15">
        <f t="shared" ref="Q15" si="581">AVERAGE($B114:$B123)*AVERAGE($C$123:$C$132)</f>
        <v>0</v>
      </c>
      <c r="R15">
        <f t="shared" ref="R15" si="582">AVERAGE($B114:$B123)*AVERAGE($C$133:$C$142)</f>
        <v>0</v>
      </c>
      <c r="S15">
        <f t="shared" ref="S15" si="583">AVERAGE($B114:$B123)*AVERAGE($C$143:$C$152)</f>
        <v>0</v>
      </c>
      <c r="T15">
        <f t="shared" ref="T15" si="584">AVERAGE($B114:$B123)*AVERAGE($C$153:$C$162)</f>
        <v>0</v>
      </c>
      <c r="U15">
        <f t="shared" ref="U15" si="585">AVERAGE($B114:$B123)*AVERAGE($C$163:$C$172)</f>
        <v>4.2399860000000007E-4</v>
      </c>
      <c r="V15">
        <f t="shared" ref="V15" si="586">AVERAGE($B114:$B123)*AVERAGE($C$173:$C$182)</f>
        <v>2.9567336000000007E-3</v>
      </c>
      <c r="W15">
        <f t="shared" ref="W15" si="587">AVERAGE($B114:$B123)*AVERAGE($C$183:$C$192)</f>
        <v>1.7449606100000001E-2</v>
      </c>
      <c r="X15">
        <f t="shared" ref="X15" si="588">AVERAGE($B114:$B123)*AVERAGE($C$193:$C$202)</f>
        <v>6.7997368399999994E-2</v>
      </c>
      <c r="Y15">
        <f t="shared" ref="Y15" si="589">AVERAGE($B114:$B123)*AVERAGE($C$203:$C$212)</f>
        <v>0.15441616270000003</v>
      </c>
      <c r="Z15">
        <f t="shared" ref="Z15" si="590">AVERAGE($B114:$B123)*AVERAGE($C$213:$C$222)</f>
        <v>0.17454108739999999</v>
      </c>
      <c r="AA15">
        <f t="shared" ref="AA15" si="591">AVERAGE($B114:$B123)*AVERAGE($C$223:$C$232)</f>
        <v>0.11568970649999999</v>
      </c>
      <c r="AB15">
        <f t="shared" ref="AB15" si="592">AVERAGE($B114:$B123)*AVERAGE($C$233:$C$242)</f>
        <v>8.2068118399999987E-2</v>
      </c>
      <c r="AC15">
        <f t="shared" ref="AC15" si="593">AVERAGE($B114:$B123)*AVERAGE($C$243:$C$252)</f>
        <v>6.5815464099999985E-2</v>
      </c>
      <c r="AD15">
        <f t="shared" ref="AD15" si="594">AVERAGE($B114:$B123)*AVERAGE($C$253:$C$262)</f>
        <v>4.7313365900000001E-2</v>
      </c>
      <c r="AE15">
        <f t="shared" ref="AE15" si="595">AVERAGE($B114:$B123)*AVERAGE($C$263:$C$272)</f>
        <v>3.0055122000000007E-2</v>
      </c>
      <c r="AF15">
        <f t="shared" ref="AF15" si="596">AVERAGE($B114:$B123)*AVERAGE($C$273:$C$282)</f>
        <v>1.9201883499999996E-2</v>
      </c>
      <c r="AG15">
        <f t="shared" ref="AG15" si="597">AVERAGE($B114:$B123)*AVERAGE($C$283:$C$292)</f>
        <v>1.3170221999999999E-2</v>
      </c>
      <c r="AH15">
        <f t="shared" ref="AH15" si="598">AVERAGE($B114:$B123)*AVERAGE($C$293:$C$302)</f>
        <v>9.3936327000000014E-3</v>
      </c>
      <c r="AI15">
        <f t="shared" ref="AI15" si="599">AVERAGE($B114:$B123)*AVERAGE($C$303:$C$312)</f>
        <v>6.4706688999999996E-3</v>
      </c>
      <c r="AJ15">
        <f t="shared" ref="AJ15" si="600">AVERAGE($B114:$B123)*AVERAGE($C$313:$C$322)</f>
        <v>4.4501091999999999E-3</v>
      </c>
      <c r="AK15">
        <f t="shared" ref="AK15" si="601">AVERAGE($B114:$B123)*AVERAGE($C$323:$C$332)</f>
        <v>3.088060599999999E-3</v>
      </c>
      <c r="AL15">
        <f t="shared" ref="AL15" si="602">AVERAGE($B114:$B123)*AVERAGE($C$333:$C$342)</f>
        <v>2.3319922999999998E-3</v>
      </c>
      <c r="AM15">
        <f t="shared" ref="AM15" si="603">AVERAGE($B114:$B123)*AVERAGE($C$343:$C$352)</f>
        <v>1.8761000000000001E-3</v>
      </c>
      <c r="AN15">
        <f t="shared" ref="AN15" si="604">AVERAGE($B114:$B123)*AVERAGE($C$353:$C$362)</f>
        <v>1.5233932000000001E-3</v>
      </c>
      <c r="AO15">
        <f t="shared" ref="AO15" si="605">AVERAGE($B114:$B123)*AVERAGE($C$363:$C$372)</f>
        <v>1.3695530000000001E-3</v>
      </c>
      <c r="AP15">
        <f t="shared" ref="AP15" si="606">AVERAGE($B114:$B123)*AVERAGE($C$373:$C$382)</f>
        <v>1.2382259999999998E-3</v>
      </c>
      <c r="AQ15">
        <f t="shared" ref="AQ15" si="607">AVERAGE($B114:$B123)*AVERAGE($C$383:$C$392)</f>
        <v>1.2419782000000002E-3</v>
      </c>
      <c r="AR15">
        <f t="shared" ref="AR15" si="608">AVERAGE($B114:$B123)*AVERAGE($C$393:$C$402)</f>
        <v>1.2119605999999998E-3</v>
      </c>
      <c r="AS15">
        <f t="shared" ref="AS15" si="609">AVERAGE($B114:$B123)*AVERAGE($C$403:$C$412)</f>
        <v>2.4014080000000002E-4</v>
      </c>
      <c r="AT15">
        <f t="shared" ref="AT15" si="610">AVERAGE($B114:$B123)*AVERAGE($C$413:$C$422)</f>
        <v>0</v>
      </c>
      <c r="AU15">
        <f t="shared" ref="AU15" si="611">AVERAGE($B114:$B123)*AVERAGE($C$423:$C$432)</f>
        <v>0</v>
      </c>
      <c r="AV15">
        <f t="shared" ref="AV15" si="612">AVERAGE($B114:$B123)*AVERAGE($C$433:$C$442)</f>
        <v>0</v>
      </c>
      <c r="AW15">
        <f t="shared" ref="AW15" si="613">AVERAGE($B114:$B123)*AVERAGE($C$443:$C$452)</f>
        <v>0</v>
      </c>
      <c r="AX15">
        <f t="shared" ref="AX15" si="614">AVERAGE($B114:$B123)*AVERAGE($C$453:$C$462)</f>
        <v>0</v>
      </c>
      <c r="AY15">
        <f t="shared" ref="AY15" si="615">AVERAGE($B114:$B123)*AVERAGE($C$463:$C$472)</f>
        <v>0</v>
      </c>
      <c r="AZ15">
        <f t="shared" ref="AZ15" si="616">AVERAGE($B114:$B123)*AVERAGE($C$473:$C$482)</f>
        <v>0</v>
      </c>
      <c r="BA15">
        <f t="shared" ref="BA15" si="617">AVERAGE($B114:$B123)*AVERAGE($C$483:$C$492)</f>
        <v>0</v>
      </c>
      <c r="BB15">
        <f t="shared" ref="BB15" si="618">AVERAGE($B114:$B123)*AVERAGE($C$493:$C$502)</f>
        <v>0</v>
      </c>
      <c r="BC15">
        <f t="shared" ref="BC15" si="619">AVERAGE($B114:$B123)*AVERAGE($C$503:$C$512)</f>
        <v>0</v>
      </c>
      <c r="BD15">
        <f t="shared" ref="BD15" si="620">AVERAGE($B114:$B123)*AVERAGE($C$513:$C$522)</f>
        <v>0</v>
      </c>
      <c r="BE15">
        <f t="shared" ref="BE15" si="621">AVERAGE($B114:$B123)*AVERAGE($C$523:$C$532)</f>
        <v>0</v>
      </c>
      <c r="BF15">
        <f t="shared" ref="BF15" si="622">AVERAGE($B114:$B123)*AVERAGE($C$533:$C$542)</f>
        <v>0</v>
      </c>
      <c r="BG15">
        <f t="shared" ref="BG15" si="623">AVERAGE($B114:$B123)*AVERAGE($C$543:$C$552)</f>
        <v>0</v>
      </c>
      <c r="BH15">
        <f t="shared" ref="BH15" si="624">AVERAGE($B114:$B123)*AVERAGE($C$553:$C$562)</f>
        <v>0</v>
      </c>
      <c r="BI15">
        <f t="shared" ref="BI15" si="625">AVERAGE($B114:$B123)*AVERAGE($C$563:$C$572)</f>
        <v>0</v>
      </c>
      <c r="BJ15">
        <f t="shared" ref="BJ15" si="626">AVERAGE($B114:$B123)*AVERAGE($C$573:$C$582)</f>
        <v>0</v>
      </c>
    </row>
    <row r="16" spans="1:62" x14ac:dyDescent="0.25">
      <c r="A16" s="1">
        <v>312</v>
      </c>
      <c r="B16">
        <f>VLOOKUP($A16,excitation!$A$1:$CV$577,MATCH($B$1,excitation!$A$1:$CV$1,0),0)</f>
        <v>4.5900000000000003E-2</v>
      </c>
      <c r="C16">
        <f>VLOOKUP($A16,emission!$A$1:$CV$577,MATCH($B$1,emission!$A$1:$CV$1,0),0)</f>
        <v>0</v>
      </c>
      <c r="E16" s="1">
        <v>420</v>
      </c>
      <c r="F16">
        <f t="shared" ref="F16" si="627">AVERAGE($B124:$B133)*AVERAGE($C$13:$C$22)</f>
        <v>0</v>
      </c>
      <c r="G16">
        <f t="shared" ref="G16" si="628">AVERAGE($B124:$B133)*AVERAGE($C$23:$C$32)</f>
        <v>0</v>
      </c>
      <c r="H16">
        <f t="shared" ref="H16" si="629">AVERAGE($B124:$B133)*AVERAGE($C$33:$C$42)</f>
        <v>0</v>
      </c>
      <c r="I16">
        <f t="shared" ref="I16" si="630">AVERAGE($B124:$B133)*AVERAGE($C$43:$C$52)</f>
        <v>0</v>
      </c>
      <c r="J16">
        <f t="shared" ref="J16" si="631">AVERAGE($B124:$B133)*AVERAGE($C$53:$C$62)</f>
        <v>0</v>
      </c>
      <c r="K16">
        <f t="shared" ref="K16" si="632">AVERAGE($B124:$B133)*AVERAGE($C$63:$C$72)</f>
        <v>0</v>
      </c>
      <c r="L16">
        <f t="shared" ref="L16" si="633">AVERAGE($B124:$B133)*AVERAGE($C$73:$C$82)</f>
        <v>0</v>
      </c>
      <c r="M16">
        <f t="shared" ref="M16" si="634">AVERAGE($B124:$B133)*AVERAGE($C$83:$C$92)</f>
        <v>0</v>
      </c>
      <c r="N16">
        <f t="shared" ref="N16" si="635">AVERAGE($B124:$B133)*AVERAGE($C$93:$C$102)</f>
        <v>0</v>
      </c>
      <c r="O16">
        <f t="shared" ref="O16" si="636">AVERAGE($B124:$B133)*AVERAGE($C$103:$C$112)</f>
        <v>0</v>
      </c>
      <c r="P16">
        <f t="shared" ref="P16" si="637">AVERAGE($B124:$B133)*AVERAGE($C$113:$C$122)</f>
        <v>0</v>
      </c>
      <c r="Q16">
        <f t="shared" ref="Q16" si="638">AVERAGE($B124:$B133)*AVERAGE($C$123:$C$132)</f>
        <v>0</v>
      </c>
      <c r="R16">
        <f t="shared" ref="R16" si="639">AVERAGE($B124:$B133)*AVERAGE($C$133:$C$142)</f>
        <v>0</v>
      </c>
      <c r="S16">
        <f t="shared" ref="S16" si="640">AVERAGE($B124:$B133)*AVERAGE($C$143:$C$152)</f>
        <v>0</v>
      </c>
      <c r="T16">
        <f t="shared" ref="T16" si="641">AVERAGE($B124:$B133)*AVERAGE($C$153:$C$162)</f>
        <v>0</v>
      </c>
      <c r="U16">
        <f t="shared" ref="U16" si="642">AVERAGE($B124:$B133)*AVERAGE($C$163:$C$172)</f>
        <v>4.909850000000001E-4</v>
      </c>
      <c r="V16">
        <f t="shared" ref="V16" si="643">AVERAGE($B124:$B133)*AVERAGE($C$173:$C$182)</f>
        <v>3.4238600000000008E-3</v>
      </c>
      <c r="W16">
        <f t="shared" ref="W16" si="644">AVERAGE($B124:$B133)*AVERAGE($C$183:$C$192)</f>
        <v>2.0206422500000001E-2</v>
      </c>
      <c r="X16">
        <f t="shared" ref="X16" si="645">AVERAGE($B124:$B133)*AVERAGE($C$193:$C$202)</f>
        <v>7.8740089999999999E-2</v>
      </c>
      <c r="Y16">
        <f t="shared" ref="Y16" si="646">AVERAGE($B124:$B133)*AVERAGE($C$203:$C$212)</f>
        <v>0.17881195750000001</v>
      </c>
      <c r="Z16">
        <f t="shared" ref="Z16" si="647">AVERAGE($B124:$B133)*AVERAGE($C$213:$C$222)</f>
        <v>0.20211636499999999</v>
      </c>
      <c r="AA16">
        <f t="shared" ref="AA16" si="648">AVERAGE($B124:$B133)*AVERAGE($C$223:$C$232)</f>
        <v>0.13396721249999999</v>
      </c>
      <c r="AB16">
        <f t="shared" ref="AB16" si="649">AVERAGE($B124:$B133)*AVERAGE($C$233:$C$242)</f>
        <v>9.5033839999999981E-2</v>
      </c>
      <c r="AC16">
        <f t="shared" ref="AC16" si="650">AVERAGE($B124:$B133)*AVERAGE($C$243:$C$252)</f>
        <v>7.621347249999999E-2</v>
      </c>
      <c r="AD16">
        <f t="shared" ref="AD16" si="651">AVERAGE($B124:$B133)*AVERAGE($C$253:$C$262)</f>
        <v>5.4788277500000003E-2</v>
      </c>
      <c r="AE16">
        <f t="shared" ref="AE16" si="652">AVERAGE($B124:$B133)*AVERAGE($C$263:$C$272)</f>
        <v>3.4803450000000007E-2</v>
      </c>
      <c r="AF16">
        <f t="shared" ref="AF16" si="653">AVERAGE($B124:$B133)*AVERAGE($C$273:$C$282)</f>
        <v>2.2235537499999996E-2</v>
      </c>
      <c r="AG16">
        <f t="shared" ref="AG16" si="654">AVERAGE($B124:$B133)*AVERAGE($C$283:$C$292)</f>
        <v>1.5250949999999999E-2</v>
      </c>
      <c r="AH16">
        <f t="shared" ref="AH16" si="655">AVERAGE($B124:$B133)*AVERAGE($C$293:$C$302)</f>
        <v>1.08777075E-2</v>
      </c>
      <c r="AI16">
        <f t="shared" ref="AI16" si="656">AVERAGE($B124:$B133)*AVERAGE($C$303:$C$312)</f>
        <v>7.4929524999999995E-3</v>
      </c>
      <c r="AJ16">
        <f t="shared" ref="AJ16" si="657">AVERAGE($B124:$B133)*AVERAGE($C$313:$C$322)</f>
        <v>5.1531699999999995E-3</v>
      </c>
      <c r="AK16">
        <f t="shared" ref="AK16" si="658">AVERAGE($B124:$B133)*AVERAGE($C$323:$C$332)</f>
        <v>3.5759349999999988E-3</v>
      </c>
      <c r="AL16">
        <f t="shared" ref="AL16" si="659">AVERAGE($B124:$B133)*AVERAGE($C$333:$C$342)</f>
        <v>2.7004174999999998E-3</v>
      </c>
      <c r="AM16">
        <f t="shared" ref="AM16" si="660">AVERAGE($B124:$B133)*AVERAGE($C$343:$C$352)</f>
        <v>2.1725E-3</v>
      </c>
      <c r="AN16">
        <f t="shared" ref="AN16" si="661">AVERAGE($B124:$B133)*AVERAGE($C$353:$C$362)</f>
        <v>1.7640700000000002E-3</v>
      </c>
      <c r="AO16">
        <f t="shared" ref="AO16" si="662">AVERAGE($B124:$B133)*AVERAGE($C$363:$C$372)</f>
        <v>1.5859250000000002E-3</v>
      </c>
      <c r="AP16">
        <f t="shared" ref="AP16" si="663">AVERAGE($B124:$B133)*AVERAGE($C$373:$C$382)</f>
        <v>1.4338499999999998E-3</v>
      </c>
      <c r="AQ16">
        <f t="shared" ref="AQ16" si="664">AVERAGE($B124:$B133)*AVERAGE($C$383:$C$392)</f>
        <v>1.4381950000000002E-3</v>
      </c>
      <c r="AR16">
        <f t="shared" ref="AR16" si="665">AVERAGE($B124:$B133)*AVERAGE($C$393:$C$402)</f>
        <v>1.4034349999999998E-3</v>
      </c>
      <c r="AS16">
        <f t="shared" ref="AS16" si="666">AVERAGE($B124:$B133)*AVERAGE($C$403:$C$412)</f>
        <v>2.7808000000000005E-4</v>
      </c>
      <c r="AT16">
        <f t="shared" ref="AT16" si="667">AVERAGE($B124:$B133)*AVERAGE($C$413:$C$422)</f>
        <v>0</v>
      </c>
      <c r="AU16">
        <f t="shared" ref="AU16" si="668">AVERAGE($B124:$B133)*AVERAGE($C$423:$C$432)</f>
        <v>0</v>
      </c>
      <c r="AV16">
        <f t="shared" ref="AV16" si="669">AVERAGE($B124:$B133)*AVERAGE($C$433:$C$442)</f>
        <v>0</v>
      </c>
      <c r="AW16">
        <f t="shared" ref="AW16" si="670">AVERAGE($B124:$B133)*AVERAGE($C$443:$C$452)</f>
        <v>0</v>
      </c>
      <c r="AX16">
        <f t="shared" ref="AX16" si="671">AVERAGE($B124:$B133)*AVERAGE($C$453:$C$462)</f>
        <v>0</v>
      </c>
      <c r="AY16">
        <f t="shared" ref="AY16" si="672">AVERAGE($B124:$B133)*AVERAGE($C$463:$C$472)</f>
        <v>0</v>
      </c>
      <c r="AZ16">
        <f t="shared" ref="AZ16" si="673">AVERAGE($B124:$B133)*AVERAGE($C$473:$C$482)</f>
        <v>0</v>
      </c>
      <c r="BA16">
        <f t="shared" ref="BA16" si="674">AVERAGE($B124:$B133)*AVERAGE($C$483:$C$492)</f>
        <v>0</v>
      </c>
      <c r="BB16">
        <f t="shared" ref="BB16" si="675">AVERAGE($B124:$B133)*AVERAGE($C$493:$C$502)</f>
        <v>0</v>
      </c>
      <c r="BC16">
        <f t="shared" ref="BC16" si="676">AVERAGE($B124:$B133)*AVERAGE($C$503:$C$512)</f>
        <v>0</v>
      </c>
      <c r="BD16">
        <f t="shared" ref="BD16" si="677">AVERAGE($B124:$B133)*AVERAGE($C$513:$C$522)</f>
        <v>0</v>
      </c>
      <c r="BE16">
        <f t="shared" ref="BE16" si="678">AVERAGE($B124:$B133)*AVERAGE($C$523:$C$532)</f>
        <v>0</v>
      </c>
      <c r="BF16">
        <f t="shared" ref="BF16" si="679">AVERAGE($B124:$B133)*AVERAGE($C$533:$C$542)</f>
        <v>0</v>
      </c>
      <c r="BG16">
        <f t="shared" ref="BG16" si="680">AVERAGE($B124:$B133)*AVERAGE($C$543:$C$552)</f>
        <v>0</v>
      </c>
      <c r="BH16">
        <f t="shared" ref="BH16" si="681">AVERAGE($B124:$B133)*AVERAGE($C$553:$C$562)</f>
        <v>0</v>
      </c>
      <c r="BI16">
        <f t="shared" ref="BI16" si="682">AVERAGE($B124:$B133)*AVERAGE($C$563:$C$572)</f>
        <v>0</v>
      </c>
      <c r="BJ16">
        <f t="shared" ref="BJ16" si="683">AVERAGE($B124:$B133)*AVERAGE($C$573:$C$582)</f>
        <v>0</v>
      </c>
    </row>
    <row r="17" spans="1:62" x14ac:dyDescent="0.25">
      <c r="A17" s="1">
        <v>313</v>
      </c>
      <c r="B17">
        <f>VLOOKUP($A17,excitation!$A$1:$CV$577,MATCH($B$1,excitation!$A$1:$CV$1,0),0)</f>
        <v>4.4600000000000001E-2</v>
      </c>
      <c r="C17">
        <f>VLOOKUP($A17,emission!$A$1:$CV$577,MATCH($B$1,emission!$A$1:$CV$1,0),0)</f>
        <v>0</v>
      </c>
      <c r="E17" s="1">
        <v>430</v>
      </c>
      <c r="F17">
        <f t="shared" ref="F17" si="684">AVERAGE($B134:$B143)*AVERAGE($C$13:$C$22)</f>
        <v>0</v>
      </c>
      <c r="G17">
        <f t="shared" ref="G17" si="685">AVERAGE($B134:$B143)*AVERAGE($C$23:$C$32)</f>
        <v>0</v>
      </c>
      <c r="H17">
        <f t="shared" ref="H17" si="686">AVERAGE($B134:$B143)*AVERAGE($C$33:$C$42)</f>
        <v>0</v>
      </c>
      <c r="I17">
        <f t="shared" ref="I17" si="687">AVERAGE($B134:$B143)*AVERAGE($C$43:$C$52)</f>
        <v>0</v>
      </c>
      <c r="J17">
        <f t="shared" ref="J17" si="688">AVERAGE($B134:$B143)*AVERAGE($C$53:$C$62)</f>
        <v>0</v>
      </c>
      <c r="K17">
        <f t="shared" ref="K17" si="689">AVERAGE($B134:$B143)*AVERAGE($C$63:$C$72)</f>
        <v>0</v>
      </c>
      <c r="L17">
        <f t="shared" ref="L17" si="690">AVERAGE($B134:$B143)*AVERAGE($C$73:$C$82)</f>
        <v>0</v>
      </c>
      <c r="M17">
        <f t="shared" ref="M17" si="691">AVERAGE($B134:$B143)*AVERAGE($C$83:$C$92)</f>
        <v>0</v>
      </c>
      <c r="N17">
        <f t="shared" ref="N17" si="692">AVERAGE($B134:$B143)*AVERAGE($C$93:$C$102)</f>
        <v>0</v>
      </c>
      <c r="O17">
        <f t="shared" ref="O17" si="693">AVERAGE($B134:$B143)*AVERAGE($C$103:$C$112)</f>
        <v>0</v>
      </c>
      <c r="P17">
        <f t="shared" ref="P17" si="694">AVERAGE($B134:$B143)*AVERAGE($C$113:$C$122)</f>
        <v>0</v>
      </c>
      <c r="Q17">
        <f t="shared" ref="Q17" si="695">AVERAGE($B134:$B143)*AVERAGE($C$123:$C$132)</f>
        <v>0</v>
      </c>
      <c r="R17">
        <f t="shared" ref="R17" si="696">AVERAGE($B134:$B143)*AVERAGE($C$133:$C$142)</f>
        <v>0</v>
      </c>
      <c r="S17">
        <f t="shared" ref="S17" si="697">AVERAGE($B134:$B143)*AVERAGE($C$143:$C$152)</f>
        <v>0</v>
      </c>
      <c r="T17">
        <f t="shared" ref="T17" si="698">AVERAGE($B134:$B143)*AVERAGE($C$153:$C$162)</f>
        <v>0</v>
      </c>
      <c r="U17">
        <f t="shared" ref="U17" si="699">AVERAGE($B134:$B143)*AVERAGE($C$163:$C$172)</f>
        <v>6.1643760000000005E-4</v>
      </c>
      <c r="V17">
        <f t="shared" ref="V17" si="700">AVERAGE($B134:$B143)*AVERAGE($C$173:$C$182)</f>
        <v>4.2986976000000008E-3</v>
      </c>
      <c r="W17">
        <f t="shared" ref="W17" si="701">AVERAGE($B134:$B143)*AVERAGE($C$183:$C$192)</f>
        <v>2.5369407600000001E-2</v>
      </c>
      <c r="X17">
        <f t="shared" ref="X17" si="702">AVERAGE($B134:$B143)*AVERAGE($C$193:$C$202)</f>
        <v>9.8859134399999993E-2</v>
      </c>
      <c r="Y17">
        <f t="shared" ref="Y17" si="703">AVERAGE($B134:$B143)*AVERAGE($C$203:$C$212)</f>
        <v>0.22450057320000003</v>
      </c>
      <c r="Z17">
        <f t="shared" ref="Z17" si="704">AVERAGE($B134:$B143)*AVERAGE($C$213:$C$222)</f>
        <v>0.25375953839999998</v>
      </c>
      <c r="AA17">
        <f t="shared" ref="AA17" si="705">AVERAGE($B134:$B143)*AVERAGE($C$223:$C$232)</f>
        <v>0.16819745399999997</v>
      </c>
      <c r="AB17">
        <f t="shared" ref="AB17" si="706">AVERAGE($B134:$B143)*AVERAGE($C$233:$C$242)</f>
        <v>0.11931613439999998</v>
      </c>
      <c r="AC17">
        <f t="shared" ref="AC17" si="707">AVERAGE($B134:$B143)*AVERAGE($C$243:$C$252)</f>
        <v>9.5686935599999995E-2</v>
      </c>
      <c r="AD17">
        <f t="shared" ref="AD17" si="708">AVERAGE($B134:$B143)*AVERAGE($C$253:$C$262)</f>
        <v>6.8787344400000006E-2</v>
      </c>
      <c r="AE17">
        <f t="shared" ref="AE17" si="709">AVERAGE($B134:$B143)*AVERAGE($C$263:$C$272)</f>
        <v>4.3696152000000009E-2</v>
      </c>
      <c r="AF17">
        <f t="shared" ref="AF17" si="710">AVERAGE($B134:$B143)*AVERAGE($C$273:$C$282)</f>
        <v>2.7916985999999994E-2</v>
      </c>
      <c r="AG17">
        <f t="shared" ref="AG17" si="711">AVERAGE($B134:$B143)*AVERAGE($C$283:$C$292)</f>
        <v>1.9147752000000001E-2</v>
      </c>
      <c r="AH17">
        <f t="shared" ref="AH17" si="712">AVERAGE($B134:$B143)*AVERAGE($C$293:$C$302)</f>
        <v>1.3657093200000001E-2</v>
      </c>
      <c r="AI17">
        <f t="shared" ref="AI17" si="713">AVERAGE($B134:$B143)*AVERAGE($C$303:$C$312)</f>
        <v>9.4074924000000001E-3</v>
      </c>
      <c r="AJ17">
        <f t="shared" ref="AJ17" si="714">AVERAGE($B134:$B143)*AVERAGE($C$313:$C$322)</f>
        <v>6.4698671999999999E-3</v>
      </c>
      <c r="AK17">
        <f t="shared" ref="AK17" si="715">AVERAGE($B134:$B143)*AVERAGE($C$323:$C$332)</f>
        <v>4.4896295999999987E-3</v>
      </c>
      <c r="AL17">
        <f t="shared" ref="AL17" si="716">AVERAGE($B134:$B143)*AVERAGE($C$333:$C$342)</f>
        <v>3.3904068000000002E-3</v>
      </c>
      <c r="AM17">
        <f t="shared" ref="AM17" si="717">AVERAGE($B134:$B143)*AVERAGE($C$343:$C$352)</f>
        <v>2.7276000000000002E-3</v>
      </c>
      <c r="AN17">
        <f t="shared" ref="AN17" si="718">AVERAGE($B134:$B143)*AVERAGE($C$353:$C$362)</f>
        <v>2.2148112000000002E-3</v>
      </c>
      <c r="AO17">
        <f t="shared" ref="AO17" si="719">AVERAGE($B134:$B143)*AVERAGE($C$363:$C$372)</f>
        <v>1.9911480000000003E-3</v>
      </c>
      <c r="AP17">
        <f t="shared" ref="AP17" si="720">AVERAGE($B134:$B143)*AVERAGE($C$373:$C$382)</f>
        <v>1.8002159999999997E-3</v>
      </c>
      <c r="AQ17">
        <f t="shared" ref="AQ17" si="721">AVERAGE($B134:$B143)*AVERAGE($C$383:$C$392)</f>
        <v>1.8056712000000003E-3</v>
      </c>
      <c r="AR17">
        <f t="shared" ref="AR17" si="722">AVERAGE($B134:$B143)*AVERAGE($C$393:$C$402)</f>
        <v>1.7620295999999996E-3</v>
      </c>
      <c r="AS17">
        <f t="shared" ref="AS17" si="723">AVERAGE($B134:$B143)*AVERAGE($C$403:$C$412)</f>
        <v>3.4913280000000005E-4</v>
      </c>
      <c r="AT17">
        <f t="shared" ref="AT17" si="724">AVERAGE($B134:$B143)*AVERAGE($C$413:$C$422)</f>
        <v>0</v>
      </c>
      <c r="AU17">
        <f t="shared" ref="AU17" si="725">AVERAGE($B134:$B143)*AVERAGE($C$423:$C$432)</f>
        <v>0</v>
      </c>
      <c r="AV17">
        <f t="shared" ref="AV17" si="726">AVERAGE($B134:$B143)*AVERAGE($C$433:$C$442)</f>
        <v>0</v>
      </c>
      <c r="AW17">
        <f t="shared" ref="AW17" si="727">AVERAGE($B134:$B143)*AVERAGE($C$443:$C$452)</f>
        <v>0</v>
      </c>
      <c r="AX17">
        <f t="shared" ref="AX17" si="728">AVERAGE($B134:$B143)*AVERAGE($C$453:$C$462)</f>
        <v>0</v>
      </c>
      <c r="AY17">
        <f t="shared" ref="AY17" si="729">AVERAGE($B134:$B143)*AVERAGE($C$463:$C$472)</f>
        <v>0</v>
      </c>
      <c r="AZ17">
        <f t="shared" ref="AZ17" si="730">AVERAGE($B134:$B143)*AVERAGE($C$473:$C$482)</f>
        <v>0</v>
      </c>
      <c r="BA17">
        <f t="shared" ref="BA17" si="731">AVERAGE($B134:$B143)*AVERAGE($C$483:$C$492)</f>
        <v>0</v>
      </c>
      <c r="BB17">
        <f t="shared" ref="BB17" si="732">AVERAGE($B134:$B143)*AVERAGE($C$493:$C$502)</f>
        <v>0</v>
      </c>
      <c r="BC17">
        <f t="shared" ref="BC17" si="733">AVERAGE($B134:$B143)*AVERAGE($C$503:$C$512)</f>
        <v>0</v>
      </c>
      <c r="BD17">
        <f t="shared" ref="BD17" si="734">AVERAGE($B134:$B143)*AVERAGE($C$513:$C$522)</f>
        <v>0</v>
      </c>
      <c r="BE17">
        <f t="shared" ref="BE17" si="735">AVERAGE($B134:$B143)*AVERAGE($C$523:$C$532)</f>
        <v>0</v>
      </c>
      <c r="BF17">
        <f t="shared" ref="BF17" si="736">AVERAGE($B134:$B143)*AVERAGE($C$533:$C$542)</f>
        <v>0</v>
      </c>
      <c r="BG17">
        <f t="shared" ref="BG17" si="737">AVERAGE($B134:$B143)*AVERAGE($C$543:$C$552)</f>
        <v>0</v>
      </c>
      <c r="BH17">
        <f t="shared" ref="BH17" si="738">AVERAGE($B134:$B143)*AVERAGE($C$553:$C$562)</f>
        <v>0</v>
      </c>
      <c r="BI17">
        <f t="shared" ref="BI17" si="739">AVERAGE($B134:$B143)*AVERAGE($C$563:$C$572)</f>
        <v>0</v>
      </c>
      <c r="BJ17">
        <f t="shared" ref="BJ17" si="740">AVERAGE($B134:$B143)*AVERAGE($C$573:$C$582)</f>
        <v>0</v>
      </c>
    </row>
    <row r="18" spans="1:62" x14ac:dyDescent="0.25">
      <c r="A18" s="1">
        <v>314</v>
      </c>
      <c r="B18">
        <f>VLOOKUP($A18,excitation!$A$1:$CV$577,MATCH($B$1,excitation!$A$1:$CV$1,0),0)</f>
        <v>4.3900000000000002E-2</v>
      </c>
      <c r="C18">
        <f>VLOOKUP($A18,emission!$A$1:$CV$577,MATCH($B$1,emission!$A$1:$CV$1,0),0)</f>
        <v>0</v>
      </c>
      <c r="E18" s="1">
        <v>440</v>
      </c>
      <c r="F18">
        <f t="shared" ref="F18" si="741">AVERAGE($B144:$B153)*AVERAGE($C$13:$C$22)</f>
        <v>0</v>
      </c>
      <c r="G18">
        <f t="shared" ref="G18" si="742">AVERAGE($B144:$B153)*AVERAGE($C$23:$C$32)</f>
        <v>0</v>
      </c>
      <c r="H18">
        <f t="shared" ref="H18" si="743">AVERAGE($B144:$B153)*AVERAGE($C$33:$C$42)</f>
        <v>0</v>
      </c>
      <c r="I18">
        <f t="shared" ref="I18" si="744">AVERAGE($B144:$B153)*AVERAGE($C$43:$C$52)</f>
        <v>0</v>
      </c>
      <c r="J18">
        <f t="shared" ref="J18" si="745">AVERAGE($B144:$B153)*AVERAGE($C$53:$C$62)</f>
        <v>0</v>
      </c>
      <c r="K18">
        <f t="shared" ref="K18" si="746">AVERAGE($B144:$B153)*AVERAGE($C$63:$C$72)</f>
        <v>0</v>
      </c>
      <c r="L18">
        <f t="shared" ref="L18" si="747">AVERAGE($B144:$B153)*AVERAGE($C$73:$C$82)</f>
        <v>0</v>
      </c>
      <c r="M18">
        <f t="shared" ref="M18" si="748">AVERAGE($B144:$B153)*AVERAGE($C$83:$C$92)</f>
        <v>0</v>
      </c>
      <c r="N18">
        <f t="shared" ref="N18" si="749">AVERAGE($B144:$B153)*AVERAGE($C$93:$C$102)</f>
        <v>0</v>
      </c>
      <c r="O18">
        <f t="shared" ref="O18" si="750">AVERAGE($B144:$B153)*AVERAGE($C$103:$C$112)</f>
        <v>0</v>
      </c>
      <c r="P18">
        <f t="shared" ref="P18" si="751">AVERAGE($B144:$B153)*AVERAGE($C$113:$C$122)</f>
        <v>0</v>
      </c>
      <c r="Q18">
        <f t="shared" ref="Q18" si="752">AVERAGE($B144:$B153)*AVERAGE($C$123:$C$132)</f>
        <v>0</v>
      </c>
      <c r="R18">
        <f t="shared" ref="R18" si="753">AVERAGE($B144:$B153)*AVERAGE($C$133:$C$142)</f>
        <v>0</v>
      </c>
      <c r="S18">
        <f t="shared" ref="S18" si="754">AVERAGE($B144:$B153)*AVERAGE($C$143:$C$152)</f>
        <v>0</v>
      </c>
      <c r="T18">
        <f t="shared" ref="T18" si="755">AVERAGE($B144:$B153)*AVERAGE($C$153:$C$162)</f>
        <v>0</v>
      </c>
      <c r="U18">
        <f t="shared" ref="U18" si="756">AVERAGE($B144:$B153)*AVERAGE($C$163:$C$172)</f>
        <v>8.7398720000000029E-4</v>
      </c>
      <c r="V18">
        <f t="shared" ref="V18" si="757">AVERAGE($B144:$B153)*AVERAGE($C$173:$C$182)</f>
        <v>6.0947072000000022E-3</v>
      </c>
      <c r="W18">
        <f t="shared" ref="W18" si="758">AVERAGE($B144:$B153)*AVERAGE($C$183:$C$192)</f>
        <v>3.5968827200000011E-2</v>
      </c>
      <c r="X18">
        <f t="shared" ref="X18" si="759">AVERAGE($B144:$B153)*AVERAGE($C$193:$C$202)</f>
        <v>0.14016279680000002</v>
      </c>
      <c r="Y18">
        <f t="shared" ref="Y18" si="760">AVERAGE($B144:$B153)*AVERAGE($C$203:$C$212)</f>
        <v>0.31829763040000009</v>
      </c>
      <c r="Z18">
        <f t="shared" ref="Z18" si="761">AVERAGE($B144:$B153)*AVERAGE($C$213:$C$222)</f>
        <v>0.35978108480000004</v>
      </c>
      <c r="AA18">
        <f t="shared" ref="AA18" si="762">AVERAGE($B144:$B153)*AVERAGE($C$223:$C$232)</f>
        <v>0.23847088800000002</v>
      </c>
      <c r="AB18">
        <f t="shared" ref="AB18" si="763">AVERAGE($B144:$B153)*AVERAGE($C$233:$C$242)</f>
        <v>0.16916679679999999</v>
      </c>
      <c r="AC18">
        <f t="shared" ref="AC18" si="764">AVERAGE($B144:$B153)*AVERAGE($C$243:$C$252)</f>
        <v>0.13566524320000001</v>
      </c>
      <c r="AD18">
        <f t="shared" ref="AD18" si="765">AVERAGE($B144:$B153)*AVERAGE($C$253:$C$262)</f>
        <v>9.752691680000003E-2</v>
      </c>
      <c r="AE18">
        <f t="shared" ref="AE18" si="766">AVERAGE($B144:$B153)*AVERAGE($C$263:$C$272)</f>
        <v>6.1952544000000026E-2</v>
      </c>
      <c r="AF18">
        <f t="shared" ref="AF18" si="767">AVERAGE($B144:$B153)*AVERAGE($C$273:$C$282)</f>
        <v>3.9580791999999997E-2</v>
      </c>
      <c r="AG18">
        <f t="shared" ref="AG18" si="768">AVERAGE($B144:$B153)*AVERAGE($C$283:$C$292)</f>
        <v>2.7147744000000005E-2</v>
      </c>
      <c r="AH18">
        <f t="shared" ref="AH18" si="769">AVERAGE($B144:$B153)*AVERAGE($C$293:$C$302)</f>
        <v>1.9363070400000005E-2</v>
      </c>
      <c r="AI18">
        <f t="shared" ref="AI18" si="770">AVERAGE($B144:$B153)*AVERAGE($C$303:$C$312)</f>
        <v>1.3337972800000002E-2</v>
      </c>
      <c r="AJ18">
        <f t="shared" ref="AJ18" si="771">AVERAGE($B144:$B153)*AVERAGE($C$313:$C$322)</f>
        <v>9.1729984000000001E-3</v>
      </c>
      <c r="AK18">
        <f t="shared" ref="AK18" si="772">AVERAGE($B144:$B153)*AVERAGE($C$323:$C$332)</f>
        <v>6.3654111999999997E-3</v>
      </c>
      <c r="AL18">
        <f t="shared" ref="AL18" si="773">AVERAGE($B144:$B153)*AVERAGE($C$333:$C$342)</f>
        <v>4.8069296000000008E-3</v>
      </c>
      <c r="AM18">
        <f t="shared" ref="AM18" si="774">AVERAGE($B144:$B153)*AVERAGE($C$343:$C$352)</f>
        <v>3.8672000000000008E-3</v>
      </c>
      <c r="AN18">
        <f t="shared" ref="AN18" si="775">AVERAGE($B144:$B153)*AVERAGE($C$353:$C$362)</f>
        <v>3.1401664000000008E-3</v>
      </c>
      <c r="AO18">
        <f t="shared" ref="AO18" si="776">AVERAGE($B144:$B153)*AVERAGE($C$363:$C$372)</f>
        <v>2.8230560000000009E-3</v>
      </c>
      <c r="AP18">
        <f t="shared" ref="AP18" si="777">AVERAGE($B144:$B153)*AVERAGE($C$373:$C$382)</f>
        <v>2.5523519999999999E-3</v>
      </c>
      <c r="AQ18">
        <f t="shared" ref="AQ18" si="778">AVERAGE($B144:$B153)*AVERAGE($C$383:$C$392)</f>
        <v>2.5600864000000006E-3</v>
      </c>
      <c r="AR18">
        <f t="shared" ref="AR18" si="779">AVERAGE($B144:$B153)*AVERAGE($C$393:$C$402)</f>
        <v>2.4982111999999998E-3</v>
      </c>
      <c r="AS18">
        <f t="shared" ref="AS18" si="780">AVERAGE($B144:$B153)*AVERAGE($C$403:$C$412)</f>
        <v>4.9500160000000011E-4</v>
      </c>
      <c r="AT18">
        <f t="shared" ref="AT18" si="781">AVERAGE($B144:$B153)*AVERAGE($C$413:$C$422)</f>
        <v>0</v>
      </c>
      <c r="AU18">
        <f t="shared" ref="AU18" si="782">AVERAGE($B144:$B153)*AVERAGE($C$423:$C$432)</f>
        <v>0</v>
      </c>
      <c r="AV18">
        <f t="shared" ref="AV18" si="783">AVERAGE($B144:$B153)*AVERAGE($C$433:$C$442)</f>
        <v>0</v>
      </c>
      <c r="AW18">
        <f t="shared" ref="AW18" si="784">AVERAGE($B144:$B153)*AVERAGE($C$443:$C$452)</f>
        <v>0</v>
      </c>
      <c r="AX18">
        <f t="shared" ref="AX18" si="785">AVERAGE($B144:$B153)*AVERAGE($C$453:$C$462)</f>
        <v>0</v>
      </c>
      <c r="AY18">
        <f t="shared" ref="AY18" si="786">AVERAGE($B144:$B153)*AVERAGE($C$463:$C$472)</f>
        <v>0</v>
      </c>
      <c r="AZ18">
        <f t="shared" ref="AZ18" si="787">AVERAGE($B144:$B153)*AVERAGE($C$473:$C$482)</f>
        <v>0</v>
      </c>
      <c r="BA18">
        <f t="shared" ref="BA18" si="788">AVERAGE($B144:$B153)*AVERAGE($C$483:$C$492)</f>
        <v>0</v>
      </c>
      <c r="BB18">
        <f t="shared" ref="BB18" si="789">AVERAGE($B144:$B153)*AVERAGE($C$493:$C$502)</f>
        <v>0</v>
      </c>
      <c r="BC18">
        <f t="shared" ref="BC18" si="790">AVERAGE($B144:$B153)*AVERAGE($C$503:$C$512)</f>
        <v>0</v>
      </c>
      <c r="BD18">
        <f t="shared" ref="BD18" si="791">AVERAGE($B144:$B153)*AVERAGE($C$513:$C$522)</f>
        <v>0</v>
      </c>
      <c r="BE18">
        <f t="shared" ref="BE18" si="792">AVERAGE($B144:$B153)*AVERAGE($C$523:$C$532)</f>
        <v>0</v>
      </c>
      <c r="BF18">
        <f t="shared" ref="BF18" si="793">AVERAGE($B144:$B153)*AVERAGE($C$533:$C$542)</f>
        <v>0</v>
      </c>
      <c r="BG18">
        <f t="shared" ref="BG18" si="794">AVERAGE($B144:$B153)*AVERAGE($C$543:$C$552)</f>
        <v>0</v>
      </c>
      <c r="BH18">
        <f t="shared" ref="BH18" si="795">AVERAGE($B144:$B153)*AVERAGE($C$553:$C$562)</f>
        <v>0</v>
      </c>
      <c r="BI18">
        <f t="shared" ref="BI18" si="796">AVERAGE($B144:$B153)*AVERAGE($C$563:$C$572)</f>
        <v>0</v>
      </c>
      <c r="BJ18">
        <f t="shared" ref="BJ18" si="797">AVERAGE($B144:$B153)*AVERAGE($C$573:$C$582)</f>
        <v>0</v>
      </c>
    </row>
    <row r="19" spans="1:62" x14ac:dyDescent="0.25">
      <c r="A19" s="1">
        <v>315</v>
      </c>
      <c r="B19">
        <f>VLOOKUP($A19,excitation!$A$1:$CV$577,MATCH($B$1,excitation!$A$1:$CV$1,0),0)</f>
        <v>4.4600000000000001E-2</v>
      </c>
      <c r="C19">
        <f>VLOOKUP($A19,emission!$A$1:$CV$577,MATCH($B$1,emission!$A$1:$CV$1,0),0)</f>
        <v>0</v>
      </c>
      <c r="E19" s="1">
        <v>450</v>
      </c>
      <c r="F19">
        <f t="shared" ref="F19" si="798">AVERAGE($B154:$B163)*AVERAGE($C$13:$C$22)</f>
        <v>0</v>
      </c>
      <c r="G19">
        <f t="shared" ref="G19" si="799">AVERAGE($B154:$B163)*AVERAGE($C$23:$C$32)</f>
        <v>0</v>
      </c>
      <c r="H19">
        <f t="shared" ref="H19" si="800">AVERAGE($B154:$B163)*AVERAGE($C$33:$C$42)</f>
        <v>0</v>
      </c>
      <c r="I19">
        <f t="shared" ref="I19" si="801">AVERAGE($B154:$B163)*AVERAGE($C$43:$C$52)</f>
        <v>0</v>
      </c>
      <c r="J19">
        <f t="shared" ref="J19" si="802">AVERAGE($B154:$B163)*AVERAGE($C$53:$C$62)</f>
        <v>0</v>
      </c>
      <c r="K19">
        <f t="shared" ref="K19" si="803">AVERAGE($B154:$B163)*AVERAGE($C$63:$C$72)</f>
        <v>0</v>
      </c>
      <c r="L19">
        <f t="shared" ref="L19" si="804">AVERAGE($B154:$B163)*AVERAGE($C$73:$C$82)</f>
        <v>0</v>
      </c>
      <c r="M19">
        <f t="shared" ref="M19" si="805">AVERAGE($B154:$B163)*AVERAGE($C$83:$C$92)</f>
        <v>0</v>
      </c>
      <c r="N19">
        <f t="shared" ref="N19" si="806">AVERAGE($B154:$B163)*AVERAGE($C$93:$C$102)</f>
        <v>0</v>
      </c>
      <c r="O19">
        <f t="shared" ref="O19" si="807">AVERAGE($B154:$B163)*AVERAGE($C$103:$C$112)</f>
        <v>0</v>
      </c>
      <c r="P19">
        <f t="shared" ref="P19" si="808">AVERAGE($B154:$B163)*AVERAGE($C$113:$C$122)</f>
        <v>0</v>
      </c>
      <c r="Q19">
        <f t="shared" ref="Q19" si="809">AVERAGE($B154:$B163)*AVERAGE($C$123:$C$132)</f>
        <v>0</v>
      </c>
      <c r="R19">
        <f t="shared" ref="R19" si="810">AVERAGE($B154:$B163)*AVERAGE($C$133:$C$142)</f>
        <v>0</v>
      </c>
      <c r="S19">
        <f t="shared" ref="S19" si="811">AVERAGE($B154:$B163)*AVERAGE($C$143:$C$152)</f>
        <v>0</v>
      </c>
      <c r="T19">
        <f t="shared" ref="T19" si="812">AVERAGE($B154:$B163)*AVERAGE($C$153:$C$162)</f>
        <v>0</v>
      </c>
      <c r="U19">
        <f t="shared" ref="U19" si="813">AVERAGE($B154:$B163)*AVERAGE($C$163:$C$172)</f>
        <v>1.2462996000000004E-3</v>
      </c>
      <c r="V19">
        <f t="shared" ref="V19" si="814">AVERAGE($B154:$B163)*AVERAGE($C$173:$C$182)</f>
        <v>8.6910096000000023E-3</v>
      </c>
      <c r="W19">
        <f t="shared" ref="W19" si="815">AVERAGE($B154:$B163)*AVERAGE($C$183:$C$192)</f>
        <v>5.1291294600000009E-2</v>
      </c>
      <c r="X19">
        <f t="shared" ref="X19" si="816">AVERAGE($B154:$B163)*AVERAGE($C$193:$C$202)</f>
        <v>0.19987116240000002</v>
      </c>
      <c r="Y19">
        <f t="shared" ref="Y19" si="817">AVERAGE($B154:$B163)*AVERAGE($C$203:$C$212)</f>
        <v>0.4538901822000001</v>
      </c>
      <c r="Z19">
        <f t="shared" ref="Z19" si="818">AVERAGE($B154:$B163)*AVERAGE($C$213:$C$222)</f>
        <v>0.51304529640000007</v>
      </c>
      <c r="AA19">
        <f t="shared" ref="AA19" si="819">AVERAGE($B154:$B163)*AVERAGE($C$223:$C$232)</f>
        <v>0.34005780899999999</v>
      </c>
      <c r="AB19">
        <f t="shared" ref="AB19" si="820">AVERAGE($B154:$B163)*AVERAGE($C$233:$C$242)</f>
        <v>0.24123066239999999</v>
      </c>
      <c r="AC19">
        <f t="shared" ref="AC19" si="821">AVERAGE($B154:$B163)*AVERAGE($C$243:$C$252)</f>
        <v>0.19345768259999999</v>
      </c>
      <c r="AD19">
        <f t="shared" ref="AD19" si="822">AVERAGE($B154:$B163)*AVERAGE($C$253:$C$262)</f>
        <v>0.13907269740000003</v>
      </c>
      <c r="AE19">
        <f t="shared" ref="AE19" si="823">AVERAGE($B154:$B163)*AVERAGE($C$263:$C$272)</f>
        <v>8.8343892000000035E-2</v>
      </c>
      <c r="AF19">
        <f t="shared" ref="AF19" si="824">AVERAGE($B154:$B163)*AVERAGE($C$273:$C$282)</f>
        <v>5.6441930999999994E-2</v>
      </c>
      <c r="AG19">
        <f t="shared" ref="AG19" si="825">AVERAGE($B154:$B163)*AVERAGE($C$283:$C$292)</f>
        <v>3.8712492000000001E-2</v>
      </c>
      <c r="AH19">
        <f t="shared" ref="AH19" si="826">AVERAGE($B154:$B163)*AVERAGE($C$293:$C$302)</f>
        <v>2.7611602200000005E-2</v>
      </c>
      <c r="AI19">
        <f t="shared" ref="AI19" si="827">AVERAGE($B154:$B163)*AVERAGE($C$303:$C$312)</f>
        <v>1.9019855400000001E-2</v>
      </c>
      <c r="AJ19">
        <f t="shared" ref="AJ19" si="828">AVERAGE($B154:$B163)*AVERAGE($C$313:$C$322)</f>
        <v>1.30806312E-2</v>
      </c>
      <c r="AK19">
        <f t="shared" ref="AK19" si="829">AVERAGE($B154:$B163)*AVERAGE($C$323:$C$332)</f>
        <v>9.0770315999999986E-3</v>
      </c>
      <c r="AL19">
        <f t="shared" ref="AL19" si="830">AVERAGE($B154:$B163)*AVERAGE($C$333:$C$342)</f>
        <v>6.8546478000000004E-3</v>
      </c>
      <c r="AM19">
        <f t="shared" ref="AM19" si="831">AVERAGE($B154:$B163)*AVERAGE($C$343:$C$352)</f>
        <v>5.5146000000000006E-3</v>
      </c>
      <c r="AN19">
        <f t="shared" ref="AN19" si="832">AVERAGE($B154:$B163)*AVERAGE($C$353:$C$362)</f>
        <v>4.4778552000000011E-3</v>
      </c>
      <c r="AO19">
        <f t="shared" ref="AO19" si="833">AVERAGE($B154:$B163)*AVERAGE($C$363:$C$372)</f>
        <v>4.0256580000000005E-3</v>
      </c>
      <c r="AP19">
        <f t="shared" ref="AP19" si="834">AVERAGE($B154:$B163)*AVERAGE($C$373:$C$382)</f>
        <v>3.6396359999999999E-3</v>
      </c>
      <c r="AQ19">
        <f t="shared" ref="AQ19" si="835">AVERAGE($B154:$B163)*AVERAGE($C$383:$C$392)</f>
        <v>3.6506652000000009E-3</v>
      </c>
      <c r="AR19">
        <f t="shared" ref="AR19" si="836">AVERAGE($B154:$B163)*AVERAGE($C$393:$C$402)</f>
        <v>3.5624315999999998E-3</v>
      </c>
      <c r="AS19">
        <f t="shared" ref="AS19" si="837">AVERAGE($B154:$B163)*AVERAGE($C$403:$C$412)</f>
        <v>7.0586880000000018E-4</v>
      </c>
      <c r="AT19">
        <f t="shared" ref="AT19" si="838">AVERAGE($B154:$B163)*AVERAGE($C$413:$C$422)</f>
        <v>0</v>
      </c>
      <c r="AU19">
        <f t="shared" ref="AU19" si="839">AVERAGE($B154:$B163)*AVERAGE($C$423:$C$432)</f>
        <v>0</v>
      </c>
      <c r="AV19">
        <f t="shared" ref="AV19" si="840">AVERAGE($B154:$B163)*AVERAGE($C$433:$C$442)</f>
        <v>0</v>
      </c>
      <c r="AW19">
        <f t="shared" ref="AW19" si="841">AVERAGE($B154:$B163)*AVERAGE($C$443:$C$452)</f>
        <v>0</v>
      </c>
      <c r="AX19">
        <f t="shared" ref="AX19" si="842">AVERAGE($B154:$B163)*AVERAGE($C$453:$C$462)</f>
        <v>0</v>
      </c>
      <c r="AY19">
        <f t="shared" ref="AY19" si="843">AVERAGE($B154:$B163)*AVERAGE($C$463:$C$472)</f>
        <v>0</v>
      </c>
      <c r="AZ19">
        <f t="shared" ref="AZ19" si="844">AVERAGE($B154:$B163)*AVERAGE($C$473:$C$482)</f>
        <v>0</v>
      </c>
      <c r="BA19">
        <f t="shared" ref="BA19" si="845">AVERAGE($B154:$B163)*AVERAGE($C$483:$C$492)</f>
        <v>0</v>
      </c>
      <c r="BB19">
        <f t="shared" ref="BB19" si="846">AVERAGE($B154:$B163)*AVERAGE($C$493:$C$502)</f>
        <v>0</v>
      </c>
      <c r="BC19">
        <f t="shared" ref="BC19" si="847">AVERAGE($B154:$B163)*AVERAGE($C$503:$C$512)</f>
        <v>0</v>
      </c>
      <c r="BD19">
        <f t="shared" ref="BD19" si="848">AVERAGE($B154:$B163)*AVERAGE($C$513:$C$522)</f>
        <v>0</v>
      </c>
      <c r="BE19">
        <f t="shared" ref="BE19" si="849">AVERAGE($B154:$B163)*AVERAGE($C$523:$C$532)</f>
        <v>0</v>
      </c>
      <c r="BF19">
        <f t="shared" ref="BF19" si="850">AVERAGE($B154:$B163)*AVERAGE($C$533:$C$542)</f>
        <v>0</v>
      </c>
      <c r="BG19">
        <f t="shared" ref="BG19" si="851">AVERAGE($B154:$B163)*AVERAGE($C$543:$C$552)</f>
        <v>0</v>
      </c>
      <c r="BH19">
        <f t="shared" ref="BH19" si="852">AVERAGE($B154:$B163)*AVERAGE($C$553:$C$562)</f>
        <v>0</v>
      </c>
      <c r="BI19">
        <f t="shared" ref="BI19" si="853">AVERAGE($B154:$B163)*AVERAGE($C$563:$C$572)</f>
        <v>0</v>
      </c>
      <c r="BJ19">
        <f t="shared" ref="BJ19" si="854">AVERAGE($B154:$B163)*AVERAGE($C$573:$C$582)</f>
        <v>0</v>
      </c>
    </row>
    <row r="20" spans="1:62" x14ac:dyDescent="0.25">
      <c r="A20" s="1">
        <v>316</v>
      </c>
      <c r="B20">
        <f>VLOOKUP($A20,excitation!$A$1:$CV$577,MATCH($B$1,excitation!$A$1:$CV$1,0),0)</f>
        <v>4.4200000000000003E-2</v>
      </c>
      <c r="C20">
        <f>VLOOKUP($A20,emission!$A$1:$CV$577,MATCH($B$1,emission!$A$1:$CV$1,0),0)</f>
        <v>0</v>
      </c>
      <c r="E20" s="1">
        <v>460</v>
      </c>
      <c r="F20">
        <f t="shared" ref="F20" si="855">AVERAGE($B164:$B173)*AVERAGE($C$13:$C$22)</f>
        <v>0</v>
      </c>
      <c r="G20">
        <f t="shared" ref="G20" si="856">AVERAGE($B164:$B173)*AVERAGE($C$23:$C$32)</f>
        <v>0</v>
      </c>
      <c r="H20">
        <f t="shared" ref="H20" si="857">AVERAGE($B164:$B173)*AVERAGE($C$33:$C$42)</f>
        <v>0</v>
      </c>
      <c r="I20">
        <f t="shared" ref="I20" si="858">AVERAGE($B164:$B173)*AVERAGE($C$43:$C$52)</f>
        <v>0</v>
      </c>
      <c r="J20">
        <f t="shared" ref="J20" si="859">AVERAGE($B164:$B173)*AVERAGE($C$53:$C$62)</f>
        <v>0</v>
      </c>
      <c r="K20">
        <f t="shared" ref="K20" si="860">AVERAGE($B164:$B173)*AVERAGE($C$63:$C$72)</f>
        <v>0</v>
      </c>
      <c r="L20">
        <f t="shared" ref="L20" si="861">AVERAGE($B164:$B173)*AVERAGE($C$73:$C$82)</f>
        <v>0</v>
      </c>
      <c r="M20">
        <f t="shared" ref="M20" si="862">AVERAGE($B164:$B173)*AVERAGE($C$83:$C$92)</f>
        <v>0</v>
      </c>
      <c r="N20">
        <f t="shared" ref="N20" si="863">AVERAGE($B164:$B173)*AVERAGE($C$93:$C$102)</f>
        <v>0</v>
      </c>
      <c r="O20">
        <f t="shared" ref="O20" si="864">AVERAGE($B164:$B173)*AVERAGE($C$103:$C$112)</f>
        <v>0</v>
      </c>
      <c r="P20">
        <f t="shared" ref="P20" si="865">AVERAGE($B164:$B173)*AVERAGE($C$113:$C$122)</f>
        <v>0</v>
      </c>
      <c r="Q20">
        <f t="shared" ref="Q20" si="866">AVERAGE($B164:$B173)*AVERAGE($C$123:$C$132)</f>
        <v>0</v>
      </c>
      <c r="R20">
        <f t="shared" ref="R20" si="867">AVERAGE($B164:$B173)*AVERAGE($C$133:$C$142)</f>
        <v>0</v>
      </c>
      <c r="S20">
        <f t="shared" ref="S20" si="868">AVERAGE($B164:$B173)*AVERAGE($C$143:$C$152)</f>
        <v>0</v>
      </c>
      <c r="T20">
        <f t="shared" ref="T20" si="869">AVERAGE($B164:$B173)*AVERAGE($C$153:$C$162)</f>
        <v>0</v>
      </c>
      <c r="U20">
        <f t="shared" ref="U20" si="870">AVERAGE($B164:$B173)*AVERAGE($C$163:$C$172)</f>
        <v>1.5974584000000003E-3</v>
      </c>
      <c r="V20">
        <f t="shared" ref="V20" si="871">AVERAGE($B164:$B173)*AVERAGE($C$173:$C$182)</f>
        <v>1.1139798400000003E-2</v>
      </c>
      <c r="W20">
        <f t="shared" ref="W20" si="872">AVERAGE($B164:$B173)*AVERAGE($C$183:$C$192)</f>
        <v>6.5743188400000013E-2</v>
      </c>
      <c r="X20">
        <f t="shared" ref="X20" si="873">AVERAGE($B164:$B173)*AVERAGE($C$193:$C$202)</f>
        <v>0.25618708959999997</v>
      </c>
      <c r="Y20">
        <f t="shared" ref="Y20" si="874">AVERAGE($B164:$B173)*AVERAGE($C$203:$C$212)</f>
        <v>0.58177879880000005</v>
      </c>
      <c r="Z20">
        <f t="shared" ref="Z20" si="875">AVERAGE($B164:$B173)*AVERAGE($C$213:$C$222)</f>
        <v>0.65760152559999996</v>
      </c>
      <c r="AA20">
        <f t="shared" ref="AA20" si="876">AVERAGE($B164:$B173)*AVERAGE($C$223:$C$232)</f>
        <v>0.43587288599999996</v>
      </c>
      <c r="AB20">
        <f t="shared" ref="AB20" si="877">AVERAGE($B164:$B173)*AVERAGE($C$233:$C$242)</f>
        <v>0.30920008959999995</v>
      </c>
      <c r="AC20">
        <f t="shared" ref="AC20" si="878">AVERAGE($B164:$B173)*AVERAGE($C$243:$C$252)</f>
        <v>0.24796654039999996</v>
      </c>
      <c r="AD20">
        <f t="shared" ref="AD20" si="879">AVERAGE($B164:$B173)*AVERAGE($C$253:$C$262)</f>
        <v>0.17825797960000003</v>
      </c>
      <c r="AE20">
        <f t="shared" ref="AE20" si="880">AVERAGE($B164:$B173)*AVERAGE($C$263:$C$272)</f>
        <v>0.11323576800000003</v>
      </c>
      <c r="AF20">
        <f t="shared" ref="AF20" si="881">AVERAGE($B164:$B173)*AVERAGE($C$273:$C$282)</f>
        <v>7.2345073999999995E-2</v>
      </c>
      <c r="AG20">
        <f t="shared" ref="AG20" si="882">AVERAGE($B164:$B173)*AVERAGE($C$283:$C$292)</f>
        <v>4.9620167999999999E-2</v>
      </c>
      <c r="AH20">
        <f t="shared" ref="AH20" si="883">AVERAGE($B164:$B173)*AVERAGE($C$293:$C$302)</f>
        <v>3.5391478800000001E-2</v>
      </c>
      <c r="AI20">
        <f t="shared" ref="AI20" si="884">AVERAGE($B164:$B173)*AVERAGE($C$303:$C$312)</f>
        <v>2.4378911600000001E-2</v>
      </c>
      <c r="AJ20">
        <f t="shared" ref="AJ20" si="885">AVERAGE($B164:$B173)*AVERAGE($C$313:$C$322)</f>
        <v>1.67662448E-2</v>
      </c>
      <c r="AK20">
        <f t="shared" ref="AK20" si="886">AVERAGE($B164:$B173)*AVERAGE($C$323:$C$332)</f>
        <v>1.1634586399999997E-2</v>
      </c>
      <c r="AL20">
        <f t="shared" ref="AL20" si="887">AVERAGE($B164:$B173)*AVERAGE($C$333:$C$342)</f>
        <v>8.7860212000000007E-3</v>
      </c>
      <c r="AM20">
        <f t="shared" ref="AM20" si="888">AVERAGE($B164:$B173)*AVERAGE($C$343:$C$352)</f>
        <v>7.0684000000000007E-3</v>
      </c>
      <c r="AN20">
        <f t="shared" ref="AN20" si="889">AVERAGE($B164:$B173)*AVERAGE($C$353:$C$362)</f>
        <v>5.7395408000000007E-3</v>
      </c>
      <c r="AO20">
        <f t="shared" ref="AO20" si="890">AVERAGE($B164:$B173)*AVERAGE($C$363:$C$372)</f>
        <v>5.1599320000000008E-3</v>
      </c>
      <c r="AP20">
        <f t="shared" ref="AP20" si="891">AVERAGE($B164:$B173)*AVERAGE($C$373:$C$382)</f>
        <v>4.6651439999999995E-3</v>
      </c>
      <c r="AQ20">
        <f t="shared" ref="AQ20" si="892">AVERAGE($B164:$B173)*AVERAGE($C$383:$C$392)</f>
        <v>4.6792808000000012E-3</v>
      </c>
      <c r="AR20">
        <f t="shared" ref="AR20" si="893">AVERAGE($B164:$B173)*AVERAGE($C$393:$C$402)</f>
        <v>4.5661863999999991E-3</v>
      </c>
      <c r="AS20">
        <f t="shared" ref="AS20" si="894">AVERAGE($B164:$B173)*AVERAGE($C$403:$C$412)</f>
        <v>9.047552000000001E-4</v>
      </c>
      <c r="AT20">
        <f t="shared" ref="AT20" si="895">AVERAGE($B164:$B173)*AVERAGE($C$413:$C$422)</f>
        <v>0</v>
      </c>
      <c r="AU20">
        <f t="shared" ref="AU20" si="896">AVERAGE($B164:$B173)*AVERAGE($C$423:$C$432)</f>
        <v>0</v>
      </c>
      <c r="AV20">
        <f t="shared" ref="AV20" si="897">AVERAGE($B164:$B173)*AVERAGE($C$433:$C$442)</f>
        <v>0</v>
      </c>
      <c r="AW20">
        <f t="shared" ref="AW20" si="898">AVERAGE($B164:$B173)*AVERAGE($C$443:$C$452)</f>
        <v>0</v>
      </c>
      <c r="AX20">
        <f t="shared" ref="AX20" si="899">AVERAGE($B164:$B173)*AVERAGE($C$453:$C$462)</f>
        <v>0</v>
      </c>
      <c r="AY20">
        <f t="shared" ref="AY20" si="900">AVERAGE($B164:$B173)*AVERAGE($C$463:$C$472)</f>
        <v>0</v>
      </c>
      <c r="AZ20">
        <f t="shared" ref="AZ20" si="901">AVERAGE($B164:$B173)*AVERAGE($C$473:$C$482)</f>
        <v>0</v>
      </c>
      <c r="BA20">
        <f t="shared" ref="BA20" si="902">AVERAGE($B164:$B173)*AVERAGE($C$483:$C$492)</f>
        <v>0</v>
      </c>
      <c r="BB20">
        <f t="shared" ref="BB20" si="903">AVERAGE($B164:$B173)*AVERAGE($C$493:$C$502)</f>
        <v>0</v>
      </c>
      <c r="BC20">
        <f t="shared" ref="BC20" si="904">AVERAGE($B164:$B173)*AVERAGE($C$503:$C$512)</f>
        <v>0</v>
      </c>
      <c r="BD20">
        <f t="shared" ref="BD20" si="905">AVERAGE($B164:$B173)*AVERAGE($C$513:$C$522)</f>
        <v>0</v>
      </c>
      <c r="BE20">
        <f t="shared" ref="BE20" si="906">AVERAGE($B164:$B173)*AVERAGE($C$523:$C$532)</f>
        <v>0</v>
      </c>
      <c r="BF20">
        <f t="shared" ref="BF20" si="907">AVERAGE($B164:$B173)*AVERAGE($C$533:$C$542)</f>
        <v>0</v>
      </c>
      <c r="BG20">
        <f t="shared" ref="BG20" si="908">AVERAGE($B164:$B173)*AVERAGE($C$543:$C$552)</f>
        <v>0</v>
      </c>
      <c r="BH20">
        <f t="shared" ref="BH20" si="909">AVERAGE($B164:$B173)*AVERAGE($C$553:$C$562)</f>
        <v>0</v>
      </c>
      <c r="BI20">
        <f t="shared" ref="BI20" si="910">AVERAGE($B164:$B173)*AVERAGE($C$563:$C$572)</f>
        <v>0</v>
      </c>
      <c r="BJ20">
        <f t="shared" ref="BJ20" si="911">AVERAGE($B164:$B173)*AVERAGE($C$573:$C$582)</f>
        <v>0</v>
      </c>
    </row>
    <row r="21" spans="1:62" x14ac:dyDescent="0.25">
      <c r="A21" s="1">
        <v>317</v>
      </c>
      <c r="B21">
        <f>VLOOKUP($A21,excitation!$A$1:$CV$577,MATCH($B$1,excitation!$A$1:$CV$1,0),0)</f>
        <v>4.2000000000000003E-2</v>
      </c>
      <c r="C21">
        <f>VLOOKUP($A21,emission!$A$1:$CV$577,MATCH($B$1,emission!$A$1:$CV$1,0),0)</f>
        <v>0</v>
      </c>
      <c r="E21" s="1">
        <v>470</v>
      </c>
      <c r="F21">
        <f t="shared" ref="F21" si="912">AVERAGE($B174:$B183)*AVERAGE($C$13:$C$22)</f>
        <v>0</v>
      </c>
      <c r="G21">
        <f t="shared" ref="G21" si="913">AVERAGE($B174:$B183)*AVERAGE($C$23:$C$32)</f>
        <v>0</v>
      </c>
      <c r="H21">
        <f t="shared" ref="H21" si="914">AVERAGE($B174:$B183)*AVERAGE($C$33:$C$42)</f>
        <v>0</v>
      </c>
      <c r="I21">
        <f t="shared" ref="I21" si="915">AVERAGE($B174:$B183)*AVERAGE($C$43:$C$52)</f>
        <v>0</v>
      </c>
      <c r="J21">
        <f t="shared" ref="J21" si="916">AVERAGE($B174:$B183)*AVERAGE($C$53:$C$62)</f>
        <v>0</v>
      </c>
      <c r="K21" s="20">
        <f t="shared" ref="K21" si="917">AVERAGE($B174:$B183)*AVERAGE($C$63:$C$72)</f>
        <v>0</v>
      </c>
      <c r="L21">
        <f t="shared" ref="L21" si="918">AVERAGE($B174:$B183)*AVERAGE($C$73:$C$82)</f>
        <v>0</v>
      </c>
      <c r="M21">
        <f t="shared" ref="M21" si="919">AVERAGE($B174:$B183)*AVERAGE($C$83:$C$92)</f>
        <v>0</v>
      </c>
      <c r="N21">
        <f t="shared" ref="N21" si="920">AVERAGE($B174:$B183)*AVERAGE($C$93:$C$102)</f>
        <v>0</v>
      </c>
      <c r="O21">
        <f t="shared" ref="O21" si="921">AVERAGE($B174:$B183)*AVERAGE($C$103:$C$112)</f>
        <v>0</v>
      </c>
      <c r="P21">
        <f t="shared" ref="P21" si="922">AVERAGE($B174:$B183)*AVERAGE($C$113:$C$122)</f>
        <v>0</v>
      </c>
      <c r="Q21">
        <f t="shared" ref="Q21" si="923">AVERAGE($B174:$B183)*AVERAGE($C$123:$C$132)</f>
        <v>0</v>
      </c>
      <c r="R21">
        <f t="shared" ref="R21" si="924">AVERAGE($B174:$B183)*AVERAGE($C$133:$C$142)</f>
        <v>0</v>
      </c>
      <c r="S21">
        <f t="shared" ref="S21" si="925">AVERAGE($B174:$B183)*AVERAGE($C$143:$C$152)</f>
        <v>0</v>
      </c>
      <c r="T21">
        <f t="shared" ref="T21" si="926">AVERAGE($B174:$B183)*AVERAGE($C$153:$C$162)</f>
        <v>0</v>
      </c>
      <c r="U21">
        <f t="shared" ref="U21" si="927">AVERAGE($B174:$B183)*AVERAGE($C$163:$C$172)</f>
        <v>1.8902414000000001E-3</v>
      </c>
      <c r="V21">
        <f t="shared" ref="V21" si="928">AVERAGE($B174:$B183)*AVERAGE($C$173:$C$182)</f>
        <v>1.3181506400000003E-2</v>
      </c>
      <c r="W21">
        <f t="shared" ref="W21" si="929">AVERAGE($B174:$B183)*AVERAGE($C$183:$C$192)</f>
        <v>7.7792633900000005E-2</v>
      </c>
      <c r="X21">
        <f t="shared" ref="X21" si="930">AVERAGE($B174:$B183)*AVERAGE($C$193:$C$202)</f>
        <v>0.30314119159999997</v>
      </c>
      <c r="Y21">
        <f t="shared" ref="Y21" si="931">AVERAGE($B174:$B183)*AVERAGE($C$203:$C$212)</f>
        <v>0.68840751730000005</v>
      </c>
      <c r="Z21">
        <f t="shared" ref="Z21" si="932">AVERAGE($B174:$B183)*AVERAGE($C$213:$C$222)</f>
        <v>0.77812707259999991</v>
      </c>
      <c r="AA21">
        <f t="shared" ref="AA21" si="933">AVERAGE($B174:$B183)*AVERAGE($C$223:$C$232)</f>
        <v>0.51575989349999996</v>
      </c>
      <c r="AB21">
        <f t="shared" ref="AB21" si="934">AVERAGE($B174:$B183)*AVERAGE($C$233:$C$242)</f>
        <v>0.36587044159999993</v>
      </c>
      <c r="AC21">
        <f t="shared" ref="AC21" si="935">AVERAGE($B174:$B183)*AVERAGE($C$243:$C$252)</f>
        <v>0.29341397589999996</v>
      </c>
      <c r="AD21">
        <f t="shared" ref="AD21" si="936">AVERAGE($B174:$B183)*AVERAGE($C$253:$C$262)</f>
        <v>0.21092919410000002</v>
      </c>
      <c r="AE21">
        <f t="shared" ref="AE21" si="937">AVERAGE($B174:$B183)*AVERAGE($C$263:$C$272)</f>
        <v>0.13398967800000003</v>
      </c>
      <c r="AF21">
        <f t="shared" ref="AF21" si="938">AVERAGE($B174:$B183)*AVERAGE($C$273:$C$282)</f>
        <v>8.5604516499999977E-2</v>
      </c>
      <c r="AG21">
        <f t="shared" ref="AG21" si="939">AVERAGE($B174:$B183)*AVERAGE($C$283:$C$292)</f>
        <v>5.8714577999999996E-2</v>
      </c>
      <c r="AH21">
        <f t="shared" ref="AH21" si="940">AVERAGE($B174:$B183)*AVERAGE($C$293:$C$302)</f>
        <v>4.1878047299999999E-2</v>
      </c>
      <c r="AI21">
        <f t="shared" ref="AI21" si="941">AVERAGE($B174:$B183)*AVERAGE($C$303:$C$312)</f>
        <v>2.88470911E-2</v>
      </c>
      <c r="AJ21">
        <f t="shared" ref="AJ21" si="942">AVERAGE($B174:$B183)*AVERAGE($C$313:$C$322)</f>
        <v>1.9839170799999997E-2</v>
      </c>
      <c r="AK21">
        <f t="shared" ref="AK21" si="943">AVERAGE($B174:$B183)*AVERAGE($C$323:$C$332)</f>
        <v>1.3766979399999995E-2</v>
      </c>
      <c r="AL21">
        <f t="shared" ref="AL21" si="944">AVERAGE($B174:$B183)*AVERAGE($C$333:$C$342)</f>
        <v>1.0396327699999999E-2</v>
      </c>
      <c r="AM21">
        <f t="shared" ref="AM21" si="945">AVERAGE($B174:$B183)*AVERAGE($C$343:$C$352)</f>
        <v>8.3639000000000005E-3</v>
      </c>
      <c r="AN21">
        <f t="shared" ref="AN21" si="946">AVERAGE($B174:$B183)*AVERAGE($C$353:$C$362)</f>
        <v>6.7914868000000005E-3</v>
      </c>
      <c r="AO21">
        <f t="shared" ref="AO21" si="947">AVERAGE($B174:$B183)*AVERAGE($C$363:$C$372)</f>
        <v>6.1056470000000005E-3</v>
      </c>
      <c r="AP21">
        <f t="shared" ref="AP21" si="948">AVERAGE($B174:$B183)*AVERAGE($C$373:$C$382)</f>
        <v>5.5201739999999992E-3</v>
      </c>
      <c r="AQ21">
        <f t="shared" ref="AQ21" si="949">AVERAGE($B174:$B183)*AVERAGE($C$383:$C$392)</f>
        <v>5.5369018000000006E-3</v>
      </c>
      <c r="AR21">
        <f t="shared" ref="AR21" si="950">AVERAGE($B174:$B183)*AVERAGE($C$393:$C$402)</f>
        <v>5.4030793999999991E-3</v>
      </c>
      <c r="AS21">
        <f t="shared" ref="AS21" si="951">AVERAGE($B174:$B183)*AVERAGE($C$403:$C$412)</f>
        <v>1.0705792E-3</v>
      </c>
      <c r="AT21">
        <f t="shared" ref="AT21" si="952">AVERAGE($B174:$B183)*AVERAGE($C$413:$C$422)</f>
        <v>0</v>
      </c>
      <c r="AU21">
        <f t="shared" ref="AU21" si="953">AVERAGE($B174:$B183)*AVERAGE($C$423:$C$432)</f>
        <v>0</v>
      </c>
      <c r="AV21">
        <f t="shared" ref="AV21" si="954">AVERAGE($B174:$B183)*AVERAGE($C$433:$C$442)</f>
        <v>0</v>
      </c>
      <c r="AW21">
        <f t="shared" ref="AW21" si="955">AVERAGE($B174:$B183)*AVERAGE($C$443:$C$452)</f>
        <v>0</v>
      </c>
      <c r="AX21">
        <f t="shared" ref="AX21" si="956">AVERAGE($B174:$B183)*AVERAGE($C$453:$C$462)</f>
        <v>0</v>
      </c>
      <c r="AY21">
        <f t="shared" ref="AY21" si="957">AVERAGE($B174:$B183)*AVERAGE($C$463:$C$472)</f>
        <v>0</v>
      </c>
      <c r="AZ21">
        <f t="shared" ref="AZ21" si="958">AVERAGE($B174:$B183)*AVERAGE($C$473:$C$482)</f>
        <v>0</v>
      </c>
      <c r="BA21">
        <f t="shared" ref="BA21" si="959">AVERAGE($B174:$B183)*AVERAGE($C$483:$C$492)</f>
        <v>0</v>
      </c>
      <c r="BB21">
        <f t="shared" ref="BB21" si="960">AVERAGE($B174:$B183)*AVERAGE($C$493:$C$502)</f>
        <v>0</v>
      </c>
      <c r="BC21">
        <f t="shared" ref="BC21" si="961">AVERAGE($B174:$B183)*AVERAGE($C$503:$C$512)</f>
        <v>0</v>
      </c>
      <c r="BD21">
        <f t="shared" ref="BD21" si="962">AVERAGE($B174:$B183)*AVERAGE($C$513:$C$522)</f>
        <v>0</v>
      </c>
      <c r="BE21">
        <f t="shared" ref="BE21" si="963">AVERAGE($B174:$B183)*AVERAGE($C$523:$C$532)</f>
        <v>0</v>
      </c>
      <c r="BF21">
        <f t="shared" ref="BF21" si="964">AVERAGE($B174:$B183)*AVERAGE($C$533:$C$542)</f>
        <v>0</v>
      </c>
      <c r="BG21">
        <f t="shared" ref="BG21" si="965">AVERAGE($B174:$B183)*AVERAGE($C$543:$C$552)</f>
        <v>0</v>
      </c>
      <c r="BH21">
        <f t="shared" ref="BH21" si="966">AVERAGE($B174:$B183)*AVERAGE($C$553:$C$562)</f>
        <v>0</v>
      </c>
      <c r="BI21">
        <f t="shared" ref="BI21" si="967">AVERAGE($B174:$B183)*AVERAGE($C$563:$C$572)</f>
        <v>0</v>
      </c>
      <c r="BJ21">
        <f t="shared" ref="BJ21" si="968">AVERAGE($B174:$B183)*AVERAGE($C$573:$C$582)</f>
        <v>0</v>
      </c>
    </row>
    <row r="22" spans="1:62" x14ac:dyDescent="0.25">
      <c r="A22" s="1">
        <v>318</v>
      </c>
      <c r="B22">
        <f>VLOOKUP($A22,excitation!$A$1:$CV$577,MATCH($B$1,excitation!$A$1:$CV$1,0),0)</f>
        <v>4.1200000000000001E-2</v>
      </c>
      <c r="C22">
        <f>VLOOKUP($A22,emission!$A$1:$CV$577,MATCH($B$1,emission!$A$1:$CV$1,0),0)</f>
        <v>0</v>
      </c>
      <c r="E22" s="1">
        <v>480</v>
      </c>
      <c r="F22">
        <f t="shared" ref="F22" si="969">AVERAGE($B184:$B193)*AVERAGE($C$13:$C$22)</f>
        <v>0</v>
      </c>
      <c r="G22">
        <f t="shared" ref="G22" si="970">AVERAGE($B184:$B193)*AVERAGE($C$23:$C$32)</f>
        <v>0</v>
      </c>
      <c r="H22">
        <f t="shared" ref="H22" si="971">AVERAGE($B184:$B193)*AVERAGE($C$33:$C$42)</f>
        <v>0</v>
      </c>
      <c r="I22">
        <f t="shared" ref="I22" si="972">AVERAGE($B184:$B193)*AVERAGE($C$43:$C$52)</f>
        <v>0</v>
      </c>
      <c r="J22">
        <f t="shared" ref="J22" si="973">AVERAGE($B184:$B193)*AVERAGE($C$53:$C$62)</f>
        <v>0</v>
      </c>
      <c r="K22">
        <f t="shared" ref="K22" si="974">AVERAGE($B184:$B193)*AVERAGE($C$63:$C$72)</f>
        <v>0</v>
      </c>
      <c r="L22">
        <f t="shared" ref="L22" si="975">AVERAGE($B184:$B193)*AVERAGE($C$73:$C$82)</f>
        <v>0</v>
      </c>
      <c r="M22">
        <f t="shared" ref="M22" si="976">AVERAGE($B184:$B193)*AVERAGE($C$83:$C$92)</f>
        <v>0</v>
      </c>
      <c r="N22">
        <f t="shared" ref="N22" si="977">AVERAGE($B184:$B193)*AVERAGE($C$93:$C$102)</f>
        <v>0</v>
      </c>
      <c r="O22">
        <f t="shared" ref="O22" si="978">AVERAGE($B184:$B193)*AVERAGE($C$103:$C$112)</f>
        <v>0</v>
      </c>
      <c r="P22">
        <f t="shared" ref="P22" si="979">AVERAGE($B184:$B193)*AVERAGE($C$113:$C$122)</f>
        <v>0</v>
      </c>
      <c r="Q22">
        <f t="shared" ref="Q22" si="980">AVERAGE($B184:$B193)*AVERAGE($C$123:$C$132)</f>
        <v>0</v>
      </c>
      <c r="R22">
        <f t="shared" ref="R22" si="981">AVERAGE($B184:$B193)*AVERAGE($C$133:$C$142)</f>
        <v>0</v>
      </c>
      <c r="S22">
        <f t="shared" ref="S22" si="982">AVERAGE($B184:$B193)*AVERAGE($C$143:$C$152)</f>
        <v>0</v>
      </c>
      <c r="T22">
        <f t="shared" ref="T22" si="983">AVERAGE($B184:$B193)*AVERAGE($C$153:$C$162)</f>
        <v>0</v>
      </c>
      <c r="U22">
        <f t="shared" ref="U22" si="984">AVERAGE($B184:$B193)*AVERAGE($C$163:$C$172)</f>
        <v>2.1862110000000004E-3</v>
      </c>
      <c r="V22">
        <f t="shared" ref="V22" si="985">AVERAGE($B184:$B193)*AVERAGE($C$173:$C$182)</f>
        <v>1.5245436000000005E-2</v>
      </c>
      <c r="W22">
        <f t="shared" ref="W22" si="986">AVERAGE($B184:$B193)*AVERAGE($C$183:$C$192)</f>
        <v>8.9973223500000019E-2</v>
      </c>
      <c r="X22">
        <f t="shared" ref="X22" si="987">AVERAGE($B184:$B193)*AVERAGE($C$193:$C$202)</f>
        <v>0.35060633400000002</v>
      </c>
      <c r="Y22">
        <f t="shared" ref="Y22" si="988">AVERAGE($B184:$B193)*AVERAGE($C$203:$C$212)</f>
        <v>0.7961967645000001</v>
      </c>
      <c r="Z22">
        <f t="shared" ref="Z22" si="989">AVERAGE($B184:$B193)*AVERAGE($C$213:$C$222)</f>
        <v>0.89996439900000003</v>
      </c>
      <c r="AA22">
        <f t="shared" ref="AA22" si="990">AVERAGE($B184:$B193)*AVERAGE($C$223:$C$232)</f>
        <v>0.59651637749999997</v>
      </c>
      <c r="AB22">
        <f t="shared" ref="AB22" si="991">AVERAGE($B184:$B193)*AVERAGE($C$233:$C$242)</f>
        <v>0.42315758399999998</v>
      </c>
      <c r="AC22">
        <f t="shared" ref="AC22" si="992">AVERAGE($B184:$B193)*AVERAGE($C$243:$C$252)</f>
        <v>0.33935605349999998</v>
      </c>
      <c r="AD22">
        <f t="shared" ref="AD22" si="993">AVERAGE($B184:$B193)*AVERAGE($C$253:$C$262)</f>
        <v>0.24395599650000002</v>
      </c>
      <c r="AE22">
        <f t="shared" ref="AE22" si="994">AVERAGE($B184:$B193)*AVERAGE($C$263:$C$272)</f>
        <v>0.15496947000000005</v>
      </c>
      <c r="AF22">
        <f t="shared" ref="AF22" si="995">AVERAGE($B184:$B193)*AVERAGE($C$273:$C$282)</f>
        <v>9.9008272499999994E-2</v>
      </c>
      <c r="AG22">
        <f t="shared" ref="AG22" si="996">AVERAGE($B184:$B193)*AVERAGE($C$283:$C$292)</f>
        <v>6.7907969999999998E-2</v>
      </c>
      <c r="AH22">
        <f t="shared" ref="AH22" si="997">AVERAGE($B184:$B193)*AVERAGE($C$293:$C$302)</f>
        <v>4.8435214500000004E-2</v>
      </c>
      <c r="AI22">
        <f t="shared" ref="AI22" si="998">AVERAGE($B184:$B193)*AVERAGE($C$303:$C$312)</f>
        <v>3.3363901500000001E-2</v>
      </c>
      <c r="AJ22">
        <f t="shared" ref="AJ22" si="999">AVERAGE($B184:$B193)*AVERAGE($C$313:$C$322)</f>
        <v>2.2945541999999999E-2</v>
      </c>
      <c r="AK22">
        <f t="shared" ref="AK22" si="1000">AVERAGE($B184:$B193)*AVERAGE($C$323:$C$332)</f>
        <v>1.5922580999999995E-2</v>
      </c>
      <c r="AL22">
        <f t="shared" ref="AL22" si="1001">AVERAGE($B184:$B193)*AVERAGE($C$333:$C$342)</f>
        <v>1.20241605E-2</v>
      </c>
      <c r="AM22">
        <f t="shared" ref="AM22" si="1002">AVERAGE($B184:$B193)*AVERAGE($C$343:$C$352)</f>
        <v>9.6734999999999998E-3</v>
      </c>
      <c r="AN22">
        <f t="shared" ref="AN22" si="1003">AVERAGE($B184:$B193)*AVERAGE($C$353:$C$362)</f>
        <v>7.8548820000000005E-3</v>
      </c>
      <c r="AO22">
        <f t="shared" ref="AO22" si="1004">AVERAGE($B184:$B193)*AVERAGE($C$363:$C$372)</f>
        <v>7.0616550000000009E-3</v>
      </c>
      <c r="AP22">
        <f t="shared" ref="AP22" si="1005">AVERAGE($B184:$B193)*AVERAGE($C$373:$C$382)</f>
        <v>6.3845099999999995E-3</v>
      </c>
      <c r="AQ22">
        <f t="shared" ref="AQ22" si="1006">AVERAGE($B184:$B193)*AVERAGE($C$383:$C$392)</f>
        <v>6.4038570000000015E-3</v>
      </c>
      <c r="AR22">
        <f t="shared" ref="AR22" si="1007">AVERAGE($B184:$B193)*AVERAGE($C$393:$C$402)</f>
        <v>6.2490809999999992E-3</v>
      </c>
      <c r="AS22">
        <f t="shared" ref="AS22" si="1008">AVERAGE($B184:$B193)*AVERAGE($C$403:$C$412)</f>
        <v>1.2382080000000002E-3</v>
      </c>
      <c r="AT22">
        <f t="shared" ref="AT22" si="1009">AVERAGE($B184:$B193)*AVERAGE($C$413:$C$422)</f>
        <v>0</v>
      </c>
      <c r="AU22">
        <f t="shared" ref="AU22" si="1010">AVERAGE($B184:$B193)*AVERAGE($C$423:$C$432)</f>
        <v>0</v>
      </c>
      <c r="AV22">
        <f t="shared" ref="AV22" si="1011">AVERAGE($B184:$B193)*AVERAGE($C$433:$C$442)</f>
        <v>0</v>
      </c>
      <c r="AW22">
        <f t="shared" ref="AW22" si="1012">AVERAGE($B184:$B193)*AVERAGE($C$443:$C$452)</f>
        <v>0</v>
      </c>
      <c r="AX22">
        <f t="shared" ref="AX22" si="1013">AVERAGE($B184:$B193)*AVERAGE($C$453:$C$462)</f>
        <v>0</v>
      </c>
      <c r="AY22">
        <f t="shared" ref="AY22" si="1014">AVERAGE($B184:$B193)*AVERAGE($C$463:$C$472)</f>
        <v>0</v>
      </c>
      <c r="AZ22">
        <f t="shared" ref="AZ22" si="1015">AVERAGE($B184:$B193)*AVERAGE($C$473:$C$482)</f>
        <v>0</v>
      </c>
      <c r="BA22">
        <f t="shared" ref="BA22" si="1016">AVERAGE($B184:$B193)*AVERAGE($C$483:$C$492)</f>
        <v>0</v>
      </c>
      <c r="BB22">
        <f t="shared" ref="BB22" si="1017">AVERAGE($B184:$B193)*AVERAGE($C$493:$C$502)</f>
        <v>0</v>
      </c>
      <c r="BC22">
        <f t="shared" ref="BC22" si="1018">AVERAGE($B184:$B193)*AVERAGE($C$503:$C$512)</f>
        <v>0</v>
      </c>
      <c r="BD22">
        <f t="shared" ref="BD22" si="1019">AVERAGE($B184:$B193)*AVERAGE($C$513:$C$522)</f>
        <v>0</v>
      </c>
      <c r="BE22">
        <f t="shared" ref="BE22" si="1020">AVERAGE($B184:$B193)*AVERAGE($C$523:$C$532)</f>
        <v>0</v>
      </c>
      <c r="BF22">
        <f t="shared" ref="BF22" si="1021">AVERAGE($B184:$B193)*AVERAGE($C$533:$C$542)</f>
        <v>0</v>
      </c>
      <c r="BG22">
        <f t="shared" ref="BG22" si="1022">AVERAGE($B184:$B193)*AVERAGE($C$543:$C$552)</f>
        <v>0</v>
      </c>
      <c r="BH22">
        <f t="shared" ref="BH22" si="1023">AVERAGE($B184:$B193)*AVERAGE($C$553:$C$562)</f>
        <v>0</v>
      </c>
      <c r="BI22">
        <f t="shared" ref="BI22" si="1024">AVERAGE($B184:$B193)*AVERAGE($C$563:$C$572)</f>
        <v>0</v>
      </c>
      <c r="BJ22">
        <f t="shared" ref="BJ22" si="1025">AVERAGE($B184:$B193)*AVERAGE($C$573:$C$582)</f>
        <v>0</v>
      </c>
    </row>
    <row r="23" spans="1:62" x14ac:dyDescent="0.25">
      <c r="A23" s="1">
        <v>319</v>
      </c>
      <c r="B23">
        <f>VLOOKUP($A23,excitation!$A$1:$CV$577,MATCH($B$1,excitation!$A$1:$CV$1,0),0)</f>
        <v>3.9899999999999998E-2</v>
      </c>
      <c r="C23">
        <f>VLOOKUP($A23,emission!$A$1:$CV$577,MATCH($B$1,emission!$A$1:$CV$1,0),0)</f>
        <v>0</v>
      </c>
      <c r="E23" s="1">
        <v>490</v>
      </c>
      <c r="F23">
        <f t="shared" ref="F23" si="1026">AVERAGE($B194:$B203)*AVERAGE($C$13:$C$22)</f>
        <v>0</v>
      </c>
      <c r="G23">
        <f t="shared" ref="G23" si="1027">AVERAGE($B194:$B203)*AVERAGE($C$23:$C$32)</f>
        <v>0</v>
      </c>
      <c r="H23">
        <f t="shared" ref="H23" si="1028">AVERAGE($B194:$B203)*AVERAGE($C$33:$C$42)</f>
        <v>0</v>
      </c>
      <c r="I23">
        <f t="shared" ref="I23" si="1029">AVERAGE($B194:$B203)*AVERAGE($C$43:$C$52)</f>
        <v>0</v>
      </c>
      <c r="J23">
        <f t="shared" ref="J23" si="1030">AVERAGE($B194:$B203)*AVERAGE($C$53:$C$62)</f>
        <v>0</v>
      </c>
      <c r="K23">
        <f t="shared" ref="K23" si="1031">AVERAGE($B194:$B203)*AVERAGE($C$63:$C$72)</f>
        <v>0</v>
      </c>
      <c r="L23">
        <f t="shared" ref="L23" si="1032">AVERAGE($B194:$B203)*AVERAGE($C$73:$C$82)</f>
        <v>0</v>
      </c>
      <c r="M23">
        <f t="shared" ref="M23" si="1033">AVERAGE($B194:$B203)*AVERAGE($C$83:$C$92)</f>
        <v>0</v>
      </c>
      <c r="N23">
        <f t="shared" ref="N23" si="1034">AVERAGE($B194:$B203)*AVERAGE($C$93:$C$102)</f>
        <v>0</v>
      </c>
      <c r="O23">
        <f t="shared" ref="O23" si="1035">AVERAGE($B194:$B203)*AVERAGE($C$103:$C$112)</f>
        <v>0</v>
      </c>
      <c r="P23">
        <f t="shared" ref="P23" si="1036">AVERAGE($B194:$B203)*AVERAGE($C$113:$C$122)</f>
        <v>0</v>
      </c>
      <c r="Q23">
        <f t="shared" ref="Q23" si="1037">AVERAGE($B194:$B203)*AVERAGE($C$123:$C$132)</f>
        <v>0</v>
      </c>
      <c r="R23">
        <f t="shared" ref="R23" si="1038">AVERAGE($B194:$B203)*AVERAGE($C$133:$C$142)</f>
        <v>0</v>
      </c>
      <c r="S23">
        <f t="shared" ref="S23" si="1039">AVERAGE($B194:$B203)*AVERAGE($C$143:$C$152)</f>
        <v>0</v>
      </c>
      <c r="T23">
        <f t="shared" ref="T23" si="1040">AVERAGE($B194:$B203)*AVERAGE($C$153:$C$162)</f>
        <v>0</v>
      </c>
      <c r="U23">
        <f t="shared" ref="U23" si="1041">AVERAGE($B194:$B203)*AVERAGE($C$163:$C$172)</f>
        <v>2.0651427999999997E-3</v>
      </c>
      <c r="V23">
        <f t="shared" ref="V23" si="1042">AVERAGE($B194:$B203)*AVERAGE($C$173:$C$182)</f>
        <v>1.4401172800000001E-2</v>
      </c>
      <c r="W23">
        <f t="shared" ref="W23" si="1043">AVERAGE($B194:$B203)*AVERAGE($C$183:$C$192)</f>
        <v>8.4990677799999997E-2</v>
      </c>
      <c r="X23">
        <f t="shared" ref="X23" si="1044">AVERAGE($B194:$B203)*AVERAGE($C$193:$C$202)</f>
        <v>0.33119042319999992</v>
      </c>
      <c r="Y23">
        <f t="shared" ref="Y23" si="1045">AVERAGE($B194:$B203)*AVERAGE($C$203:$C$212)</f>
        <v>0.7521049045999999</v>
      </c>
      <c r="Z23">
        <f t="shared" ref="Z23" si="1046">AVERAGE($B194:$B203)*AVERAGE($C$213:$C$222)</f>
        <v>0.85012608519999977</v>
      </c>
      <c r="AA23">
        <f t="shared" ref="AA23" si="1047">AVERAGE($B194:$B203)*AVERAGE($C$223:$C$232)</f>
        <v>0.56348243699999978</v>
      </c>
      <c r="AB23">
        <f t="shared" ref="AB23" si="1048">AVERAGE($B194:$B203)*AVERAGE($C$233:$C$242)</f>
        <v>0.39972392319999989</v>
      </c>
      <c r="AC23">
        <f t="shared" ref="AC23" si="1049">AVERAGE($B194:$B203)*AVERAGE($C$243:$C$252)</f>
        <v>0.32056316179999989</v>
      </c>
      <c r="AD23">
        <f t="shared" ref="AD23" si="1050">AVERAGE($B194:$B203)*AVERAGE($C$253:$C$262)</f>
        <v>0.23044617819999996</v>
      </c>
      <c r="AE23">
        <f t="shared" ref="AE23" si="1051">AVERAGE($B194:$B203)*AVERAGE($C$263:$C$272)</f>
        <v>0.146387556</v>
      </c>
      <c r="AF23">
        <f t="shared" ref="AF23" si="1052">AVERAGE($B194:$B203)*AVERAGE($C$273:$C$282)</f>
        <v>9.3525382999999962E-2</v>
      </c>
      <c r="AG23">
        <f t="shared" ref="AG23" si="1053">AVERAGE($B194:$B203)*AVERAGE($C$283:$C$292)</f>
        <v>6.4147355999999989E-2</v>
      </c>
      <c r="AH23">
        <f t="shared" ref="AH23" si="1054">AVERAGE($B194:$B203)*AVERAGE($C$293:$C$302)</f>
        <v>4.5752964599999994E-2</v>
      </c>
      <c r="AI23">
        <f t="shared" ref="AI23" si="1055">AVERAGE($B194:$B203)*AVERAGE($C$303:$C$312)</f>
        <v>3.1516272199999994E-2</v>
      </c>
      <c r="AJ23">
        <f t="shared" ref="AJ23" si="1056">AVERAGE($B194:$B203)*AVERAGE($C$313:$C$322)</f>
        <v>2.1674861599999994E-2</v>
      </c>
      <c r="AK23">
        <f t="shared" ref="AK23" si="1057">AVERAGE($B194:$B203)*AVERAGE($C$323:$C$332)</f>
        <v>1.5040818799999993E-2</v>
      </c>
      <c r="AL23">
        <f t="shared" ref="AL23" si="1058">AVERAGE($B194:$B203)*AVERAGE($C$333:$C$342)</f>
        <v>1.1358285399999998E-2</v>
      </c>
      <c r="AM23">
        <f t="shared" ref="AM23" si="1059">AVERAGE($B194:$B203)*AVERAGE($C$343:$C$352)</f>
        <v>9.137799999999998E-3</v>
      </c>
      <c r="AN23">
        <f t="shared" ref="AN23" si="1060">AVERAGE($B194:$B203)*AVERAGE($C$353:$C$362)</f>
        <v>7.4198935999999988E-3</v>
      </c>
      <c r="AO23">
        <f t="shared" ref="AO23" si="1061">AVERAGE($B194:$B203)*AVERAGE($C$363:$C$372)</f>
        <v>6.6705939999999993E-3</v>
      </c>
      <c r="AP23">
        <f t="shared" ref="AP23" si="1062">AVERAGE($B194:$B203)*AVERAGE($C$373:$C$382)</f>
        <v>6.0309479999999978E-3</v>
      </c>
      <c r="AQ23">
        <f t="shared" ref="AQ23" si="1063">AVERAGE($B194:$B203)*AVERAGE($C$383:$C$392)</f>
        <v>6.0492235999999996E-3</v>
      </c>
      <c r="AR23">
        <f t="shared" ref="AR23" si="1064">AVERAGE($B194:$B203)*AVERAGE($C$393:$C$402)</f>
        <v>5.903018799999998E-3</v>
      </c>
      <c r="AS23">
        <f t="shared" ref="AS23" si="1065">AVERAGE($B194:$B203)*AVERAGE($C$403:$C$412)</f>
        <v>1.1696383999999999E-3</v>
      </c>
      <c r="AT23">
        <f t="shared" ref="AT23" si="1066">AVERAGE($B194:$B203)*AVERAGE($C$413:$C$422)</f>
        <v>0</v>
      </c>
      <c r="AU23">
        <f t="shared" ref="AU23" si="1067">AVERAGE($B194:$B203)*AVERAGE($C$423:$C$432)</f>
        <v>0</v>
      </c>
      <c r="AV23">
        <f t="shared" ref="AV23" si="1068">AVERAGE($B194:$B203)*AVERAGE($C$433:$C$442)</f>
        <v>0</v>
      </c>
      <c r="AW23">
        <f t="shared" ref="AW23" si="1069">AVERAGE($B194:$B203)*AVERAGE($C$443:$C$452)</f>
        <v>0</v>
      </c>
      <c r="AX23">
        <f t="shared" ref="AX23" si="1070">AVERAGE($B194:$B203)*AVERAGE($C$453:$C$462)</f>
        <v>0</v>
      </c>
      <c r="AY23">
        <f t="shared" ref="AY23" si="1071">AVERAGE($B194:$B203)*AVERAGE($C$463:$C$472)</f>
        <v>0</v>
      </c>
      <c r="AZ23">
        <f t="shared" ref="AZ23" si="1072">AVERAGE($B194:$B203)*AVERAGE($C$473:$C$482)</f>
        <v>0</v>
      </c>
      <c r="BA23">
        <f t="shared" ref="BA23" si="1073">AVERAGE($B194:$B203)*AVERAGE($C$483:$C$492)</f>
        <v>0</v>
      </c>
      <c r="BB23">
        <f t="shared" ref="BB23" si="1074">AVERAGE($B194:$B203)*AVERAGE($C$493:$C$502)</f>
        <v>0</v>
      </c>
      <c r="BC23">
        <f t="shared" ref="BC23" si="1075">AVERAGE($B194:$B203)*AVERAGE($C$503:$C$512)</f>
        <v>0</v>
      </c>
      <c r="BD23">
        <f t="shared" ref="BD23" si="1076">AVERAGE($B194:$B203)*AVERAGE($C$513:$C$522)</f>
        <v>0</v>
      </c>
      <c r="BE23">
        <f t="shared" ref="BE23" si="1077">AVERAGE($B194:$B203)*AVERAGE($C$523:$C$532)</f>
        <v>0</v>
      </c>
      <c r="BF23">
        <f t="shared" ref="BF23" si="1078">AVERAGE($B194:$B203)*AVERAGE($C$533:$C$542)</f>
        <v>0</v>
      </c>
      <c r="BG23">
        <f t="shared" ref="BG23" si="1079">AVERAGE($B194:$B203)*AVERAGE($C$543:$C$552)</f>
        <v>0</v>
      </c>
      <c r="BH23">
        <f t="shared" ref="BH23" si="1080">AVERAGE($B194:$B203)*AVERAGE($C$553:$C$562)</f>
        <v>0</v>
      </c>
      <c r="BI23">
        <f t="shared" ref="BI23" si="1081">AVERAGE($B194:$B203)*AVERAGE($C$563:$C$572)</f>
        <v>0</v>
      </c>
      <c r="BJ23">
        <f t="shared" ref="BJ23" si="1082">AVERAGE($B194:$B203)*AVERAGE($C$573:$C$582)</f>
        <v>0</v>
      </c>
    </row>
    <row r="24" spans="1:62" x14ac:dyDescent="0.25">
      <c r="A24" s="1">
        <v>320</v>
      </c>
      <c r="B24">
        <f>VLOOKUP($A24,excitation!$A$1:$CV$577,MATCH($B$1,excitation!$A$1:$CV$1,0),0)</f>
        <v>3.9100000000000003E-2</v>
      </c>
      <c r="C24">
        <f>VLOOKUP($A24,emission!$A$1:$CV$577,MATCH($B$1,emission!$A$1:$CV$1,0),0)</f>
        <v>0</v>
      </c>
      <c r="E24" s="1">
        <v>500</v>
      </c>
      <c r="F24">
        <f t="shared" ref="F24" si="1083">AVERAGE($B204:$B213)*AVERAGE($C$13:$C$22)</f>
        <v>0</v>
      </c>
      <c r="G24">
        <f t="shared" ref="G24" si="1084">AVERAGE($B204:$B213)*AVERAGE($C$23:$C$32)</f>
        <v>0</v>
      </c>
      <c r="H24">
        <f t="shared" ref="H24" si="1085">AVERAGE($B204:$B213)*AVERAGE($C$33:$C$42)</f>
        <v>0</v>
      </c>
      <c r="I24">
        <f t="shared" ref="I24" si="1086">AVERAGE($B204:$B213)*AVERAGE($C$43:$C$52)</f>
        <v>0</v>
      </c>
      <c r="J24">
        <f t="shared" ref="J24" si="1087">AVERAGE($B204:$B213)*AVERAGE($C$53:$C$62)</f>
        <v>0</v>
      </c>
      <c r="K24">
        <f t="shared" ref="K24" si="1088">AVERAGE($B204:$B213)*AVERAGE($C$63:$C$72)</f>
        <v>0</v>
      </c>
      <c r="L24">
        <f t="shared" ref="L24" si="1089">AVERAGE($B204:$B213)*AVERAGE($C$73:$C$82)</f>
        <v>0</v>
      </c>
      <c r="M24">
        <f t="shared" ref="M24" si="1090">AVERAGE($B204:$B213)*AVERAGE($C$83:$C$92)</f>
        <v>0</v>
      </c>
      <c r="N24">
        <f t="shared" ref="N24" si="1091">AVERAGE($B204:$B213)*AVERAGE($C$93:$C$102)</f>
        <v>0</v>
      </c>
      <c r="O24">
        <f t="shared" ref="O24" si="1092">AVERAGE($B204:$B213)*AVERAGE($C$103:$C$112)</f>
        <v>0</v>
      </c>
      <c r="P24">
        <f t="shared" ref="P24" si="1093">AVERAGE($B204:$B213)*AVERAGE($C$113:$C$122)</f>
        <v>0</v>
      </c>
      <c r="Q24">
        <f t="shared" ref="Q24" si="1094">AVERAGE($B204:$B213)*AVERAGE($C$123:$C$132)</f>
        <v>0</v>
      </c>
      <c r="R24">
        <f t="shared" ref="R24" si="1095">AVERAGE($B204:$B213)*AVERAGE($C$133:$C$142)</f>
        <v>0</v>
      </c>
      <c r="S24">
        <f t="shared" ref="S24" si="1096">AVERAGE($B204:$B213)*AVERAGE($C$143:$C$152)</f>
        <v>0</v>
      </c>
      <c r="T24">
        <f t="shared" ref="T24" si="1097">AVERAGE($B204:$B213)*AVERAGE($C$153:$C$162)</f>
        <v>0</v>
      </c>
      <c r="U24">
        <f t="shared" ref="U24" si="1098">AVERAGE($B204:$B213)*AVERAGE($C$163:$C$172)</f>
        <v>1.1756972000000001E-3</v>
      </c>
      <c r="V24">
        <f t="shared" ref="V24" si="1099">AVERAGE($B204:$B213)*AVERAGE($C$173:$C$182)</f>
        <v>8.1986672000000024E-3</v>
      </c>
      <c r="W24">
        <f t="shared" ref="W24" si="1100">AVERAGE($B204:$B213)*AVERAGE($C$183:$C$192)</f>
        <v>4.8385662200000006E-2</v>
      </c>
      <c r="X24">
        <f t="shared" ref="X24" si="1101">AVERAGE($B204:$B213)*AVERAGE($C$193:$C$202)</f>
        <v>0.1885485368</v>
      </c>
      <c r="Y24">
        <f t="shared" ref="Y24" si="1102">AVERAGE($B204:$B213)*AVERAGE($C$203:$C$212)</f>
        <v>0.42817747540000006</v>
      </c>
      <c r="Z24">
        <f t="shared" ref="Z24" si="1103">AVERAGE($B204:$B213)*AVERAGE($C$213:$C$222)</f>
        <v>0.48398147479999998</v>
      </c>
      <c r="AA24">
        <f t="shared" ref="AA24" si="1104">AVERAGE($B204:$B213)*AVERAGE($C$223:$C$232)</f>
        <v>0.32079366299999995</v>
      </c>
      <c r="AB24">
        <f t="shared" ref="AB24" si="1105">AVERAGE($B204:$B213)*AVERAGE($C$233:$C$242)</f>
        <v>0.22756503679999998</v>
      </c>
      <c r="AC24">
        <f t="shared" ref="AC24" si="1106">AVERAGE($B204:$B213)*AVERAGE($C$243:$C$252)</f>
        <v>0.18249837819999998</v>
      </c>
      <c r="AD24">
        <f t="shared" ref="AD24" si="1107">AVERAGE($B204:$B213)*AVERAGE($C$253:$C$262)</f>
        <v>0.13119428180000001</v>
      </c>
      <c r="AE24">
        <f t="shared" ref="AE24" si="1108">AVERAGE($B204:$B213)*AVERAGE($C$263:$C$272)</f>
        <v>8.3339244000000021E-2</v>
      </c>
      <c r="AF24">
        <f t="shared" ref="AF24" si="1109">AVERAGE($B204:$B213)*AVERAGE($C$273:$C$282)</f>
        <v>5.3244516999999991E-2</v>
      </c>
      <c r="AG24">
        <f t="shared" ref="AG24" si="1110">AVERAGE($B204:$B213)*AVERAGE($C$283:$C$292)</f>
        <v>3.6519443999999998E-2</v>
      </c>
      <c r="AH24">
        <f t="shared" ref="AH24" si="1111">AVERAGE($B204:$B213)*AVERAGE($C$293:$C$302)</f>
        <v>2.6047415400000003E-2</v>
      </c>
      <c r="AI24">
        <f t="shared" ref="AI24" si="1112">AVERAGE($B204:$B213)*AVERAGE($C$303:$C$312)</f>
        <v>1.7942387800000001E-2</v>
      </c>
      <c r="AJ24">
        <f t="shared" ref="AJ24" si="1113">AVERAGE($B204:$B213)*AVERAGE($C$313:$C$322)</f>
        <v>1.2339618399999999E-2</v>
      </c>
      <c r="AK24">
        <f t="shared" ref="AK24" si="1114">AVERAGE($B204:$B213)*AVERAGE($C$323:$C$332)</f>
        <v>8.5628211999999974E-3</v>
      </c>
      <c r="AL24">
        <f t="shared" ref="AL24" si="1115">AVERAGE($B204:$B213)*AVERAGE($C$333:$C$342)</f>
        <v>6.4663346E-3</v>
      </c>
      <c r="AM24">
        <f t="shared" ref="AM24" si="1116">AVERAGE($B204:$B213)*AVERAGE($C$343:$C$352)</f>
        <v>5.2022000000000006E-3</v>
      </c>
      <c r="AN24">
        <f t="shared" ref="AN24" si="1117">AVERAGE($B204:$B213)*AVERAGE($C$353:$C$362)</f>
        <v>4.2241864000000006E-3</v>
      </c>
      <c r="AO24">
        <f t="shared" ref="AO24" si="1118">AVERAGE($B204:$B213)*AVERAGE($C$363:$C$372)</f>
        <v>3.7976060000000007E-3</v>
      </c>
      <c r="AP24">
        <f t="shared" ref="AP24" si="1119">AVERAGE($B204:$B213)*AVERAGE($C$373:$C$382)</f>
        <v>3.4334519999999996E-3</v>
      </c>
      <c r="AQ24">
        <f t="shared" ref="AQ24" si="1120">AVERAGE($B204:$B213)*AVERAGE($C$383:$C$392)</f>
        <v>3.4438564000000005E-3</v>
      </c>
      <c r="AR24">
        <f t="shared" ref="AR24" si="1121">AVERAGE($B204:$B213)*AVERAGE($C$393:$C$402)</f>
        <v>3.3606211999999995E-3</v>
      </c>
      <c r="AS24">
        <f t="shared" ref="AS24" si="1122">AVERAGE($B204:$B213)*AVERAGE($C$403:$C$412)</f>
        <v>6.658816000000001E-4</v>
      </c>
      <c r="AT24">
        <f t="shared" ref="AT24" si="1123">AVERAGE($B204:$B213)*AVERAGE($C$413:$C$422)</f>
        <v>0</v>
      </c>
      <c r="AU24">
        <f t="shared" ref="AU24" si="1124">AVERAGE($B204:$B213)*AVERAGE($C$423:$C$432)</f>
        <v>0</v>
      </c>
      <c r="AV24">
        <f t="shared" ref="AV24" si="1125">AVERAGE($B204:$B213)*AVERAGE($C$433:$C$442)</f>
        <v>0</v>
      </c>
      <c r="AW24">
        <f t="shared" ref="AW24" si="1126">AVERAGE($B204:$B213)*AVERAGE($C$443:$C$452)</f>
        <v>0</v>
      </c>
      <c r="AX24">
        <f t="shared" ref="AX24" si="1127">AVERAGE($B204:$B213)*AVERAGE($C$453:$C$462)</f>
        <v>0</v>
      </c>
      <c r="AY24">
        <f t="shared" ref="AY24" si="1128">AVERAGE($B204:$B213)*AVERAGE($C$463:$C$472)</f>
        <v>0</v>
      </c>
      <c r="AZ24">
        <f t="shared" ref="AZ24" si="1129">AVERAGE($B204:$B213)*AVERAGE($C$473:$C$482)</f>
        <v>0</v>
      </c>
      <c r="BA24">
        <f t="shared" ref="BA24" si="1130">AVERAGE($B204:$B213)*AVERAGE($C$483:$C$492)</f>
        <v>0</v>
      </c>
      <c r="BB24">
        <f t="shared" ref="BB24" si="1131">AVERAGE($B204:$B213)*AVERAGE($C$493:$C$502)</f>
        <v>0</v>
      </c>
      <c r="BC24">
        <f t="shared" ref="BC24" si="1132">AVERAGE($B204:$B213)*AVERAGE($C$503:$C$512)</f>
        <v>0</v>
      </c>
      <c r="BD24">
        <f t="shared" ref="BD24" si="1133">AVERAGE($B204:$B213)*AVERAGE($C$513:$C$522)</f>
        <v>0</v>
      </c>
      <c r="BE24">
        <f t="shared" ref="BE24" si="1134">AVERAGE($B204:$B213)*AVERAGE($C$523:$C$532)</f>
        <v>0</v>
      </c>
      <c r="BF24">
        <f t="shared" ref="BF24" si="1135">AVERAGE($B204:$B213)*AVERAGE($C$533:$C$542)</f>
        <v>0</v>
      </c>
      <c r="BG24">
        <f t="shared" ref="BG24" si="1136">AVERAGE($B204:$B213)*AVERAGE($C$543:$C$552)</f>
        <v>0</v>
      </c>
      <c r="BH24">
        <f t="shared" ref="BH24" si="1137">AVERAGE($B204:$B213)*AVERAGE($C$553:$C$562)</f>
        <v>0</v>
      </c>
      <c r="BI24">
        <f t="shared" ref="BI24" si="1138">AVERAGE($B204:$B213)*AVERAGE($C$563:$C$572)</f>
        <v>0</v>
      </c>
      <c r="BJ24">
        <f t="shared" ref="BJ24" si="1139">AVERAGE($B204:$B213)*AVERAGE($C$573:$C$582)</f>
        <v>0</v>
      </c>
    </row>
    <row r="25" spans="1:62" x14ac:dyDescent="0.25">
      <c r="A25" s="1">
        <v>321</v>
      </c>
      <c r="B25">
        <f>VLOOKUP($A25,excitation!$A$1:$CV$577,MATCH($B$1,excitation!$A$1:$CV$1,0),0)</f>
        <v>3.78E-2</v>
      </c>
      <c r="C25">
        <f>VLOOKUP($A25,emission!$A$1:$CV$577,MATCH($B$1,emission!$A$1:$CV$1,0),0)</f>
        <v>0</v>
      </c>
      <c r="E25" s="1">
        <v>510</v>
      </c>
      <c r="F25">
        <f t="shared" ref="F25" si="1140">AVERAGE($B214:$B223)*AVERAGE($C$13:$C$22)</f>
        <v>0</v>
      </c>
      <c r="G25">
        <f t="shared" ref="G25" si="1141">AVERAGE($B214:$B223)*AVERAGE($C$23:$C$32)</f>
        <v>0</v>
      </c>
      <c r="H25">
        <f t="shared" ref="H25" si="1142">AVERAGE($B214:$B223)*AVERAGE($C$33:$C$42)</f>
        <v>0</v>
      </c>
      <c r="I25">
        <f t="shared" ref="I25" si="1143">AVERAGE($B214:$B223)*AVERAGE($C$43:$C$52)</f>
        <v>0</v>
      </c>
      <c r="J25">
        <f t="shared" ref="J25" si="1144">AVERAGE($B214:$B223)*AVERAGE($C$53:$C$62)</f>
        <v>0</v>
      </c>
      <c r="K25">
        <f t="shared" ref="K25" si="1145">AVERAGE($B214:$B223)*AVERAGE($C$63:$C$72)</f>
        <v>0</v>
      </c>
      <c r="L25">
        <f t="shared" ref="L25" si="1146">AVERAGE($B214:$B223)*AVERAGE($C$73:$C$82)</f>
        <v>0</v>
      </c>
      <c r="M25">
        <f t="shared" ref="M25" si="1147">AVERAGE($B214:$B223)*AVERAGE($C$83:$C$92)</f>
        <v>0</v>
      </c>
      <c r="N25">
        <f t="shared" ref="N25" si="1148">AVERAGE($B214:$B223)*AVERAGE($C$93:$C$102)</f>
        <v>0</v>
      </c>
      <c r="O25">
        <f t="shared" ref="O25" si="1149">AVERAGE($B214:$B223)*AVERAGE($C$103:$C$112)</f>
        <v>0</v>
      </c>
      <c r="P25">
        <f t="shared" ref="P25" si="1150">AVERAGE($B214:$B223)*AVERAGE($C$113:$C$122)</f>
        <v>0</v>
      </c>
      <c r="Q25">
        <f t="shared" ref="Q25" si="1151">AVERAGE($B214:$B223)*AVERAGE($C$123:$C$132)</f>
        <v>0</v>
      </c>
      <c r="R25">
        <f t="shared" ref="R25" si="1152">AVERAGE($B214:$B223)*AVERAGE($C$133:$C$142)</f>
        <v>0</v>
      </c>
      <c r="S25">
        <f t="shared" ref="S25" si="1153">AVERAGE($B214:$B223)*AVERAGE($C$143:$C$152)</f>
        <v>0</v>
      </c>
      <c r="T25">
        <f t="shared" ref="T25" si="1154">AVERAGE($B214:$B223)*AVERAGE($C$153:$C$162)</f>
        <v>0</v>
      </c>
      <c r="U25">
        <f t="shared" ref="U25" si="1155">AVERAGE($B214:$B223)*AVERAGE($C$163:$C$172)</f>
        <v>3.322652E-4</v>
      </c>
      <c r="V25">
        <f t="shared" ref="V25" si="1156">AVERAGE($B214:$B223)*AVERAGE($C$173:$C$182)</f>
        <v>2.3170352000000003E-3</v>
      </c>
      <c r="W25">
        <f t="shared" ref="W25" si="1157">AVERAGE($B214:$B223)*AVERAGE($C$183:$C$192)</f>
        <v>1.3674330199999999E-2</v>
      </c>
      <c r="X25">
        <f t="shared" ref="X25" si="1158">AVERAGE($B214:$B223)*AVERAGE($C$193:$C$202)</f>
        <v>5.3285928799999993E-2</v>
      </c>
      <c r="Y25">
        <f t="shared" ref="Y25" si="1159">AVERAGE($B214:$B223)*AVERAGE($C$203:$C$212)</f>
        <v>0.1210077514</v>
      </c>
      <c r="Z25">
        <f t="shared" ref="Z25" si="1160">AVERAGE($B214:$B223)*AVERAGE($C$213:$C$222)</f>
        <v>0.13677858679999999</v>
      </c>
      <c r="AA25">
        <f t="shared" ref="AA25" si="1161">AVERAGE($B214:$B223)*AVERAGE($C$223:$C$232)</f>
        <v>9.0659882999999983E-2</v>
      </c>
      <c r="AB25">
        <f t="shared" ref="AB25" si="1162">AVERAGE($B214:$B223)*AVERAGE($C$233:$C$242)</f>
        <v>6.4312428799999988E-2</v>
      </c>
      <c r="AC25">
        <f t="shared" ref="AC25" si="1163">AVERAGE($B214:$B223)*AVERAGE($C$243:$C$252)</f>
        <v>5.1576086199999989E-2</v>
      </c>
      <c r="AD25">
        <f t="shared" ref="AD25" si="1164">AVERAGE($B214:$B223)*AVERAGE($C$253:$C$262)</f>
        <v>3.7076973800000003E-2</v>
      </c>
      <c r="AE25">
        <f t="shared" ref="AE25" si="1165">AVERAGE($B214:$B223)*AVERAGE($C$263:$C$272)</f>
        <v>2.3552604000000001E-2</v>
      </c>
      <c r="AF25">
        <f t="shared" ref="AF25" si="1166">AVERAGE($B214:$B223)*AVERAGE($C$273:$C$282)</f>
        <v>1.5047496999999996E-2</v>
      </c>
      <c r="AG25">
        <f t="shared" ref="AG25" si="1167">AVERAGE($B214:$B223)*AVERAGE($C$283:$C$292)</f>
        <v>1.0320803999999999E-2</v>
      </c>
      <c r="AH25">
        <f t="shared" ref="AH25" si="1168">AVERAGE($B214:$B223)*AVERAGE($C$293:$C$302)</f>
        <v>7.3612914E-3</v>
      </c>
      <c r="AI25">
        <f t="shared" ref="AI25" si="1169">AVERAGE($B214:$B223)*AVERAGE($C$303:$C$312)</f>
        <v>5.0707197999999998E-3</v>
      </c>
      <c r="AJ25">
        <f t="shared" ref="AJ25" si="1170">AVERAGE($B214:$B223)*AVERAGE($C$313:$C$322)</f>
        <v>3.4873143999999993E-3</v>
      </c>
      <c r="AK25">
        <f t="shared" ref="AK25" si="1171">AVERAGE($B214:$B223)*AVERAGE($C$323:$C$332)</f>
        <v>2.419949199999999E-3</v>
      </c>
      <c r="AL25">
        <f t="shared" ref="AL25" si="1172">AVERAGE($B214:$B223)*AVERAGE($C$333:$C$342)</f>
        <v>1.8274585999999999E-3</v>
      </c>
      <c r="AM25">
        <f t="shared" ref="AM25" si="1173">AVERAGE($B214:$B223)*AVERAGE($C$343:$C$352)</f>
        <v>1.4701999999999998E-3</v>
      </c>
      <c r="AN25">
        <f t="shared" ref="AN25" si="1174">AVERAGE($B214:$B223)*AVERAGE($C$353:$C$362)</f>
        <v>1.1938024E-3</v>
      </c>
      <c r="AO25">
        <f t="shared" ref="AO25" si="1175">AVERAGE($B214:$B223)*AVERAGE($C$363:$C$372)</f>
        <v>1.0732459999999999E-3</v>
      </c>
      <c r="AP25">
        <f t="shared" ref="AP25" si="1176">AVERAGE($B214:$B223)*AVERAGE($C$373:$C$382)</f>
        <v>9.7033199999999975E-4</v>
      </c>
      <c r="AQ25">
        <f t="shared" ref="AQ25" si="1177">AVERAGE($B214:$B223)*AVERAGE($C$383:$C$392)</f>
        <v>9.7327239999999999E-4</v>
      </c>
      <c r="AR25">
        <f t="shared" ref="AR25" si="1178">AVERAGE($B214:$B223)*AVERAGE($C$393:$C$402)</f>
        <v>9.4974919999999969E-4</v>
      </c>
      <c r="AS25">
        <f t="shared" ref="AS25" si="1179">AVERAGE($B214:$B223)*AVERAGE($C$403:$C$412)</f>
        <v>1.8818559999999999E-4</v>
      </c>
      <c r="AT25">
        <f t="shared" ref="AT25" si="1180">AVERAGE($B214:$B223)*AVERAGE($C$413:$C$422)</f>
        <v>0</v>
      </c>
      <c r="AU25">
        <f t="shared" ref="AU25" si="1181">AVERAGE($B214:$B223)*AVERAGE($C$423:$C$432)</f>
        <v>0</v>
      </c>
      <c r="AV25">
        <f t="shared" ref="AV25" si="1182">AVERAGE($B214:$B223)*AVERAGE($C$433:$C$442)</f>
        <v>0</v>
      </c>
      <c r="AW25">
        <f t="shared" ref="AW25" si="1183">AVERAGE($B214:$B223)*AVERAGE($C$443:$C$452)</f>
        <v>0</v>
      </c>
      <c r="AX25">
        <f t="shared" ref="AX25" si="1184">AVERAGE($B214:$B223)*AVERAGE($C$453:$C$462)</f>
        <v>0</v>
      </c>
      <c r="AY25">
        <f t="shared" ref="AY25" si="1185">AVERAGE($B214:$B223)*AVERAGE($C$463:$C$472)</f>
        <v>0</v>
      </c>
      <c r="AZ25">
        <f t="shared" ref="AZ25" si="1186">AVERAGE($B214:$B223)*AVERAGE($C$473:$C$482)</f>
        <v>0</v>
      </c>
      <c r="BA25">
        <f t="shared" ref="BA25" si="1187">AVERAGE($B214:$B223)*AVERAGE($C$483:$C$492)</f>
        <v>0</v>
      </c>
      <c r="BB25">
        <f t="shared" ref="BB25" si="1188">AVERAGE($B214:$B223)*AVERAGE($C$493:$C$502)</f>
        <v>0</v>
      </c>
      <c r="BC25">
        <f t="shared" ref="BC25" si="1189">AVERAGE($B214:$B223)*AVERAGE($C$503:$C$512)</f>
        <v>0</v>
      </c>
      <c r="BD25">
        <f t="shared" ref="BD25" si="1190">AVERAGE($B214:$B223)*AVERAGE($C$513:$C$522)</f>
        <v>0</v>
      </c>
      <c r="BE25">
        <f t="shared" ref="BE25" si="1191">AVERAGE($B214:$B223)*AVERAGE($C$523:$C$532)</f>
        <v>0</v>
      </c>
      <c r="BF25">
        <f t="shared" ref="BF25" si="1192">AVERAGE($B214:$B223)*AVERAGE($C$533:$C$542)</f>
        <v>0</v>
      </c>
      <c r="BG25">
        <f t="shared" ref="BG25" si="1193">AVERAGE($B214:$B223)*AVERAGE($C$543:$C$552)</f>
        <v>0</v>
      </c>
      <c r="BH25">
        <f t="shared" ref="BH25" si="1194">AVERAGE($B214:$B223)*AVERAGE($C$553:$C$562)</f>
        <v>0</v>
      </c>
      <c r="BI25">
        <f t="shared" ref="BI25" si="1195">AVERAGE($B214:$B223)*AVERAGE($C$563:$C$572)</f>
        <v>0</v>
      </c>
      <c r="BJ25">
        <f t="shared" ref="BJ25" si="1196">AVERAGE($B214:$B223)*AVERAGE($C$573:$C$582)</f>
        <v>0</v>
      </c>
    </row>
    <row r="26" spans="1:62" x14ac:dyDescent="0.25">
      <c r="A26" s="1">
        <v>322</v>
      </c>
      <c r="B26">
        <f>VLOOKUP($A26,excitation!$A$1:$CV$577,MATCH($B$1,excitation!$A$1:$CV$1,0),0)</f>
        <v>3.5299999999999998E-2</v>
      </c>
      <c r="C26">
        <f>VLOOKUP($A26,emission!$A$1:$CV$577,MATCH($B$1,emission!$A$1:$CV$1,0),0)</f>
        <v>0</v>
      </c>
      <c r="E26" s="1">
        <v>520</v>
      </c>
      <c r="F26">
        <f t="shared" ref="F26" si="1197">AVERAGE($B224:$B233)*AVERAGE($C$13:$C$22)</f>
        <v>0</v>
      </c>
      <c r="G26">
        <f t="shared" ref="G26" si="1198">AVERAGE($B224:$B233)*AVERAGE($C$23:$C$32)</f>
        <v>0</v>
      </c>
      <c r="H26">
        <f t="shared" ref="H26" si="1199">AVERAGE($B224:$B233)*AVERAGE($C$33:$C$42)</f>
        <v>0</v>
      </c>
      <c r="I26">
        <f t="shared" ref="I26" si="1200">AVERAGE($B224:$B233)*AVERAGE($C$43:$C$52)</f>
        <v>0</v>
      </c>
      <c r="J26">
        <f t="shared" ref="J26" si="1201">AVERAGE($B224:$B233)*AVERAGE($C$53:$C$62)</f>
        <v>0</v>
      </c>
      <c r="K26">
        <f t="shared" ref="K26" si="1202">AVERAGE($B224:$B233)*AVERAGE($C$63:$C$72)</f>
        <v>0</v>
      </c>
      <c r="L26">
        <f t="shared" ref="L26" si="1203">AVERAGE($B224:$B233)*AVERAGE($C$73:$C$82)</f>
        <v>0</v>
      </c>
      <c r="M26">
        <f t="shared" ref="M26" si="1204">AVERAGE($B224:$B233)*AVERAGE($C$83:$C$92)</f>
        <v>0</v>
      </c>
      <c r="N26">
        <f t="shared" ref="N26" si="1205">AVERAGE($B224:$B233)*AVERAGE($C$93:$C$102)</f>
        <v>0</v>
      </c>
      <c r="O26">
        <f t="shared" ref="O26" si="1206">AVERAGE($B224:$B233)*AVERAGE($C$103:$C$112)</f>
        <v>0</v>
      </c>
      <c r="P26">
        <f t="shared" ref="P26" si="1207">AVERAGE($B224:$B233)*AVERAGE($C$113:$C$122)</f>
        <v>0</v>
      </c>
      <c r="Q26">
        <f t="shared" ref="Q26" si="1208">AVERAGE($B224:$B233)*AVERAGE($C$123:$C$132)</f>
        <v>0</v>
      </c>
      <c r="R26">
        <f t="shared" ref="R26" si="1209">AVERAGE($B224:$B233)*AVERAGE($C$133:$C$142)</f>
        <v>0</v>
      </c>
      <c r="S26">
        <f t="shared" ref="S26" si="1210">AVERAGE($B224:$B233)*AVERAGE($C$143:$C$152)</f>
        <v>0</v>
      </c>
      <c r="T26">
        <f t="shared" ref="T26" si="1211">AVERAGE($B224:$B233)*AVERAGE($C$153:$C$162)</f>
        <v>0</v>
      </c>
      <c r="U26">
        <f t="shared" ref="U26" si="1212">AVERAGE($B224:$B233)*AVERAGE($C$163:$C$172)</f>
        <v>5.1889600000000012E-5</v>
      </c>
      <c r="V26">
        <f t="shared" ref="V26" si="1213">AVERAGE($B224:$B233)*AVERAGE($C$173:$C$182)</f>
        <v>3.6184960000000007E-4</v>
      </c>
      <c r="W26">
        <f t="shared" ref="W26" si="1214">AVERAGE($B224:$B233)*AVERAGE($C$183:$C$192)</f>
        <v>2.1355096000000005E-3</v>
      </c>
      <c r="X26">
        <f t="shared" ref="X26" si="1215">AVERAGE($B224:$B233)*AVERAGE($C$193:$C$202)</f>
        <v>8.3216224000000009E-3</v>
      </c>
      <c r="Y26">
        <f t="shared" ref="Y26" si="1216">AVERAGE($B224:$B233)*AVERAGE($C$203:$C$212)</f>
        <v>1.8897687200000002E-2</v>
      </c>
      <c r="Z26">
        <f t="shared" ref="Z26" si="1217">AVERAGE($B224:$B233)*AVERAGE($C$213:$C$222)</f>
        <v>2.1360606399999999E-2</v>
      </c>
      <c r="AA26">
        <f t="shared" ref="AA26" si="1218">AVERAGE($B224:$B233)*AVERAGE($C$223:$C$232)</f>
        <v>1.4158283999999998E-2</v>
      </c>
      <c r="AB26">
        <f t="shared" ref="AB26" si="1219">AVERAGE($B224:$B233)*AVERAGE($C$233:$C$242)</f>
        <v>1.0043622399999999E-2</v>
      </c>
      <c r="AC26">
        <f t="shared" ref="AC26" si="1220">AVERAGE($B224:$B233)*AVERAGE($C$243:$C$252)</f>
        <v>8.0545975999999995E-3</v>
      </c>
      <c r="AD26">
        <f t="shared" ref="AD26" si="1221">AVERAGE($B224:$B233)*AVERAGE($C$253:$C$262)</f>
        <v>5.7902824000000009E-3</v>
      </c>
      <c r="AE26">
        <f t="shared" ref="AE26" si="1222">AVERAGE($B224:$B233)*AVERAGE($C$263:$C$272)</f>
        <v>3.6781920000000011E-3</v>
      </c>
      <c r="AF26">
        <f t="shared" ref="AF26" si="1223">AVERAGE($B224:$B233)*AVERAGE($C$273:$C$282)</f>
        <v>2.3499559999999998E-3</v>
      </c>
      <c r="AG26">
        <f t="shared" ref="AG26" si="1224">AVERAGE($B224:$B233)*AVERAGE($C$283:$C$292)</f>
        <v>1.6117920000000001E-3</v>
      </c>
      <c r="AH26">
        <f t="shared" ref="AH26" si="1225">AVERAGE($B224:$B233)*AVERAGE($C$293:$C$302)</f>
        <v>1.1496072E-3</v>
      </c>
      <c r="AI26">
        <f t="shared" ref="AI26" si="1226">AVERAGE($B224:$B233)*AVERAGE($C$303:$C$312)</f>
        <v>7.9189040000000009E-4</v>
      </c>
      <c r="AJ26">
        <f t="shared" ref="AJ26" si="1227">AVERAGE($B224:$B233)*AVERAGE($C$313:$C$322)</f>
        <v>5.4461120000000003E-4</v>
      </c>
      <c r="AK26">
        <f t="shared" ref="AK26" si="1228">AVERAGE($B224:$B233)*AVERAGE($C$323:$C$332)</f>
        <v>3.7792159999999991E-4</v>
      </c>
      <c r="AL26">
        <f t="shared" ref="AL26" si="1229">AVERAGE($B224:$B233)*AVERAGE($C$333:$C$342)</f>
        <v>2.8539280000000004E-4</v>
      </c>
      <c r="AM26">
        <f t="shared" ref="AM26" si="1230">AVERAGE($B224:$B233)*AVERAGE($C$343:$C$352)</f>
        <v>2.2960000000000002E-4</v>
      </c>
      <c r="AN26">
        <f t="shared" ref="AN26" si="1231">AVERAGE($B224:$B233)*AVERAGE($C$353:$C$362)</f>
        <v>1.8643520000000003E-4</v>
      </c>
      <c r="AO26">
        <f t="shared" ref="AO26" si="1232">AVERAGE($B224:$B233)*AVERAGE($C$363:$C$372)</f>
        <v>1.6760800000000003E-4</v>
      </c>
      <c r="AP26">
        <f t="shared" ref="AP26" si="1233">AVERAGE($B224:$B233)*AVERAGE($C$373:$C$382)</f>
        <v>1.5153599999999999E-4</v>
      </c>
      <c r="AQ26">
        <f t="shared" ref="AQ26" si="1234">AVERAGE($B224:$B233)*AVERAGE($C$383:$C$392)</f>
        <v>1.5199520000000002E-4</v>
      </c>
      <c r="AR26">
        <f t="shared" ref="AR26" si="1235">AVERAGE($B224:$B233)*AVERAGE($C$393:$C$402)</f>
        <v>1.4832159999999997E-4</v>
      </c>
      <c r="AS26">
        <f t="shared" ref="AS26" si="1236">AVERAGE($B224:$B233)*AVERAGE($C$403:$C$412)</f>
        <v>2.9388800000000006E-5</v>
      </c>
      <c r="AT26">
        <f t="shared" ref="AT26" si="1237">AVERAGE($B224:$B233)*AVERAGE($C$413:$C$422)</f>
        <v>0</v>
      </c>
      <c r="AU26">
        <f t="shared" ref="AU26" si="1238">AVERAGE($B224:$B233)*AVERAGE($C$423:$C$432)</f>
        <v>0</v>
      </c>
      <c r="AV26">
        <f t="shared" ref="AV26" si="1239">AVERAGE($B224:$B233)*AVERAGE($C$433:$C$442)</f>
        <v>0</v>
      </c>
      <c r="AW26">
        <f t="shared" ref="AW26" si="1240">AVERAGE($B224:$B233)*AVERAGE($C$443:$C$452)</f>
        <v>0</v>
      </c>
      <c r="AX26">
        <f t="shared" ref="AX26" si="1241">AVERAGE($B224:$B233)*AVERAGE($C$453:$C$462)</f>
        <v>0</v>
      </c>
      <c r="AY26">
        <f t="shared" ref="AY26" si="1242">AVERAGE($B224:$B233)*AVERAGE($C$463:$C$472)</f>
        <v>0</v>
      </c>
      <c r="AZ26">
        <f t="shared" ref="AZ26" si="1243">AVERAGE($B224:$B233)*AVERAGE($C$473:$C$482)</f>
        <v>0</v>
      </c>
      <c r="BA26">
        <f t="shared" ref="BA26" si="1244">AVERAGE($B224:$B233)*AVERAGE($C$483:$C$492)</f>
        <v>0</v>
      </c>
      <c r="BB26">
        <f t="shared" ref="BB26" si="1245">AVERAGE($B224:$B233)*AVERAGE($C$493:$C$502)</f>
        <v>0</v>
      </c>
      <c r="BC26">
        <f t="shared" ref="BC26" si="1246">AVERAGE($B224:$B233)*AVERAGE($C$503:$C$512)</f>
        <v>0</v>
      </c>
      <c r="BD26">
        <f t="shared" ref="BD26" si="1247">AVERAGE($B224:$B233)*AVERAGE($C$513:$C$522)</f>
        <v>0</v>
      </c>
      <c r="BE26">
        <f t="shared" ref="BE26" si="1248">AVERAGE($B224:$B233)*AVERAGE($C$523:$C$532)</f>
        <v>0</v>
      </c>
      <c r="BF26">
        <f t="shared" ref="BF26" si="1249">AVERAGE($B224:$B233)*AVERAGE($C$533:$C$542)</f>
        <v>0</v>
      </c>
      <c r="BG26">
        <f t="shared" ref="BG26" si="1250">AVERAGE($B224:$B233)*AVERAGE($C$543:$C$552)</f>
        <v>0</v>
      </c>
      <c r="BH26">
        <f t="shared" ref="BH26" si="1251">AVERAGE($B224:$B233)*AVERAGE($C$553:$C$562)</f>
        <v>0</v>
      </c>
      <c r="BI26">
        <f t="shared" ref="BI26" si="1252">AVERAGE($B224:$B233)*AVERAGE($C$563:$C$572)</f>
        <v>0</v>
      </c>
      <c r="BJ26">
        <f t="shared" ref="BJ26" si="1253">AVERAGE($B224:$B233)*AVERAGE($C$573:$C$582)</f>
        <v>0</v>
      </c>
    </row>
    <row r="27" spans="1:62" x14ac:dyDescent="0.25">
      <c r="A27" s="1">
        <v>323</v>
      </c>
      <c r="B27">
        <f>VLOOKUP($A27,excitation!$A$1:$CV$577,MATCH($B$1,excitation!$A$1:$CV$1,0),0)</f>
        <v>3.4599999999999999E-2</v>
      </c>
      <c r="C27">
        <f>VLOOKUP($A27,emission!$A$1:$CV$577,MATCH($B$1,emission!$A$1:$CV$1,0),0)</f>
        <v>0</v>
      </c>
      <c r="E27" s="1">
        <v>530</v>
      </c>
      <c r="F27">
        <f t="shared" ref="F27" si="1254">AVERAGE($B234:$B243)*AVERAGE($C$13:$C$22)</f>
        <v>0</v>
      </c>
      <c r="G27">
        <f t="shared" ref="G27" si="1255">AVERAGE($B234:$B243)*AVERAGE($C$23:$C$32)</f>
        <v>0</v>
      </c>
      <c r="H27">
        <f t="shared" ref="H27" si="1256">AVERAGE($B234:$B243)*AVERAGE($C$33:$C$42)</f>
        <v>0</v>
      </c>
      <c r="I27">
        <f t="shared" ref="I27" si="1257">AVERAGE($B234:$B243)*AVERAGE($C$43:$C$52)</f>
        <v>0</v>
      </c>
      <c r="J27">
        <f t="shared" ref="J27" si="1258">AVERAGE($B234:$B243)*AVERAGE($C$53:$C$62)</f>
        <v>0</v>
      </c>
      <c r="K27">
        <f t="shared" ref="K27" si="1259">AVERAGE($B234:$B243)*AVERAGE($C$63:$C$72)</f>
        <v>0</v>
      </c>
      <c r="L27">
        <f t="shared" ref="L27" si="1260">AVERAGE($B234:$B243)*AVERAGE($C$73:$C$82)</f>
        <v>0</v>
      </c>
      <c r="M27">
        <f t="shared" ref="M27" si="1261">AVERAGE($B234:$B243)*AVERAGE($C$83:$C$92)</f>
        <v>0</v>
      </c>
      <c r="N27">
        <f t="shared" ref="N27" si="1262">AVERAGE($B234:$B243)*AVERAGE($C$93:$C$102)</f>
        <v>0</v>
      </c>
      <c r="O27">
        <f t="shared" ref="O27" si="1263">AVERAGE($B234:$B243)*AVERAGE($C$103:$C$112)</f>
        <v>0</v>
      </c>
      <c r="P27">
        <f t="shared" ref="P27" si="1264">AVERAGE($B234:$B243)*AVERAGE($C$113:$C$122)</f>
        <v>0</v>
      </c>
      <c r="Q27">
        <f t="shared" ref="Q27" si="1265">AVERAGE($B234:$B243)*AVERAGE($C$123:$C$132)</f>
        <v>0</v>
      </c>
      <c r="R27">
        <f t="shared" ref="R27" si="1266">AVERAGE($B234:$B243)*AVERAGE($C$133:$C$142)</f>
        <v>0</v>
      </c>
      <c r="S27">
        <f t="shared" ref="S27" si="1267">AVERAGE($B234:$B243)*AVERAGE($C$143:$C$152)</f>
        <v>0</v>
      </c>
      <c r="T27">
        <f t="shared" ref="T27" si="1268">AVERAGE($B234:$B243)*AVERAGE($C$153:$C$162)</f>
        <v>0</v>
      </c>
      <c r="U27">
        <f t="shared" ref="U27" si="1269">AVERAGE($B234:$B243)*AVERAGE($C$163:$C$172)</f>
        <v>1.4102400000000004E-5</v>
      </c>
      <c r="V27">
        <f t="shared" ref="V27" si="1270">AVERAGE($B234:$B243)*AVERAGE($C$173:$C$182)</f>
        <v>9.8342400000000029E-5</v>
      </c>
      <c r="W27">
        <f t="shared" ref="W27" si="1271">AVERAGE($B234:$B243)*AVERAGE($C$183:$C$192)</f>
        <v>5.8038240000000008E-4</v>
      </c>
      <c r="X27">
        <f t="shared" ref="X27" si="1272">AVERAGE($B234:$B243)*AVERAGE($C$193:$C$202)</f>
        <v>2.2616256000000004E-3</v>
      </c>
      <c r="Y27">
        <f t="shared" ref="Y27" si="1273">AVERAGE($B234:$B243)*AVERAGE($C$203:$C$212)</f>
        <v>5.1359568000000008E-3</v>
      </c>
      <c r="Z27">
        <f t="shared" ref="Z27" si="1274">AVERAGE($B234:$B243)*AVERAGE($C$213:$C$222)</f>
        <v>5.8053216000000006E-3</v>
      </c>
      <c r="AA27">
        <f t="shared" ref="AA27" si="1275">AVERAGE($B234:$B243)*AVERAGE($C$223:$C$232)</f>
        <v>3.847896E-3</v>
      </c>
      <c r="AB27">
        <f t="shared" ref="AB27" si="1276">AVERAGE($B234:$B243)*AVERAGE($C$233:$C$242)</f>
        <v>2.7296256000000001E-3</v>
      </c>
      <c r="AC27">
        <f t="shared" ref="AC27" si="1277">AVERAGE($B234:$B243)*AVERAGE($C$243:$C$252)</f>
        <v>2.1890543999999999E-3</v>
      </c>
      <c r="AD27">
        <f t="shared" ref="AD27" si="1278">AVERAGE($B234:$B243)*AVERAGE($C$253:$C$262)</f>
        <v>1.5736656000000003E-3</v>
      </c>
      <c r="AE27">
        <f t="shared" ref="AE27" si="1279">AVERAGE($B234:$B243)*AVERAGE($C$263:$C$272)</f>
        <v>9.9964800000000033E-4</v>
      </c>
      <c r="AF27">
        <f t="shared" ref="AF27" si="1280">AVERAGE($B234:$B243)*AVERAGE($C$273:$C$282)</f>
        <v>6.3866399999999994E-4</v>
      </c>
      <c r="AG27">
        <f t="shared" ref="AG27" si="1281">AVERAGE($B234:$B243)*AVERAGE($C$283:$C$292)</f>
        <v>4.3804800000000002E-4</v>
      </c>
      <c r="AH27">
        <f t="shared" ref="AH27" si="1282">AVERAGE($B234:$B243)*AVERAGE($C$293:$C$302)</f>
        <v>3.1243680000000008E-4</v>
      </c>
      <c r="AI27">
        <f t="shared" ref="AI27" si="1283">AVERAGE($B234:$B243)*AVERAGE($C$303:$C$312)</f>
        <v>2.1521760000000004E-4</v>
      </c>
      <c r="AJ27">
        <f t="shared" ref="AJ27" si="1284">AVERAGE($B234:$B243)*AVERAGE($C$313:$C$322)</f>
        <v>1.4801279999999999E-4</v>
      </c>
      <c r="AK27">
        <f t="shared" ref="AK27" si="1285">AVERAGE($B234:$B243)*AVERAGE($C$323:$C$332)</f>
        <v>1.0271039999999998E-4</v>
      </c>
      <c r="AL27">
        <f t="shared" ref="AL27" si="1286">AVERAGE($B234:$B243)*AVERAGE($C$333:$C$342)</f>
        <v>7.7563200000000017E-5</v>
      </c>
      <c r="AM27">
        <f t="shared" ref="AM27" si="1287">AVERAGE($B234:$B243)*AVERAGE($C$343:$C$352)</f>
        <v>6.2400000000000012E-5</v>
      </c>
      <c r="AN27">
        <f t="shared" ref="AN27" si="1288">AVERAGE($B234:$B243)*AVERAGE($C$353:$C$362)</f>
        <v>5.0668800000000012E-5</v>
      </c>
      <c r="AO27">
        <f t="shared" ref="AO27" si="1289">AVERAGE($B234:$B243)*AVERAGE($C$363:$C$372)</f>
        <v>4.5552000000000014E-5</v>
      </c>
      <c r="AP27">
        <f t="shared" ref="AP27" si="1290">AVERAGE($B234:$B243)*AVERAGE($C$373:$C$382)</f>
        <v>4.1183999999999997E-5</v>
      </c>
      <c r="AQ27">
        <f t="shared" ref="AQ27" si="1291">AVERAGE($B234:$B243)*AVERAGE($C$383:$C$392)</f>
        <v>4.1308800000000014E-5</v>
      </c>
      <c r="AR27">
        <f t="shared" ref="AR27" si="1292">AVERAGE($B234:$B243)*AVERAGE($C$393:$C$402)</f>
        <v>4.0310399999999999E-5</v>
      </c>
      <c r="AS27">
        <f t="shared" ref="AS27" si="1293">AVERAGE($B234:$B243)*AVERAGE($C$403:$C$412)</f>
        <v>7.9872000000000021E-6</v>
      </c>
      <c r="AT27">
        <f t="shared" ref="AT27" si="1294">AVERAGE($B234:$B243)*AVERAGE($C$413:$C$422)</f>
        <v>0</v>
      </c>
      <c r="AU27">
        <f t="shared" ref="AU27" si="1295">AVERAGE($B234:$B243)*AVERAGE($C$423:$C$432)</f>
        <v>0</v>
      </c>
      <c r="AV27">
        <f t="shared" ref="AV27" si="1296">AVERAGE($B234:$B243)*AVERAGE($C$433:$C$442)</f>
        <v>0</v>
      </c>
      <c r="AW27">
        <f t="shared" ref="AW27" si="1297">AVERAGE($B234:$B243)*AVERAGE($C$443:$C$452)</f>
        <v>0</v>
      </c>
      <c r="AX27">
        <f t="shared" ref="AX27" si="1298">AVERAGE($B234:$B243)*AVERAGE($C$453:$C$462)</f>
        <v>0</v>
      </c>
      <c r="AY27">
        <f t="shared" ref="AY27" si="1299">AVERAGE($B234:$B243)*AVERAGE($C$463:$C$472)</f>
        <v>0</v>
      </c>
      <c r="AZ27">
        <f t="shared" ref="AZ27" si="1300">AVERAGE($B234:$B243)*AVERAGE($C$473:$C$482)</f>
        <v>0</v>
      </c>
      <c r="BA27">
        <f t="shared" ref="BA27" si="1301">AVERAGE($B234:$B243)*AVERAGE($C$483:$C$492)</f>
        <v>0</v>
      </c>
      <c r="BB27">
        <f t="shared" ref="BB27" si="1302">AVERAGE($B234:$B243)*AVERAGE($C$493:$C$502)</f>
        <v>0</v>
      </c>
      <c r="BC27">
        <f t="shared" ref="BC27" si="1303">AVERAGE($B234:$B243)*AVERAGE($C$503:$C$512)</f>
        <v>0</v>
      </c>
      <c r="BD27">
        <f t="shared" ref="BD27" si="1304">AVERAGE($B234:$B243)*AVERAGE($C$513:$C$522)</f>
        <v>0</v>
      </c>
      <c r="BE27">
        <f t="shared" ref="BE27" si="1305">AVERAGE($B234:$B243)*AVERAGE($C$523:$C$532)</f>
        <v>0</v>
      </c>
      <c r="BF27">
        <f t="shared" ref="BF27" si="1306">AVERAGE($B234:$B243)*AVERAGE($C$533:$C$542)</f>
        <v>0</v>
      </c>
      <c r="BG27">
        <f t="shared" ref="BG27" si="1307">AVERAGE($B234:$B243)*AVERAGE($C$543:$C$552)</f>
        <v>0</v>
      </c>
      <c r="BH27">
        <f t="shared" ref="BH27" si="1308">AVERAGE($B234:$B243)*AVERAGE($C$553:$C$562)</f>
        <v>0</v>
      </c>
      <c r="BI27">
        <f t="shared" ref="BI27" si="1309">AVERAGE($B234:$B243)*AVERAGE($C$563:$C$572)</f>
        <v>0</v>
      </c>
      <c r="BJ27">
        <f t="shared" ref="BJ27" si="1310">AVERAGE($B234:$B243)*AVERAGE($C$573:$C$582)</f>
        <v>0</v>
      </c>
    </row>
    <row r="28" spans="1:62" x14ac:dyDescent="0.25">
      <c r="A28" s="1">
        <v>324</v>
      </c>
      <c r="B28">
        <f>VLOOKUP($A28,excitation!$A$1:$CV$577,MATCH($B$1,excitation!$A$1:$CV$1,0),0)</f>
        <v>3.4799999999999998E-2</v>
      </c>
      <c r="C28">
        <f>VLOOKUP($A28,emission!$A$1:$CV$577,MATCH($B$1,emission!$A$1:$CV$1,0),0)</f>
        <v>0</v>
      </c>
      <c r="E28" s="1">
        <v>540</v>
      </c>
      <c r="F28">
        <f t="shared" ref="F28" si="1311">AVERAGE($B244:$B253)*AVERAGE($C$13:$C$22)</f>
        <v>0</v>
      </c>
      <c r="G28">
        <f t="shared" ref="G28" si="1312">AVERAGE($B244:$B253)*AVERAGE($C$23:$C$32)</f>
        <v>0</v>
      </c>
      <c r="H28">
        <f t="shared" ref="H28" si="1313">AVERAGE($B244:$B253)*AVERAGE($C$33:$C$42)</f>
        <v>0</v>
      </c>
      <c r="I28">
        <f t="shared" ref="I28" si="1314">AVERAGE($B244:$B253)*AVERAGE($C$43:$C$52)</f>
        <v>0</v>
      </c>
      <c r="J28">
        <f t="shared" ref="J28" si="1315">AVERAGE($B244:$B253)*AVERAGE($C$53:$C$62)</f>
        <v>0</v>
      </c>
      <c r="K28">
        <f t="shared" ref="K28" si="1316">AVERAGE($B244:$B253)*AVERAGE($C$63:$C$72)</f>
        <v>0</v>
      </c>
      <c r="L28">
        <f t="shared" ref="L28" si="1317">AVERAGE($B244:$B253)*AVERAGE($C$73:$C$82)</f>
        <v>0</v>
      </c>
      <c r="M28">
        <f t="shared" ref="M28" si="1318">AVERAGE($B244:$B253)*AVERAGE($C$83:$C$92)</f>
        <v>0</v>
      </c>
      <c r="N28">
        <f t="shared" ref="N28" si="1319">AVERAGE($B244:$B253)*AVERAGE($C$93:$C$102)</f>
        <v>0</v>
      </c>
      <c r="O28">
        <f t="shared" ref="O28" si="1320">AVERAGE($B244:$B253)*AVERAGE($C$103:$C$112)</f>
        <v>0</v>
      </c>
      <c r="P28">
        <f t="shared" ref="P28" si="1321">AVERAGE($B244:$B253)*AVERAGE($C$113:$C$122)</f>
        <v>0</v>
      </c>
      <c r="Q28">
        <f t="shared" ref="Q28" si="1322">AVERAGE($B244:$B253)*AVERAGE($C$123:$C$132)</f>
        <v>0</v>
      </c>
      <c r="R28">
        <f t="shared" ref="R28" si="1323">AVERAGE($B244:$B253)*AVERAGE($C$133:$C$142)</f>
        <v>0</v>
      </c>
      <c r="S28">
        <f t="shared" ref="S28" si="1324">AVERAGE($B244:$B253)*AVERAGE($C$143:$C$152)</f>
        <v>0</v>
      </c>
      <c r="T28">
        <f t="shared" ref="T28" si="1325">AVERAGE($B244:$B253)*AVERAGE($C$153:$C$162)</f>
        <v>0</v>
      </c>
      <c r="U28">
        <f t="shared" ref="U28" si="1326">AVERAGE($B244:$B253)*AVERAGE($C$163:$C$172)</f>
        <v>1.2023200000000002E-5</v>
      </c>
      <c r="V28">
        <f t="shared" ref="V28" si="1327">AVERAGE($B244:$B253)*AVERAGE($C$173:$C$182)</f>
        <v>8.3843200000000017E-5</v>
      </c>
      <c r="W28">
        <f t="shared" ref="W28" si="1328">AVERAGE($B244:$B253)*AVERAGE($C$183:$C$192)</f>
        <v>4.9481320000000005E-4</v>
      </c>
      <c r="X28">
        <f t="shared" ref="X28" si="1329">AVERAGE($B244:$B253)*AVERAGE($C$193:$C$202)</f>
        <v>1.9281807999999999E-3</v>
      </c>
      <c r="Y28">
        <f t="shared" ref="Y28" si="1330">AVERAGE($B244:$B253)*AVERAGE($C$203:$C$212)</f>
        <v>4.3787324000000008E-3</v>
      </c>
      <c r="Z28">
        <f t="shared" ref="Z28" si="1331">AVERAGE($B244:$B253)*AVERAGE($C$213:$C$222)</f>
        <v>4.9494088E-3</v>
      </c>
      <c r="AA28">
        <f t="shared" ref="AA28" si="1332">AVERAGE($B244:$B253)*AVERAGE($C$223:$C$232)</f>
        <v>3.2805779999999997E-3</v>
      </c>
      <c r="AB28">
        <f t="shared" ref="AB28" si="1333">AVERAGE($B244:$B253)*AVERAGE($C$233:$C$242)</f>
        <v>2.3271807999999997E-3</v>
      </c>
      <c r="AC28">
        <f t="shared" ref="AC28" si="1334">AVERAGE($B244:$B253)*AVERAGE($C$243:$C$252)</f>
        <v>1.8663091999999999E-3</v>
      </c>
      <c r="AD28">
        <f t="shared" ref="AD28" si="1335">AVERAGE($B244:$B253)*AVERAGE($C$253:$C$262)</f>
        <v>1.3416508000000001E-3</v>
      </c>
      <c r="AE28">
        <f t="shared" ref="AE28" si="1336">AVERAGE($B244:$B253)*AVERAGE($C$263:$C$272)</f>
        <v>8.5226400000000025E-4</v>
      </c>
      <c r="AF28">
        <f t="shared" ref="AF28" si="1337">AVERAGE($B244:$B253)*AVERAGE($C$273:$C$282)</f>
        <v>5.4450199999999988E-4</v>
      </c>
      <c r="AG28">
        <f t="shared" ref="AG28" si="1338">AVERAGE($B244:$B253)*AVERAGE($C$283:$C$292)</f>
        <v>3.73464E-4</v>
      </c>
      <c r="AH28">
        <f t="shared" ref="AH28" si="1339">AVERAGE($B244:$B253)*AVERAGE($C$293:$C$302)</f>
        <v>2.6637240000000005E-4</v>
      </c>
      <c r="AI28">
        <f t="shared" ref="AI28" si="1340">AVERAGE($B244:$B253)*AVERAGE($C$303:$C$312)</f>
        <v>1.8348680000000001E-4</v>
      </c>
      <c r="AJ28">
        <f t="shared" ref="AJ28" si="1341">AVERAGE($B244:$B253)*AVERAGE($C$313:$C$322)</f>
        <v>1.2619039999999998E-4</v>
      </c>
      <c r="AK28">
        <f t="shared" ref="AK28" si="1342">AVERAGE($B244:$B253)*AVERAGE($C$323:$C$332)</f>
        <v>8.7567199999999984E-5</v>
      </c>
      <c r="AL28">
        <f t="shared" ref="AL28" si="1343">AVERAGE($B244:$B253)*AVERAGE($C$333:$C$342)</f>
        <v>6.61276E-5</v>
      </c>
      <c r="AM28">
        <f t="shared" ref="AM28" si="1344">AVERAGE($B244:$B253)*AVERAGE($C$343:$C$352)</f>
        <v>5.3199999999999999E-5</v>
      </c>
      <c r="AN28">
        <f t="shared" ref="AN28" si="1345">AVERAGE($B244:$B253)*AVERAGE($C$353:$C$362)</f>
        <v>4.3198400000000003E-5</v>
      </c>
      <c r="AO28">
        <f t="shared" ref="AO28" si="1346">AVERAGE($B244:$B253)*AVERAGE($C$363:$C$372)</f>
        <v>3.8836000000000006E-5</v>
      </c>
      <c r="AP28">
        <f t="shared" ref="AP28" si="1347">AVERAGE($B244:$B253)*AVERAGE($C$373:$C$382)</f>
        <v>3.5111999999999999E-5</v>
      </c>
      <c r="AQ28">
        <f t="shared" ref="AQ28" si="1348">AVERAGE($B244:$B253)*AVERAGE($C$383:$C$392)</f>
        <v>3.5218400000000008E-5</v>
      </c>
      <c r="AR28">
        <f t="shared" ref="AR28" si="1349">AVERAGE($B244:$B253)*AVERAGE($C$393:$C$402)</f>
        <v>3.4367199999999992E-5</v>
      </c>
      <c r="AS28">
        <f t="shared" ref="AS28" si="1350">AVERAGE($B244:$B253)*AVERAGE($C$403:$C$412)</f>
        <v>6.8096000000000008E-6</v>
      </c>
      <c r="AT28">
        <f t="shared" ref="AT28" si="1351">AVERAGE($B244:$B253)*AVERAGE($C$413:$C$422)</f>
        <v>0</v>
      </c>
      <c r="AU28">
        <f t="shared" ref="AU28" si="1352">AVERAGE($B244:$B253)*AVERAGE($C$423:$C$432)</f>
        <v>0</v>
      </c>
      <c r="AV28">
        <f t="shared" ref="AV28" si="1353">AVERAGE($B244:$B253)*AVERAGE($C$433:$C$442)</f>
        <v>0</v>
      </c>
      <c r="AW28">
        <f t="shared" ref="AW28" si="1354">AVERAGE($B244:$B253)*AVERAGE($C$443:$C$452)</f>
        <v>0</v>
      </c>
      <c r="AX28">
        <f t="shared" ref="AX28" si="1355">AVERAGE($B244:$B253)*AVERAGE($C$453:$C$462)</f>
        <v>0</v>
      </c>
      <c r="AY28">
        <f t="shared" ref="AY28" si="1356">AVERAGE($B244:$B253)*AVERAGE($C$463:$C$472)</f>
        <v>0</v>
      </c>
      <c r="AZ28">
        <f t="shared" ref="AZ28" si="1357">AVERAGE($B244:$B253)*AVERAGE($C$473:$C$482)</f>
        <v>0</v>
      </c>
      <c r="BA28">
        <f t="shared" ref="BA28" si="1358">AVERAGE($B244:$B253)*AVERAGE($C$483:$C$492)</f>
        <v>0</v>
      </c>
      <c r="BB28">
        <f t="shared" ref="BB28" si="1359">AVERAGE($B244:$B253)*AVERAGE($C$493:$C$502)</f>
        <v>0</v>
      </c>
      <c r="BC28">
        <f t="shared" ref="BC28" si="1360">AVERAGE($B244:$B253)*AVERAGE($C$503:$C$512)</f>
        <v>0</v>
      </c>
      <c r="BD28">
        <f t="shared" ref="BD28" si="1361">AVERAGE($B244:$B253)*AVERAGE($C$513:$C$522)</f>
        <v>0</v>
      </c>
      <c r="BE28">
        <f t="shared" ref="BE28" si="1362">AVERAGE($B244:$B253)*AVERAGE($C$523:$C$532)</f>
        <v>0</v>
      </c>
      <c r="BF28">
        <f t="shared" ref="BF28" si="1363">AVERAGE($B244:$B253)*AVERAGE($C$533:$C$542)</f>
        <v>0</v>
      </c>
      <c r="BG28">
        <f t="shared" ref="BG28" si="1364">AVERAGE($B244:$B253)*AVERAGE($C$543:$C$552)</f>
        <v>0</v>
      </c>
      <c r="BH28">
        <f t="shared" ref="BH28" si="1365">AVERAGE($B244:$B253)*AVERAGE($C$553:$C$562)</f>
        <v>0</v>
      </c>
      <c r="BI28">
        <f t="shared" ref="BI28" si="1366">AVERAGE($B244:$B253)*AVERAGE($C$563:$C$572)</f>
        <v>0</v>
      </c>
      <c r="BJ28">
        <f t="shared" ref="BJ28" si="1367">AVERAGE($B244:$B253)*AVERAGE($C$573:$C$582)</f>
        <v>0</v>
      </c>
    </row>
    <row r="29" spans="1:62" x14ac:dyDescent="0.25">
      <c r="A29" s="1">
        <v>325</v>
      </c>
      <c r="B29">
        <f>VLOOKUP($A29,excitation!$A$1:$CV$577,MATCH($B$1,excitation!$A$1:$CV$1,0),0)</f>
        <v>3.4599999999999999E-2</v>
      </c>
      <c r="C29">
        <f>VLOOKUP($A29,emission!$A$1:$CV$577,MATCH($B$1,emission!$A$1:$CV$1,0),0)</f>
        <v>0</v>
      </c>
      <c r="E29" s="1">
        <v>550</v>
      </c>
      <c r="F29">
        <f t="shared" ref="F29" si="1368">AVERAGE($B254:$B263)*AVERAGE($C$13:$C$22)</f>
        <v>0</v>
      </c>
      <c r="G29">
        <f t="shared" ref="G29" si="1369">AVERAGE($B254:$B263)*AVERAGE($C$23:$C$32)</f>
        <v>0</v>
      </c>
      <c r="H29">
        <f t="shared" ref="H29" si="1370">AVERAGE($B254:$B263)*AVERAGE($C$33:$C$42)</f>
        <v>0</v>
      </c>
      <c r="I29">
        <f t="shared" ref="I29" si="1371">AVERAGE($B254:$B263)*AVERAGE($C$43:$C$52)</f>
        <v>0</v>
      </c>
      <c r="J29">
        <f t="shared" ref="J29" si="1372">AVERAGE($B254:$B263)*AVERAGE($C$53:$C$62)</f>
        <v>0</v>
      </c>
      <c r="K29">
        <f t="shared" ref="K29" si="1373">AVERAGE($B254:$B263)*AVERAGE($C$63:$C$72)</f>
        <v>0</v>
      </c>
      <c r="L29">
        <f t="shared" ref="L29" si="1374">AVERAGE($B254:$B263)*AVERAGE($C$73:$C$82)</f>
        <v>0</v>
      </c>
      <c r="M29">
        <f t="shared" ref="M29" si="1375">AVERAGE($B254:$B263)*AVERAGE($C$83:$C$92)</f>
        <v>0</v>
      </c>
      <c r="N29">
        <f t="shared" ref="N29" si="1376">AVERAGE($B254:$B263)*AVERAGE($C$93:$C$102)</f>
        <v>0</v>
      </c>
      <c r="O29">
        <f t="shared" ref="O29" si="1377">AVERAGE($B254:$B263)*AVERAGE($C$103:$C$112)</f>
        <v>0</v>
      </c>
      <c r="P29">
        <f t="shared" ref="P29" si="1378">AVERAGE($B254:$B263)*AVERAGE($C$113:$C$122)</f>
        <v>0</v>
      </c>
      <c r="Q29">
        <f t="shared" ref="Q29" si="1379">AVERAGE($B254:$B263)*AVERAGE($C$123:$C$132)</f>
        <v>0</v>
      </c>
      <c r="R29">
        <f t="shared" ref="R29" si="1380">AVERAGE($B254:$B263)*AVERAGE($C$133:$C$142)</f>
        <v>0</v>
      </c>
      <c r="S29">
        <f t="shared" ref="S29" si="1381">AVERAGE($B254:$B263)*AVERAGE($C$143:$C$152)</f>
        <v>0</v>
      </c>
      <c r="T29">
        <f t="shared" ref="T29" si="1382">AVERAGE($B254:$B263)*AVERAGE($C$153:$C$162)</f>
        <v>0</v>
      </c>
      <c r="U29">
        <f t="shared" ref="U29" si="1383">AVERAGE($B254:$B263)*AVERAGE($C$163:$C$172)</f>
        <v>1.02378E-5</v>
      </c>
      <c r="V29">
        <f t="shared" ref="V29" si="1384">AVERAGE($B254:$B263)*AVERAGE($C$173:$C$182)</f>
        <v>7.1392799999999999E-5</v>
      </c>
      <c r="W29">
        <f t="shared" ref="W29" si="1385">AVERAGE($B254:$B263)*AVERAGE($C$183:$C$192)</f>
        <v>4.213353E-4</v>
      </c>
      <c r="X29">
        <f t="shared" ref="X29" si="1386">AVERAGE($B254:$B263)*AVERAGE($C$193:$C$202)</f>
        <v>1.6418531999999996E-3</v>
      </c>
      <c r="Y29">
        <f t="shared" ref="Y29" si="1387">AVERAGE($B254:$B263)*AVERAGE($C$203:$C$212)</f>
        <v>3.7285070999999999E-3</v>
      </c>
      <c r="Z29">
        <f t="shared" ref="Z29" si="1388">AVERAGE($B254:$B263)*AVERAGE($C$213:$C$222)</f>
        <v>4.2144401999999991E-3</v>
      </c>
      <c r="AA29">
        <f t="shared" ref="AA29" si="1389">AVERAGE($B254:$B263)*AVERAGE($C$223:$C$232)</f>
        <v>2.7934244999999994E-3</v>
      </c>
      <c r="AB29">
        <f t="shared" ref="AB29" si="1390">AVERAGE($B254:$B263)*AVERAGE($C$233:$C$242)</f>
        <v>1.9816031999999994E-3</v>
      </c>
      <c r="AC29">
        <f t="shared" ref="AC29" si="1391">AVERAGE($B254:$B263)*AVERAGE($C$243:$C$252)</f>
        <v>1.5891692999999995E-3</v>
      </c>
      <c r="AD29">
        <f t="shared" ref="AD29" si="1392">AVERAGE($B254:$B263)*AVERAGE($C$253:$C$262)</f>
        <v>1.1424206999999999E-3</v>
      </c>
      <c r="AE29">
        <f t="shared" ref="AE29" si="1393">AVERAGE($B254:$B263)*AVERAGE($C$263:$C$272)</f>
        <v>7.2570600000000001E-4</v>
      </c>
      <c r="AF29">
        <f t="shared" ref="AF29" si="1394">AVERAGE($B254:$B263)*AVERAGE($C$273:$C$282)</f>
        <v>4.6364549999999984E-4</v>
      </c>
      <c r="AG29">
        <f t="shared" ref="AG29" si="1395">AVERAGE($B254:$B263)*AVERAGE($C$283:$C$292)</f>
        <v>3.1800599999999996E-4</v>
      </c>
      <c r="AH29">
        <f t="shared" ref="AH29" si="1396">AVERAGE($B254:$B263)*AVERAGE($C$293:$C$302)</f>
        <v>2.2681709999999999E-4</v>
      </c>
      <c r="AI29">
        <f t="shared" ref="AI29" si="1397">AVERAGE($B254:$B263)*AVERAGE($C$303:$C$312)</f>
        <v>1.5623969999999999E-4</v>
      </c>
      <c r="AJ29">
        <f t="shared" ref="AJ29" si="1398">AVERAGE($B254:$B263)*AVERAGE($C$313:$C$322)</f>
        <v>1.0745159999999997E-4</v>
      </c>
      <c r="AK29">
        <f t="shared" ref="AK29" si="1399">AVERAGE($B254:$B263)*AVERAGE($C$323:$C$332)</f>
        <v>7.4563799999999972E-5</v>
      </c>
      <c r="AL29">
        <f t="shared" ref="AL29" si="1400">AVERAGE($B254:$B263)*AVERAGE($C$333:$C$342)</f>
        <v>5.630789999999999E-5</v>
      </c>
      <c r="AM29">
        <f t="shared" ref="AM29" si="1401">AVERAGE($B254:$B263)*AVERAGE($C$343:$C$352)</f>
        <v>4.5299999999999997E-5</v>
      </c>
      <c r="AN29">
        <f t="shared" ref="AN29" si="1402">AVERAGE($B254:$B263)*AVERAGE($C$353:$C$362)</f>
        <v>3.6783599999999998E-5</v>
      </c>
      <c r="AO29">
        <f t="shared" ref="AO29" si="1403">AVERAGE($B254:$B263)*AVERAGE($C$363:$C$372)</f>
        <v>3.3068999999999998E-5</v>
      </c>
      <c r="AP29">
        <f t="shared" ref="AP29" si="1404">AVERAGE($B254:$B263)*AVERAGE($C$373:$C$382)</f>
        <v>2.9897999999999991E-5</v>
      </c>
      <c r="AQ29">
        <f t="shared" ref="AQ29" si="1405">AVERAGE($B254:$B263)*AVERAGE($C$383:$C$392)</f>
        <v>2.9988599999999999E-5</v>
      </c>
      <c r="AR29">
        <f t="shared" ref="AR29" si="1406">AVERAGE($B254:$B263)*AVERAGE($C$393:$C$402)</f>
        <v>2.9263799999999989E-5</v>
      </c>
      <c r="AS29">
        <f t="shared" ref="AS29" si="1407">AVERAGE($B254:$B263)*AVERAGE($C$403:$C$412)</f>
        <v>5.7983999999999994E-6</v>
      </c>
      <c r="AT29">
        <f t="shared" ref="AT29" si="1408">AVERAGE($B254:$B263)*AVERAGE($C$413:$C$422)</f>
        <v>0</v>
      </c>
      <c r="AU29">
        <f t="shared" ref="AU29" si="1409">AVERAGE($B254:$B263)*AVERAGE($C$423:$C$432)</f>
        <v>0</v>
      </c>
      <c r="AV29">
        <f t="shared" ref="AV29" si="1410">AVERAGE($B254:$B263)*AVERAGE($C$433:$C$442)</f>
        <v>0</v>
      </c>
      <c r="AW29">
        <f t="shared" ref="AW29" si="1411">AVERAGE($B254:$B263)*AVERAGE($C$443:$C$452)</f>
        <v>0</v>
      </c>
      <c r="AX29">
        <f t="shared" ref="AX29" si="1412">AVERAGE($B254:$B263)*AVERAGE($C$453:$C$462)</f>
        <v>0</v>
      </c>
      <c r="AY29">
        <f t="shared" ref="AY29" si="1413">AVERAGE($B254:$B263)*AVERAGE($C$463:$C$472)</f>
        <v>0</v>
      </c>
      <c r="AZ29">
        <f t="shared" ref="AZ29" si="1414">AVERAGE($B254:$B263)*AVERAGE($C$473:$C$482)</f>
        <v>0</v>
      </c>
      <c r="BA29">
        <f t="shared" ref="BA29" si="1415">AVERAGE($B254:$B263)*AVERAGE($C$483:$C$492)</f>
        <v>0</v>
      </c>
      <c r="BB29">
        <f t="shared" ref="BB29" si="1416">AVERAGE($B254:$B263)*AVERAGE($C$493:$C$502)</f>
        <v>0</v>
      </c>
      <c r="BC29">
        <f t="shared" ref="BC29" si="1417">AVERAGE($B254:$B263)*AVERAGE($C$503:$C$512)</f>
        <v>0</v>
      </c>
      <c r="BD29">
        <f t="shared" ref="BD29" si="1418">AVERAGE($B254:$B263)*AVERAGE($C$513:$C$522)</f>
        <v>0</v>
      </c>
      <c r="BE29">
        <f t="shared" ref="BE29" si="1419">AVERAGE($B254:$B263)*AVERAGE($C$523:$C$532)</f>
        <v>0</v>
      </c>
      <c r="BF29">
        <f t="shared" ref="BF29" si="1420">AVERAGE($B254:$B263)*AVERAGE($C$533:$C$542)</f>
        <v>0</v>
      </c>
      <c r="BG29">
        <f t="shared" ref="BG29" si="1421">AVERAGE($B254:$B263)*AVERAGE($C$543:$C$552)</f>
        <v>0</v>
      </c>
      <c r="BH29">
        <f t="shared" ref="BH29" si="1422">AVERAGE($B254:$B263)*AVERAGE($C$553:$C$562)</f>
        <v>0</v>
      </c>
      <c r="BI29">
        <f t="shared" ref="BI29" si="1423">AVERAGE($B254:$B263)*AVERAGE($C$563:$C$572)</f>
        <v>0</v>
      </c>
      <c r="BJ29">
        <f t="shared" ref="BJ29" si="1424">AVERAGE($B254:$B263)*AVERAGE($C$573:$C$582)</f>
        <v>0</v>
      </c>
    </row>
    <row r="30" spans="1:62" x14ac:dyDescent="0.25">
      <c r="A30" s="1">
        <v>326</v>
      </c>
      <c r="B30">
        <f>VLOOKUP($A30,excitation!$A$1:$CV$577,MATCH($B$1,excitation!$A$1:$CV$1,0),0)</f>
        <v>3.1699999999999999E-2</v>
      </c>
      <c r="C30">
        <f>VLOOKUP($A30,emission!$A$1:$CV$577,MATCH($B$1,emission!$A$1:$CV$1,0),0)</f>
        <v>0</v>
      </c>
      <c r="E30" s="1">
        <v>560</v>
      </c>
      <c r="F30">
        <f t="shared" ref="F30" si="1425">AVERAGE($B264:$B273)*AVERAGE($C$13:$C$22)</f>
        <v>0</v>
      </c>
      <c r="G30">
        <f t="shared" ref="G30" si="1426">AVERAGE($B264:$B273)*AVERAGE($C$23:$C$32)</f>
        <v>0</v>
      </c>
      <c r="H30">
        <f t="shared" ref="H30" si="1427">AVERAGE($B264:$B273)*AVERAGE($C$33:$C$42)</f>
        <v>0</v>
      </c>
      <c r="I30">
        <f t="shared" ref="I30" si="1428">AVERAGE($B264:$B273)*AVERAGE($C$43:$C$52)</f>
        <v>0</v>
      </c>
      <c r="J30">
        <f t="shared" ref="J30" si="1429">AVERAGE($B264:$B273)*AVERAGE($C$53:$C$62)</f>
        <v>0</v>
      </c>
      <c r="K30">
        <f t="shared" ref="K30" si="1430">AVERAGE($B264:$B273)*AVERAGE($C$63:$C$72)</f>
        <v>0</v>
      </c>
      <c r="L30">
        <f t="shared" ref="L30" si="1431">AVERAGE($B264:$B273)*AVERAGE($C$73:$C$82)</f>
        <v>0</v>
      </c>
      <c r="M30">
        <f t="shared" ref="M30" si="1432">AVERAGE($B264:$B273)*AVERAGE($C$83:$C$92)</f>
        <v>0</v>
      </c>
      <c r="N30">
        <f t="shared" ref="N30" si="1433">AVERAGE($B264:$B273)*AVERAGE($C$93:$C$102)</f>
        <v>0</v>
      </c>
      <c r="O30">
        <f t="shared" ref="O30" si="1434">AVERAGE($B264:$B273)*AVERAGE($C$103:$C$112)</f>
        <v>0</v>
      </c>
      <c r="P30">
        <f t="shared" ref="P30" si="1435">AVERAGE($B264:$B273)*AVERAGE($C$113:$C$122)</f>
        <v>0</v>
      </c>
      <c r="Q30">
        <f t="shared" ref="Q30" si="1436">AVERAGE($B264:$B273)*AVERAGE($C$123:$C$132)</f>
        <v>0</v>
      </c>
      <c r="R30">
        <f t="shared" ref="R30" si="1437">AVERAGE($B264:$B273)*AVERAGE($C$133:$C$142)</f>
        <v>0</v>
      </c>
      <c r="S30">
        <f t="shared" ref="S30" si="1438">AVERAGE($B264:$B273)*AVERAGE($C$143:$C$152)</f>
        <v>0</v>
      </c>
      <c r="T30">
        <f t="shared" ref="T30" si="1439">AVERAGE($B264:$B273)*AVERAGE($C$153:$C$162)</f>
        <v>0</v>
      </c>
      <c r="U30">
        <f t="shared" ref="U30" si="1440">AVERAGE($B264:$B273)*AVERAGE($C$163:$C$172)</f>
        <v>9.333800000000002E-6</v>
      </c>
      <c r="V30">
        <f t="shared" ref="V30" si="1441">AVERAGE($B264:$B273)*AVERAGE($C$173:$C$182)</f>
        <v>6.5088800000000013E-5</v>
      </c>
      <c r="W30">
        <f t="shared" ref="W30" si="1442">AVERAGE($B264:$B273)*AVERAGE($C$183:$C$192)</f>
        <v>3.8413130000000006E-4</v>
      </c>
      <c r="X30">
        <f t="shared" ref="X30" si="1443">AVERAGE($B264:$B273)*AVERAGE($C$193:$C$202)</f>
        <v>1.4968771999999998E-3</v>
      </c>
      <c r="Y30">
        <f t="shared" ref="Y30" si="1444">AVERAGE($B264:$B273)*AVERAGE($C$203:$C$212)</f>
        <v>3.3992791000000003E-3</v>
      </c>
      <c r="Z30">
        <f t="shared" ref="Z30" si="1445">AVERAGE($B264:$B273)*AVERAGE($C$213:$C$222)</f>
        <v>3.8423041999999996E-3</v>
      </c>
      <c r="AA30">
        <f t="shared" ref="AA30" si="1446">AVERAGE($B264:$B273)*AVERAGE($C$223:$C$232)</f>
        <v>2.5467644999999997E-3</v>
      </c>
      <c r="AB30">
        <f t="shared" ref="AB30" si="1447">AVERAGE($B264:$B273)*AVERAGE($C$233:$C$242)</f>
        <v>1.8066271999999997E-3</v>
      </c>
      <c r="AC30">
        <f t="shared" ref="AC30" si="1448">AVERAGE($B264:$B273)*AVERAGE($C$243:$C$252)</f>
        <v>1.4488452999999997E-3</v>
      </c>
      <c r="AD30">
        <f t="shared" ref="AD30" si="1449">AVERAGE($B264:$B273)*AVERAGE($C$253:$C$262)</f>
        <v>1.0415447000000002E-3</v>
      </c>
      <c r="AE30">
        <f t="shared" ref="AE30" si="1450">AVERAGE($B264:$B273)*AVERAGE($C$263:$C$272)</f>
        <v>6.6162600000000012E-4</v>
      </c>
      <c r="AF30">
        <f t="shared" ref="AF30" si="1451">AVERAGE($B264:$B273)*AVERAGE($C$273:$C$282)</f>
        <v>4.2270549999999995E-4</v>
      </c>
      <c r="AG30">
        <f t="shared" ref="AG30" si="1452">AVERAGE($B264:$B273)*AVERAGE($C$283:$C$292)</f>
        <v>2.8992599999999997E-4</v>
      </c>
      <c r="AH30">
        <f t="shared" ref="AH30" si="1453">AVERAGE($B264:$B273)*AVERAGE($C$293:$C$302)</f>
        <v>2.0678910000000001E-4</v>
      </c>
      <c r="AI30">
        <f t="shared" ref="AI30" si="1454">AVERAGE($B264:$B273)*AVERAGE($C$303:$C$312)</f>
        <v>1.4244369999999999E-4</v>
      </c>
      <c r="AJ30">
        <f t="shared" ref="AJ30" si="1455">AVERAGE($B264:$B273)*AVERAGE($C$313:$C$322)</f>
        <v>9.7963599999999998E-5</v>
      </c>
      <c r="AK30">
        <f t="shared" ref="AK30" si="1456">AVERAGE($B264:$B273)*AVERAGE($C$323:$C$332)</f>
        <v>6.7979799999999982E-5</v>
      </c>
      <c r="AL30">
        <f t="shared" ref="AL30" si="1457">AVERAGE($B264:$B273)*AVERAGE($C$333:$C$342)</f>
        <v>5.1335899999999998E-5</v>
      </c>
      <c r="AM30">
        <f t="shared" ref="AM30" si="1458">AVERAGE($B264:$B273)*AVERAGE($C$343:$C$352)</f>
        <v>4.1300000000000001E-5</v>
      </c>
      <c r="AN30">
        <f t="shared" ref="AN30" si="1459">AVERAGE($B264:$B273)*AVERAGE($C$353:$C$362)</f>
        <v>3.3535600000000005E-5</v>
      </c>
      <c r="AO30">
        <f t="shared" ref="AO30" si="1460">AVERAGE($B264:$B273)*AVERAGE($C$363:$C$372)</f>
        <v>3.0149000000000002E-5</v>
      </c>
      <c r="AP30">
        <f t="shared" ref="AP30" si="1461">AVERAGE($B264:$B273)*AVERAGE($C$373:$C$382)</f>
        <v>2.7257999999999996E-5</v>
      </c>
      <c r="AQ30">
        <f t="shared" ref="AQ30" si="1462">AVERAGE($B264:$B273)*AVERAGE($C$383:$C$392)</f>
        <v>2.7340600000000004E-5</v>
      </c>
      <c r="AR30">
        <f t="shared" ref="AR30" si="1463">AVERAGE($B264:$B273)*AVERAGE($C$393:$C$402)</f>
        <v>2.6679799999999995E-5</v>
      </c>
      <c r="AS30">
        <f t="shared" ref="AS30" si="1464">AVERAGE($B264:$B273)*AVERAGE($C$403:$C$412)</f>
        <v>5.2864000000000008E-6</v>
      </c>
      <c r="AT30">
        <f t="shared" ref="AT30" si="1465">AVERAGE($B264:$B273)*AVERAGE($C$413:$C$422)</f>
        <v>0</v>
      </c>
      <c r="AU30">
        <f t="shared" ref="AU30" si="1466">AVERAGE($B264:$B273)*AVERAGE($C$423:$C$432)</f>
        <v>0</v>
      </c>
      <c r="AV30">
        <f t="shared" ref="AV30" si="1467">AVERAGE($B264:$B273)*AVERAGE($C$433:$C$442)</f>
        <v>0</v>
      </c>
      <c r="AW30">
        <f t="shared" ref="AW30" si="1468">AVERAGE($B264:$B273)*AVERAGE($C$443:$C$452)</f>
        <v>0</v>
      </c>
      <c r="AX30">
        <f t="shared" ref="AX30" si="1469">AVERAGE($B264:$B273)*AVERAGE($C$453:$C$462)</f>
        <v>0</v>
      </c>
      <c r="AY30">
        <f t="shared" ref="AY30" si="1470">AVERAGE($B264:$B273)*AVERAGE($C$463:$C$472)</f>
        <v>0</v>
      </c>
      <c r="AZ30">
        <f t="shared" ref="AZ30" si="1471">AVERAGE($B264:$B273)*AVERAGE($C$473:$C$482)</f>
        <v>0</v>
      </c>
      <c r="BA30">
        <f t="shared" ref="BA30" si="1472">AVERAGE($B264:$B273)*AVERAGE($C$483:$C$492)</f>
        <v>0</v>
      </c>
      <c r="BB30">
        <f t="shared" ref="BB30" si="1473">AVERAGE($B264:$B273)*AVERAGE($C$493:$C$502)</f>
        <v>0</v>
      </c>
      <c r="BC30">
        <f t="shared" ref="BC30" si="1474">AVERAGE($B264:$B273)*AVERAGE($C$503:$C$512)</f>
        <v>0</v>
      </c>
      <c r="BD30">
        <f t="shared" ref="BD30" si="1475">AVERAGE($B264:$B273)*AVERAGE($C$513:$C$522)</f>
        <v>0</v>
      </c>
      <c r="BE30">
        <f t="shared" ref="BE30" si="1476">AVERAGE($B264:$B273)*AVERAGE($C$523:$C$532)</f>
        <v>0</v>
      </c>
      <c r="BF30">
        <f t="shared" ref="BF30" si="1477">AVERAGE($B264:$B273)*AVERAGE($C$533:$C$542)</f>
        <v>0</v>
      </c>
      <c r="BG30">
        <f t="shared" ref="BG30" si="1478">AVERAGE($B264:$B273)*AVERAGE($C$543:$C$552)</f>
        <v>0</v>
      </c>
      <c r="BH30">
        <f t="shared" ref="BH30" si="1479">AVERAGE($B264:$B273)*AVERAGE($C$553:$C$562)</f>
        <v>0</v>
      </c>
      <c r="BI30">
        <f t="shared" ref="BI30" si="1480">AVERAGE($B264:$B273)*AVERAGE($C$563:$C$572)</f>
        <v>0</v>
      </c>
      <c r="BJ30">
        <f t="shared" ref="BJ30" si="1481">AVERAGE($B264:$B273)*AVERAGE($C$573:$C$582)</f>
        <v>0</v>
      </c>
    </row>
    <row r="31" spans="1:62" x14ac:dyDescent="0.25">
      <c r="A31" s="1">
        <v>327</v>
      </c>
      <c r="B31">
        <f>VLOOKUP($A31,excitation!$A$1:$CV$577,MATCH($B$1,excitation!$A$1:$CV$1,0),0)</f>
        <v>3.2399999999999998E-2</v>
      </c>
      <c r="C31">
        <f>VLOOKUP($A31,emission!$A$1:$CV$577,MATCH($B$1,emission!$A$1:$CV$1,0),0)</f>
        <v>0</v>
      </c>
      <c r="E31" s="1">
        <v>570</v>
      </c>
      <c r="F31">
        <f t="shared" ref="F31" si="1482">AVERAGE($B274:$B283)*AVERAGE($C$13:$C$22)</f>
        <v>0</v>
      </c>
      <c r="G31">
        <f t="shared" ref="G31" si="1483">AVERAGE($B274:$B283)*AVERAGE($C$23:$C$32)</f>
        <v>0</v>
      </c>
      <c r="H31">
        <f t="shared" ref="H31" si="1484">AVERAGE($B274:$B283)*AVERAGE($C$33:$C$42)</f>
        <v>0</v>
      </c>
      <c r="I31">
        <f t="shared" ref="I31" si="1485">AVERAGE($B274:$B283)*AVERAGE($C$43:$C$52)</f>
        <v>0</v>
      </c>
      <c r="J31">
        <f t="shared" ref="J31" si="1486">AVERAGE($B274:$B283)*AVERAGE($C$53:$C$62)</f>
        <v>0</v>
      </c>
      <c r="K31">
        <f t="shared" ref="K31" si="1487">AVERAGE($B274:$B283)*AVERAGE($C$63:$C$72)</f>
        <v>0</v>
      </c>
      <c r="L31">
        <f t="shared" ref="L31" si="1488">AVERAGE($B274:$B283)*AVERAGE($C$73:$C$82)</f>
        <v>0</v>
      </c>
      <c r="M31">
        <f t="shared" ref="M31" si="1489">AVERAGE($B274:$B283)*AVERAGE($C$83:$C$92)</f>
        <v>0</v>
      </c>
      <c r="N31">
        <f t="shared" ref="N31" si="1490">AVERAGE($B274:$B283)*AVERAGE($C$93:$C$102)</f>
        <v>0</v>
      </c>
      <c r="O31">
        <f t="shared" ref="O31" si="1491">AVERAGE($B274:$B283)*AVERAGE($C$103:$C$112)</f>
        <v>0</v>
      </c>
      <c r="P31">
        <f t="shared" ref="P31" si="1492">AVERAGE($B274:$B283)*AVERAGE($C$113:$C$122)</f>
        <v>0</v>
      </c>
      <c r="Q31">
        <f t="shared" ref="Q31" si="1493">AVERAGE($B274:$B283)*AVERAGE($C$123:$C$132)</f>
        <v>0</v>
      </c>
      <c r="R31">
        <f t="shared" ref="R31" si="1494">AVERAGE($B274:$B283)*AVERAGE($C$133:$C$142)</f>
        <v>0</v>
      </c>
      <c r="S31">
        <f t="shared" ref="S31" si="1495">AVERAGE($B274:$B283)*AVERAGE($C$143:$C$152)</f>
        <v>0</v>
      </c>
      <c r="T31">
        <f t="shared" ref="T31" si="1496">AVERAGE($B274:$B283)*AVERAGE($C$153:$C$162)</f>
        <v>0</v>
      </c>
      <c r="U31">
        <f t="shared" ref="U31" si="1497">AVERAGE($B274:$B283)*AVERAGE($C$163:$C$172)</f>
        <v>1.0057E-5</v>
      </c>
      <c r="V31">
        <f t="shared" ref="V31" si="1498">AVERAGE($B274:$B283)*AVERAGE($C$173:$C$182)</f>
        <v>7.0132000000000012E-5</v>
      </c>
      <c r="W31">
        <f t="shared" ref="W31" si="1499">AVERAGE($B274:$B283)*AVERAGE($C$183:$C$192)</f>
        <v>4.1389450000000005E-4</v>
      </c>
      <c r="X31">
        <f t="shared" ref="X31" si="1500">AVERAGE($B274:$B283)*AVERAGE($C$193:$C$202)</f>
        <v>1.612858E-3</v>
      </c>
      <c r="Y31">
        <f t="shared" ref="Y31" si="1501">AVERAGE($B274:$B283)*AVERAGE($C$203:$C$212)</f>
        <v>3.6626615000000004E-3</v>
      </c>
      <c r="Z31">
        <f t="shared" ref="Z31" si="1502">AVERAGE($B274:$B283)*AVERAGE($C$213:$C$222)</f>
        <v>4.1400129999999997E-3</v>
      </c>
      <c r="AA31">
        <f t="shared" ref="AA31" si="1503">AVERAGE($B274:$B283)*AVERAGE($C$223:$C$232)</f>
        <v>2.7440924999999998E-3</v>
      </c>
      <c r="AB31">
        <f t="shared" ref="AB31" si="1504">AVERAGE($B274:$B283)*AVERAGE($C$233:$C$242)</f>
        <v>1.9466079999999996E-3</v>
      </c>
      <c r="AC31">
        <f t="shared" ref="AC31" si="1505">AVERAGE($B274:$B283)*AVERAGE($C$243:$C$252)</f>
        <v>1.5611044999999997E-3</v>
      </c>
      <c r="AD31">
        <f t="shared" ref="AD31" si="1506">AVERAGE($B274:$B283)*AVERAGE($C$253:$C$262)</f>
        <v>1.1222455000000002E-3</v>
      </c>
      <c r="AE31">
        <f t="shared" ref="AE31" si="1507">AVERAGE($B274:$B283)*AVERAGE($C$263:$C$272)</f>
        <v>7.128900000000002E-4</v>
      </c>
      <c r="AF31">
        <f t="shared" ref="AF31" si="1508">AVERAGE($B274:$B283)*AVERAGE($C$273:$C$282)</f>
        <v>4.5545749999999994E-4</v>
      </c>
      <c r="AG31">
        <f t="shared" ref="AG31" si="1509">AVERAGE($B274:$B283)*AVERAGE($C$283:$C$292)</f>
        <v>3.1239000000000001E-4</v>
      </c>
      <c r="AH31">
        <f t="shared" ref="AH31" si="1510">AVERAGE($B274:$B283)*AVERAGE($C$293:$C$302)</f>
        <v>2.2281150000000001E-4</v>
      </c>
      <c r="AI31">
        <f t="shared" ref="AI31" si="1511">AVERAGE($B274:$B283)*AVERAGE($C$303:$C$312)</f>
        <v>1.5348050000000001E-4</v>
      </c>
      <c r="AJ31">
        <f t="shared" ref="AJ31" si="1512">AVERAGE($B274:$B283)*AVERAGE($C$313:$C$322)</f>
        <v>1.0555399999999999E-4</v>
      </c>
      <c r="AK31">
        <f t="shared" ref="AK31" si="1513">AVERAGE($B274:$B283)*AVERAGE($C$323:$C$332)</f>
        <v>7.3246999999999985E-5</v>
      </c>
      <c r="AL31">
        <f t="shared" ref="AL31" si="1514">AVERAGE($B274:$B283)*AVERAGE($C$333:$C$342)</f>
        <v>5.5313499999999998E-5</v>
      </c>
      <c r="AM31">
        <f t="shared" ref="AM31" si="1515">AVERAGE($B274:$B283)*AVERAGE($C$343:$C$352)</f>
        <v>4.4499999999999997E-5</v>
      </c>
      <c r="AN31">
        <f t="shared" ref="AN31" si="1516">AVERAGE($B274:$B283)*AVERAGE($C$353:$C$362)</f>
        <v>3.6134000000000003E-5</v>
      </c>
      <c r="AO31">
        <f t="shared" ref="AO31" si="1517">AVERAGE($B274:$B283)*AVERAGE($C$363:$C$372)</f>
        <v>3.2485000000000005E-5</v>
      </c>
      <c r="AP31">
        <f t="shared" ref="AP31" si="1518">AVERAGE($B274:$B283)*AVERAGE($C$373:$C$382)</f>
        <v>2.9369999999999995E-5</v>
      </c>
      <c r="AQ31">
        <f t="shared" ref="AQ31" si="1519">AVERAGE($B274:$B283)*AVERAGE($C$383:$C$392)</f>
        <v>2.9459000000000004E-5</v>
      </c>
      <c r="AR31">
        <f t="shared" ref="AR31" si="1520">AVERAGE($B274:$B283)*AVERAGE($C$393:$C$402)</f>
        <v>2.8746999999999994E-5</v>
      </c>
      <c r="AS31">
        <f t="shared" ref="AS31" si="1521">AVERAGE($B274:$B283)*AVERAGE($C$403:$C$412)</f>
        <v>5.6960000000000002E-6</v>
      </c>
      <c r="AT31">
        <f t="shared" ref="AT31" si="1522">AVERAGE($B274:$B283)*AVERAGE($C$413:$C$422)</f>
        <v>0</v>
      </c>
      <c r="AU31">
        <f t="shared" ref="AU31" si="1523">AVERAGE($B274:$B283)*AVERAGE($C$423:$C$432)</f>
        <v>0</v>
      </c>
      <c r="AV31">
        <f t="shared" ref="AV31" si="1524">AVERAGE($B274:$B283)*AVERAGE($C$433:$C$442)</f>
        <v>0</v>
      </c>
      <c r="AW31">
        <f t="shared" ref="AW31" si="1525">AVERAGE($B274:$B283)*AVERAGE($C$443:$C$452)</f>
        <v>0</v>
      </c>
      <c r="AX31">
        <f t="shared" ref="AX31" si="1526">AVERAGE($B274:$B283)*AVERAGE($C$453:$C$462)</f>
        <v>0</v>
      </c>
      <c r="AY31">
        <f t="shared" ref="AY31" si="1527">AVERAGE($B274:$B283)*AVERAGE($C$463:$C$472)</f>
        <v>0</v>
      </c>
      <c r="AZ31">
        <f t="shared" ref="AZ31" si="1528">AVERAGE($B274:$B283)*AVERAGE($C$473:$C$482)</f>
        <v>0</v>
      </c>
      <c r="BA31">
        <f t="shared" ref="BA31" si="1529">AVERAGE($B274:$B283)*AVERAGE($C$483:$C$492)</f>
        <v>0</v>
      </c>
      <c r="BB31">
        <f t="shared" ref="BB31" si="1530">AVERAGE($B274:$B283)*AVERAGE($C$493:$C$502)</f>
        <v>0</v>
      </c>
      <c r="BC31">
        <f t="shared" ref="BC31" si="1531">AVERAGE($B274:$B283)*AVERAGE($C$503:$C$512)</f>
        <v>0</v>
      </c>
      <c r="BD31">
        <f t="shared" ref="BD31" si="1532">AVERAGE($B274:$B283)*AVERAGE($C$513:$C$522)</f>
        <v>0</v>
      </c>
      <c r="BE31">
        <f t="shared" ref="BE31" si="1533">AVERAGE($B274:$B283)*AVERAGE($C$523:$C$532)</f>
        <v>0</v>
      </c>
      <c r="BF31">
        <f t="shared" ref="BF31" si="1534">AVERAGE($B274:$B283)*AVERAGE($C$533:$C$542)</f>
        <v>0</v>
      </c>
      <c r="BG31">
        <f t="shared" ref="BG31" si="1535">AVERAGE($B274:$B283)*AVERAGE($C$543:$C$552)</f>
        <v>0</v>
      </c>
      <c r="BH31">
        <f t="shared" ref="BH31" si="1536">AVERAGE($B274:$B283)*AVERAGE($C$553:$C$562)</f>
        <v>0</v>
      </c>
      <c r="BI31">
        <f t="shared" ref="BI31" si="1537">AVERAGE($B274:$B283)*AVERAGE($C$563:$C$572)</f>
        <v>0</v>
      </c>
      <c r="BJ31">
        <f t="shared" ref="BJ31" si="1538">AVERAGE($B274:$B283)*AVERAGE($C$573:$C$582)</f>
        <v>0</v>
      </c>
    </row>
    <row r="32" spans="1:62" x14ac:dyDescent="0.25">
      <c r="A32" s="1">
        <v>328</v>
      </c>
      <c r="B32">
        <f>VLOOKUP($A32,excitation!$A$1:$CV$577,MATCH($B$1,excitation!$A$1:$CV$1,0),0)</f>
        <v>3.2099999999999997E-2</v>
      </c>
      <c r="C32">
        <f>VLOOKUP($A32,emission!$A$1:$CV$577,MATCH($B$1,emission!$A$1:$CV$1,0),0)</f>
        <v>0</v>
      </c>
      <c r="E32" s="1">
        <v>580</v>
      </c>
      <c r="F32">
        <f t="shared" ref="F32" si="1539">AVERAGE($B284:$B293)*AVERAGE($C$13:$C$22)</f>
        <v>0</v>
      </c>
      <c r="G32">
        <f t="shared" ref="G32" si="1540">AVERAGE($B284:$B293)*AVERAGE($C$23:$C$32)</f>
        <v>0</v>
      </c>
      <c r="H32">
        <f t="shared" ref="H32" si="1541">AVERAGE($B284:$B293)*AVERAGE($C$33:$C$42)</f>
        <v>0</v>
      </c>
      <c r="I32">
        <f t="shared" ref="I32" si="1542">AVERAGE($B284:$B293)*AVERAGE($C$43:$C$52)</f>
        <v>0</v>
      </c>
      <c r="J32">
        <f t="shared" ref="J32" si="1543">AVERAGE($B284:$B293)*AVERAGE($C$53:$C$62)</f>
        <v>0</v>
      </c>
      <c r="K32">
        <f t="shared" ref="K32" si="1544">AVERAGE($B284:$B293)*AVERAGE($C$63:$C$72)</f>
        <v>0</v>
      </c>
      <c r="L32">
        <f t="shared" ref="L32" si="1545">AVERAGE($B284:$B293)*AVERAGE($C$73:$C$82)</f>
        <v>0</v>
      </c>
      <c r="M32">
        <f t="shared" ref="M32" si="1546">AVERAGE($B284:$B293)*AVERAGE($C$83:$C$92)</f>
        <v>0</v>
      </c>
      <c r="N32">
        <f t="shared" ref="N32" si="1547">AVERAGE($B284:$B293)*AVERAGE($C$93:$C$102)</f>
        <v>0</v>
      </c>
      <c r="O32">
        <f t="shared" ref="O32" si="1548">AVERAGE($B284:$B293)*AVERAGE($C$103:$C$112)</f>
        <v>0</v>
      </c>
      <c r="P32">
        <f t="shared" ref="P32" si="1549">AVERAGE($B284:$B293)*AVERAGE($C$113:$C$122)</f>
        <v>0</v>
      </c>
      <c r="Q32">
        <f t="shared" ref="Q32" si="1550">AVERAGE($B284:$B293)*AVERAGE($C$123:$C$132)</f>
        <v>0</v>
      </c>
      <c r="R32">
        <f t="shared" ref="R32" si="1551">AVERAGE($B284:$B293)*AVERAGE($C$133:$C$142)</f>
        <v>0</v>
      </c>
      <c r="S32">
        <f t="shared" ref="S32" si="1552">AVERAGE($B284:$B293)*AVERAGE($C$143:$C$152)</f>
        <v>0</v>
      </c>
      <c r="T32">
        <f t="shared" ref="T32" si="1553">AVERAGE($B284:$B293)*AVERAGE($C$153:$C$162)</f>
        <v>0</v>
      </c>
      <c r="U32">
        <f t="shared" ref="U32" si="1554">AVERAGE($B284:$B293)*AVERAGE($C$163:$C$172)</f>
        <v>9.4920000000000033E-6</v>
      </c>
      <c r="V32">
        <f t="shared" ref="V32" si="1555">AVERAGE($B284:$B293)*AVERAGE($C$173:$C$182)</f>
        <v>6.6192000000000019E-5</v>
      </c>
      <c r="W32">
        <f t="shared" ref="W32" si="1556">AVERAGE($B284:$B293)*AVERAGE($C$183:$C$192)</f>
        <v>3.9064200000000007E-4</v>
      </c>
      <c r="X32">
        <f t="shared" ref="X32" si="1557">AVERAGE($B284:$B293)*AVERAGE($C$193:$C$202)</f>
        <v>1.5222480000000001E-3</v>
      </c>
      <c r="Y32">
        <f t="shared" ref="Y32" si="1558">AVERAGE($B284:$B293)*AVERAGE($C$203:$C$212)</f>
        <v>3.4568940000000007E-3</v>
      </c>
      <c r="Z32">
        <f t="shared" ref="Z32" si="1559">AVERAGE($B284:$B293)*AVERAGE($C$213:$C$222)</f>
        <v>3.9074280000000001E-3</v>
      </c>
      <c r="AA32">
        <f t="shared" ref="AA32" si="1560">AVERAGE($B284:$B293)*AVERAGE($C$223:$C$232)</f>
        <v>2.5899299999999998E-3</v>
      </c>
      <c r="AB32">
        <f t="shared" ref="AB32" si="1561">AVERAGE($B284:$B293)*AVERAGE($C$233:$C$242)</f>
        <v>1.8372480000000001E-3</v>
      </c>
      <c r="AC32">
        <f t="shared" ref="AC32" si="1562">AVERAGE($B284:$B293)*AVERAGE($C$243:$C$252)</f>
        <v>1.473402E-3</v>
      </c>
      <c r="AD32">
        <f t="shared" ref="AD32" si="1563">AVERAGE($B284:$B293)*AVERAGE($C$253:$C$262)</f>
        <v>1.0591980000000003E-3</v>
      </c>
      <c r="AE32">
        <f t="shared" ref="AE32" si="1564">AVERAGE($B284:$B293)*AVERAGE($C$263:$C$272)</f>
        <v>6.7284000000000029E-4</v>
      </c>
      <c r="AF32">
        <f t="shared" ref="AF32" si="1565">AVERAGE($B284:$B293)*AVERAGE($C$273:$C$282)</f>
        <v>4.2987E-4</v>
      </c>
      <c r="AG32">
        <f t="shared" ref="AG32" si="1566">AVERAGE($B284:$B293)*AVERAGE($C$283:$C$292)</f>
        <v>2.9484000000000004E-4</v>
      </c>
      <c r="AH32">
        <f t="shared" ref="AH32" si="1567">AVERAGE($B284:$B293)*AVERAGE($C$293:$C$302)</f>
        <v>2.1029400000000006E-4</v>
      </c>
      <c r="AI32">
        <f t="shared" ref="AI32" si="1568">AVERAGE($B284:$B293)*AVERAGE($C$303:$C$312)</f>
        <v>1.4485800000000001E-4</v>
      </c>
      <c r="AJ32">
        <f t="shared" ref="AJ32" si="1569">AVERAGE($B284:$B293)*AVERAGE($C$313:$C$322)</f>
        <v>9.9624000000000007E-5</v>
      </c>
      <c r="AK32">
        <f t="shared" ref="AK32" si="1570">AVERAGE($B284:$B293)*AVERAGE($C$323:$C$332)</f>
        <v>6.9131999999999988E-5</v>
      </c>
      <c r="AL32">
        <f t="shared" ref="AL32" si="1571">AVERAGE($B284:$B293)*AVERAGE($C$333:$C$342)</f>
        <v>5.2206000000000008E-5</v>
      </c>
      <c r="AM32">
        <f t="shared" ref="AM32" si="1572">AVERAGE($B284:$B293)*AVERAGE($C$343:$C$352)</f>
        <v>4.2000000000000004E-5</v>
      </c>
      <c r="AN32">
        <f t="shared" ref="AN32" si="1573">AVERAGE($B284:$B293)*AVERAGE($C$353:$C$362)</f>
        <v>3.4104000000000004E-5</v>
      </c>
      <c r="AO32">
        <f t="shared" ref="AO32" si="1574">AVERAGE($B284:$B293)*AVERAGE($C$363:$C$372)</f>
        <v>3.0660000000000008E-5</v>
      </c>
      <c r="AP32">
        <f t="shared" ref="AP32" si="1575">AVERAGE($B284:$B293)*AVERAGE($C$373:$C$382)</f>
        <v>2.7719999999999999E-5</v>
      </c>
      <c r="AQ32">
        <f t="shared" ref="AQ32" si="1576">AVERAGE($B284:$B293)*AVERAGE($C$383:$C$392)</f>
        <v>2.7804000000000007E-5</v>
      </c>
      <c r="AR32">
        <f t="shared" ref="AR32" si="1577">AVERAGE($B284:$B293)*AVERAGE($C$393:$C$402)</f>
        <v>2.7131999999999997E-5</v>
      </c>
      <c r="AS32">
        <f t="shared" ref="AS32" si="1578">AVERAGE($B284:$B293)*AVERAGE($C$403:$C$412)</f>
        <v>5.3760000000000016E-6</v>
      </c>
      <c r="AT32">
        <f t="shared" ref="AT32" si="1579">AVERAGE($B284:$B293)*AVERAGE($C$413:$C$422)</f>
        <v>0</v>
      </c>
      <c r="AU32">
        <f t="shared" ref="AU32" si="1580">AVERAGE($B284:$B293)*AVERAGE($C$423:$C$432)</f>
        <v>0</v>
      </c>
      <c r="AV32">
        <f t="shared" ref="AV32" si="1581">AVERAGE($B284:$B293)*AVERAGE($C$433:$C$442)</f>
        <v>0</v>
      </c>
      <c r="AW32">
        <f t="shared" ref="AW32" si="1582">AVERAGE($B284:$B293)*AVERAGE($C$443:$C$452)</f>
        <v>0</v>
      </c>
      <c r="AX32">
        <f t="shared" ref="AX32" si="1583">AVERAGE($B284:$B293)*AVERAGE($C$453:$C$462)</f>
        <v>0</v>
      </c>
      <c r="AY32">
        <f t="shared" ref="AY32" si="1584">AVERAGE($B284:$B293)*AVERAGE($C$463:$C$472)</f>
        <v>0</v>
      </c>
      <c r="AZ32">
        <f t="shared" ref="AZ32" si="1585">AVERAGE($B284:$B293)*AVERAGE($C$473:$C$482)</f>
        <v>0</v>
      </c>
      <c r="BA32">
        <f t="shared" ref="BA32" si="1586">AVERAGE($B284:$B293)*AVERAGE($C$483:$C$492)</f>
        <v>0</v>
      </c>
      <c r="BB32">
        <f t="shared" ref="BB32" si="1587">AVERAGE($B284:$B293)*AVERAGE($C$493:$C$502)</f>
        <v>0</v>
      </c>
      <c r="BC32">
        <f t="shared" ref="BC32" si="1588">AVERAGE($B284:$B293)*AVERAGE($C$503:$C$512)</f>
        <v>0</v>
      </c>
      <c r="BD32">
        <f t="shared" ref="BD32" si="1589">AVERAGE($B284:$B293)*AVERAGE($C$513:$C$522)</f>
        <v>0</v>
      </c>
      <c r="BE32">
        <f t="shared" ref="BE32" si="1590">AVERAGE($B284:$B293)*AVERAGE($C$523:$C$532)</f>
        <v>0</v>
      </c>
      <c r="BF32">
        <f t="shared" ref="BF32" si="1591">AVERAGE($B284:$B293)*AVERAGE($C$533:$C$542)</f>
        <v>0</v>
      </c>
      <c r="BG32">
        <f t="shared" ref="BG32" si="1592">AVERAGE($B284:$B293)*AVERAGE($C$543:$C$552)</f>
        <v>0</v>
      </c>
      <c r="BH32">
        <f t="shared" ref="BH32" si="1593">AVERAGE($B284:$B293)*AVERAGE($C$553:$C$562)</f>
        <v>0</v>
      </c>
      <c r="BI32">
        <f t="shared" ref="BI32" si="1594">AVERAGE($B284:$B293)*AVERAGE($C$563:$C$572)</f>
        <v>0</v>
      </c>
      <c r="BJ32">
        <f t="shared" ref="BJ32" si="1595">AVERAGE($B284:$B293)*AVERAGE($C$573:$C$582)</f>
        <v>0</v>
      </c>
    </row>
    <row r="33" spans="1:62" x14ac:dyDescent="0.25">
      <c r="A33" s="1">
        <v>329</v>
      </c>
      <c r="B33">
        <f>VLOOKUP($A33,excitation!$A$1:$CV$577,MATCH($B$1,excitation!$A$1:$CV$1,0),0)</f>
        <v>2.9600000000000001E-2</v>
      </c>
      <c r="C33">
        <f>VLOOKUP($A33,emission!$A$1:$CV$577,MATCH($B$1,emission!$A$1:$CV$1,0),0)</f>
        <v>0</v>
      </c>
      <c r="E33" s="1">
        <v>590</v>
      </c>
      <c r="F33">
        <f t="shared" ref="F33" si="1596">AVERAGE($B294:$B303)*AVERAGE($C$13:$C$22)</f>
        <v>0</v>
      </c>
      <c r="G33">
        <f t="shared" ref="G33" si="1597">AVERAGE($B294:$B303)*AVERAGE($C$23:$C$32)</f>
        <v>0</v>
      </c>
      <c r="H33">
        <f t="shared" ref="H33" si="1598">AVERAGE($B294:$B303)*AVERAGE($C$33:$C$42)</f>
        <v>0</v>
      </c>
      <c r="I33">
        <f t="shared" ref="I33" si="1599">AVERAGE($B294:$B303)*AVERAGE($C$43:$C$52)</f>
        <v>0</v>
      </c>
      <c r="J33">
        <f t="shared" ref="J33" si="1600">AVERAGE($B294:$B303)*AVERAGE($C$53:$C$62)</f>
        <v>0</v>
      </c>
      <c r="K33">
        <f t="shared" ref="K33" si="1601">AVERAGE($B294:$B303)*AVERAGE($C$63:$C$72)</f>
        <v>0</v>
      </c>
      <c r="L33">
        <f t="shared" ref="L33" si="1602">AVERAGE($B294:$B303)*AVERAGE($C$73:$C$82)</f>
        <v>0</v>
      </c>
      <c r="M33">
        <f t="shared" ref="M33" si="1603">AVERAGE($B294:$B303)*AVERAGE($C$83:$C$92)</f>
        <v>0</v>
      </c>
      <c r="N33">
        <f t="shared" ref="N33" si="1604">AVERAGE($B294:$B303)*AVERAGE($C$93:$C$102)</f>
        <v>0</v>
      </c>
      <c r="O33">
        <f t="shared" ref="O33" si="1605">AVERAGE($B294:$B303)*AVERAGE($C$103:$C$112)</f>
        <v>0</v>
      </c>
      <c r="P33">
        <f t="shared" ref="P33" si="1606">AVERAGE($B294:$B303)*AVERAGE($C$113:$C$122)</f>
        <v>0</v>
      </c>
      <c r="Q33">
        <f t="shared" ref="Q33" si="1607">AVERAGE($B294:$B303)*AVERAGE($C$123:$C$132)</f>
        <v>0</v>
      </c>
      <c r="R33">
        <f t="shared" ref="R33" si="1608">AVERAGE($B294:$B303)*AVERAGE($C$133:$C$142)</f>
        <v>0</v>
      </c>
      <c r="S33">
        <f t="shared" ref="S33" si="1609">AVERAGE($B294:$B303)*AVERAGE($C$143:$C$152)</f>
        <v>0</v>
      </c>
      <c r="T33">
        <f t="shared" ref="T33" si="1610">AVERAGE($B294:$B303)*AVERAGE($C$153:$C$162)</f>
        <v>0</v>
      </c>
      <c r="U33">
        <f t="shared" ref="U33" si="1611">AVERAGE($B294:$B303)*AVERAGE($C$163:$C$172)</f>
        <v>8.8366000000000011E-6</v>
      </c>
      <c r="V33">
        <f t="shared" ref="V33" si="1612">AVERAGE($B294:$B303)*AVERAGE($C$173:$C$182)</f>
        <v>6.1621600000000013E-5</v>
      </c>
      <c r="W33">
        <f t="shared" ref="W33" si="1613">AVERAGE($B294:$B303)*AVERAGE($C$183:$C$192)</f>
        <v>3.6366910000000004E-4</v>
      </c>
      <c r="X33">
        <f t="shared" ref="X33" si="1614">AVERAGE($B294:$B303)*AVERAGE($C$193:$C$202)</f>
        <v>1.4171404E-3</v>
      </c>
      <c r="Y33">
        <f t="shared" ref="Y33" si="1615">AVERAGE($B294:$B303)*AVERAGE($C$203:$C$212)</f>
        <v>3.2182037000000004E-3</v>
      </c>
      <c r="Z33">
        <f t="shared" ref="Z33" si="1616">AVERAGE($B294:$B303)*AVERAGE($C$213:$C$222)</f>
        <v>3.6376294E-3</v>
      </c>
      <c r="AA33">
        <f t="shared" ref="AA33" si="1617">AVERAGE($B294:$B303)*AVERAGE($C$223:$C$232)</f>
        <v>2.4111014999999999E-3</v>
      </c>
      <c r="AB33">
        <f t="shared" ref="AB33" si="1618">AVERAGE($B294:$B303)*AVERAGE($C$233:$C$242)</f>
        <v>1.7103903999999999E-3</v>
      </c>
      <c r="AC33">
        <f t="shared" ref="AC33" si="1619">AVERAGE($B294:$B303)*AVERAGE($C$243:$C$252)</f>
        <v>1.3716670999999998E-3</v>
      </c>
      <c r="AD33">
        <f t="shared" ref="AD33" si="1620">AVERAGE($B294:$B303)*AVERAGE($C$253:$C$262)</f>
        <v>9.860629000000001E-4</v>
      </c>
      <c r="AE33">
        <f t="shared" ref="AE33" si="1621">AVERAGE($B294:$B303)*AVERAGE($C$263:$C$272)</f>
        <v>6.263820000000002E-4</v>
      </c>
      <c r="AF33">
        <f t="shared" ref="AF33" si="1622">AVERAGE($B294:$B303)*AVERAGE($C$273:$C$282)</f>
        <v>4.0018849999999995E-4</v>
      </c>
      <c r="AG33">
        <f t="shared" ref="AG33" si="1623">AVERAGE($B294:$B303)*AVERAGE($C$283:$C$292)</f>
        <v>2.7448199999999999E-4</v>
      </c>
      <c r="AH33">
        <f t="shared" ref="AH33" si="1624">AVERAGE($B294:$B303)*AVERAGE($C$293:$C$302)</f>
        <v>1.9577370000000002E-4</v>
      </c>
      <c r="AI33">
        <f t="shared" ref="AI33" si="1625">AVERAGE($B294:$B303)*AVERAGE($C$303:$C$312)</f>
        <v>1.348559E-4</v>
      </c>
      <c r="AJ33">
        <f t="shared" ref="AJ33" si="1626">AVERAGE($B294:$B303)*AVERAGE($C$313:$C$322)</f>
        <v>9.2745199999999994E-5</v>
      </c>
      <c r="AK33">
        <f t="shared" ref="AK33" si="1627">AVERAGE($B294:$B303)*AVERAGE($C$323:$C$332)</f>
        <v>6.4358599999999984E-5</v>
      </c>
      <c r="AL33">
        <f t="shared" ref="AL33" si="1628">AVERAGE($B294:$B303)*AVERAGE($C$333:$C$342)</f>
        <v>4.8601300000000005E-5</v>
      </c>
      <c r="AM33">
        <f t="shared" ref="AM33" si="1629">AVERAGE($B294:$B303)*AVERAGE($C$343:$C$352)</f>
        <v>3.9100000000000002E-5</v>
      </c>
      <c r="AN33">
        <f t="shared" ref="AN33" si="1630">AVERAGE($B294:$B303)*AVERAGE($C$353:$C$362)</f>
        <v>3.1749200000000004E-5</v>
      </c>
      <c r="AO33">
        <f t="shared" ref="AO33" si="1631">AVERAGE($B294:$B303)*AVERAGE($C$363:$C$372)</f>
        <v>2.8543000000000004E-5</v>
      </c>
      <c r="AP33">
        <f t="shared" ref="AP33" si="1632">AVERAGE($B294:$B303)*AVERAGE($C$373:$C$382)</f>
        <v>2.5806E-5</v>
      </c>
      <c r="AQ33">
        <f t="shared" ref="AQ33" si="1633">AVERAGE($B294:$B303)*AVERAGE($C$383:$C$392)</f>
        <v>2.5884200000000005E-5</v>
      </c>
      <c r="AR33">
        <f t="shared" ref="AR33" si="1634">AVERAGE($B294:$B303)*AVERAGE($C$393:$C$402)</f>
        <v>2.5258599999999996E-5</v>
      </c>
      <c r="AS33">
        <f t="shared" ref="AS33" si="1635">AVERAGE($B294:$B303)*AVERAGE($C$403:$C$412)</f>
        <v>5.0048000000000008E-6</v>
      </c>
      <c r="AT33">
        <f t="shared" ref="AT33" si="1636">AVERAGE($B294:$B303)*AVERAGE($C$413:$C$422)</f>
        <v>0</v>
      </c>
      <c r="AU33">
        <f t="shared" ref="AU33" si="1637">AVERAGE($B294:$B303)*AVERAGE($C$423:$C$432)</f>
        <v>0</v>
      </c>
      <c r="AV33">
        <f t="shared" ref="AV33" si="1638">AVERAGE($B294:$B303)*AVERAGE($C$433:$C$442)</f>
        <v>0</v>
      </c>
      <c r="AW33">
        <f t="shared" ref="AW33" si="1639">AVERAGE($B294:$B303)*AVERAGE($C$443:$C$452)</f>
        <v>0</v>
      </c>
      <c r="AX33">
        <f t="shared" ref="AX33" si="1640">AVERAGE($B294:$B303)*AVERAGE($C$453:$C$462)</f>
        <v>0</v>
      </c>
      <c r="AY33">
        <f t="shared" ref="AY33" si="1641">AVERAGE($B294:$B303)*AVERAGE($C$463:$C$472)</f>
        <v>0</v>
      </c>
      <c r="AZ33">
        <f t="shared" ref="AZ33" si="1642">AVERAGE($B294:$B303)*AVERAGE($C$473:$C$482)</f>
        <v>0</v>
      </c>
      <c r="BA33">
        <f t="shared" ref="BA33" si="1643">AVERAGE($B294:$B303)*AVERAGE($C$483:$C$492)</f>
        <v>0</v>
      </c>
      <c r="BB33">
        <f t="shared" ref="BB33" si="1644">AVERAGE($B294:$B303)*AVERAGE($C$493:$C$502)</f>
        <v>0</v>
      </c>
      <c r="BC33">
        <f t="shared" ref="BC33" si="1645">AVERAGE($B294:$B303)*AVERAGE($C$503:$C$512)</f>
        <v>0</v>
      </c>
      <c r="BD33">
        <f t="shared" ref="BD33" si="1646">AVERAGE($B294:$B303)*AVERAGE($C$513:$C$522)</f>
        <v>0</v>
      </c>
      <c r="BE33">
        <f t="shared" ref="BE33" si="1647">AVERAGE($B294:$B303)*AVERAGE($C$523:$C$532)</f>
        <v>0</v>
      </c>
      <c r="BF33">
        <f t="shared" ref="BF33" si="1648">AVERAGE($B294:$B303)*AVERAGE($C$533:$C$542)</f>
        <v>0</v>
      </c>
      <c r="BG33">
        <f t="shared" ref="BG33" si="1649">AVERAGE($B294:$B303)*AVERAGE($C$543:$C$552)</f>
        <v>0</v>
      </c>
      <c r="BH33">
        <f t="shared" ref="BH33" si="1650">AVERAGE($B294:$B303)*AVERAGE($C$553:$C$562)</f>
        <v>0</v>
      </c>
      <c r="BI33">
        <f t="shared" ref="BI33" si="1651">AVERAGE($B294:$B303)*AVERAGE($C$563:$C$572)</f>
        <v>0</v>
      </c>
      <c r="BJ33">
        <f t="shared" ref="BJ33" si="1652">AVERAGE($B294:$B303)*AVERAGE($C$573:$C$582)</f>
        <v>0</v>
      </c>
    </row>
    <row r="34" spans="1:62" x14ac:dyDescent="0.25">
      <c r="A34" s="1">
        <v>330</v>
      </c>
      <c r="B34">
        <f>VLOOKUP($A34,excitation!$A$1:$CV$577,MATCH($B$1,excitation!$A$1:$CV$1,0),0)</f>
        <v>3.0800000000000001E-2</v>
      </c>
      <c r="C34">
        <f>VLOOKUP($A34,emission!$A$1:$CV$577,MATCH($B$1,emission!$A$1:$CV$1,0),0)</f>
        <v>0</v>
      </c>
      <c r="E34" s="1">
        <v>600</v>
      </c>
      <c r="F34">
        <f t="shared" ref="F34" si="1653">AVERAGE($B304:$B313)*AVERAGE($C$13:$C$22)</f>
        <v>0</v>
      </c>
      <c r="G34">
        <f t="shared" ref="G34" si="1654">AVERAGE($B304:$B313)*AVERAGE($C$23:$C$32)</f>
        <v>0</v>
      </c>
      <c r="H34">
        <f t="shared" ref="H34" si="1655">AVERAGE($B304:$B313)*AVERAGE($C$33:$C$42)</f>
        <v>0</v>
      </c>
      <c r="I34">
        <f t="shared" ref="I34" si="1656">AVERAGE($B304:$B313)*AVERAGE($C$43:$C$52)</f>
        <v>0</v>
      </c>
      <c r="J34">
        <f t="shared" ref="J34" si="1657">AVERAGE($B304:$B313)*AVERAGE($C$53:$C$62)</f>
        <v>0</v>
      </c>
      <c r="K34">
        <f t="shared" ref="K34" si="1658">AVERAGE($B304:$B313)*AVERAGE($C$63:$C$72)</f>
        <v>0</v>
      </c>
      <c r="L34">
        <f t="shared" ref="L34" si="1659">AVERAGE($B304:$B313)*AVERAGE($C$73:$C$82)</f>
        <v>0</v>
      </c>
      <c r="M34">
        <f t="shared" ref="M34" si="1660">AVERAGE($B304:$B313)*AVERAGE($C$83:$C$92)</f>
        <v>0</v>
      </c>
      <c r="N34">
        <f t="shared" ref="N34" si="1661">AVERAGE($B304:$B313)*AVERAGE($C$93:$C$102)</f>
        <v>0</v>
      </c>
      <c r="O34">
        <f t="shared" ref="O34" si="1662">AVERAGE($B304:$B313)*AVERAGE($C$103:$C$112)</f>
        <v>0</v>
      </c>
      <c r="P34">
        <f t="shared" ref="P34" si="1663">AVERAGE($B304:$B313)*AVERAGE($C$113:$C$122)</f>
        <v>0</v>
      </c>
      <c r="Q34">
        <f t="shared" ref="Q34" si="1664">AVERAGE($B304:$B313)*AVERAGE($C$123:$C$132)</f>
        <v>0</v>
      </c>
      <c r="R34">
        <f t="shared" ref="R34" si="1665">AVERAGE($B304:$B313)*AVERAGE($C$133:$C$142)</f>
        <v>0</v>
      </c>
      <c r="S34">
        <f t="shared" ref="S34" si="1666">AVERAGE($B304:$B313)*AVERAGE($C$143:$C$152)</f>
        <v>0</v>
      </c>
      <c r="T34">
        <f t="shared" ref="T34" si="1667">AVERAGE($B304:$B313)*AVERAGE($C$153:$C$162)</f>
        <v>0</v>
      </c>
      <c r="U34">
        <f t="shared" ref="U34" si="1668">AVERAGE($B304:$B313)*AVERAGE($C$163:$C$172)</f>
        <v>7.8647999999999996E-6</v>
      </c>
      <c r="V34">
        <f t="shared" ref="V34" si="1669">AVERAGE($B304:$B313)*AVERAGE($C$173:$C$182)</f>
        <v>5.4844800000000007E-5</v>
      </c>
      <c r="W34">
        <f t="shared" ref="W34" si="1670">AVERAGE($B304:$B313)*AVERAGE($C$183:$C$192)</f>
        <v>3.2367479999999998E-4</v>
      </c>
      <c r="X34">
        <f t="shared" ref="X34" si="1671">AVERAGE($B304:$B313)*AVERAGE($C$193:$C$202)</f>
        <v>1.2612911999999997E-3</v>
      </c>
      <c r="Y34">
        <f t="shared" ref="Y34" si="1672">AVERAGE($B304:$B313)*AVERAGE($C$203:$C$212)</f>
        <v>2.8642835999999998E-3</v>
      </c>
      <c r="Z34">
        <f t="shared" ref="Z34" si="1673">AVERAGE($B304:$B313)*AVERAGE($C$213:$C$222)</f>
        <v>3.2375831999999992E-3</v>
      </c>
      <c r="AA34">
        <f t="shared" ref="AA34" si="1674">AVERAGE($B304:$B313)*AVERAGE($C$223:$C$232)</f>
        <v>2.1459419999999996E-3</v>
      </c>
      <c r="AB34">
        <f t="shared" ref="AB34" si="1675">AVERAGE($B304:$B313)*AVERAGE($C$233:$C$242)</f>
        <v>1.5222911999999997E-3</v>
      </c>
      <c r="AC34">
        <f t="shared" ref="AC34" si="1676">AVERAGE($B304:$B313)*AVERAGE($C$243:$C$252)</f>
        <v>1.2208187999999997E-3</v>
      </c>
      <c r="AD34">
        <f t="shared" ref="AD34" si="1677">AVERAGE($B304:$B313)*AVERAGE($C$253:$C$262)</f>
        <v>8.7762119999999994E-4</v>
      </c>
      <c r="AE34">
        <f t="shared" ref="AE34" si="1678">AVERAGE($B304:$B313)*AVERAGE($C$263:$C$272)</f>
        <v>5.574960000000001E-4</v>
      </c>
      <c r="AF34">
        <f t="shared" ref="AF34" si="1679">AVERAGE($B304:$B313)*AVERAGE($C$273:$C$282)</f>
        <v>3.5617799999999991E-4</v>
      </c>
      <c r="AG34">
        <f t="shared" ref="AG34" si="1680">AVERAGE($B304:$B313)*AVERAGE($C$283:$C$292)</f>
        <v>2.4429599999999997E-4</v>
      </c>
      <c r="AH34">
        <f t="shared" ref="AH34" si="1681">AVERAGE($B304:$B313)*AVERAGE($C$293:$C$302)</f>
        <v>1.7424359999999999E-4</v>
      </c>
      <c r="AI34">
        <f t="shared" ref="AI34" si="1682">AVERAGE($B304:$B313)*AVERAGE($C$303:$C$312)</f>
        <v>1.2002519999999999E-4</v>
      </c>
      <c r="AJ34">
        <f t="shared" ref="AJ34" si="1683">AVERAGE($B304:$B313)*AVERAGE($C$313:$C$322)</f>
        <v>8.2545599999999978E-5</v>
      </c>
      <c r="AK34">
        <f t="shared" ref="AK34" si="1684">AVERAGE($B304:$B313)*AVERAGE($C$323:$C$332)</f>
        <v>5.7280799999999975E-5</v>
      </c>
      <c r="AL34">
        <f t="shared" ref="AL34" si="1685">AVERAGE($B304:$B313)*AVERAGE($C$333:$C$342)</f>
        <v>4.3256399999999995E-5</v>
      </c>
      <c r="AM34">
        <f t="shared" ref="AM34" si="1686">AVERAGE($B304:$B313)*AVERAGE($C$343:$C$352)</f>
        <v>3.4799999999999999E-5</v>
      </c>
      <c r="AN34">
        <f t="shared" ref="AN34" si="1687">AVERAGE($B304:$B313)*AVERAGE($C$353:$C$362)</f>
        <v>2.8257599999999999E-5</v>
      </c>
      <c r="AO34">
        <f t="shared" ref="AO34" si="1688">AVERAGE($B304:$B313)*AVERAGE($C$363:$C$372)</f>
        <v>2.5403999999999999E-5</v>
      </c>
      <c r="AP34">
        <f t="shared" ref="AP34" si="1689">AVERAGE($B304:$B313)*AVERAGE($C$373:$C$382)</f>
        <v>2.2967999999999994E-5</v>
      </c>
      <c r="AQ34">
        <f t="shared" ref="AQ34" si="1690">AVERAGE($B304:$B313)*AVERAGE($C$383:$C$392)</f>
        <v>2.3037600000000001E-5</v>
      </c>
      <c r="AR34">
        <f t="shared" ref="AR34" si="1691">AVERAGE($B304:$B313)*AVERAGE($C$393:$C$402)</f>
        <v>2.2480799999999993E-5</v>
      </c>
      <c r="AS34">
        <f t="shared" ref="AS34" si="1692">AVERAGE($B304:$B313)*AVERAGE($C$403:$C$412)</f>
        <v>4.4544000000000001E-6</v>
      </c>
      <c r="AT34">
        <f t="shared" ref="AT34" si="1693">AVERAGE($B304:$B313)*AVERAGE($C$413:$C$422)</f>
        <v>0</v>
      </c>
      <c r="AU34">
        <f t="shared" ref="AU34" si="1694">AVERAGE($B304:$B313)*AVERAGE($C$423:$C$432)</f>
        <v>0</v>
      </c>
      <c r="AV34">
        <f t="shared" ref="AV34" si="1695">AVERAGE($B304:$B313)*AVERAGE($C$433:$C$442)</f>
        <v>0</v>
      </c>
      <c r="AW34">
        <f t="shared" ref="AW34" si="1696">AVERAGE($B304:$B313)*AVERAGE($C$443:$C$452)</f>
        <v>0</v>
      </c>
      <c r="AX34">
        <f t="shared" ref="AX34" si="1697">AVERAGE($B304:$B313)*AVERAGE($C$453:$C$462)</f>
        <v>0</v>
      </c>
      <c r="AY34">
        <f t="shared" ref="AY34" si="1698">AVERAGE($B304:$B313)*AVERAGE($C$463:$C$472)</f>
        <v>0</v>
      </c>
      <c r="AZ34">
        <f t="shared" ref="AZ34" si="1699">AVERAGE($B304:$B313)*AVERAGE($C$473:$C$482)</f>
        <v>0</v>
      </c>
      <c r="BA34">
        <f t="shared" ref="BA34" si="1700">AVERAGE($B304:$B313)*AVERAGE($C$483:$C$492)</f>
        <v>0</v>
      </c>
      <c r="BB34">
        <f t="shared" ref="BB34" si="1701">AVERAGE($B304:$B313)*AVERAGE($C$493:$C$502)</f>
        <v>0</v>
      </c>
      <c r="BC34">
        <f t="shared" ref="BC34" si="1702">AVERAGE($B304:$B313)*AVERAGE($C$503:$C$512)</f>
        <v>0</v>
      </c>
      <c r="BD34">
        <f t="shared" ref="BD34" si="1703">AVERAGE($B304:$B313)*AVERAGE($C$513:$C$522)</f>
        <v>0</v>
      </c>
      <c r="BE34">
        <f t="shared" ref="BE34" si="1704">AVERAGE($B304:$B313)*AVERAGE($C$523:$C$532)</f>
        <v>0</v>
      </c>
      <c r="BF34">
        <f t="shared" ref="BF34" si="1705">AVERAGE($B304:$B313)*AVERAGE($C$533:$C$542)</f>
        <v>0</v>
      </c>
      <c r="BG34">
        <f t="shared" ref="BG34" si="1706">AVERAGE($B304:$B313)*AVERAGE($C$543:$C$552)</f>
        <v>0</v>
      </c>
      <c r="BH34">
        <f t="shared" ref="BH34" si="1707">AVERAGE($B304:$B313)*AVERAGE($C$553:$C$562)</f>
        <v>0</v>
      </c>
      <c r="BI34">
        <f t="shared" ref="BI34" si="1708">AVERAGE($B304:$B313)*AVERAGE($C$563:$C$572)</f>
        <v>0</v>
      </c>
      <c r="BJ34">
        <f t="shared" ref="BJ34" si="1709">AVERAGE($B304:$B313)*AVERAGE($C$573:$C$582)</f>
        <v>0</v>
      </c>
    </row>
    <row r="35" spans="1:62" x14ac:dyDescent="0.25">
      <c r="A35" s="1">
        <v>331</v>
      </c>
      <c r="B35">
        <f>VLOOKUP($A35,excitation!$A$1:$CV$577,MATCH($B$1,excitation!$A$1:$CV$1,0),0)</f>
        <v>3.0499999999999999E-2</v>
      </c>
      <c r="C35">
        <f>VLOOKUP($A35,emission!$A$1:$CV$577,MATCH($B$1,emission!$A$1:$CV$1,0),0)</f>
        <v>0</v>
      </c>
      <c r="E35" s="1">
        <v>610</v>
      </c>
      <c r="F35">
        <f t="shared" ref="F35" si="1710">AVERAGE($B314:$B323)*AVERAGE($C$13:$C$22)</f>
        <v>0</v>
      </c>
      <c r="G35">
        <f t="shared" ref="G35" si="1711">AVERAGE($B314:$B323)*AVERAGE($C$23:$C$32)</f>
        <v>0</v>
      </c>
      <c r="H35">
        <f t="shared" ref="H35" si="1712">AVERAGE($B314:$B323)*AVERAGE($C$33:$C$42)</f>
        <v>0</v>
      </c>
      <c r="I35">
        <f t="shared" ref="I35" si="1713">AVERAGE($B314:$B323)*AVERAGE($C$43:$C$52)</f>
        <v>0</v>
      </c>
      <c r="J35">
        <f t="shared" ref="J35" si="1714">AVERAGE($B314:$B323)*AVERAGE($C$53:$C$62)</f>
        <v>0</v>
      </c>
      <c r="K35">
        <f t="shared" ref="K35" si="1715">AVERAGE($B314:$B323)*AVERAGE($C$63:$C$72)</f>
        <v>0</v>
      </c>
      <c r="L35">
        <f t="shared" ref="L35" si="1716">AVERAGE($B314:$B323)*AVERAGE($C$73:$C$82)</f>
        <v>0</v>
      </c>
      <c r="M35">
        <f t="shared" ref="M35" si="1717">AVERAGE($B314:$B323)*AVERAGE($C$83:$C$92)</f>
        <v>0</v>
      </c>
      <c r="N35">
        <f t="shared" ref="N35" si="1718">AVERAGE($B314:$B323)*AVERAGE($C$93:$C$102)</f>
        <v>0</v>
      </c>
      <c r="O35">
        <f t="shared" ref="O35" si="1719">AVERAGE($B314:$B323)*AVERAGE($C$103:$C$112)</f>
        <v>0</v>
      </c>
      <c r="P35">
        <f t="shared" ref="P35" si="1720">AVERAGE($B314:$B323)*AVERAGE($C$113:$C$122)</f>
        <v>0</v>
      </c>
      <c r="Q35">
        <f t="shared" ref="Q35" si="1721">AVERAGE($B314:$B323)*AVERAGE($C$123:$C$132)</f>
        <v>0</v>
      </c>
      <c r="R35">
        <f t="shared" ref="R35" si="1722">AVERAGE($B314:$B323)*AVERAGE($C$133:$C$142)</f>
        <v>0</v>
      </c>
      <c r="S35">
        <f t="shared" ref="S35" si="1723">AVERAGE($B314:$B323)*AVERAGE($C$143:$C$152)</f>
        <v>0</v>
      </c>
      <c r="T35">
        <f t="shared" ref="T35" si="1724">AVERAGE($B314:$B323)*AVERAGE($C$153:$C$162)</f>
        <v>0</v>
      </c>
      <c r="U35">
        <f t="shared" ref="U35" si="1725">AVERAGE($B314:$B323)*AVERAGE($C$163:$C$172)</f>
        <v>9.3564000000000007E-6</v>
      </c>
      <c r="V35">
        <f t="shared" ref="V35" si="1726">AVERAGE($B314:$B323)*AVERAGE($C$173:$C$182)</f>
        <v>6.5246400000000006E-5</v>
      </c>
      <c r="W35">
        <f t="shared" ref="W35" si="1727">AVERAGE($B314:$B323)*AVERAGE($C$183:$C$192)</f>
        <v>3.8506139999999999E-4</v>
      </c>
      <c r="X35">
        <f t="shared" ref="X35" si="1728">AVERAGE($B314:$B323)*AVERAGE($C$193:$C$202)</f>
        <v>1.5005015999999998E-3</v>
      </c>
      <c r="Y35">
        <f t="shared" ref="Y35" si="1729">AVERAGE($B314:$B323)*AVERAGE($C$203:$C$212)</f>
        <v>3.4075097999999998E-3</v>
      </c>
      <c r="Z35">
        <f t="shared" ref="Z35" si="1730">AVERAGE($B314:$B323)*AVERAGE($C$213:$C$222)</f>
        <v>3.8516075999999993E-3</v>
      </c>
      <c r="AA35">
        <f t="shared" ref="AA35" si="1731">AVERAGE($B314:$B323)*AVERAGE($C$223:$C$232)</f>
        <v>2.5529309999999996E-3</v>
      </c>
      <c r="AB35">
        <f t="shared" ref="AB35" si="1732">AVERAGE($B314:$B323)*AVERAGE($C$233:$C$242)</f>
        <v>1.8110015999999996E-3</v>
      </c>
      <c r="AC35">
        <f t="shared" ref="AC35" si="1733">AVERAGE($B314:$B323)*AVERAGE($C$243:$C$252)</f>
        <v>1.4523533999999997E-3</v>
      </c>
      <c r="AD35">
        <f t="shared" ref="AD35" si="1734">AVERAGE($B314:$B323)*AVERAGE($C$253:$C$262)</f>
        <v>1.0440665999999999E-3</v>
      </c>
      <c r="AE35">
        <f t="shared" ref="AE35" si="1735">AVERAGE($B314:$B323)*AVERAGE($C$263:$C$272)</f>
        <v>6.6322800000000008E-4</v>
      </c>
      <c r="AF35">
        <f t="shared" ref="AF35" si="1736">AVERAGE($B314:$B323)*AVERAGE($C$273:$C$282)</f>
        <v>4.2372899999999986E-4</v>
      </c>
      <c r="AG35">
        <f t="shared" ref="AG35" si="1737">AVERAGE($B314:$B323)*AVERAGE($C$283:$C$292)</f>
        <v>2.9062799999999997E-4</v>
      </c>
      <c r="AH35">
        <f t="shared" ref="AH35" si="1738">AVERAGE($B314:$B323)*AVERAGE($C$293:$C$302)</f>
        <v>2.0728979999999999E-4</v>
      </c>
      <c r="AI35">
        <f t="shared" ref="AI35" si="1739">AVERAGE($B314:$B323)*AVERAGE($C$303:$C$312)</f>
        <v>1.4278859999999999E-4</v>
      </c>
      <c r="AJ35">
        <f t="shared" ref="AJ35" si="1740">AVERAGE($B314:$B323)*AVERAGE($C$313:$C$322)</f>
        <v>9.8200799999999976E-5</v>
      </c>
      <c r="AK35">
        <f t="shared" ref="AK35" si="1741">AVERAGE($B314:$B323)*AVERAGE($C$323:$C$332)</f>
        <v>6.8144399999999977E-5</v>
      </c>
      <c r="AL35">
        <f t="shared" ref="AL35" si="1742">AVERAGE($B314:$B323)*AVERAGE($C$333:$C$342)</f>
        <v>5.1460199999999992E-5</v>
      </c>
      <c r="AM35">
        <f t="shared" ref="AM35" si="1743">AVERAGE($B314:$B323)*AVERAGE($C$343:$C$352)</f>
        <v>4.1399999999999997E-5</v>
      </c>
      <c r="AN35">
        <f t="shared" ref="AN35" si="1744">AVERAGE($B314:$B323)*AVERAGE($C$353:$C$362)</f>
        <v>3.36168E-5</v>
      </c>
      <c r="AO35">
        <f t="shared" ref="AO35" si="1745">AVERAGE($B314:$B323)*AVERAGE($C$363:$C$372)</f>
        <v>3.0222E-5</v>
      </c>
      <c r="AP35">
        <f t="shared" ref="AP35" si="1746">AVERAGE($B314:$B323)*AVERAGE($C$373:$C$382)</f>
        <v>2.7323999999999995E-5</v>
      </c>
      <c r="AQ35">
        <f t="shared" ref="AQ35" si="1747">AVERAGE($B314:$B323)*AVERAGE($C$383:$C$392)</f>
        <v>2.74068E-5</v>
      </c>
      <c r="AR35">
        <f t="shared" ref="AR35" si="1748">AVERAGE($B314:$B323)*AVERAGE($C$393:$C$402)</f>
        <v>2.6744399999999991E-5</v>
      </c>
      <c r="AS35">
        <f t="shared" ref="AS35" si="1749">AVERAGE($B314:$B323)*AVERAGE($C$403:$C$412)</f>
        <v>5.2992E-6</v>
      </c>
      <c r="AT35">
        <f t="shared" ref="AT35" si="1750">AVERAGE($B314:$B323)*AVERAGE($C$413:$C$422)</f>
        <v>0</v>
      </c>
      <c r="AU35">
        <f t="shared" ref="AU35" si="1751">AVERAGE($B314:$B323)*AVERAGE($C$423:$C$432)</f>
        <v>0</v>
      </c>
      <c r="AV35">
        <f t="shared" ref="AV35" si="1752">AVERAGE($B314:$B323)*AVERAGE($C$433:$C$442)</f>
        <v>0</v>
      </c>
      <c r="AW35">
        <f t="shared" ref="AW35" si="1753">AVERAGE($B314:$B323)*AVERAGE($C$443:$C$452)</f>
        <v>0</v>
      </c>
      <c r="AX35">
        <f t="shared" ref="AX35" si="1754">AVERAGE($B314:$B323)*AVERAGE($C$453:$C$462)</f>
        <v>0</v>
      </c>
      <c r="AY35">
        <f t="shared" ref="AY35" si="1755">AVERAGE($B314:$B323)*AVERAGE($C$463:$C$472)</f>
        <v>0</v>
      </c>
      <c r="AZ35">
        <f t="shared" ref="AZ35" si="1756">AVERAGE($B314:$B323)*AVERAGE($C$473:$C$482)</f>
        <v>0</v>
      </c>
      <c r="BA35">
        <f t="shared" ref="BA35" si="1757">AVERAGE($B314:$B323)*AVERAGE($C$483:$C$492)</f>
        <v>0</v>
      </c>
      <c r="BB35">
        <f t="shared" ref="BB35" si="1758">AVERAGE($B314:$B323)*AVERAGE($C$493:$C$502)</f>
        <v>0</v>
      </c>
      <c r="BC35">
        <f t="shared" ref="BC35" si="1759">AVERAGE($B314:$B323)*AVERAGE($C$503:$C$512)</f>
        <v>0</v>
      </c>
      <c r="BD35">
        <f t="shared" ref="BD35" si="1760">AVERAGE($B314:$B323)*AVERAGE($C$513:$C$522)</f>
        <v>0</v>
      </c>
      <c r="BE35">
        <f t="shared" ref="BE35" si="1761">AVERAGE($B314:$B323)*AVERAGE($C$523:$C$532)</f>
        <v>0</v>
      </c>
      <c r="BF35">
        <f t="shared" ref="BF35" si="1762">AVERAGE($B314:$B323)*AVERAGE($C$533:$C$542)</f>
        <v>0</v>
      </c>
      <c r="BG35">
        <f t="shared" ref="BG35" si="1763">AVERAGE($B314:$B323)*AVERAGE($C$543:$C$552)</f>
        <v>0</v>
      </c>
      <c r="BH35">
        <f t="shared" ref="BH35" si="1764">AVERAGE($B314:$B323)*AVERAGE($C$553:$C$562)</f>
        <v>0</v>
      </c>
      <c r="BI35">
        <f t="shared" ref="BI35" si="1765">AVERAGE($B314:$B323)*AVERAGE($C$563:$C$572)</f>
        <v>0</v>
      </c>
      <c r="BJ35">
        <f t="shared" ref="BJ35" si="1766">AVERAGE($B314:$B323)*AVERAGE($C$573:$C$582)</f>
        <v>0</v>
      </c>
    </row>
    <row r="36" spans="1:62" x14ac:dyDescent="0.25">
      <c r="A36" s="1">
        <v>332</v>
      </c>
      <c r="B36">
        <f>VLOOKUP($A36,excitation!$A$1:$CV$577,MATCH($B$1,excitation!$A$1:$CV$1,0),0)</f>
        <v>2.9899999999999999E-2</v>
      </c>
      <c r="C36">
        <f>VLOOKUP($A36,emission!$A$1:$CV$577,MATCH($B$1,emission!$A$1:$CV$1,0),0)</f>
        <v>0</v>
      </c>
      <c r="E36" s="1">
        <v>620</v>
      </c>
      <c r="F36">
        <f t="shared" ref="F36" si="1767">AVERAGE($B324:$B333)*AVERAGE($C$13:$C$22)</f>
        <v>0</v>
      </c>
      <c r="G36">
        <f t="shared" ref="G36" si="1768">AVERAGE($B324:$B333)*AVERAGE($C$23:$C$32)</f>
        <v>0</v>
      </c>
      <c r="H36">
        <f t="shared" ref="H36" si="1769">AVERAGE($B324:$B333)*AVERAGE($C$33:$C$42)</f>
        <v>0</v>
      </c>
      <c r="I36">
        <f t="shared" ref="I36" si="1770">AVERAGE($B324:$B333)*AVERAGE($C$43:$C$52)</f>
        <v>0</v>
      </c>
      <c r="J36">
        <f t="shared" ref="J36" si="1771">AVERAGE($B324:$B333)*AVERAGE($C$53:$C$62)</f>
        <v>0</v>
      </c>
      <c r="K36">
        <f t="shared" ref="K36" si="1772">AVERAGE($B324:$B333)*AVERAGE($C$63:$C$72)</f>
        <v>0</v>
      </c>
      <c r="L36">
        <f t="shared" ref="L36" si="1773">AVERAGE($B324:$B333)*AVERAGE($C$73:$C$82)</f>
        <v>0</v>
      </c>
      <c r="M36">
        <f t="shared" ref="M36" si="1774">AVERAGE($B324:$B333)*AVERAGE($C$83:$C$92)</f>
        <v>0</v>
      </c>
      <c r="N36">
        <f t="shared" ref="N36" si="1775">AVERAGE($B324:$B333)*AVERAGE($C$93:$C$102)</f>
        <v>0</v>
      </c>
      <c r="O36">
        <f t="shared" ref="O36" si="1776">AVERAGE($B324:$B333)*AVERAGE($C$103:$C$112)</f>
        <v>0</v>
      </c>
      <c r="P36">
        <f t="shared" ref="P36" si="1777">AVERAGE($B324:$B333)*AVERAGE($C$113:$C$122)</f>
        <v>0</v>
      </c>
      <c r="Q36">
        <f t="shared" ref="Q36" si="1778">AVERAGE($B324:$B333)*AVERAGE($C$123:$C$132)</f>
        <v>0</v>
      </c>
      <c r="R36">
        <f t="shared" ref="R36" si="1779">AVERAGE($B324:$B333)*AVERAGE($C$133:$C$142)</f>
        <v>0</v>
      </c>
      <c r="S36">
        <f t="shared" ref="S36" si="1780">AVERAGE($B324:$B333)*AVERAGE($C$143:$C$152)</f>
        <v>0</v>
      </c>
      <c r="T36">
        <f t="shared" ref="T36" si="1781">AVERAGE($B324:$B333)*AVERAGE($C$153:$C$162)</f>
        <v>0</v>
      </c>
      <c r="U36">
        <f t="shared" ref="U36" si="1782">AVERAGE($B324:$B333)*AVERAGE($C$163:$C$172)</f>
        <v>7.8874000000000018E-6</v>
      </c>
      <c r="V36">
        <f t="shared" ref="V36" si="1783">AVERAGE($B324:$B333)*AVERAGE($C$173:$C$182)</f>
        <v>5.5002400000000014E-5</v>
      </c>
      <c r="W36">
        <f t="shared" ref="W36" si="1784">AVERAGE($B324:$B333)*AVERAGE($C$183:$C$192)</f>
        <v>3.2460490000000002E-4</v>
      </c>
      <c r="X36">
        <f t="shared" ref="X36" si="1785">AVERAGE($B324:$B333)*AVERAGE($C$193:$C$202)</f>
        <v>1.2649155999999999E-3</v>
      </c>
      <c r="Y36">
        <f t="shared" ref="Y36" si="1786">AVERAGE($B324:$B333)*AVERAGE($C$203:$C$212)</f>
        <v>2.8725143000000002E-3</v>
      </c>
      <c r="Z36">
        <f t="shared" ref="Z36" si="1787">AVERAGE($B324:$B333)*AVERAGE($C$213:$C$222)</f>
        <v>3.2468865999999998E-3</v>
      </c>
      <c r="AA36">
        <f t="shared" ref="AA36" si="1788">AVERAGE($B324:$B333)*AVERAGE($C$223:$C$232)</f>
        <v>2.1521084999999995E-3</v>
      </c>
      <c r="AB36">
        <f t="shared" ref="AB36" si="1789">AVERAGE($B324:$B333)*AVERAGE($C$233:$C$242)</f>
        <v>1.5266655999999997E-3</v>
      </c>
      <c r="AC36">
        <f t="shared" ref="AC36" si="1790">AVERAGE($B324:$B333)*AVERAGE($C$243:$C$252)</f>
        <v>1.2243268999999998E-3</v>
      </c>
      <c r="AD36">
        <f t="shared" ref="AD36" si="1791">AVERAGE($B324:$B333)*AVERAGE($C$253:$C$262)</f>
        <v>8.8014310000000015E-4</v>
      </c>
      <c r="AE36">
        <f t="shared" ref="AE36" si="1792">AVERAGE($B324:$B333)*AVERAGE($C$263:$C$272)</f>
        <v>5.5909800000000017E-4</v>
      </c>
      <c r="AF36">
        <f t="shared" ref="AF36" si="1793">AVERAGE($B324:$B333)*AVERAGE($C$273:$C$282)</f>
        <v>3.5720149999999992E-4</v>
      </c>
      <c r="AG36">
        <f t="shared" ref="AG36" si="1794">AVERAGE($B324:$B333)*AVERAGE($C$283:$C$292)</f>
        <v>2.4499800000000001E-4</v>
      </c>
      <c r="AH36">
        <f t="shared" ref="AH36" si="1795">AVERAGE($B324:$B333)*AVERAGE($C$293:$C$302)</f>
        <v>1.7474430000000003E-4</v>
      </c>
      <c r="AI36">
        <f t="shared" ref="AI36" si="1796">AVERAGE($B324:$B333)*AVERAGE($C$303:$C$312)</f>
        <v>1.2037009999999999E-4</v>
      </c>
      <c r="AJ36">
        <f t="shared" ref="AJ36" si="1797">AVERAGE($B324:$B333)*AVERAGE($C$313:$C$322)</f>
        <v>8.2782799999999996E-5</v>
      </c>
      <c r="AK36">
        <f t="shared" ref="AK36" si="1798">AVERAGE($B324:$B333)*AVERAGE($C$323:$C$332)</f>
        <v>5.7445399999999984E-5</v>
      </c>
      <c r="AL36">
        <f t="shared" ref="AL36" si="1799">AVERAGE($B324:$B333)*AVERAGE($C$333:$C$342)</f>
        <v>4.3380700000000003E-5</v>
      </c>
      <c r="AM36">
        <f t="shared" ref="AM36" si="1800">AVERAGE($B324:$B333)*AVERAGE($C$343:$C$352)</f>
        <v>3.4900000000000001E-5</v>
      </c>
      <c r="AN36">
        <f t="shared" ref="AN36" si="1801">AVERAGE($B324:$B333)*AVERAGE($C$353:$C$362)</f>
        <v>2.83388E-5</v>
      </c>
      <c r="AO36">
        <f t="shared" ref="AO36" si="1802">AVERAGE($B324:$B333)*AVERAGE($C$363:$C$372)</f>
        <v>2.5477000000000004E-5</v>
      </c>
      <c r="AP36">
        <f t="shared" ref="AP36" si="1803">AVERAGE($B324:$B333)*AVERAGE($C$373:$C$382)</f>
        <v>2.3033999999999997E-5</v>
      </c>
      <c r="AQ36">
        <f t="shared" ref="AQ36" si="1804">AVERAGE($B324:$B333)*AVERAGE($C$383:$C$392)</f>
        <v>2.3103800000000004E-5</v>
      </c>
      <c r="AR36">
        <f t="shared" ref="AR36" si="1805">AVERAGE($B324:$B333)*AVERAGE($C$393:$C$402)</f>
        <v>2.2545399999999996E-5</v>
      </c>
      <c r="AS36">
        <f t="shared" ref="AS36" si="1806">AVERAGE($B324:$B333)*AVERAGE($C$403:$C$412)</f>
        <v>4.4672000000000002E-6</v>
      </c>
      <c r="AT36">
        <f t="shared" ref="AT36" si="1807">AVERAGE($B324:$B333)*AVERAGE($C$413:$C$422)</f>
        <v>0</v>
      </c>
      <c r="AU36">
        <f t="shared" ref="AU36" si="1808">AVERAGE($B324:$B333)*AVERAGE($C$423:$C$432)</f>
        <v>0</v>
      </c>
      <c r="AV36">
        <f t="shared" ref="AV36" si="1809">AVERAGE($B324:$B333)*AVERAGE($C$433:$C$442)</f>
        <v>0</v>
      </c>
      <c r="AW36">
        <f t="shared" ref="AW36" si="1810">AVERAGE($B324:$B333)*AVERAGE($C$443:$C$452)</f>
        <v>0</v>
      </c>
      <c r="AX36">
        <f t="shared" ref="AX36" si="1811">AVERAGE($B324:$B333)*AVERAGE($C$453:$C$462)</f>
        <v>0</v>
      </c>
      <c r="AY36">
        <f t="shared" ref="AY36" si="1812">AVERAGE($B324:$B333)*AVERAGE($C$463:$C$472)</f>
        <v>0</v>
      </c>
      <c r="AZ36">
        <f t="shared" ref="AZ36" si="1813">AVERAGE($B324:$B333)*AVERAGE($C$473:$C$482)</f>
        <v>0</v>
      </c>
      <c r="BA36">
        <f t="shared" ref="BA36" si="1814">AVERAGE($B324:$B333)*AVERAGE($C$483:$C$492)</f>
        <v>0</v>
      </c>
      <c r="BB36">
        <f t="shared" ref="BB36" si="1815">AVERAGE($B324:$B333)*AVERAGE($C$493:$C$502)</f>
        <v>0</v>
      </c>
      <c r="BC36">
        <f t="shared" ref="BC36" si="1816">AVERAGE($B324:$B333)*AVERAGE($C$503:$C$512)</f>
        <v>0</v>
      </c>
      <c r="BD36">
        <f t="shared" ref="BD36" si="1817">AVERAGE($B324:$B333)*AVERAGE($C$513:$C$522)</f>
        <v>0</v>
      </c>
      <c r="BE36">
        <f t="shared" ref="BE36" si="1818">AVERAGE($B324:$B333)*AVERAGE($C$523:$C$532)</f>
        <v>0</v>
      </c>
      <c r="BF36">
        <f t="shared" ref="BF36" si="1819">AVERAGE($B324:$B333)*AVERAGE($C$533:$C$542)</f>
        <v>0</v>
      </c>
      <c r="BG36">
        <f t="shared" ref="BG36" si="1820">AVERAGE($B324:$B333)*AVERAGE($C$543:$C$552)</f>
        <v>0</v>
      </c>
      <c r="BH36">
        <f t="shared" ref="BH36" si="1821">AVERAGE($B324:$B333)*AVERAGE($C$553:$C$562)</f>
        <v>0</v>
      </c>
      <c r="BI36">
        <f t="shared" ref="BI36" si="1822">AVERAGE($B324:$B333)*AVERAGE($C$563:$C$572)</f>
        <v>0</v>
      </c>
      <c r="BJ36">
        <f t="shared" ref="BJ36" si="1823">AVERAGE($B324:$B333)*AVERAGE($C$573:$C$582)</f>
        <v>0</v>
      </c>
    </row>
    <row r="37" spans="1:62" x14ac:dyDescent="0.25">
      <c r="A37" s="1">
        <v>333</v>
      </c>
      <c r="B37">
        <f>VLOOKUP($A37,excitation!$A$1:$CV$577,MATCH($B$1,excitation!$A$1:$CV$1,0),0)</f>
        <v>3.1699999999999999E-2</v>
      </c>
      <c r="C37">
        <f>VLOOKUP($A37,emission!$A$1:$CV$577,MATCH($B$1,emission!$A$1:$CV$1,0),0)</f>
        <v>0</v>
      </c>
      <c r="E37" s="1">
        <v>630</v>
      </c>
      <c r="F37">
        <f t="shared" ref="F37" si="1824">AVERAGE($B334:$B343)*AVERAGE($C$13:$C$22)</f>
        <v>0</v>
      </c>
      <c r="G37">
        <f t="shared" ref="G37" si="1825">AVERAGE($B334:$B343)*AVERAGE($C$23:$C$32)</f>
        <v>0</v>
      </c>
      <c r="H37">
        <f t="shared" ref="H37" si="1826">AVERAGE($B334:$B343)*AVERAGE($C$33:$C$42)</f>
        <v>0</v>
      </c>
      <c r="I37">
        <f t="shared" ref="I37" si="1827">AVERAGE($B334:$B343)*AVERAGE($C$43:$C$52)</f>
        <v>0</v>
      </c>
      <c r="J37">
        <f t="shared" ref="J37" si="1828">AVERAGE($B334:$B343)*AVERAGE($C$53:$C$62)</f>
        <v>0</v>
      </c>
      <c r="K37">
        <f t="shared" ref="K37" si="1829">AVERAGE($B334:$B343)*AVERAGE($C$63:$C$72)</f>
        <v>0</v>
      </c>
      <c r="L37">
        <f t="shared" ref="L37" si="1830">AVERAGE($B334:$B343)*AVERAGE($C$73:$C$82)</f>
        <v>0</v>
      </c>
      <c r="M37">
        <f t="shared" ref="M37" si="1831">AVERAGE($B334:$B343)*AVERAGE($C$83:$C$92)</f>
        <v>0</v>
      </c>
      <c r="N37">
        <f t="shared" ref="N37" si="1832">AVERAGE($B334:$B343)*AVERAGE($C$93:$C$102)</f>
        <v>0</v>
      </c>
      <c r="O37">
        <f t="shared" ref="O37" si="1833">AVERAGE($B334:$B343)*AVERAGE($C$103:$C$112)</f>
        <v>0</v>
      </c>
      <c r="P37">
        <f t="shared" ref="P37" si="1834">AVERAGE($B334:$B343)*AVERAGE($C$113:$C$122)</f>
        <v>0</v>
      </c>
      <c r="Q37">
        <f t="shared" ref="Q37" si="1835">AVERAGE($B334:$B343)*AVERAGE($C$123:$C$132)</f>
        <v>0</v>
      </c>
      <c r="R37">
        <f t="shared" ref="R37" si="1836">AVERAGE($B334:$B343)*AVERAGE($C$133:$C$142)</f>
        <v>0</v>
      </c>
      <c r="S37">
        <f t="shared" ref="S37" si="1837">AVERAGE($B334:$B343)*AVERAGE($C$143:$C$152)</f>
        <v>0</v>
      </c>
      <c r="T37">
        <f t="shared" ref="T37" si="1838">AVERAGE($B334:$B343)*AVERAGE($C$153:$C$162)</f>
        <v>0</v>
      </c>
      <c r="U37">
        <f t="shared" ref="U37" si="1839">AVERAGE($B334:$B343)*AVERAGE($C$163:$C$172)</f>
        <v>7.3224000000000004E-6</v>
      </c>
      <c r="V37">
        <f t="shared" ref="V37" si="1840">AVERAGE($B334:$B343)*AVERAGE($C$173:$C$182)</f>
        <v>5.1062400000000008E-5</v>
      </c>
      <c r="W37">
        <f t="shared" ref="W37" si="1841">AVERAGE($B334:$B343)*AVERAGE($C$183:$C$192)</f>
        <v>3.0135240000000004E-4</v>
      </c>
      <c r="X37">
        <f t="shared" ref="X37" si="1842">AVERAGE($B334:$B343)*AVERAGE($C$193:$C$202)</f>
        <v>1.1743055999999998E-3</v>
      </c>
      <c r="Y37">
        <f t="shared" ref="Y37" si="1843">AVERAGE($B334:$B343)*AVERAGE($C$203:$C$212)</f>
        <v>2.6667468000000001E-3</v>
      </c>
      <c r="Z37">
        <f t="shared" ref="Z37" si="1844">AVERAGE($B334:$B343)*AVERAGE($C$213:$C$222)</f>
        <v>3.0143015999999998E-3</v>
      </c>
      <c r="AA37">
        <f t="shared" ref="AA37" si="1845">AVERAGE($B334:$B343)*AVERAGE($C$223:$C$232)</f>
        <v>1.9979459999999996E-3</v>
      </c>
      <c r="AB37">
        <f t="shared" ref="AB37" si="1846">AVERAGE($B334:$B343)*AVERAGE($C$233:$C$242)</f>
        <v>1.4173055999999998E-3</v>
      </c>
      <c r="AC37">
        <f t="shared" ref="AC37" si="1847">AVERAGE($B334:$B343)*AVERAGE($C$243:$C$252)</f>
        <v>1.1366243999999998E-3</v>
      </c>
      <c r="AD37">
        <f t="shared" ref="AD37" si="1848">AVERAGE($B334:$B343)*AVERAGE($C$253:$C$262)</f>
        <v>8.1709559999999998E-4</v>
      </c>
      <c r="AE37">
        <f t="shared" ref="AE37" si="1849">AVERAGE($B334:$B343)*AVERAGE($C$263:$C$272)</f>
        <v>5.1904800000000014E-4</v>
      </c>
      <c r="AF37">
        <f t="shared" ref="AF37" si="1850">AVERAGE($B334:$B343)*AVERAGE($C$273:$C$282)</f>
        <v>3.3161399999999993E-4</v>
      </c>
      <c r="AG37">
        <f t="shared" ref="AG37" si="1851">AVERAGE($B334:$B343)*AVERAGE($C$283:$C$292)</f>
        <v>2.2744799999999999E-4</v>
      </c>
      <c r="AH37">
        <f t="shared" ref="AH37" si="1852">AVERAGE($B334:$B343)*AVERAGE($C$293:$C$302)</f>
        <v>1.6222679999999999E-4</v>
      </c>
      <c r="AI37">
        <f t="shared" ref="AI37" si="1853">AVERAGE($B334:$B343)*AVERAGE($C$303:$C$312)</f>
        <v>1.1174759999999999E-4</v>
      </c>
      <c r="AJ37">
        <f t="shared" ref="AJ37" si="1854">AVERAGE($B334:$B343)*AVERAGE($C$313:$C$322)</f>
        <v>7.685279999999999E-5</v>
      </c>
      <c r="AK37">
        <f t="shared" ref="AK37" si="1855">AVERAGE($B334:$B343)*AVERAGE($C$323:$C$332)</f>
        <v>5.333039999999998E-5</v>
      </c>
      <c r="AL37">
        <f t="shared" ref="AL37" si="1856">AVERAGE($B334:$B343)*AVERAGE($C$333:$C$342)</f>
        <v>4.0273199999999999E-5</v>
      </c>
      <c r="AM37">
        <f t="shared" ref="AM37" si="1857">AVERAGE($B334:$B343)*AVERAGE($C$343:$C$352)</f>
        <v>3.2400000000000001E-5</v>
      </c>
      <c r="AN37">
        <f t="shared" ref="AN37" si="1858">AVERAGE($B334:$B343)*AVERAGE($C$353:$C$362)</f>
        <v>2.6308800000000001E-5</v>
      </c>
      <c r="AO37">
        <f t="shared" ref="AO37" si="1859">AVERAGE($B334:$B343)*AVERAGE($C$363:$C$372)</f>
        <v>2.3652000000000003E-5</v>
      </c>
      <c r="AP37">
        <f t="shared" ref="AP37" si="1860">AVERAGE($B334:$B343)*AVERAGE($C$373:$C$382)</f>
        <v>2.1383999999999997E-5</v>
      </c>
      <c r="AQ37">
        <f t="shared" ref="AQ37" si="1861">AVERAGE($B334:$B343)*AVERAGE($C$383:$C$392)</f>
        <v>2.14488E-5</v>
      </c>
      <c r="AR37">
        <f t="shared" ref="AR37" si="1862">AVERAGE($B334:$B343)*AVERAGE($C$393:$C$402)</f>
        <v>2.0930399999999995E-5</v>
      </c>
      <c r="AS37">
        <f t="shared" ref="AS37" si="1863">AVERAGE($B334:$B343)*AVERAGE($C$403:$C$412)</f>
        <v>4.1471999999999999E-6</v>
      </c>
      <c r="AT37">
        <f t="shared" ref="AT37" si="1864">AVERAGE($B334:$B343)*AVERAGE($C$413:$C$422)</f>
        <v>0</v>
      </c>
      <c r="AU37">
        <f t="shared" ref="AU37" si="1865">AVERAGE($B334:$B343)*AVERAGE($C$423:$C$432)</f>
        <v>0</v>
      </c>
      <c r="AV37">
        <f t="shared" ref="AV37" si="1866">AVERAGE($B334:$B343)*AVERAGE($C$433:$C$442)</f>
        <v>0</v>
      </c>
      <c r="AW37">
        <f t="shared" ref="AW37" si="1867">AVERAGE($B334:$B343)*AVERAGE($C$443:$C$452)</f>
        <v>0</v>
      </c>
      <c r="AX37">
        <f t="shared" ref="AX37" si="1868">AVERAGE($B334:$B343)*AVERAGE($C$453:$C$462)</f>
        <v>0</v>
      </c>
      <c r="AY37">
        <f t="shared" ref="AY37" si="1869">AVERAGE($B334:$B343)*AVERAGE($C$463:$C$472)</f>
        <v>0</v>
      </c>
      <c r="AZ37">
        <f t="shared" ref="AZ37" si="1870">AVERAGE($B334:$B343)*AVERAGE($C$473:$C$482)</f>
        <v>0</v>
      </c>
      <c r="BA37">
        <f t="shared" ref="BA37" si="1871">AVERAGE($B334:$B343)*AVERAGE($C$483:$C$492)</f>
        <v>0</v>
      </c>
      <c r="BB37">
        <f t="shared" ref="BB37" si="1872">AVERAGE($B334:$B343)*AVERAGE($C$493:$C$502)</f>
        <v>0</v>
      </c>
      <c r="BC37">
        <f t="shared" ref="BC37" si="1873">AVERAGE($B334:$B343)*AVERAGE($C$503:$C$512)</f>
        <v>0</v>
      </c>
      <c r="BD37">
        <f t="shared" ref="BD37" si="1874">AVERAGE($B334:$B343)*AVERAGE($C$513:$C$522)</f>
        <v>0</v>
      </c>
      <c r="BE37">
        <f t="shared" ref="BE37" si="1875">AVERAGE($B334:$B343)*AVERAGE($C$523:$C$532)</f>
        <v>0</v>
      </c>
      <c r="BF37">
        <f t="shared" ref="BF37" si="1876">AVERAGE($B334:$B343)*AVERAGE($C$533:$C$542)</f>
        <v>0</v>
      </c>
      <c r="BG37">
        <f t="shared" ref="BG37" si="1877">AVERAGE($B334:$B343)*AVERAGE($C$543:$C$552)</f>
        <v>0</v>
      </c>
      <c r="BH37">
        <f t="shared" ref="BH37" si="1878">AVERAGE($B334:$B343)*AVERAGE($C$553:$C$562)</f>
        <v>0</v>
      </c>
      <c r="BI37">
        <f t="shared" ref="BI37" si="1879">AVERAGE($B334:$B343)*AVERAGE($C$563:$C$572)</f>
        <v>0</v>
      </c>
      <c r="BJ37">
        <f t="shared" ref="BJ37" si="1880">AVERAGE($B334:$B343)*AVERAGE($C$573:$C$582)</f>
        <v>0</v>
      </c>
    </row>
    <row r="38" spans="1:62" x14ac:dyDescent="0.25">
      <c r="A38" s="1">
        <v>334</v>
      </c>
      <c r="B38">
        <f>VLOOKUP($A38,excitation!$A$1:$CV$577,MATCH($B$1,excitation!$A$1:$CV$1,0),0)</f>
        <v>3.1199999999999999E-2</v>
      </c>
      <c r="C38">
        <f>VLOOKUP($A38,emission!$A$1:$CV$577,MATCH($B$1,emission!$A$1:$CV$1,0),0)</f>
        <v>0</v>
      </c>
      <c r="E38" s="1">
        <v>640</v>
      </c>
      <c r="F38">
        <f t="shared" ref="F38" si="1881">AVERAGE($B344:$B353)*AVERAGE($C$13:$C$22)</f>
        <v>0</v>
      </c>
      <c r="G38">
        <f t="shared" ref="G38" si="1882">AVERAGE($B344:$B353)*AVERAGE($C$23:$C$32)</f>
        <v>0</v>
      </c>
      <c r="H38">
        <f t="shared" ref="H38" si="1883">AVERAGE($B344:$B353)*AVERAGE($C$33:$C$42)</f>
        <v>0</v>
      </c>
      <c r="I38">
        <f t="shared" ref="I38" si="1884">AVERAGE($B344:$B353)*AVERAGE($C$43:$C$52)</f>
        <v>0</v>
      </c>
      <c r="J38">
        <f t="shared" ref="J38" si="1885">AVERAGE($B344:$B353)*AVERAGE($C$53:$C$62)</f>
        <v>0</v>
      </c>
      <c r="K38">
        <f t="shared" ref="K38" si="1886">AVERAGE($B344:$B353)*AVERAGE($C$63:$C$72)</f>
        <v>0</v>
      </c>
      <c r="L38">
        <f t="shared" ref="L38" si="1887">AVERAGE($B344:$B353)*AVERAGE($C$73:$C$82)</f>
        <v>0</v>
      </c>
      <c r="M38">
        <f t="shared" ref="M38" si="1888">AVERAGE($B344:$B353)*AVERAGE($C$83:$C$92)</f>
        <v>0</v>
      </c>
      <c r="N38">
        <f t="shared" ref="N38" si="1889">AVERAGE($B344:$B353)*AVERAGE($C$93:$C$102)</f>
        <v>0</v>
      </c>
      <c r="O38">
        <f t="shared" ref="O38" si="1890">AVERAGE($B344:$B353)*AVERAGE($C$103:$C$112)</f>
        <v>0</v>
      </c>
      <c r="P38">
        <f t="shared" ref="P38" si="1891">AVERAGE($B344:$B353)*AVERAGE($C$113:$C$122)</f>
        <v>0</v>
      </c>
      <c r="Q38">
        <f t="shared" ref="Q38" si="1892">AVERAGE($B344:$B353)*AVERAGE($C$123:$C$132)</f>
        <v>0</v>
      </c>
      <c r="R38">
        <f t="shared" ref="R38" si="1893">AVERAGE($B344:$B353)*AVERAGE($C$133:$C$142)</f>
        <v>0</v>
      </c>
      <c r="S38">
        <f t="shared" ref="S38" si="1894">AVERAGE($B344:$B353)*AVERAGE($C$143:$C$152)</f>
        <v>0</v>
      </c>
      <c r="T38">
        <f t="shared" ref="T38" si="1895">AVERAGE($B344:$B353)*AVERAGE($C$153:$C$162)</f>
        <v>0</v>
      </c>
      <c r="U38">
        <f t="shared" ref="U38" si="1896">AVERAGE($B344:$B353)*AVERAGE($C$163:$C$172)</f>
        <v>5.8760000000000002E-6</v>
      </c>
      <c r="V38">
        <f t="shared" ref="V38" si="1897">AVERAGE($B344:$B353)*AVERAGE($C$173:$C$182)</f>
        <v>4.0976000000000009E-5</v>
      </c>
      <c r="W38">
        <f t="shared" ref="W38" si="1898">AVERAGE($B344:$B353)*AVERAGE($C$183:$C$192)</f>
        <v>2.4182600000000003E-4</v>
      </c>
      <c r="X38">
        <f t="shared" ref="X38" si="1899">AVERAGE($B344:$B353)*AVERAGE($C$193:$C$202)</f>
        <v>9.4234399999999991E-4</v>
      </c>
      <c r="Y38">
        <f t="shared" ref="Y38" si="1900">AVERAGE($B344:$B353)*AVERAGE($C$203:$C$212)</f>
        <v>2.1399819999999999E-3</v>
      </c>
      <c r="Z38">
        <f t="shared" ref="Z38" si="1901">AVERAGE($B344:$B353)*AVERAGE($C$213:$C$222)</f>
        <v>2.4188839999999996E-3</v>
      </c>
      <c r="AA38">
        <f t="shared" ref="AA38" si="1902">AVERAGE($B344:$B353)*AVERAGE($C$223:$C$232)</f>
        <v>1.6032899999999996E-3</v>
      </c>
      <c r="AB38">
        <f t="shared" ref="AB38" si="1903">AVERAGE($B344:$B353)*AVERAGE($C$233:$C$242)</f>
        <v>1.1373439999999998E-3</v>
      </c>
      <c r="AC38">
        <f t="shared" ref="AC38" si="1904">AVERAGE($B344:$B353)*AVERAGE($C$243:$C$252)</f>
        <v>9.1210599999999988E-4</v>
      </c>
      <c r="AD38">
        <f t="shared" ref="AD38" si="1905">AVERAGE($B344:$B353)*AVERAGE($C$253:$C$262)</f>
        <v>6.5569400000000007E-4</v>
      </c>
      <c r="AE38">
        <f t="shared" ref="AE38" si="1906">AVERAGE($B344:$B353)*AVERAGE($C$263:$C$272)</f>
        <v>4.1652000000000008E-4</v>
      </c>
      <c r="AF38">
        <f t="shared" ref="AF38" si="1907">AVERAGE($B344:$B353)*AVERAGE($C$273:$C$282)</f>
        <v>2.6610999999999996E-4</v>
      </c>
      <c r="AG38">
        <f t="shared" ref="AG38" si="1908">AVERAGE($B344:$B353)*AVERAGE($C$283:$C$292)</f>
        <v>1.8251999999999998E-4</v>
      </c>
      <c r="AH38">
        <f t="shared" ref="AH38" si="1909">AVERAGE($B344:$B353)*AVERAGE($C$293:$C$302)</f>
        <v>1.3018200000000001E-4</v>
      </c>
      <c r="AI38">
        <f t="shared" ref="AI38" si="1910">AVERAGE($B344:$B353)*AVERAGE($C$303:$C$312)</f>
        <v>8.9673999999999996E-5</v>
      </c>
      <c r="AJ38">
        <f t="shared" ref="AJ38" si="1911">AVERAGE($B344:$B353)*AVERAGE($C$313:$C$322)</f>
        <v>6.1671999999999988E-5</v>
      </c>
      <c r="AK38">
        <f t="shared" ref="AK38" si="1912">AVERAGE($B344:$B353)*AVERAGE($C$323:$C$332)</f>
        <v>4.2795999999999988E-5</v>
      </c>
      <c r="AL38">
        <f t="shared" ref="AL38" si="1913">AVERAGE($B344:$B353)*AVERAGE($C$333:$C$342)</f>
        <v>3.2317999999999998E-5</v>
      </c>
      <c r="AM38">
        <f t="shared" ref="AM38" si="1914">AVERAGE($B344:$B353)*AVERAGE($C$343:$C$352)</f>
        <v>2.5999999999999998E-5</v>
      </c>
      <c r="AN38">
        <f t="shared" ref="AN38" si="1915">AVERAGE($B344:$B353)*AVERAGE($C$353:$C$362)</f>
        <v>2.1112E-5</v>
      </c>
      <c r="AO38">
        <f t="shared" ref="AO38" si="1916">AVERAGE($B344:$B353)*AVERAGE($C$363:$C$372)</f>
        <v>1.8980000000000001E-5</v>
      </c>
      <c r="AP38">
        <f t="shared" ref="AP38" si="1917">AVERAGE($B344:$B353)*AVERAGE($C$373:$C$382)</f>
        <v>1.7159999999999998E-5</v>
      </c>
      <c r="AQ38">
        <f t="shared" ref="AQ38" si="1918">AVERAGE($B344:$B353)*AVERAGE($C$383:$C$392)</f>
        <v>1.7212000000000001E-5</v>
      </c>
      <c r="AR38">
        <f t="shared" ref="AR38" si="1919">AVERAGE($B344:$B353)*AVERAGE($C$393:$C$402)</f>
        <v>1.6795999999999996E-5</v>
      </c>
      <c r="AS38">
        <f t="shared" ref="AS38" si="1920">AVERAGE($B344:$B353)*AVERAGE($C$403:$C$412)</f>
        <v>3.3280000000000002E-6</v>
      </c>
      <c r="AT38">
        <f t="shared" ref="AT38" si="1921">AVERAGE($B344:$B353)*AVERAGE($C$413:$C$422)</f>
        <v>0</v>
      </c>
      <c r="AU38">
        <f t="shared" ref="AU38" si="1922">AVERAGE($B344:$B353)*AVERAGE($C$423:$C$432)</f>
        <v>0</v>
      </c>
      <c r="AV38">
        <f t="shared" ref="AV38" si="1923">AVERAGE($B344:$B353)*AVERAGE($C$433:$C$442)</f>
        <v>0</v>
      </c>
      <c r="AW38">
        <f t="shared" ref="AW38" si="1924">AVERAGE($B344:$B353)*AVERAGE($C$443:$C$452)</f>
        <v>0</v>
      </c>
      <c r="AX38">
        <f t="shared" ref="AX38" si="1925">AVERAGE($B344:$B353)*AVERAGE($C$453:$C$462)</f>
        <v>0</v>
      </c>
      <c r="AY38">
        <f t="shared" ref="AY38" si="1926">AVERAGE($B344:$B353)*AVERAGE($C$463:$C$472)</f>
        <v>0</v>
      </c>
      <c r="AZ38">
        <f t="shared" ref="AZ38" si="1927">AVERAGE($B344:$B353)*AVERAGE($C$473:$C$482)</f>
        <v>0</v>
      </c>
      <c r="BA38">
        <f t="shared" ref="BA38" si="1928">AVERAGE($B344:$B353)*AVERAGE($C$483:$C$492)</f>
        <v>0</v>
      </c>
      <c r="BB38">
        <f t="shared" ref="BB38" si="1929">AVERAGE($B344:$B353)*AVERAGE($C$493:$C$502)</f>
        <v>0</v>
      </c>
      <c r="BC38">
        <f t="shared" ref="BC38" si="1930">AVERAGE($B344:$B353)*AVERAGE($C$503:$C$512)</f>
        <v>0</v>
      </c>
      <c r="BD38">
        <f t="shared" ref="BD38" si="1931">AVERAGE($B344:$B353)*AVERAGE($C$513:$C$522)</f>
        <v>0</v>
      </c>
      <c r="BE38">
        <f t="shared" ref="BE38" si="1932">AVERAGE($B344:$B353)*AVERAGE($C$523:$C$532)</f>
        <v>0</v>
      </c>
      <c r="BF38">
        <f t="shared" ref="BF38" si="1933">AVERAGE($B344:$B353)*AVERAGE($C$533:$C$542)</f>
        <v>0</v>
      </c>
      <c r="BG38">
        <f t="shared" ref="BG38" si="1934">AVERAGE($B344:$B353)*AVERAGE($C$543:$C$552)</f>
        <v>0</v>
      </c>
      <c r="BH38">
        <f t="shared" ref="BH38" si="1935">AVERAGE($B344:$B353)*AVERAGE($C$553:$C$562)</f>
        <v>0</v>
      </c>
      <c r="BI38">
        <f t="shared" ref="BI38" si="1936">AVERAGE($B344:$B353)*AVERAGE($C$563:$C$572)</f>
        <v>0</v>
      </c>
      <c r="BJ38">
        <f t="shared" ref="BJ38" si="1937">AVERAGE($B344:$B353)*AVERAGE($C$573:$C$582)</f>
        <v>0</v>
      </c>
    </row>
    <row r="39" spans="1:62" x14ac:dyDescent="0.25">
      <c r="A39" s="1">
        <v>335</v>
      </c>
      <c r="B39">
        <f>VLOOKUP($A39,excitation!$A$1:$CV$577,MATCH($B$1,excitation!$A$1:$CV$1,0),0)</f>
        <v>3.0300000000000001E-2</v>
      </c>
      <c r="C39">
        <f>VLOOKUP($A39,emission!$A$1:$CV$577,MATCH($B$1,emission!$A$1:$CV$1,0),0)</f>
        <v>0</v>
      </c>
      <c r="E39" s="1">
        <v>650</v>
      </c>
      <c r="F39">
        <f t="shared" ref="F39" si="1938">AVERAGE($B354:$B363)*AVERAGE($C$13:$C$22)</f>
        <v>0</v>
      </c>
      <c r="G39">
        <f t="shared" ref="G39" si="1939">AVERAGE($B354:$B363)*AVERAGE($C$23:$C$32)</f>
        <v>0</v>
      </c>
      <c r="H39">
        <f t="shared" ref="H39" si="1940">AVERAGE($B354:$B363)*AVERAGE($C$33:$C$42)</f>
        <v>0</v>
      </c>
      <c r="I39">
        <f t="shared" ref="I39" si="1941">AVERAGE($B354:$B363)*AVERAGE($C$43:$C$52)</f>
        <v>0</v>
      </c>
      <c r="J39">
        <f t="shared" ref="J39" si="1942">AVERAGE($B354:$B363)*AVERAGE($C$53:$C$62)</f>
        <v>0</v>
      </c>
      <c r="K39">
        <f t="shared" ref="K39" si="1943">AVERAGE($B354:$B363)*AVERAGE($C$63:$C$72)</f>
        <v>0</v>
      </c>
      <c r="L39">
        <f t="shared" ref="L39" si="1944">AVERAGE($B354:$B363)*AVERAGE($C$73:$C$82)</f>
        <v>0</v>
      </c>
      <c r="M39">
        <f t="shared" ref="M39" si="1945">AVERAGE($B354:$B363)*AVERAGE($C$83:$C$92)</f>
        <v>0</v>
      </c>
      <c r="N39">
        <f t="shared" ref="N39" si="1946">AVERAGE($B354:$B363)*AVERAGE($C$93:$C$102)</f>
        <v>0</v>
      </c>
      <c r="O39">
        <f t="shared" ref="O39" si="1947">AVERAGE($B354:$B363)*AVERAGE($C$103:$C$112)</f>
        <v>0</v>
      </c>
      <c r="P39">
        <f t="shared" ref="P39" si="1948">AVERAGE($B354:$B363)*AVERAGE($C$113:$C$122)</f>
        <v>0</v>
      </c>
      <c r="Q39">
        <f t="shared" ref="Q39" si="1949">AVERAGE($B354:$B363)*AVERAGE($C$123:$C$132)</f>
        <v>0</v>
      </c>
      <c r="R39">
        <f t="shared" ref="R39" si="1950">AVERAGE($B354:$B363)*AVERAGE($C$133:$C$142)</f>
        <v>0</v>
      </c>
      <c r="S39">
        <f t="shared" ref="S39" si="1951">AVERAGE($B354:$B363)*AVERAGE($C$143:$C$152)</f>
        <v>0</v>
      </c>
      <c r="T39">
        <f t="shared" ref="T39" si="1952">AVERAGE($B354:$B363)*AVERAGE($C$153:$C$162)</f>
        <v>0</v>
      </c>
      <c r="U39">
        <f t="shared" ref="U39" si="1953">AVERAGE($B354:$B363)*AVERAGE($C$163:$C$172)</f>
        <v>8.0456000000000031E-6</v>
      </c>
      <c r="V39">
        <f t="shared" ref="V39" si="1954">AVERAGE($B354:$B363)*AVERAGE($C$173:$C$182)</f>
        <v>5.6105600000000021E-5</v>
      </c>
      <c r="W39">
        <f t="shared" ref="W39" si="1955">AVERAGE($B354:$B363)*AVERAGE($C$183:$C$192)</f>
        <v>3.3111560000000009E-4</v>
      </c>
      <c r="X39">
        <f t="shared" ref="X39" si="1956">AVERAGE($B354:$B363)*AVERAGE($C$193:$C$202)</f>
        <v>1.2902864000000002E-3</v>
      </c>
      <c r="Y39">
        <f t="shared" ref="Y39" si="1957">AVERAGE($B354:$B363)*AVERAGE($C$203:$C$212)</f>
        <v>2.930129200000001E-3</v>
      </c>
      <c r="Z39">
        <f t="shared" ref="Z39" si="1958">AVERAGE($B354:$B363)*AVERAGE($C$213:$C$222)</f>
        <v>3.3120104000000004E-3</v>
      </c>
      <c r="AA39">
        <f t="shared" ref="AA39" si="1959">AVERAGE($B354:$B363)*AVERAGE($C$223:$C$232)</f>
        <v>2.1952740000000001E-3</v>
      </c>
      <c r="AB39">
        <f t="shared" ref="AB39" si="1960">AVERAGE($B354:$B363)*AVERAGE($C$233:$C$242)</f>
        <v>1.5572864000000001E-3</v>
      </c>
      <c r="AC39">
        <f t="shared" ref="AC39" si="1961">AVERAGE($B354:$B363)*AVERAGE($C$243:$C$252)</f>
        <v>1.2488836000000001E-3</v>
      </c>
      <c r="AD39">
        <f t="shared" ref="AD39" si="1962">AVERAGE($B354:$B363)*AVERAGE($C$253:$C$262)</f>
        <v>8.9779640000000021E-4</v>
      </c>
      <c r="AE39">
        <f t="shared" ref="AE39" si="1963">AVERAGE($B354:$B363)*AVERAGE($C$263:$C$272)</f>
        <v>5.7031200000000023E-4</v>
      </c>
      <c r="AF39">
        <f t="shared" ref="AF39" si="1964">AVERAGE($B354:$B363)*AVERAGE($C$273:$C$282)</f>
        <v>3.6436600000000003E-4</v>
      </c>
      <c r="AG39">
        <f t="shared" ref="AG39" si="1965">AVERAGE($B354:$B363)*AVERAGE($C$283:$C$292)</f>
        <v>2.4991200000000003E-4</v>
      </c>
      <c r="AH39">
        <f t="shared" ref="AH39" si="1966">AVERAGE($B354:$B363)*AVERAGE($C$293:$C$302)</f>
        <v>1.7824920000000005E-4</v>
      </c>
      <c r="AI39">
        <f t="shared" ref="AI39" si="1967">AVERAGE($B354:$B363)*AVERAGE($C$303:$C$312)</f>
        <v>1.2278440000000002E-4</v>
      </c>
      <c r="AJ39">
        <f t="shared" ref="AJ39" si="1968">AVERAGE($B354:$B363)*AVERAGE($C$313:$C$322)</f>
        <v>8.4443200000000005E-5</v>
      </c>
      <c r="AK39">
        <f t="shared" ref="AK39" si="1969">AVERAGE($B354:$B363)*AVERAGE($C$323:$C$332)</f>
        <v>5.8597599999999996E-5</v>
      </c>
      <c r="AL39">
        <f t="shared" ref="AL39" si="1970">AVERAGE($B354:$B363)*AVERAGE($C$333:$C$342)</f>
        <v>4.4250800000000007E-5</v>
      </c>
      <c r="AM39">
        <f t="shared" ref="AM39" si="1971">AVERAGE($B354:$B363)*AVERAGE($C$343:$C$352)</f>
        <v>3.5600000000000005E-5</v>
      </c>
      <c r="AN39">
        <f t="shared" ref="AN39" si="1972">AVERAGE($B354:$B363)*AVERAGE($C$353:$C$362)</f>
        <v>2.8907200000000007E-5</v>
      </c>
      <c r="AO39">
        <f t="shared" ref="AO39" si="1973">AVERAGE($B354:$B363)*AVERAGE($C$363:$C$372)</f>
        <v>2.5988000000000009E-5</v>
      </c>
      <c r="AP39">
        <f t="shared" ref="AP39" si="1974">AVERAGE($B354:$B363)*AVERAGE($C$373:$C$382)</f>
        <v>2.3496E-5</v>
      </c>
      <c r="AQ39">
        <f t="shared" ref="AQ39" si="1975">AVERAGE($B354:$B363)*AVERAGE($C$383:$C$392)</f>
        <v>2.3567200000000007E-5</v>
      </c>
      <c r="AR39">
        <f t="shared" ref="AR39" si="1976">AVERAGE($B354:$B363)*AVERAGE($C$393:$C$402)</f>
        <v>2.2997599999999998E-5</v>
      </c>
      <c r="AS39">
        <f t="shared" ref="AS39" si="1977">AVERAGE($B354:$B363)*AVERAGE($C$403:$C$412)</f>
        <v>4.556800000000001E-6</v>
      </c>
      <c r="AT39">
        <f t="shared" ref="AT39" si="1978">AVERAGE($B354:$B363)*AVERAGE($C$413:$C$422)</f>
        <v>0</v>
      </c>
      <c r="AU39">
        <f t="shared" ref="AU39" si="1979">AVERAGE($B354:$B363)*AVERAGE($C$423:$C$432)</f>
        <v>0</v>
      </c>
      <c r="AV39">
        <f t="shared" ref="AV39" si="1980">AVERAGE($B354:$B363)*AVERAGE($C$433:$C$442)</f>
        <v>0</v>
      </c>
      <c r="AW39">
        <f t="shared" ref="AW39" si="1981">AVERAGE($B354:$B363)*AVERAGE($C$443:$C$452)</f>
        <v>0</v>
      </c>
      <c r="AX39">
        <f t="shared" ref="AX39" si="1982">AVERAGE($B354:$B363)*AVERAGE($C$453:$C$462)</f>
        <v>0</v>
      </c>
      <c r="AY39">
        <f t="shared" ref="AY39" si="1983">AVERAGE($B354:$B363)*AVERAGE($C$463:$C$472)</f>
        <v>0</v>
      </c>
      <c r="AZ39">
        <f t="shared" ref="AZ39" si="1984">AVERAGE($B354:$B363)*AVERAGE($C$473:$C$482)</f>
        <v>0</v>
      </c>
      <c r="BA39">
        <f t="shared" ref="BA39" si="1985">AVERAGE($B354:$B363)*AVERAGE($C$483:$C$492)</f>
        <v>0</v>
      </c>
      <c r="BB39">
        <f t="shared" ref="BB39" si="1986">AVERAGE($B354:$B363)*AVERAGE($C$493:$C$502)</f>
        <v>0</v>
      </c>
      <c r="BC39">
        <f t="shared" ref="BC39" si="1987">AVERAGE($B354:$B363)*AVERAGE($C$503:$C$512)</f>
        <v>0</v>
      </c>
      <c r="BD39">
        <f t="shared" ref="BD39" si="1988">AVERAGE($B354:$B363)*AVERAGE($C$513:$C$522)</f>
        <v>0</v>
      </c>
      <c r="BE39">
        <f t="shared" ref="BE39" si="1989">AVERAGE($B354:$B363)*AVERAGE($C$523:$C$532)</f>
        <v>0</v>
      </c>
      <c r="BF39">
        <f t="shared" ref="BF39" si="1990">AVERAGE($B354:$B363)*AVERAGE($C$533:$C$542)</f>
        <v>0</v>
      </c>
      <c r="BG39">
        <f t="shared" ref="BG39" si="1991">AVERAGE($B354:$B363)*AVERAGE($C$543:$C$552)</f>
        <v>0</v>
      </c>
      <c r="BH39">
        <f t="shared" ref="BH39" si="1992">AVERAGE($B354:$B363)*AVERAGE($C$553:$C$562)</f>
        <v>0</v>
      </c>
      <c r="BI39">
        <f t="shared" ref="BI39" si="1993">AVERAGE($B354:$B363)*AVERAGE($C$563:$C$572)</f>
        <v>0</v>
      </c>
      <c r="BJ39">
        <f t="shared" ref="BJ39" si="1994">AVERAGE($B354:$B363)*AVERAGE($C$573:$C$582)</f>
        <v>0</v>
      </c>
    </row>
    <row r="40" spans="1:62" x14ac:dyDescent="0.25">
      <c r="A40" s="1">
        <v>336</v>
      </c>
      <c r="B40">
        <f>VLOOKUP($A40,excitation!$A$1:$CV$577,MATCH($B$1,excitation!$A$1:$CV$1,0),0)</f>
        <v>3.2199999999999999E-2</v>
      </c>
      <c r="C40">
        <f>VLOOKUP($A40,emission!$A$1:$CV$577,MATCH($B$1,emission!$A$1:$CV$1,0),0)</f>
        <v>0</v>
      </c>
      <c r="E40" s="1">
        <v>660</v>
      </c>
      <c r="F40">
        <f t="shared" ref="F40" si="1995">AVERAGE($B364:$B373)*AVERAGE($C$13:$C$22)</f>
        <v>0</v>
      </c>
      <c r="G40">
        <f t="shared" ref="G40" si="1996">AVERAGE($B364:$B373)*AVERAGE($C$23:$C$32)</f>
        <v>0</v>
      </c>
      <c r="H40">
        <f t="shared" ref="H40" si="1997">AVERAGE($B364:$B373)*AVERAGE($C$33:$C$42)</f>
        <v>0</v>
      </c>
      <c r="I40">
        <f t="shared" ref="I40" si="1998">AVERAGE($B364:$B373)*AVERAGE($C$43:$C$52)</f>
        <v>0</v>
      </c>
      <c r="J40">
        <f t="shared" ref="J40" si="1999">AVERAGE($B364:$B373)*AVERAGE($C$53:$C$62)</f>
        <v>0</v>
      </c>
      <c r="K40">
        <f t="shared" ref="K40" si="2000">AVERAGE($B364:$B373)*AVERAGE($C$63:$C$72)</f>
        <v>0</v>
      </c>
      <c r="L40">
        <f t="shared" ref="L40" si="2001">AVERAGE($B364:$B373)*AVERAGE($C$73:$C$82)</f>
        <v>0</v>
      </c>
      <c r="M40">
        <f t="shared" ref="M40" si="2002">AVERAGE($B364:$B373)*AVERAGE($C$83:$C$92)</f>
        <v>0</v>
      </c>
      <c r="N40">
        <f t="shared" ref="N40" si="2003">AVERAGE($B364:$B373)*AVERAGE($C$93:$C$102)</f>
        <v>0</v>
      </c>
      <c r="O40">
        <f t="shared" ref="O40" si="2004">AVERAGE($B364:$B373)*AVERAGE($C$103:$C$112)</f>
        <v>0</v>
      </c>
      <c r="P40">
        <f t="shared" ref="P40" si="2005">AVERAGE($B364:$B373)*AVERAGE($C$113:$C$122)</f>
        <v>0</v>
      </c>
      <c r="Q40">
        <f t="shared" ref="Q40" si="2006">AVERAGE($B364:$B373)*AVERAGE($C$123:$C$132)</f>
        <v>0</v>
      </c>
      <c r="R40">
        <f t="shared" ref="R40" si="2007">AVERAGE($B364:$B373)*AVERAGE($C$133:$C$142)</f>
        <v>0</v>
      </c>
      <c r="S40">
        <f t="shared" ref="S40" si="2008">AVERAGE($B364:$B373)*AVERAGE($C$143:$C$152)</f>
        <v>0</v>
      </c>
      <c r="T40">
        <f t="shared" ref="T40" si="2009">AVERAGE($B364:$B373)*AVERAGE($C$153:$C$162)</f>
        <v>0</v>
      </c>
      <c r="U40">
        <f t="shared" ref="U40" si="2010">AVERAGE($B364:$B373)*AVERAGE($C$163:$C$172)</f>
        <v>6.4409999999999998E-6</v>
      </c>
      <c r="V40">
        <f t="shared" ref="V40" si="2011">AVERAGE($B364:$B373)*AVERAGE($C$173:$C$182)</f>
        <v>4.4916000000000002E-5</v>
      </c>
      <c r="W40">
        <f t="shared" ref="W40" si="2012">AVERAGE($B364:$B373)*AVERAGE($C$183:$C$192)</f>
        <v>2.6507849999999998E-4</v>
      </c>
      <c r="X40">
        <f t="shared" ref="X40" si="2013">AVERAGE($B364:$B373)*AVERAGE($C$193:$C$202)</f>
        <v>1.0329539999999998E-3</v>
      </c>
      <c r="Y40">
        <f t="shared" ref="Y40" si="2014">AVERAGE($B364:$B373)*AVERAGE($C$203:$C$212)</f>
        <v>2.3457495E-3</v>
      </c>
      <c r="Z40">
        <f t="shared" ref="Z40" si="2015">AVERAGE($B364:$B373)*AVERAGE($C$213:$C$222)</f>
        <v>2.6514689999999996E-3</v>
      </c>
      <c r="AA40">
        <f t="shared" ref="AA40" si="2016">AVERAGE($B364:$B373)*AVERAGE($C$223:$C$232)</f>
        <v>1.7574524999999996E-3</v>
      </c>
      <c r="AB40">
        <f t="shared" ref="AB40" si="2017">AVERAGE($B364:$B373)*AVERAGE($C$233:$C$242)</f>
        <v>1.2467039999999997E-3</v>
      </c>
      <c r="AC40">
        <f t="shared" ref="AC40" si="2018">AVERAGE($B364:$B373)*AVERAGE($C$243:$C$252)</f>
        <v>9.9980849999999977E-4</v>
      </c>
      <c r="AD40">
        <f t="shared" ref="AD40" si="2019">AVERAGE($B364:$B373)*AVERAGE($C$253:$C$262)</f>
        <v>7.1874150000000002E-4</v>
      </c>
      <c r="AE40">
        <f t="shared" ref="AE40" si="2020">AVERAGE($B364:$B373)*AVERAGE($C$263:$C$272)</f>
        <v>4.5657000000000006E-4</v>
      </c>
      <c r="AF40">
        <f t="shared" ref="AF40" si="2021">AVERAGE($B364:$B373)*AVERAGE($C$273:$C$282)</f>
        <v>2.916974999999999E-4</v>
      </c>
      <c r="AG40">
        <f t="shared" ref="AG40" si="2022">AVERAGE($B364:$B373)*AVERAGE($C$283:$C$292)</f>
        <v>2.0006999999999997E-4</v>
      </c>
      <c r="AH40">
        <f t="shared" ref="AH40" si="2023">AVERAGE($B364:$B373)*AVERAGE($C$293:$C$302)</f>
        <v>1.4269949999999999E-4</v>
      </c>
      <c r="AI40">
        <f t="shared" ref="AI40" si="2024">AVERAGE($B364:$B373)*AVERAGE($C$303:$C$312)</f>
        <v>9.829649999999999E-5</v>
      </c>
      <c r="AJ40">
        <f t="shared" ref="AJ40" si="2025">AVERAGE($B364:$B373)*AVERAGE($C$313:$C$322)</f>
        <v>6.7601999999999981E-5</v>
      </c>
      <c r="AK40">
        <f t="shared" ref="AK40" si="2026">AVERAGE($B364:$B373)*AVERAGE($C$323:$C$332)</f>
        <v>4.6910999999999978E-5</v>
      </c>
      <c r="AL40">
        <f t="shared" ref="AL40" si="2027">AVERAGE($B364:$B373)*AVERAGE($C$333:$C$342)</f>
        <v>3.5425499999999995E-5</v>
      </c>
      <c r="AM40">
        <f t="shared" ref="AM40" si="2028">AVERAGE($B364:$B373)*AVERAGE($C$343:$C$352)</f>
        <v>2.8499999999999998E-5</v>
      </c>
      <c r="AN40">
        <f t="shared" ref="AN40" si="2029">AVERAGE($B364:$B373)*AVERAGE($C$353:$C$362)</f>
        <v>2.3142E-5</v>
      </c>
      <c r="AO40">
        <f t="shared" ref="AO40" si="2030">AVERAGE($B364:$B373)*AVERAGE($C$363:$C$372)</f>
        <v>2.0805000000000002E-5</v>
      </c>
      <c r="AP40">
        <f t="shared" ref="AP40" si="2031">AVERAGE($B364:$B373)*AVERAGE($C$373:$C$382)</f>
        <v>1.8809999999999994E-5</v>
      </c>
      <c r="AQ40">
        <f t="shared" ref="AQ40" si="2032">AVERAGE($B364:$B373)*AVERAGE($C$383:$C$392)</f>
        <v>1.8867000000000001E-5</v>
      </c>
      <c r="AR40">
        <f t="shared" ref="AR40" si="2033">AVERAGE($B364:$B373)*AVERAGE($C$393:$C$402)</f>
        <v>1.8410999999999994E-5</v>
      </c>
      <c r="AS40">
        <f t="shared" ref="AS40" si="2034">AVERAGE($B364:$B373)*AVERAGE($C$403:$C$412)</f>
        <v>3.6480000000000001E-6</v>
      </c>
      <c r="AT40">
        <f t="shared" ref="AT40" si="2035">AVERAGE($B364:$B373)*AVERAGE($C$413:$C$422)</f>
        <v>0</v>
      </c>
      <c r="AU40">
        <f t="shared" ref="AU40" si="2036">AVERAGE($B364:$B373)*AVERAGE($C$423:$C$432)</f>
        <v>0</v>
      </c>
      <c r="AV40">
        <f t="shared" ref="AV40" si="2037">AVERAGE($B364:$B373)*AVERAGE($C$433:$C$442)</f>
        <v>0</v>
      </c>
      <c r="AW40">
        <f t="shared" ref="AW40" si="2038">AVERAGE($B364:$B373)*AVERAGE($C$443:$C$452)</f>
        <v>0</v>
      </c>
      <c r="AX40">
        <f t="shared" ref="AX40" si="2039">AVERAGE($B364:$B373)*AVERAGE($C$453:$C$462)</f>
        <v>0</v>
      </c>
      <c r="AY40">
        <f t="shared" ref="AY40" si="2040">AVERAGE($B364:$B373)*AVERAGE($C$463:$C$472)</f>
        <v>0</v>
      </c>
      <c r="AZ40">
        <f t="shared" ref="AZ40" si="2041">AVERAGE($B364:$B373)*AVERAGE($C$473:$C$482)</f>
        <v>0</v>
      </c>
      <c r="BA40">
        <f t="shared" ref="BA40" si="2042">AVERAGE($B364:$B373)*AVERAGE($C$483:$C$492)</f>
        <v>0</v>
      </c>
      <c r="BB40">
        <f t="shared" ref="BB40" si="2043">AVERAGE($B364:$B373)*AVERAGE($C$493:$C$502)</f>
        <v>0</v>
      </c>
      <c r="BC40">
        <f t="shared" ref="BC40" si="2044">AVERAGE($B364:$B373)*AVERAGE($C$503:$C$512)</f>
        <v>0</v>
      </c>
      <c r="BD40">
        <f t="shared" ref="BD40" si="2045">AVERAGE($B364:$B373)*AVERAGE($C$513:$C$522)</f>
        <v>0</v>
      </c>
      <c r="BE40">
        <f t="shared" ref="BE40" si="2046">AVERAGE($B364:$B373)*AVERAGE($C$523:$C$532)</f>
        <v>0</v>
      </c>
      <c r="BF40">
        <f t="shared" ref="BF40" si="2047">AVERAGE($B364:$B373)*AVERAGE($C$533:$C$542)</f>
        <v>0</v>
      </c>
      <c r="BG40">
        <f t="shared" ref="BG40" si="2048">AVERAGE($B364:$B373)*AVERAGE($C$543:$C$552)</f>
        <v>0</v>
      </c>
      <c r="BH40">
        <f t="shared" ref="BH40" si="2049">AVERAGE($B364:$B373)*AVERAGE($C$553:$C$562)</f>
        <v>0</v>
      </c>
      <c r="BI40">
        <f t="shared" ref="BI40" si="2050">AVERAGE($B364:$B373)*AVERAGE($C$563:$C$572)</f>
        <v>0</v>
      </c>
      <c r="BJ40">
        <f t="shared" ref="BJ40" si="2051">AVERAGE($B364:$B373)*AVERAGE($C$573:$C$582)</f>
        <v>0</v>
      </c>
    </row>
    <row r="41" spans="1:62" x14ac:dyDescent="0.25">
      <c r="A41" s="1">
        <v>337</v>
      </c>
      <c r="B41">
        <f>VLOOKUP($A41,excitation!$A$1:$CV$577,MATCH($B$1,excitation!$A$1:$CV$1,0),0)</f>
        <v>3.2399999999999998E-2</v>
      </c>
      <c r="C41">
        <f>VLOOKUP($A41,emission!$A$1:$CV$577,MATCH($B$1,emission!$A$1:$CV$1,0),0)</f>
        <v>0</v>
      </c>
      <c r="E41" s="1">
        <v>670</v>
      </c>
      <c r="F41">
        <f t="shared" ref="F41" si="2052">AVERAGE($B374:$B383)*AVERAGE($C$13:$C$22)</f>
        <v>0</v>
      </c>
      <c r="G41">
        <f t="shared" ref="G41" si="2053">AVERAGE($B374:$B383)*AVERAGE($C$23:$C$32)</f>
        <v>0</v>
      </c>
      <c r="H41">
        <f t="shared" ref="H41" si="2054">AVERAGE($B374:$B383)*AVERAGE($C$33:$C$42)</f>
        <v>0</v>
      </c>
      <c r="I41">
        <f t="shared" ref="I41" si="2055">AVERAGE($B374:$B383)*AVERAGE($C$43:$C$52)</f>
        <v>0</v>
      </c>
      <c r="J41">
        <f t="shared" ref="J41" si="2056">AVERAGE($B374:$B383)*AVERAGE($C$53:$C$62)</f>
        <v>0</v>
      </c>
      <c r="K41">
        <f t="shared" ref="K41" si="2057">AVERAGE($B374:$B383)*AVERAGE($C$63:$C$72)</f>
        <v>0</v>
      </c>
      <c r="L41">
        <f t="shared" ref="L41" si="2058">AVERAGE($B374:$B383)*AVERAGE($C$73:$C$82)</f>
        <v>0</v>
      </c>
      <c r="M41">
        <f t="shared" ref="M41" si="2059">AVERAGE($B374:$B383)*AVERAGE($C$83:$C$92)</f>
        <v>0</v>
      </c>
      <c r="N41">
        <f t="shared" ref="N41" si="2060">AVERAGE($B374:$B383)*AVERAGE($C$93:$C$102)</f>
        <v>0</v>
      </c>
      <c r="O41">
        <f t="shared" ref="O41" si="2061">AVERAGE($B374:$B383)*AVERAGE($C$103:$C$112)</f>
        <v>0</v>
      </c>
      <c r="P41">
        <f t="shared" ref="P41" si="2062">AVERAGE($B374:$B383)*AVERAGE($C$113:$C$122)</f>
        <v>0</v>
      </c>
      <c r="Q41">
        <f t="shared" ref="Q41" si="2063">AVERAGE($B374:$B383)*AVERAGE($C$123:$C$132)</f>
        <v>0</v>
      </c>
      <c r="R41">
        <f t="shared" ref="R41" si="2064">AVERAGE($B374:$B383)*AVERAGE($C$133:$C$142)</f>
        <v>0</v>
      </c>
      <c r="S41">
        <f t="shared" ref="S41" si="2065">AVERAGE($B374:$B383)*AVERAGE($C$143:$C$152)</f>
        <v>0</v>
      </c>
      <c r="T41">
        <f t="shared" ref="T41" si="2066">AVERAGE($B374:$B383)*AVERAGE($C$153:$C$162)</f>
        <v>0</v>
      </c>
      <c r="U41">
        <f t="shared" ref="U41" si="2067">AVERAGE($B374:$B383)*AVERAGE($C$163:$C$172)</f>
        <v>5.921200000000001E-6</v>
      </c>
      <c r="V41">
        <f t="shared" ref="V41" si="2068">AVERAGE($B374:$B383)*AVERAGE($C$173:$C$182)</f>
        <v>4.1291200000000009E-5</v>
      </c>
      <c r="W41">
        <f t="shared" ref="W41" si="2069">AVERAGE($B374:$B383)*AVERAGE($C$183:$C$192)</f>
        <v>2.4368620000000003E-4</v>
      </c>
      <c r="X41">
        <f t="shared" ref="X41" si="2070">AVERAGE($B374:$B383)*AVERAGE($C$193:$C$202)</f>
        <v>9.4959279999999992E-4</v>
      </c>
      <c r="Y41">
        <f t="shared" ref="Y41" si="2071">AVERAGE($B374:$B383)*AVERAGE($C$203:$C$212)</f>
        <v>2.1564434000000002E-3</v>
      </c>
      <c r="Z41">
        <f t="shared" ref="Z41" si="2072">AVERAGE($B374:$B383)*AVERAGE($C$213:$C$222)</f>
        <v>2.4374907999999999E-3</v>
      </c>
      <c r="AA41">
        <f t="shared" ref="AA41" si="2073">AVERAGE($B374:$B383)*AVERAGE($C$223:$C$232)</f>
        <v>1.6156229999999998E-3</v>
      </c>
      <c r="AB41">
        <f t="shared" ref="AB41" si="2074">AVERAGE($B374:$B383)*AVERAGE($C$233:$C$242)</f>
        <v>1.1460927999999999E-3</v>
      </c>
      <c r="AC41">
        <f t="shared" ref="AC41" si="2075">AVERAGE($B374:$B383)*AVERAGE($C$243:$C$252)</f>
        <v>9.1912219999999982E-4</v>
      </c>
      <c r="AD41">
        <f t="shared" ref="AD41" si="2076">AVERAGE($B374:$B383)*AVERAGE($C$253:$C$262)</f>
        <v>6.6073780000000006E-4</v>
      </c>
      <c r="AE41">
        <f t="shared" ref="AE41" si="2077">AVERAGE($B374:$B383)*AVERAGE($C$263:$C$272)</f>
        <v>4.1972400000000006E-4</v>
      </c>
      <c r="AF41">
        <f t="shared" ref="AF41" si="2078">AVERAGE($B374:$B383)*AVERAGE($C$273:$C$282)</f>
        <v>2.6815699999999993E-4</v>
      </c>
      <c r="AG41">
        <f t="shared" ref="AG41" si="2079">AVERAGE($B374:$B383)*AVERAGE($C$283:$C$292)</f>
        <v>1.83924E-4</v>
      </c>
      <c r="AH41">
        <f t="shared" ref="AH41" si="2080">AVERAGE($B374:$B383)*AVERAGE($C$293:$C$302)</f>
        <v>1.3118339999999999E-4</v>
      </c>
      <c r="AI41">
        <f t="shared" ref="AI41" si="2081">AVERAGE($B374:$B383)*AVERAGE($C$303:$C$312)</f>
        <v>9.0363800000000004E-5</v>
      </c>
      <c r="AJ41">
        <f t="shared" ref="AJ41" si="2082">AVERAGE($B374:$B383)*AVERAGE($C$313:$C$322)</f>
        <v>6.2146399999999998E-5</v>
      </c>
      <c r="AK41">
        <f t="shared" ref="AK41" si="2083">AVERAGE($B374:$B383)*AVERAGE($C$323:$C$332)</f>
        <v>4.3125199999999985E-5</v>
      </c>
      <c r="AL41">
        <f t="shared" ref="AL41" si="2084">AVERAGE($B374:$B383)*AVERAGE($C$333:$C$342)</f>
        <v>3.2566600000000001E-5</v>
      </c>
      <c r="AM41">
        <f t="shared" ref="AM41" si="2085">AVERAGE($B374:$B383)*AVERAGE($C$343:$C$352)</f>
        <v>2.62E-5</v>
      </c>
      <c r="AN41">
        <f t="shared" ref="AN41" si="2086">AVERAGE($B374:$B383)*AVERAGE($C$353:$C$362)</f>
        <v>2.1274400000000001E-5</v>
      </c>
      <c r="AO41">
        <f t="shared" ref="AO41" si="2087">AVERAGE($B374:$B383)*AVERAGE($C$363:$C$372)</f>
        <v>1.9126000000000003E-5</v>
      </c>
      <c r="AP41">
        <f t="shared" ref="AP41" si="2088">AVERAGE($B374:$B383)*AVERAGE($C$373:$C$382)</f>
        <v>1.7291999999999996E-5</v>
      </c>
      <c r="AQ41">
        <f t="shared" ref="AQ41" si="2089">AVERAGE($B374:$B383)*AVERAGE($C$383:$C$392)</f>
        <v>1.7344400000000003E-5</v>
      </c>
      <c r="AR41">
        <f t="shared" ref="AR41" si="2090">AVERAGE($B374:$B383)*AVERAGE($C$393:$C$402)</f>
        <v>1.6925199999999995E-5</v>
      </c>
      <c r="AS41">
        <f t="shared" ref="AS41" si="2091">AVERAGE($B374:$B383)*AVERAGE($C$403:$C$412)</f>
        <v>3.3536000000000004E-6</v>
      </c>
      <c r="AT41">
        <f t="shared" ref="AT41" si="2092">AVERAGE($B374:$B383)*AVERAGE($C$413:$C$422)</f>
        <v>0</v>
      </c>
      <c r="AU41">
        <f t="shared" ref="AU41" si="2093">AVERAGE($B374:$B383)*AVERAGE($C$423:$C$432)</f>
        <v>0</v>
      </c>
      <c r="AV41">
        <f t="shared" ref="AV41" si="2094">AVERAGE($B374:$B383)*AVERAGE($C$433:$C$442)</f>
        <v>0</v>
      </c>
      <c r="AW41">
        <f t="shared" ref="AW41" si="2095">AVERAGE($B374:$B383)*AVERAGE($C$443:$C$452)</f>
        <v>0</v>
      </c>
      <c r="AX41">
        <f t="shared" ref="AX41" si="2096">AVERAGE($B374:$B383)*AVERAGE($C$453:$C$462)</f>
        <v>0</v>
      </c>
      <c r="AY41">
        <f t="shared" ref="AY41" si="2097">AVERAGE($B374:$B383)*AVERAGE($C$463:$C$472)</f>
        <v>0</v>
      </c>
      <c r="AZ41">
        <f t="shared" ref="AZ41" si="2098">AVERAGE($B374:$B383)*AVERAGE($C$473:$C$482)</f>
        <v>0</v>
      </c>
      <c r="BA41">
        <f t="shared" ref="BA41" si="2099">AVERAGE($B374:$B383)*AVERAGE($C$483:$C$492)</f>
        <v>0</v>
      </c>
      <c r="BB41">
        <f t="shared" ref="BB41" si="2100">AVERAGE($B374:$B383)*AVERAGE($C$493:$C$502)</f>
        <v>0</v>
      </c>
      <c r="BC41">
        <f t="shared" ref="BC41" si="2101">AVERAGE($B374:$B383)*AVERAGE($C$503:$C$512)</f>
        <v>0</v>
      </c>
      <c r="BD41">
        <f t="shared" ref="BD41" si="2102">AVERAGE($B374:$B383)*AVERAGE($C$513:$C$522)</f>
        <v>0</v>
      </c>
      <c r="BE41">
        <f t="shared" ref="BE41" si="2103">AVERAGE($B374:$B383)*AVERAGE($C$523:$C$532)</f>
        <v>0</v>
      </c>
      <c r="BF41">
        <f t="shared" ref="BF41" si="2104">AVERAGE($B374:$B383)*AVERAGE($C$533:$C$542)</f>
        <v>0</v>
      </c>
      <c r="BG41">
        <f t="shared" ref="BG41" si="2105">AVERAGE($B374:$B383)*AVERAGE($C$543:$C$552)</f>
        <v>0</v>
      </c>
      <c r="BH41">
        <f t="shared" ref="BH41" si="2106">AVERAGE($B374:$B383)*AVERAGE($C$553:$C$562)</f>
        <v>0</v>
      </c>
      <c r="BI41">
        <f t="shared" ref="BI41" si="2107">AVERAGE($B374:$B383)*AVERAGE($C$563:$C$572)</f>
        <v>0</v>
      </c>
      <c r="BJ41">
        <f t="shared" ref="BJ41" si="2108">AVERAGE($B374:$B383)*AVERAGE($C$573:$C$582)</f>
        <v>0</v>
      </c>
    </row>
    <row r="42" spans="1:62" x14ac:dyDescent="0.25">
      <c r="A42" s="1">
        <v>338</v>
      </c>
      <c r="B42">
        <f>VLOOKUP($A42,excitation!$A$1:$CV$577,MATCH($B$1,excitation!$A$1:$CV$1,0),0)</f>
        <v>3.2599999999999997E-2</v>
      </c>
      <c r="C42">
        <f>VLOOKUP($A42,emission!$A$1:$CV$577,MATCH($B$1,emission!$A$1:$CV$1,0),0)</f>
        <v>0</v>
      </c>
      <c r="E42" s="1">
        <v>680</v>
      </c>
      <c r="F42">
        <f t="shared" ref="F42" si="2109">AVERAGE($B384:$B393)*AVERAGE($C$13:$C$22)</f>
        <v>0</v>
      </c>
      <c r="G42">
        <f t="shared" ref="G42" si="2110">AVERAGE($B384:$B393)*AVERAGE($C$23:$C$32)</f>
        <v>0</v>
      </c>
      <c r="H42">
        <f t="shared" ref="H42" si="2111">AVERAGE($B384:$B393)*AVERAGE($C$33:$C$42)</f>
        <v>0</v>
      </c>
      <c r="I42">
        <f t="shared" ref="I42" si="2112">AVERAGE($B384:$B393)*AVERAGE($C$43:$C$52)</f>
        <v>0</v>
      </c>
      <c r="J42">
        <f t="shared" ref="J42" si="2113">AVERAGE($B384:$B393)*AVERAGE($C$53:$C$62)</f>
        <v>0</v>
      </c>
      <c r="K42">
        <f t="shared" ref="K42" si="2114">AVERAGE($B384:$B393)*AVERAGE($C$63:$C$72)</f>
        <v>0</v>
      </c>
      <c r="L42">
        <f t="shared" ref="L42" si="2115">AVERAGE($B384:$B393)*AVERAGE($C$73:$C$82)</f>
        <v>0</v>
      </c>
      <c r="M42">
        <f t="shared" ref="M42" si="2116">AVERAGE($B384:$B393)*AVERAGE($C$83:$C$92)</f>
        <v>0</v>
      </c>
      <c r="N42">
        <f t="shared" ref="N42" si="2117">AVERAGE($B384:$B393)*AVERAGE($C$93:$C$102)</f>
        <v>0</v>
      </c>
      <c r="O42">
        <f t="shared" ref="O42" si="2118">AVERAGE($B384:$B393)*AVERAGE($C$103:$C$112)</f>
        <v>0</v>
      </c>
      <c r="P42">
        <f t="shared" ref="P42" si="2119">AVERAGE($B384:$B393)*AVERAGE($C$113:$C$122)</f>
        <v>0</v>
      </c>
      <c r="Q42">
        <f t="shared" ref="Q42" si="2120">AVERAGE($B384:$B393)*AVERAGE($C$123:$C$132)</f>
        <v>0</v>
      </c>
      <c r="R42">
        <f t="shared" ref="R42" si="2121">AVERAGE($B384:$B393)*AVERAGE($C$133:$C$142)</f>
        <v>0</v>
      </c>
      <c r="S42">
        <f t="shared" ref="S42" si="2122">AVERAGE($B384:$B393)*AVERAGE($C$143:$C$152)</f>
        <v>0</v>
      </c>
      <c r="T42">
        <f t="shared" ref="T42" si="2123">AVERAGE($B384:$B393)*AVERAGE($C$153:$C$162)</f>
        <v>0</v>
      </c>
      <c r="U42">
        <f t="shared" ref="U42" si="2124">AVERAGE($B384:$B393)*AVERAGE($C$163:$C$172)</f>
        <v>2.5086000000000004E-6</v>
      </c>
      <c r="V42">
        <f t="shared" ref="V42" si="2125">AVERAGE($B384:$B393)*AVERAGE($C$173:$C$182)</f>
        <v>1.7493600000000005E-5</v>
      </c>
      <c r="W42">
        <f t="shared" ref="W42" si="2126">AVERAGE($B384:$B393)*AVERAGE($C$183:$C$192)</f>
        <v>1.0324110000000002E-4</v>
      </c>
      <c r="X42">
        <f t="shared" ref="X42" si="2127">AVERAGE($B384:$B393)*AVERAGE($C$193:$C$202)</f>
        <v>4.0230840000000001E-4</v>
      </c>
      <c r="Y42">
        <f t="shared" ref="Y42" si="2128">AVERAGE($B384:$B393)*AVERAGE($C$203:$C$212)</f>
        <v>9.1360770000000011E-4</v>
      </c>
      <c r="Z42">
        <f t="shared" ref="Z42" si="2129">AVERAGE($B384:$B393)*AVERAGE($C$213:$C$222)</f>
        <v>1.0326774E-3</v>
      </c>
      <c r="AA42">
        <f t="shared" ref="AA42" si="2130">AVERAGE($B384:$B393)*AVERAGE($C$223:$C$232)</f>
        <v>6.8448149999999998E-4</v>
      </c>
      <c r="AB42">
        <f t="shared" ref="AB42" si="2131">AVERAGE($B384:$B393)*AVERAGE($C$233:$C$242)</f>
        <v>4.8555839999999995E-4</v>
      </c>
      <c r="AC42">
        <f t="shared" ref="AC42" si="2132">AVERAGE($B384:$B393)*AVERAGE($C$243:$C$252)</f>
        <v>3.893991E-4</v>
      </c>
      <c r="AD42">
        <f t="shared" ref="AD42" si="2133">AVERAGE($B384:$B393)*AVERAGE($C$253:$C$262)</f>
        <v>2.7993090000000005E-4</v>
      </c>
      <c r="AE42">
        <f t="shared" ref="AE42" si="2134">AVERAGE($B384:$B393)*AVERAGE($C$263:$C$272)</f>
        <v>1.7782200000000006E-4</v>
      </c>
      <c r="AF42">
        <f t="shared" ref="AF42" si="2135">AVERAGE($B384:$B393)*AVERAGE($C$273:$C$282)</f>
        <v>1.1360849999999999E-4</v>
      </c>
      <c r="AG42">
        <f t="shared" ref="AG42" si="2136">AVERAGE($B384:$B393)*AVERAGE($C$283:$C$292)</f>
        <v>7.7922000000000004E-5</v>
      </c>
      <c r="AH42">
        <f t="shared" ref="AH42" si="2137">AVERAGE($B384:$B393)*AVERAGE($C$293:$C$302)</f>
        <v>5.5577700000000008E-5</v>
      </c>
      <c r="AI42">
        <f t="shared" ref="AI42" si="2138">AVERAGE($B384:$B393)*AVERAGE($C$303:$C$312)</f>
        <v>3.8283900000000001E-5</v>
      </c>
      <c r="AJ42">
        <f t="shared" ref="AJ42" si="2139">AVERAGE($B384:$B393)*AVERAGE($C$313:$C$322)</f>
        <v>2.6329199999999999E-5</v>
      </c>
      <c r="AK42">
        <f t="shared" ref="AK42" si="2140">AVERAGE($B384:$B393)*AVERAGE($C$323:$C$332)</f>
        <v>1.8270599999999997E-5</v>
      </c>
      <c r="AL42">
        <f t="shared" ref="AL42" si="2141">AVERAGE($B384:$B393)*AVERAGE($C$333:$C$342)</f>
        <v>1.3797300000000001E-5</v>
      </c>
      <c r="AM42">
        <f t="shared" ref="AM42" si="2142">AVERAGE($B384:$B393)*AVERAGE($C$343:$C$352)</f>
        <v>1.11E-5</v>
      </c>
      <c r="AN42">
        <f t="shared" ref="AN42" si="2143">AVERAGE($B384:$B393)*AVERAGE($C$353:$C$362)</f>
        <v>9.0132000000000021E-6</v>
      </c>
      <c r="AO42">
        <f t="shared" ref="AO42" si="2144">AVERAGE($B384:$B393)*AVERAGE($C$363:$C$372)</f>
        <v>8.1030000000000019E-6</v>
      </c>
      <c r="AP42">
        <f t="shared" ref="AP42" si="2145">AVERAGE($B384:$B393)*AVERAGE($C$373:$C$382)</f>
        <v>7.3259999999999998E-6</v>
      </c>
      <c r="AQ42">
        <f t="shared" ref="AQ42" si="2146">AVERAGE($B384:$B393)*AVERAGE($C$383:$C$392)</f>
        <v>7.3482000000000019E-6</v>
      </c>
      <c r="AR42">
        <f t="shared" ref="AR42" si="2147">AVERAGE($B384:$B393)*AVERAGE($C$393:$C$402)</f>
        <v>7.1705999999999996E-6</v>
      </c>
      <c r="AS42">
        <f t="shared" ref="AS42" si="2148">AVERAGE($B384:$B393)*AVERAGE($C$403:$C$412)</f>
        <v>1.4208000000000002E-6</v>
      </c>
      <c r="AT42">
        <f t="shared" ref="AT42" si="2149">AVERAGE($B384:$B393)*AVERAGE($C$413:$C$422)</f>
        <v>0</v>
      </c>
      <c r="AU42">
        <f t="shared" ref="AU42" si="2150">AVERAGE($B384:$B393)*AVERAGE($C$423:$C$432)</f>
        <v>0</v>
      </c>
      <c r="AV42">
        <f t="shared" ref="AV42" si="2151">AVERAGE($B384:$B393)*AVERAGE($C$433:$C$442)</f>
        <v>0</v>
      </c>
      <c r="AW42">
        <f t="shared" ref="AW42" si="2152">AVERAGE($B384:$B393)*AVERAGE($C$443:$C$452)</f>
        <v>0</v>
      </c>
      <c r="AX42">
        <f t="shared" ref="AX42" si="2153">AVERAGE($B384:$B393)*AVERAGE($C$453:$C$462)</f>
        <v>0</v>
      </c>
      <c r="AY42">
        <f t="shared" ref="AY42" si="2154">AVERAGE($B384:$B393)*AVERAGE($C$463:$C$472)</f>
        <v>0</v>
      </c>
      <c r="AZ42">
        <f t="shared" ref="AZ42" si="2155">AVERAGE($B384:$B393)*AVERAGE($C$473:$C$482)</f>
        <v>0</v>
      </c>
      <c r="BA42">
        <f t="shared" ref="BA42" si="2156">AVERAGE($B384:$B393)*AVERAGE($C$483:$C$492)</f>
        <v>0</v>
      </c>
      <c r="BB42">
        <f t="shared" ref="BB42" si="2157">AVERAGE($B384:$B393)*AVERAGE($C$493:$C$502)</f>
        <v>0</v>
      </c>
      <c r="BC42">
        <f t="shared" ref="BC42" si="2158">AVERAGE($B384:$B393)*AVERAGE($C$503:$C$512)</f>
        <v>0</v>
      </c>
      <c r="BD42">
        <f t="shared" ref="BD42" si="2159">AVERAGE($B384:$B393)*AVERAGE($C$513:$C$522)</f>
        <v>0</v>
      </c>
      <c r="BE42">
        <f t="shared" ref="BE42" si="2160">AVERAGE($B384:$B393)*AVERAGE($C$523:$C$532)</f>
        <v>0</v>
      </c>
      <c r="BF42">
        <f t="shared" ref="BF42" si="2161">AVERAGE($B384:$B393)*AVERAGE($C$533:$C$542)</f>
        <v>0</v>
      </c>
      <c r="BG42">
        <f t="shared" ref="BG42" si="2162">AVERAGE($B384:$B393)*AVERAGE($C$543:$C$552)</f>
        <v>0</v>
      </c>
      <c r="BH42">
        <f t="shared" ref="BH42" si="2163">AVERAGE($B384:$B393)*AVERAGE($C$553:$C$562)</f>
        <v>0</v>
      </c>
      <c r="BI42">
        <f t="shared" ref="BI42" si="2164">AVERAGE($B384:$B393)*AVERAGE($C$563:$C$572)</f>
        <v>0</v>
      </c>
      <c r="BJ42">
        <f t="shared" ref="BJ42" si="2165">AVERAGE($B384:$B393)*AVERAGE($C$573:$C$582)</f>
        <v>0</v>
      </c>
    </row>
    <row r="43" spans="1:62" x14ac:dyDescent="0.25">
      <c r="A43" s="1">
        <v>339</v>
      </c>
      <c r="B43">
        <f>VLOOKUP($A43,excitation!$A$1:$CV$577,MATCH($B$1,excitation!$A$1:$CV$1,0),0)</f>
        <v>3.3399999999999999E-2</v>
      </c>
      <c r="C43">
        <f>VLOOKUP($A43,emission!$A$1:$CV$577,MATCH($B$1,emission!$A$1:$CV$1,0),0)</f>
        <v>0</v>
      </c>
      <c r="E43" s="1">
        <v>690</v>
      </c>
      <c r="F43">
        <f t="shared" ref="F43" si="2166">AVERAGE($B394:$B403)*AVERAGE($C$13:$C$22)</f>
        <v>0</v>
      </c>
      <c r="G43">
        <f t="shared" ref="G43" si="2167">AVERAGE($B394:$B403)*AVERAGE($C$23:$C$32)</f>
        <v>0</v>
      </c>
      <c r="H43">
        <f t="shared" ref="H43" si="2168">AVERAGE($B394:$B403)*AVERAGE($C$33:$C$42)</f>
        <v>0</v>
      </c>
      <c r="I43">
        <f t="shared" ref="I43" si="2169">AVERAGE($B394:$B403)*AVERAGE($C$43:$C$52)</f>
        <v>0</v>
      </c>
      <c r="J43">
        <f t="shared" ref="J43" si="2170">AVERAGE($B394:$B403)*AVERAGE($C$53:$C$62)</f>
        <v>0</v>
      </c>
      <c r="K43">
        <f t="shared" ref="K43" si="2171">AVERAGE($B394:$B403)*AVERAGE($C$63:$C$72)</f>
        <v>0</v>
      </c>
      <c r="L43">
        <f t="shared" ref="L43" si="2172">AVERAGE($B394:$B403)*AVERAGE($C$73:$C$82)</f>
        <v>0</v>
      </c>
      <c r="M43">
        <f t="shared" ref="M43" si="2173">AVERAGE($B394:$B403)*AVERAGE($C$83:$C$92)</f>
        <v>0</v>
      </c>
      <c r="N43">
        <f t="shared" ref="N43" si="2174">AVERAGE($B394:$B403)*AVERAGE($C$93:$C$102)</f>
        <v>0</v>
      </c>
      <c r="O43">
        <f t="shared" ref="O43" si="2175">AVERAGE($B394:$B403)*AVERAGE($C$103:$C$112)</f>
        <v>0</v>
      </c>
      <c r="P43">
        <f t="shared" ref="P43" si="2176">AVERAGE($B394:$B403)*AVERAGE($C$113:$C$122)</f>
        <v>0</v>
      </c>
      <c r="Q43">
        <f t="shared" ref="Q43" si="2177">AVERAGE($B394:$B403)*AVERAGE($C$123:$C$132)</f>
        <v>0</v>
      </c>
      <c r="R43">
        <f t="shared" ref="R43" si="2178">AVERAGE($B394:$B403)*AVERAGE($C$133:$C$142)</f>
        <v>0</v>
      </c>
      <c r="S43">
        <f t="shared" ref="S43" si="2179">AVERAGE($B394:$B403)*AVERAGE($C$143:$C$152)</f>
        <v>0</v>
      </c>
      <c r="T43">
        <f t="shared" ref="T43" si="2180">AVERAGE($B394:$B403)*AVERAGE($C$153:$C$162)</f>
        <v>0</v>
      </c>
      <c r="U43">
        <f t="shared" ref="U43" si="2181">AVERAGE($B394:$B403)*AVERAGE($C$163:$C$172)</f>
        <v>3.2996000000000001E-6</v>
      </c>
      <c r="V43">
        <f t="shared" ref="V43" si="2182">AVERAGE($B394:$B403)*AVERAGE($C$173:$C$182)</f>
        <v>2.3009600000000004E-5</v>
      </c>
      <c r="W43">
        <f t="shared" ref="W43" si="2183">AVERAGE($B394:$B403)*AVERAGE($C$183:$C$192)</f>
        <v>1.357946E-4</v>
      </c>
      <c r="X43">
        <f t="shared" ref="X43" si="2184">AVERAGE($B394:$B403)*AVERAGE($C$193:$C$202)</f>
        <v>5.2916239999999993E-4</v>
      </c>
      <c r="Y43">
        <f t="shared" ref="Y43" si="2185">AVERAGE($B394:$B403)*AVERAGE($C$203:$C$212)</f>
        <v>1.2016822E-3</v>
      </c>
      <c r="Z43">
        <f t="shared" ref="Z43" si="2186">AVERAGE($B394:$B403)*AVERAGE($C$213:$C$222)</f>
        <v>1.3582963999999999E-3</v>
      </c>
      <c r="AA43">
        <f t="shared" ref="AA43" si="2187">AVERAGE($B394:$B403)*AVERAGE($C$223:$C$232)</f>
        <v>9.0030899999999985E-4</v>
      </c>
      <c r="AB43">
        <f t="shared" ref="AB43" si="2188">AVERAGE($B394:$B403)*AVERAGE($C$233:$C$242)</f>
        <v>6.3866239999999983E-4</v>
      </c>
      <c r="AC43">
        <f t="shared" ref="AC43" si="2189">AVERAGE($B394:$B403)*AVERAGE($C$243:$C$252)</f>
        <v>5.121825999999999E-4</v>
      </c>
      <c r="AD43">
        <f t="shared" ref="AD43" si="2190">AVERAGE($B394:$B403)*AVERAGE($C$253:$C$262)</f>
        <v>3.6819740000000004E-4</v>
      </c>
      <c r="AE43">
        <f t="shared" ref="AE43" si="2191">AVERAGE($B394:$B403)*AVERAGE($C$263:$C$272)</f>
        <v>2.3389200000000003E-4</v>
      </c>
      <c r="AF43">
        <f t="shared" ref="AF43" si="2192">AVERAGE($B394:$B403)*AVERAGE($C$273:$C$282)</f>
        <v>1.4943099999999997E-4</v>
      </c>
      <c r="AG43">
        <f t="shared" ref="AG43" si="2193">AVERAGE($B394:$B403)*AVERAGE($C$283:$C$292)</f>
        <v>1.0249199999999999E-4</v>
      </c>
      <c r="AH43">
        <f t="shared" ref="AH43" si="2194">AVERAGE($B394:$B403)*AVERAGE($C$293:$C$302)</f>
        <v>7.3102200000000006E-5</v>
      </c>
      <c r="AI43">
        <f t="shared" ref="AI43" si="2195">AVERAGE($B394:$B403)*AVERAGE($C$303:$C$312)</f>
        <v>5.0355399999999996E-5</v>
      </c>
      <c r="AJ43">
        <f t="shared" ref="AJ43" si="2196">AVERAGE($B394:$B403)*AVERAGE($C$313:$C$322)</f>
        <v>3.4631199999999995E-5</v>
      </c>
      <c r="AK43">
        <f t="shared" ref="AK43" si="2197">AVERAGE($B394:$B403)*AVERAGE($C$323:$C$332)</f>
        <v>2.4031599999999992E-5</v>
      </c>
      <c r="AL43">
        <f t="shared" ref="AL43" si="2198">AVERAGE($B394:$B403)*AVERAGE($C$333:$C$342)</f>
        <v>1.8147799999999999E-5</v>
      </c>
      <c r="AM43">
        <f t="shared" ref="AM43" si="2199">AVERAGE($B394:$B403)*AVERAGE($C$343:$C$352)</f>
        <v>1.4599999999999999E-5</v>
      </c>
      <c r="AN43">
        <f t="shared" ref="AN43" si="2200">AVERAGE($B394:$B403)*AVERAGE($C$353:$C$362)</f>
        <v>1.18552E-5</v>
      </c>
      <c r="AO43">
        <f t="shared" ref="AO43" si="2201">AVERAGE($B394:$B403)*AVERAGE($C$363:$C$372)</f>
        <v>1.0658E-5</v>
      </c>
      <c r="AP43">
        <f t="shared" ref="AP43" si="2202">AVERAGE($B394:$B403)*AVERAGE($C$373:$C$382)</f>
        <v>9.6359999999999989E-6</v>
      </c>
      <c r="AQ43">
        <f t="shared" ref="AQ43" si="2203">AVERAGE($B394:$B403)*AVERAGE($C$383:$C$392)</f>
        <v>9.6652000000000002E-6</v>
      </c>
      <c r="AR43">
        <f t="shared" ref="AR43" si="2204">AVERAGE($B394:$B403)*AVERAGE($C$393:$C$402)</f>
        <v>9.4315999999999979E-6</v>
      </c>
      <c r="AS43">
        <f t="shared" ref="AS43" si="2205">AVERAGE($B394:$B403)*AVERAGE($C$403:$C$412)</f>
        <v>1.8688E-6</v>
      </c>
      <c r="AT43">
        <f t="shared" ref="AT43" si="2206">AVERAGE($B394:$B403)*AVERAGE($C$413:$C$422)</f>
        <v>0</v>
      </c>
      <c r="AU43">
        <f t="shared" ref="AU43" si="2207">AVERAGE($B394:$B403)*AVERAGE($C$423:$C$432)</f>
        <v>0</v>
      </c>
      <c r="AV43">
        <f t="shared" ref="AV43" si="2208">AVERAGE($B394:$B403)*AVERAGE($C$433:$C$442)</f>
        <v>0</v>
      </c>
      <c r="AW43">
        <f t="shared" ref="AW43" si="2209">AVERAGE($B394:$B403)*AVERAGE($C$443:$C$452)</f>
        <v>0</v>
      </c>
      <c r="AX43">
        <f t="shared" ref="AX43" si="2210">AVERAGE($B394:$B403)*AVERAGE($C$453:$C$462)</f>
        <v>0</v>
      </c>
      <c r="AY43">
        <f t="shared" ref="AY43" si="2211">AVERAGE($B394:$B403)*AVERAGE($C$463:$C$472)</f>
        <v>0</v>
      </c>
      <c r="AZ43">
        <f t="shared" ref="AZ43" si="2212">AVERAGE($B394:$B403)*AVERAGE($C$473:$C$482)</f>
        <v>0</v>
      </c>
      <c r="BA43">
        <f t="shared" ref="BA43" si="2213">AVERAGE($B394:$B403)*AVERAGE($C$483:$C$492)</f>
        <v>0</v>
      </c>
      <c r="BB43">
        <f t="shared" ref="BB43" si="2214">AVERAGE($B394:$B403)*AVERAGE($C$493:$C$502)</f>
        <v>0</v>
      </c>
      <c r="BC43">
        <f t="shared" ref="BC43" si="2215">AVERAGE($B394:$B403)*AVERAGE($C$503:$C$512)</f>
        <v>0</v>
      </c>
      <c r="BD43">
        <f t="shared" ref="BD43" si="2216">AVERAGE($B394:$B403)*AVERAGE($C$513:$C$522)</f>
        <v>0</v>
      </c>
      <c r="BE43">
        <f t="shared" ref="BE43" si="2217">AVERAGE($B394:$B403)*AVERAGE($C$523:$C$532)</f>
        <v>0</v>
      </c>
      <c r="BF43">
        <f t="shared" ref="BF43" si="2218">AVERAGE($B394:$B403)*AVERAGE($C$533:$C$542)</f>
        <v>0</v>
      </c>
      <c r="BG43">
        <f t="shared" ref="BG43" si="2219">AVERAGE($B394:$B403)*AVERAGE($C$543:$C$552)</f>
        <v>0</v>
      </c>
      <c r="BH43">
        <f t="shared" ref="BH43" si="2220">AVERAGE($B394:$B403)*AVERAGE($C$553:$C$562)</f>
        <v>0</v>
      </c>
      <c r="BI43">
        <f t="shared" ref="BI43" si="2221">AVERAGE($B394:$B403)*AVERAGE($C$563:$C$572)</f>
        <v>0</v>
      </c>
      <c r="BJ43">
        <f t="shared" ref="BJ43" si="2222">AVERAGE($B394:$B403)*AVERAGE($C$573:$C$582)</f>
        <v>0</v>
      </c>
    </row>
    <row r="44" spans="1:62" x14ac:dyDescent="0.25">
      <c r="A44" s="1">
        <v>340</v>
      </c>
      <c r="B44">
        <f>VLOOKUP($A44,excitation!$A$1:$CV$577,MATCH($B$1,excitation!$A$1:$CV$1,0),0)</f>
        <v>3.4799999999999998E-2</v>
      </c>
      <c r="C44">
        <f>VLOOKUP($A44,emission!$A$1:$CV$577,MATCH($B$1,emission!$A$1:$CV$1,0),0)</f>
        <v>0</v>
      </c>
      <c r="E44" s="1">
        <v>700</v>
      </c>
      <c r="F44">
        <f t="shared" ref="F44" si="2223">AVERAGE($B404:$B413)*AVERAGE($C$13:$C$22)</f>
        <v>0</v>
      </c>
      <c r="G44">
        <f t="shared" ref="G44" si="2224">AVERAGE($B404:$B413)*AVERAGE($C$23:$C$32)</f>
        <v>0</v>
      </c>
      <c r="H44">
        <f t="shared" ref="H44" si="2225">AVERAGE($B404:$B413)*AVERAGE($C$33:$C$42)</f>
        <v>0</v>
      </c>
      <c r="I44">
        <f t="shared" ref="I44" si="2226">AVERAGE($B404:$B413)*AVERAGE($C$43:$C$52)</f>
        <v>0</v>
      </c>
      <c r="J44">
        <f t="shared" ref="J44" si="2227">AVERAGE($B404:$B413)*AVERAGE($C$53:$C$62)</f>
        <v>0</v>
      </c>
      <c r="K44">
        <f t="shared" ref="K44" si="2228">AVERAGE($B404:$B413)*AVERAGE($C$63:$C$72)</f>
        <v>0</v>
      </c>
      <c r="L44">
        <f t="shared" ref="L44" si="2229">AVERAGE($B404:$B413)*AVERAGE($C$73:$C$82)</f>
        <v>0</v>
      </c>
      <c r="M44">
        <f t="shared" ref="M44" si="2230">AVERAGE($B404:$B413)*AVERAGE($C$83:$C$92)</f>
        <v>0</v>
      </c>
      <c r="N44">
        <f t="shared" ref="N44" si="2231">AVERAGE($B404:$B413)*AVERAGE($C$93:$C$102)</f>
        <v>0</v>
      </c>
      <c r="O44">
        <f t="shared" ref="O44" si="2232">AVERAGE($B404:$B413)*AVERAGE($C$103:$C$112)</f>
        <v>0</v>
      </c>
      <c r="P44">
        <f t="shared" ref="P44" si="2233">AVERAGE($B404:$B413)*AVERAGE($C$113:$C$122)</f>
        <v>0</v>
      </c>
      <c r="Q44">
        <f t="shared" ref="Q44" si="2234">AVERAGE($B404:$B413)*AVERAGE($C$123:$C$132)</f>
        <v>0</v>
      </c>
      <c r="R44">
        <f t="shared" ref="R44" si="2235">AVERAGE($B404:$B413)*AVERAGE($C$133:$C$142)</f>
        <v>0</v>
      </c>
      <c r="S44">
        <f t="shared" ref="S44" si="2236">AVERAGE($B404:$B413)*AVERAGE($C$143:$C$152)</f>
        <v>0</v>
      </c>
      <c r="T44">
        <f t="shared" ref="T44" si="2237">AVERAGE($B404:$B413)*AVERAGE($C$153:$C$162)</f>
        <v>0</v>
      </c>
      <c r="U44">
        <f t="shared" ref="U44" si="2238">AVERAGE($B404:$B413)*AVERAGE($C$163:$C$172)</f>
        <v>3.8420000000000001E-7</v>
      </c>
      <c r="V44">
        <f t="shared" ref="V44" si="2239">AVERAGE($B404:$B413)*AVERAGE($C$173:$C$182)</f>
        <v>2.6792000000000001E-6</v>
      </c>
      <c r="W44">
        <f t="shared" ref="W44" si="2240">AVERAGE($B404:$B413)*AVERAGE($C$183:$C$192)</f>
        <v>1.58117E-5</v>
      </c>
      <c r="X44">
        <f t="shared" ref="X44" si="2241">AVERAGE($B404:$B413)*AVERAGE($C$193:$C$202)</f>
        <v>6.1614799999999998E-5</v>
      </c>
      <c r="Y44">
        <f t="shared" ref="Y44" si="2242">AVERAGE($B404:$B413)*AVERAGE($C$203:$C$212)</f>
        <v>1.399219E-4</v>
      </c>
      <c r="Z44">
        <f t="shared" ref="Z44" si="2243">AVERAGE($B404:$B413)*AVERAGE($C$213:$C$222)</f>
        <v>1.5815779999999997E-4</v>
      </c>
      <c r="AA44">
        <f t="shared" ref="AA44" si="2244">AVERAGE($B404:$B413)*AVERAGE($C$223:$C$232)</f>
        <v>1.0483049999999998E-4</v>
      </c>
      <c r="AB44">
        <f t="shared" ref="AB44" si="2245">AVERAGE($B404:$B413)*AVERAGE($C$233:$C$242)</f>
        <v>7.4364799999999983E-5</v>
      </c>
      <c r="AC44">
        <f t="shared" ref="AC44" si="2246">AVERAGE($B404:$B413)*AVERAGE($C$243:$C$252)</f>
        <v>5.9637699999999986E-5</v>
      </c>
      <c r="AD44">
        <f t="shared" ref="AD44" si="2247">AVERAGE($B404:$B413)*AVERAGE($C$253:$C$262)</f>
        <v>4.2872299999999999E-5</v>
      </c>
      <c r="AE44">
        <f t="shared" ref="AE44" si="2248">AVERAGE($B404:$B413)*AVERAGE($C$263:$C$272)</f>
        <v>2.7234000000000004E-5</v>
      </c>
      <c r="AF44">
        <f t="shared" ref="AF44" si="2249">AVERAGE($B404:$B413)*AVERAGE($C$273:$C$282)</f>
        <v>1.7399499999999995E-5</v>
      </c>
      <c r="AG44">
        <f t="shared" ref="AG44" si="2250">AVERAGE($B404:$B413)*AVERAGE($C$283:$C$292)</f>
        <v>1.1933999999999998E-5</v>
      </c>
      <c r="AH44">
        <f t="shared" ref="AH44" si="2251">AVERAGE($B404:$B413)*AVERAGE($C$293:$C$302)</f>
        <v>8.5119000000000006E-6</v>
      </c>
      <c r="AI44">
        <f t="shared" ref="AI44" si="2252">AVERAGE($B404:$B413)*AVERAGE($C$303:$C$312)</f>
        <v>5.8632999999999994E-6</v>
      </c>
      <c r="AJ44">
        <f t="shared" ref="AJ44" si="2253">AVERAGE($B404:$B413)*AVERAGE($C$313:$C$322)</f>
        <v>4.0323999999999997E-6</v>
      </c>
      <c r="AK44">
        <f t="shared" ref="AK44" si="2254">AVERAGE($B404:$B413)*AVERAGE($C$323:$C$332)</f>
        <v>2.7981999999999989E-6</v>
      </c>
      <c r="AL44">
        <f t="shared" ref="AL44" si="2255">AVERAGE($B404:$B413)*AVERAGE($C$333:$C$342)</f>
        <v>2.1130999999999997E-6</v>
      </c>
      <c r="AM44">
        <f t="shared" ref="AM44" si="2256">AVERAGE($B404:$B413)*AVERAGE($C$343:$C$352)</f>
        <v>1.6999999999999998E-6</v>
      </c>
      <c r="AN44">
        <f t="shared" ref="AN44" si="2257">AVERAGE($B404:$B413)*AVERAGE($C$353:$C$362)</f>
        <v>1.3803999999999999E-6</v>
      </c>
      <c r="AO44">
        <f t="shared" ref="AO44" si="2258">AVERAGE($B404:$B413)*AVERAGE($C$363:$C$372)</f>
        <v>1.2410000000000001E-6</v>
      </c>
      <c r="AP44">
        <f t="shared" ref="AP44" si="2259">AVERAGE($B404:$B413)*AVERAGE($C$373:$C$382)</f>
        <v>1.1219999999999998E-6</v>
      </c>
      <c r="AQ44">
        <f t="shared" ref="AQ44" si="2260">AVERAGE($B404:$B413)*AVERAGE($C$383:$C$392)</f>
        <v>1.1254000000000001E-6</v>
      </c>
      <c r="AR44">
        <f t="shared" ref="AR44" si="2261">AVERAGE($B404:$B413)*AVERAGE($C$393:$C$402)</f>
        <v>1.0981999999999997E-6</v>
      </c>
      <c r="AS44">
        <f t="shared" ref="AS44" si="2262">AVERAGE($B404:$B413)*AVERAGE($C$403:$C$412)</f>
        <v>2.1759999999999999E-7</v>
      </c>
      <c r="AT44">
        <f t="shared" ref="AT44" si="2263">AVERAGE($B404:$B413)*AVERAGE($C$413:$C$422)</f>
        <v>0</v>
      </c>
      <c r="AU44">
        <f t="shared" ref="AU44" si="2264">AVERAGE($B404:$B413)*AVERAGE($C$423:$C$432)</f>
        <v>0</v>
      </c>
      <c r="AV44">
        <f t="shared" ref="AV44" si="2265">AVERAGE($B404:$B413)*AVERAGE($C$433:$C$442)</f>
        <v>0</v>
      </c>
      <c r="AW44">
        <f t="shared" ref="AW44" si="2266">AVERAGE($B404:$B413)*AVERAGE($C$443:$C$452)</f>
        <v>0</v>
      </c>
      <c r="AX44">
        <f t="shared" ref="AX44" si="2267">AVERAGE($B404:$B413)*AVERAGE($C$453:$C$462)</f>
        <v>0</v>
      </c>
      <c r="AY44">
        <f t="shared" ref="AY44" si="2268">AVERAGE($B404:$B413)*AVERAGE($C$463:$C$472)</f>
        <v>0</v>
      </c>
      <c r="AZ44">
        <f t="shared" ref="AZ44" si="2269">AVERAGE($B404:$B413)*AVERAGE($C$473:$C$482)</f>
        <v>0</v>
      </c>
      <c r="BA44">
        <f t="shared" ref="BA44" si="2270">AVERAGE($B404:$B413)*AVERAGE($C$483:$C$492)</f>
        <v>0</v>
      </c>
      <c r="BB44">
        <f t="shared" ref="BB44" si="2271">AVERAGE($B404:$B413)*AVERAGE($C$493:$C$502)</f>
        <v>0</v>
      </c>
      <c r="BC44">
        <f t="shared" ref="BC44" si="2272">AVERAGE($B404:$B413)*AVERAGE($C$503:$C$512)</f>
        <v>0</v>
      </c>
      <c r="BD44">
        <f t="shared" ref="BD44" si="2273">AVERAGE($B404:$B413)*AVERAGE($C$513:$C$522)</f>
        <v>0</v>
      </c>
      <c r="BE44">
        <f t="shared" ref="BE44" si="2274">AVERAGE($B404:$B413)*AVERAGE($C$523:$C$532)</f>
        <v>0</v>
      </c>
      <c r="BF44">
        <f t="shared" ref="BF44" si="2275">AVERAGE($B404:$B413)*AVERAGE($C$533:$C$542)</f>
        <v>0</v>
      </c>
      <c r="BG44">
        <f t="shared" ref="BG44" si="2276">AVERAGE($B404:$B413)*AVERAGE($C$543:$C$552)</f>
        <v>0</v>
      </c>
      <c r="BH44">
        <f t="shared" ref="BH44" si="2277">AVERAGE($B404:$B413)*AVERAGE($C$553:$C$562)</f>
        <v>0</v>
      </c>
      <c r="BI44">
        <f t="shared" ref="BI44" si="2278">AVERAGE($B404:$B413)*AVERAGE($C$563:$C$572)</f>
        <v>0</v>
      </c>
      <c r="BJ44">
        <f t="shared" ref="BJ44" si="2279">AVERAGE($B404:$B413)*AVERAGE($C$573:$C$582)</f>
        <v>0</v>
      </c>
    </row>
    <row r="45" spans="1:62" x14ac:dyDescent="0.25">
      <c r="A45" s="1">
        <v>341</v>
      </c>
      <c r="B45">
        <f>VLOOKUP($A45,excitation!$A$1:$CV$577,MATCH($B$1,excitation!$A$1:$CV$1,0),0)</f>
        <v>3.4599999999999999E-2</v>
      </c>
      <c r="C45">
        <f>VLOOKUP($A45,emission!$A$1:$CV$577,MATCH($B$1,emission!$A$1:$CV$1,0),0)</f>
        <v>0</v>
      </c>
      <c r="E45" s="1">
        <v>710</v>
      </c>
      <c r="F45">
        <f t="shared" ref="F45" si="2280">AVERAGE($B414:$B423)*AVERAGE($C$13:$C$22)</f>
        <v>0</v>
      </c>
      <c r="G45">
        <f t="shared" ref="G45" si="2281">AVERAGE($B414:$B423)*AVERAGE($C$23:$C$32)</f>
        <v>0</v>
      </c>
      <c r="H45">
        <f t="shared" ref="H45" si="2282">AVERAGE($B414:$B423)*AVERAGE($C$33:$C$42)</f>
        <v>0</v>
      </c>
      <c r="I45">
        <f t="shared" ref="I45" si="2283">AVERAGE($B414:$B423)*AVERAGE($C$43:$C$52)</f>
        <v>0</v>
      </c>
      <c r="J45">
        <f t="shared" ref="J45" si="2284">AVERAGE($B414:$B423)*AVERAGE($C$53:$C$62)</f>
        <v>0</v>
      </c>
      <c r="K45">
        <f t="shared" ref="K45" si="2285">AVERAGE($B414:$B423)*AVERAGE($C$63:$C$72)</f>
        <v>0</v>
      </c>
      <c r="L45">
        <f t="shared" ref="L45" si="2286">AVERAGE($B414:$B423)*AVERAGE($C$73:$C$82)</f>
        <v>0</v>
      </c>
      <c r="M45">
        <f t="shared" ref="M45" si="2287">AVERAGE($B414:$B423)*AVERAGE($C$83:$C$92)</f>
        <v>0</v>
      </c>
      <c r="N45">
        <f t="shared" ref="N45" si="2288">AVERAGE($B414:$B423)*AVERAGE($C$93:$C$102)</f>
        <v>0</v>
      </c>
      <c r="O45">
        <f t="shared" ref="O45" si="2289">AVERAGE($B414:$B423)*AVERAGE($C$103:$C$112)</f>
        <v>0</v>
      </c>
      <c r="P45">
        <f t="shared" ref="P45" si="2290">AVERAGE($B414:$B423)*AVERAGE($C$113:$C$122)</f>
        <v>0</v>
      </c>
      <c r="Q45">
        <f t="shared" ref="Q45" si="2291">AVERAGE($B414:$B423)*AVERAGE($C$123:$C$132)</f>
        <v>0</v>
      </c>
      <c r="R45">
        <f t="shared" ref="R45" si="2292">AVERAGE($B414:$B423)*AVERAGE($C$133:$C$142)</f>
        <v>0</v>
      </c>
      <c r="S45">
        <f t="shared" ref="S45" si="2293">AVERAGE($B414:$B423)*AVERAGE($C$143:$C$152)</f>
        <v>0</v>
      </c>
      <c r="T45">
        <f t="shared" ref="T45" si="2294">AVERAGE($B414:$B423)*AVERAGE($C$153:$C$162)</f>
        <v>0</v>
      </c>
      <c r="U45">
        <f t="shared" ref="U45" si="2295">AVERAGE($B414:$B423)*AVERAGE($C$163:$C$172)</f>
        <v>0</v>
      </c>
      <c r="V45">
        <f t="shared" ref="V45" si="2296">AVERAGE($B414:$B423)*AVERAGE($C$173:$C$182)</f>
        <v>0</v>
      </c>
      <c r="W45">
        <f t="shared" ref="W45" si="2297">AVERAGE($B414:$B423)*AVERAGE($C$183:$C$192)</f>
        <v>0</v>
      </c>
      <c r="X45">
        <f t="shared" ref="X45" si="2298">AVERAGE($B414:$B423)*AVERAGE($C$193:$C$202)</f>
        <v>0</v>
      </c>
      <c r="Y45">
        <f t="shared" ref="Y45" si="2299">AVERAGE($B414:$B423)*AVERAGE($C$203:$C$212)</f>
        <v>0</v>
      </c>
      <c r="Z45">
        <f t="shared" ref="Z45" si="2300">AVERAGE($B414:$B423)*AVERAGE($C$213:$C$222)</f>
        <v>0</v>
      </c>
      <c r="AA45">
        <f t="shared" ref="AA45" si="2301">AVERAGE($B414:$B423)*AVERAGE($C$223:$C$232)</f>
        <v>0</v>
      </c>
      <c r="AB45">
        <f t="shared" ref="AB45" si="2302">AVERAGE($B414:$B423)*AVERAGE($C$233:$C$242)</f>
        <v>0</v>
      </c>
      <c r="AC45">
        <f t="shared" ref="AC45" si="2303">AVERAGE($B414:$B423)*AVERAGE($C$243:$C$252)</f>
        <v>0</v>
      </c>
      <c r="AD45">
        <f t="shared" ref="AD45" si="2304">AVERAGE($B414:$B423)*AVERAGE($C$253:$C$262)</f>
        <v>0</v>
      </c>
      <c r="AE45">
        <f t="shared" ref="AE45" si="2305">AVERAGE($B414:$B423)*AVERAGE($C$263:$C$272)</f>
        <v>0</v>
      </c>
      <c r="AF45">
        <f t="shared" ref="AF45" si="2306">AVERAGE($B414:$B423)*AVERAGE($C$273:$C$282)</f>
        <v>0</v>
      </c>
      <c r="AG45">
        <f t="shared" ref="AG45" si="2307">AVERAGE($B414:$B423)*AVERAGE($C$283:$C$292)</f>
        <v>0</v>
      </c>
      <c r="AH45">
        <f t="shared" ref="AH45" si="2308">AVERAGE($B414:$B423)*AVERAGE($C$293:$C$302)</f>
        <v>0</v>
      </c>
      <c r="AI45">
        <f t="shared" ref="AI45" si="2309">AVERAGE($B414:$B423)*AVERAGE($C$303:$C$312)</f>
        <v>0</v>
      </c>
      <c r="AJ45">
        <f t="shared" ref="AJ45" si="2310">AVERAGE($B414:$B423)*AVERAGE($C$313:$C$322)</f>
        <v>0</v>
      </c>
      <c r="AK45">
        <f t="shared" ref="AK45" si="2311">AVERAGE($B414:$B423)*AVERAGE($C$323:$C$332)</f>
        <v>0</v>
      </c>
      <c r="AL45">
        <f t="shared" ref="AL45" si="2312">AVERAGE($B414:$B423)*AVERAGE($C$333:$C$342)</f>
        <v>0</v>
      </c>
      <c r="AM45">
        <f t="shared" ref="AM45" si="2313">AVERAGE($B414:$B423)*AVERAGE($C$343:$C$352)</f>
        <v>0</v>
      </c>
      <c r="AN45">
        <f t="shared" ref="AN45" si="2314">AVERAGE($B414:$B423)*AVERAGE($C$353:$C$362)</f>
        <v>0</v>
      </c>
      <c r="AO45">
        <f t="shared" ref="AO45" si="2315">AVERAGE($B414:$B423)*AVERAGE($C$363:$C$372)</f>
        <v>0</v>
      </c>
      <c r="AP45">
        <f t="shared" ref="AP45" si="2316">AVERAGE($B414:$B423)*AVERAGE($C$373:$C$382)</f>
        <v>0</v>
      </c>
      <c r="AQ45">
        <f t="shared" ref="AQ45" si="2317">AVERAGE($B414:$B423)*AVERAGE($C$383:$C$392)</f>
        <v>0</v>
      </c>
      <c r="AR45">
        <f t="shared" ref="AR45" si="2318">AVERAGE($B414:$B423)*AVERAGE($C$393:$C$402)</f>
        <v>0</v>
      </c>
      <c r="AS45">
        <f t="shared" ref="AS45" si="2319">AVERAGE($B414:$B423)*AVERAGE($C$403:$C$412)</f>
        <v>0</v>
      </c>
      <c r="AT45">
        <f t="shared" ref="AT45" si="2320">AVERAGE($B414:$B423)*AVERAGE($C$413:$C$422)</f>
        <v>0</v>
      </c>
      <c r="AU45">
        <f t="shared" ref="AU45" si="2321">AVERAGE($B414:$B423)*AVERAGE($C$423:$C$432)</f>
        <v>0</v>
      </c>
      <c r="AV45">
        <f t="shared" ref="AV45" si="2322">AVERAGE($B414:$B423)*AVERAGE($C$433:$C$442)</f>
        <v>0</v>
      </c>
      <c r="AW45">
        <f t="shared" ref="AW45" si="2323">AVERAGE($B414:$B423)*AVERAGE($C$443:$C$452)</f>
        <v>0</v>
      </c>
      <c r="AX45">
        <f t="shared" ref="AX45" si="2324">AVERAGE($B414:$B423)*AVERAGE($C$453:$C$462)</f>
        <v>0</v>
      </c>
      <c r="AY45">
        <f t="shared" ref="AY45" si="2325">AVERAGE($B414:$B423)*AVERAGE($C$463:$C$472)</f>
        <v>0</v>
      </c>
      <c r="AZ45">
        <f t="shared" ref="AZ45" si="2326">AVERAGE($B414:$B423)*AVERAGE($C$473:$C$482)</f>
        <v>0</v>
      </c>
      <c r="BA45">
        <f t="shared" ref="BA45" si="2327">AVERAGE($B414:$B423)*AVERAGE($C$483:$C$492)</f>
        <v>0</v>
      </c>
      <c r="BB45">
        <f t="shared" ref="BB45" si="2328">AVERAGE($B414:$B423)*AVERAGE($C$493:$C$502)</f>
        <v>0</v>
      </c>
      <c r="BC45">
        <f t="shared" ref="BC45" si="2329">AVERAGE($B414:$B423)*AVERAGE($C$503:$C$512)</f>
        <v>0</v>
      </c>
      <c r="BD45">
        <f t="shared" ref="BD45" si="2330">AVERAGE($B414:$B423)*AVERAGE($C$513:$C$522)</f>
        <v>0</v>
      </c>
      <c r="BE45">
        <f t="shared" ref="BE45" si="2331">AVERAGE($B414:$B423)*AVERAGE($C$523:$C$532)</f>
        <v>0</v>
      </c>
      <c r="BF45">
        <f t="shared" ref="BF45" si="2332">AVERAGE($B414:$B423)*AVERAGE($C$533:$C$542)</f>
        <v>0</v>
      </c>
      <c r="BG45">
        <f t="shared" ref="BG45" si="2333">AVERAGE($B414:$B423)*AVERAGE($C$543:$C$552)</f>
        <v>0</v>
      </c>
      <c r="BH45">
        <f t="shared" ref="BH45" si="2334">AVERAGE($B414:$B423)*AVERAGE($C$553:$C$562)</f>
        <v>0</v>
      </c>
      <c r="BI45">
        <f t="shared" ref="BI45" si="2335">AVERAGE($B414:$B423)*AVERAGE($C$563:$C$572)</f>
        <v>0</v>
      </c>
      <c r="BJ45">
        <f t="shared" ref="BJ45" si="2336">AVERAGE($B414:$B423)*AVERAGE($C$573:$C$582)</f>
        <v>0</v>
      </c>
    </row>
    <row r="46" spans="1:62" x14ac:dyDescent="0.25">
      <c r="A46" s="1">
        <v>342</v>
      </c>
      <c r="B46">
        <f>VLOOKUP($A46,excitation!$A$1:$CV$577,MATCH($B$1,excitation!$A$1:$CV$1,0),0)</f>
        <v>3.5700000000000003E-2</v>
      </c>
      <c r="C46">
        <f>VLOOKUP($A46,emission!$A$1:$CV$577,MATCH($B$1,emission!$A$1:$CV$1,0),0)</f>
        <v>0</v>
      </c>
      <c r="E46" s="1">
        <v>720</v>
      </c>
      <c r="F46">
        <f t="shared" ref="F46" si="2337">AVERAGE($B424:$B433)*AVERAGE($C$13:$C$22)</f>
        <v>0</v>
      </c>
      <c r="G46">
        <f t="shared" ref="G46" si="2338">AVERAGE($B424:$B433)*AVERAGE($C$23:$C$32)</f>
        <v>0</v>
      </c>
      <c r="H46">
        <f t="shared" ref="H46" si="2339">AVERAGE($B424:$B433)*AVERAGE($C$33:$C$42)</f>
        <v>0</v>
      </c>
      <c r="I46">
        <f t="shared" ref="I46" si="2340">AVERAGE($B424:$B433)*AVERAGE($C$43:$C$52)</f>
        <v>0</v>
      </c>
      <c r="J46">
        <f t="shared" ref="J46" si="2341">AVERAGE($B424:$B433)*AVERAGE($C$53:$C$62)</f>
        <v>0</v>
      </c>
      <c r="K46">
        <f t="shared" ref="K46" si="2342">AVERAGE($B424:$B433)*AVERAGE($C$63:$C$72)</f>
        <v>0</v>
      </c>
      <c r="L46">
        <f t="shared" ref="L46" si="2343">AVERAGE($B424:$B433)*AVERAGE($C$73:$C$82)</f>
        <v>0</v>
      </c>
      <c r="M46">
        <f t="shared" ref="M46" si="2344">AVERAGE($B424:$B433)*AVERAGE($C$83:$C$92)</f>
        <v>0</v>
      </c>
      <c r="N46">
        <f t="shared" ref="N46" si="2345">AVERAGE($B424:$B433)*AVERAGE($C$93:$C$102)</f>
        <v>0</v>
      </c>
      <c r="O46">
        <f t="shared" ref="O46" si="2346">AVERAGE($B424:$B433)*AVERAGE($C$103:$C$112)</f>
        <v>0</v>
      </c>
      <c r="P46">
        <f t="shared" ref="P46" si="2347">AVERAGE($B424:$B433)*AVERAGE($C$113:$C$122)</f>
        <v>0</v>
      </c>
      <c r="Q46">
        <f t="shared" ref="Q46" si="2348">AVERAGE($B424:$B433)*AVERAGE($C$123:$C$132)</f>
        <v>0</v>
      </c>
      <c r="R46">
        <f t="shared" ref="R46" si="2349">AVERAGE($B424:$B433)*AVERAGE($C$133:$C$142)</f>
        <v>0</v>
      </c>
      <c r="S46">
        <f t="shared" ref="S46" si="2350">AVERAGE($B424:$B433)*AVERAGE($C$143:$C$152)</f>
        <v>0</v>
      </c>
      <c r="T46">
        <f t="shared" ref="T46" si="2351">AVERAGE($B424:$B433)*AVERAGE($C$153:$C$162)</f>
        <v>0</v>
      </c>
      <c r="U46">
        <f t="shared" ref="U46" si="2352">AVERAGE($B424:$B433)*AVERAGE($C$163:$C$172)</f>
        <v>0</v>
      </c>
      <c r="V46">
        <f t="shared" ref="V46" si="2353">AVERAGE($B424:$B433)*AVERAGE($C$173:$C$182)</f>
        <v>0</v>
      </c>
      <c r="W46">
        <f t="shared" ref="W46" si="2354">AVERAGE($B424:$B433)*AVERAGE($C$183:$C$192)</f>
        <v>0</v>
      </c>
      <c r="X46">
        <f t="shared" ref="X46" si="2355">AVERAGE($B424:$B433)*AVERAGE($C$193:$C$202)</f>
        <v>0</v>
      </c>
      <c r="Y46">
        <f t="shared" ref="Y46" si="2356">AVERAGE($B424:$B433)*AVERAGE($C$203:$C$212)</f>
        <v>0</v>
      </c>
      <c r="Z46">
        <f t="shared" ref="Z46" si="2357">AVERAGE($B424:$B433)*AVERAGE($C$213:$C$222)</f>
        <v>0</v>
      </c>
      <c r="AA46">
        <f t="shared" ref="AA46" si="2358">AVERAGE($B424:$B433)*AVERAGE($C$223:$C$232)</f>
        <v>0</v>
      </c>
      <c r="AB46">
        <f t="shared" ref="AB46" si="2359">AVERAGE($B424:$B433)*AVERAGE($C$233:$C$242)</f>
        <v>0</v>
      </c>
      <c r="AC46">
        <f t="shared" ref="AC46" si="2360">AVERAGE($B424:$B433)*AVERAGE($C$243:$C$252)</f>
        <v>0</v>
      </c>
      <c r="AD46">
        <f t="shared" ref="AD46" si="2361">AVERAGE($B424:$B433)*AVERAGE($C$253:$C$262)</f>
        <v>0</v>
      </c>
      <c r="AE46">
        <f t="shared" ref="AE46" si="2362">AVERAGE($B424:$B433)*AVERAGE($C$263:$C$272)</f>
        <v>0</v>
      </c>
      <c r="AF46">
        <f t="shared" ref="AF46" si="2363">AVERAGE($B424:$B433)*AVERAGE($C$273:$C$282)</f>
        <v>0</v>
      </c>
      <c r="AG46">
        <f t="shared" ref="AG46" si="2364">AVERAGE($B424:$B433)*AVERAGE($C$283:$C$292)</f>
        <v>0</v>
      </c>
      <c r="AH46">
        <f t="shared" ref="AH46" si="2365">AVERAGE($B424:$B433)*AVERAGE($C$293:$C$302)</f>
        <v>0</v>
      </c>
      <c r="AI46">
        <f t="shared" ref="AI46" si="2366">AVERAGE($B424:$B433)*AVERAGE($C$303:$C$312)</f>
        <v>0</v>
      </c>
      <c r="AJ46">
        <f t="shared" ref="AJ46" si="2367">AVERAGE($B424:$B433)*AVERAGE($C$313:$C$322)</f>
        <v>0</v>
      </c>
      <c r="AK46">
        <f t="shared" ref="AK46" si="2368">AVERAGE($B424:$B433)*AVERAGE($C$323:$C$332)</f>
        <v>0</v>
      </c>
      <c r="AL46">
        <f t="shared" ref="AL46" si="2369">AVERAGE($B424:$B433)*AVERAGE($C$333:$C$342)</f>
        <v>0</v>
      </c>
      <c r="AM46">
        <f t="shared" ref="AM46" si="2370">AVERAGE($B424:$B433)*AVERAGE($C$343:$C$352)</f>
        <v>0</v>
      </c>
      <c r="AN46">
        <f t="shared" ref="AN46" si="2371">AVERAGE($B424:$B433)*AVERAGE($C$353:$C$362)</f>
        <v>0</v>
      </c>
      <c r="AO46">
        <f t="shared" ref="AO46" si="2372">AVERAGE($B424:$B433)*AVERAGE($C$363:$C$372)</f>
        <v>0</v>
      </c>
      <c r="AP46">
        <f t="shared" ref="AP46" si="2373">AVERAGE($B424:$B433)*AVERAGE($C$373:$C$382)</f>
        <v>0</v>
      </c>
      <c r="AQ46">
        <f t="shared" ref="AQ46" si="2374">AVERAGE($B424:$B433)*AVERAGE($C$383:$C$392)</f>
        <v>0</v>
      </c>
      <c r="AR46">
        <f t="shared" ref="AR46" si="2375">AVERAGE($B424:$B433)*AVERAGE($C$393:$C$402)</f>
        <v>0</v>
      </c>
      <c r="AS46">
        <f t="shared" ref="AS46" si="2376">AVERAGE($B424:$B433)*AVERAGE($C$403:$C$412)</f>
        <v>0</v>
      </c>
      <c r="AT46">
        <f t="shared" ref="AT46" si="2377">AVERAGE($B424:$B433)*AVERAGE($C$413:$C$422)</f>
        <v>0</v>
      </c>
      <c r="AU46">
        <f t="shared" ref="AU46" si="2378">AVERAGE($B424:$B433)*AVERAGE($C$423:$C$432)</f>
        <v>0</v>
      </c>
      <c r="AV46">
        <f t="shared" ref="AV46" si="2379">AVERAGE($B424:$B433)*AVERAGE($C$433:$C$442)</f>
        <v>0</v>
      </c>
      <c r="AW46">
        <f t="shared" ref="AW46" si="2380">AVERAGE($B424:$B433)*AVERAGE($C$443:$C$452)</f>
        <v>0</v>
      </c>
      <c r="AX46">
        <f t="shared" ref="AX46" si="2381">AVERAGE($B424:$B433)*AVERAGE($C$453:$C$462)</f>
        <v>0</v>
      </c>
      <c r="AY46">
        <f t="shared" ref="AY46" si="2382">AVERAGE($B424:$B433)*AVERAGE($C$463:$C$472)</f>
        <v>0</v>
      </c>
      <c r="AZ46">
        <f t="shared" ref="AZ46" si="2383">AVERAGE($B424:$B433)*AVERAGE($C$473:$C$482)</f>
        <v>0</v>
      </c>
      <c r="BA46">
        <f t="shared" ref="BA46" si="2384">AVERAGE($B424:$B433)*AVERAGE($C$483:$C$492)</f>
        <v>0</v>
      </c>
      <c r="BB46">
        <f t="shared" ref="BB46" si="2385">AVERAGE($B424:$B433)*AVERAGE($C$493:$C$502)</f>
        <v>0</v>
      </c>
      <c r="BC46">
        <f t="shared" ref="BC46" si="2386">AVERAGE($B424:$B433)*AVERAGE($C$503:$C$512)</f>
        <v>0</v>
      </c>
      <c r="BD46">
        <f t="shared" ref="BD46" si="2387">AVERAGE($B424:$B433)*AVERAGE($C$513:$C$522)</f>
        <v>0</v>
      </c>
      <c r="BE46">
        <f t="shared" ref="BE46" si="2388">AVERAGE($B424:$B433)*AVERAGE($C$523:$C$532)</f>
        <v>0</v>
      </c>
      <c r="BF46">
        <f t="shared" ref="BF46" si="2389">AVERAGE($B424:$B433)*AVERAGE($C$533:$C$542)</f>
        <v>0</v>
      </c>
      <c r="BG46">
        <f t="shared" ref="BG46" si="2390">AVERAGE($B424:$B433)*AVERAGE($C$543:$C$552)</f>
        <v>0</v>
      </c>
      <c r="BH46">
        <f t="shared" ref="BH46" si="2391">AVERAGE($B424:$B433)*AVERAGE($C$553:$C$562)</f>
        <v>0</v>
      </c>
      <c r="BI46">
        <f t="shared" ref="BI46" si="2392">AVERAGE($B424:$B433)*AVERAGE($C$563:$C$572)</f>
        <v>0</v>
      </c>
      <c r="BJ46">
        <f t="shared" ref="BJ46" si="2393">AVERAGE($B424:$B433)*AVERAGE($C$573:$C$582)</f>
        <v>0</v>
      </c>
    </row>
    <row r="47" spans="1:62" x14ac:dyDescent="0.25">
      <c r="A47" s="1">
        <v>343</v>
      </c>
      <c r="B47">
        <f>VLOOKUP($A47,excitation!$A$1:$CV$577,MATCH($B$1,excitation!$A$1:$CV$1,0),0)</f>
        <v>3.6400000000000002E-2</v>
      </c>
      <c r="C47">
        <f>VLOOKUP($A47,emission!$A$1:$CV$577,MATCH($B$1,emission!$A$1:$CV$1,0),0)</f>
        <v>0</v>
      </c>
      <c r="E47" s="1">
        <v>730</v>
      </c>
      <c r="F47">
        <f t="shared" ref="F47" si="2394">AVERAGE($B434:$B443)*AVERAGE($C$13:$C$22)</f>
        <v>0</v>
      </c>
      <c r="G47">
        <f t="shared" ref="G47" si="2395">AVERAGE($B434:$B443)*AVERAGE($C$23:$C$32)</f>
        <v>0</v>
      </c>
      <c r="H47">
        <f t="shared" ref="H47" si="2396">AVERAGE($B434:$B443)*AVERAGE($C$33:$C$42)</f>
        <v>0</v>
      </c>
      <c r="I47">
        <f t="shared" ref="I47" si="2397">AVERAGE($B434:$B443)*AVERAGE($C$43:$C$52)</f>
        <v>0</v>
      </c>
      <c r="J47">
        <f t="shared" ref="J47" si="2398">AVERAGE($B434:$B443)*AVERAGE($C$53:$C$62)</f>
        <v>0</v>
      </c>
      <c r="K47">
        <f t="shared" ref="K47" si="2399">AVERAGE($B434:$B443)*AVERAGE($C$63:$C$72)</f>
        <v>0</v>
      </c>
      <c r="L47">
        <f t="shared" ref="L47" si="2400">AVERAGE($B434:$B443)*AVERAGE($C$73:$C$82)</f>
        <v>0</v>
      </c>
      <c r="M47">
        <f t="shared" ref="M47" si="2401">AVERAGE($B434:$B443)*AVERAGE($C$83:$C$92)</f>
        <v>0</v>
      </c>
      <c r="N47">
        <f t="shared" ref="N47" si="2402">AVERAGE($B434:$B443)*AVERAGE($C$93:$C$102)</f>
        <v>0</v>
      </c>
      <c r="O47">
        <f t="shared" ref="O47" si="2403">AVERAGE($B434:$B443)*AVERAGE($C$103:$C$112)</f>
        <v>0</v>
      </c>
      <c r="P47">
        <f t="shared" ref="P47" si="2404">AVERAGE($B434:$B443)*AVERAGE($C$113:$C$122)</f>
        <v>0</v>
      </c>
      <c r="Q47">
        <f t="shared" ref="Q47" si="2405">AVERAGE($B434:$B443)*AVERAGE($C$123:$C$132)</f>
        <v>0</v>
      </c>
      <c r="R47">
        <f t="shared" ref="R47" si="2406">AVERAGE($B434:$B443)*AVERAGE($C$133:$C$142)</f>
        <v>0</v>
      </c>
      <c r="S47">
        <f t="shared" ref="S47" si="2407">AVERAGE($B434:$B443)*AVERAGE($C$143:$C$152)</f>
        <v>0</v>
      </c>
      <c r="T47">
        <f t="shared" ref="T47" si="2408">AVERAGE($B434:$B443)*AVERAGE($C$153:$C$162)</f>
        <v>0</v>
      </c>
      <c r="U47">
        <f t="shared" ref="U47" si="2409">AVERAGE($B434:$B443)*AVERAGE($C$163:$C$172)</f>
        <v>0</v>
      </c>
      <c r="V47">
        <f t="shared" ref="V47" si="2410">AVERAGE($B434:$B443)*AVERAGE($C$173:$C$182)</f>
        <v>0</v>
      </c>
      <c r="W47">
        <f t="shared" ref="W47" si="2411">AVERAGE($B434:$B443)*AVERAGE($C$183:$C$192)</f>
        <v>0</v>
      </c>
      <c r="X47">
        <f t="shared" ref="X47" si="2412">AVERAGE($B434:$B443)*AVERAGE($C$193:$C$202)</f>
        <v>0</v>
      </c>
      <c r="Y47">
        <f t="shared" ref="Y47" si="2413">AVERAGE($B434:$B443)*AVERAGE($C$203:$C$212)</f>
        <v>0</v>
      </c>
      <c r="Z47">
        <f t="shared" ref="Z47" si="2414">AVERAGE($B434:$B443)*AVERAGE($C$213:$C$222)</f>
        <v>0</v>
      </c>
      <c r="AA47">
        <f t="shared" ref="AA47" si="2415">AVERAGE($B434:$B443)*AVERAGE($C$223:$C$232)</f>
        <v>0</v>
      </c>
      <c r="AB47">
        <f t="shared" ref="AB47" si="2416">AVERAGE($B434:$B443)*AVERAGE($C$233:$C$242)</f>
        <v>0</v>
      </c>
      <c r="AC47">
        <f t="shared" ref="AC47" si="2417">AVERAGE($B434:$B443)*AVERAGE($C$243:$C$252)</f>
        <v>0</v>
      </c>
      <c r="AD47">
        <f t="shared" ref="AD47" si="2418">AVERAGE($B434:$B443)*AVERAGE($C$253:$C$262)</f>
        <v>0</v>
      </c>
      <c r="AE47">
        <f t="shared" ref="AE47" si="2419">AVERAGE($B434:$B443)*AVERAGE($C$263:$C$272)</f>
        <v>0</v>
      </c>
      <c r="AF47">
        <f t="shared" ref="AF47" si="2420">AVERAGE($B434:$B443)*AVERAGE($C$273:$C$282)</f>
        <v>0</v>
      </c>
      <c r="AG47">
        <f t="shared" ref="AG47" si="2421">AVERAGE($B434:$B443)*AVERAGE($C$283:$C$292)</f>
        <v>0</v>
      </c>
      <c r="AH47">
        <f t="shared" ref="AH47" si="2422">AVERAGE($B434:$B443)*AVERAGE($C$293:$C$302)</f>
        <v>0</v>
      </c>
      <c r="AI47">
        <f t="shared" ref="AI47" si="2423">AVERAGE($B434:$B443)*AVERAGE($C$303:$C$312)</f>
        <v>0</v>
      </c>
      <c r="AJ47">
        <f t="shared" ref="AJ47" si="2424">AVERAGE($B434:$B443)*AVERAGE($C$313:$C$322)</f>
        <v>0</v>
      </c>
      <c r="AK47">
        <f t="shared" ref="AK47" si="2425">AVERAGE($B434:$B443)*AVERAGE($C$323:$C$332)</f>
        <v>0</v>
      </c>
      <c r="AL47">
        <f t="shared" ref="AL47" si="2426">AVERAGE($B434:$B443)*AVERAGE($C$333:$C$342)</f>
        <v>0</v>
      </c>
      <c r="AM47">
        <f t="shared" ref="AM47" si="2427">AVERAGE($B434:$B443)*AVERAGE($C$343:$C$352)</f>
        <v>0</v>
      </c>
      <c r="AN47">
        <f t="shared" ref="AN47" si="2428">AVERAGE($B434:$B443)*AVERAGE($C$353:$C$362)</f>
        <v>0</v>
      </c>
      <c r="AO47">
        <f t="shared" ref="AO47" si="2429">AVERAGE($B434:$B443)*AVERAGE($C$363:$C$372)</f>
        <v>0</v>
      </c>
      <c r="AP47">
        <f t="shared" ref="AP47" si="2430">AVERAGE($B434:$B443)*AVERAGE($C$373:$C$382)</f>
        <v>0</v>
      </c>
      <c r="AQ47">
        <f t="shared" ref="AQ47" si="2431">AVERAGE($B434:$B443)*AVERAGE($C$383:$C$392)</f>
        <v>0</v>
      </c>
      <c r="AR47">
        <f t="shared" ref="AR47" si="2432">AVERAGE($B434:$B443)*AVERAGE($C$393:$C$402)</f>
        <v>0</v>
      </c>
      <c r="AS47">
        <f t="shared" ref="AS47" si="2433">AVERAGE($B434:$B443)*AVERAGE($C$403:$C$412)</f>
        <v>0</v>
      </c>
      <c r="AT47">
        <f t="shared" ref="AT47" si="2434">AVERAGE($B434:$B443)*AVERAGE($C$413:$C$422)</f>
        <v>0</v>
      </c>
      <c r="AU47">
        <f t="shared" ref="AU47" si="2435">AVERAGE($B434:$B443)*AVERAGE($C$423:$C$432)</f>
        <v>0</v>
      </c>
      <c r="AV47">
        <f t="shared" ref="AV47" si="2436">AVERAGE($B434:$B443)*AVERAGE($C$433:$C$442)</f>
        <v>0</v>
      </c>
      <c r="AW47">
        <f t="shared" ref="AW47" si="2437">AVERAGE($B434:$B443)*AVERAGE($C$443:$C$452)</f>
        <v>0</v>
      </c>
      <c r="AX47">
        <f t="shared" ref="AX47" si="2438">AVERAGE($B434:$B443)*AVERAGE($C$453:$C$462)</f>
        <v>0</v>
      </c>
      <c r="AY47">
        <f t="shared" ref="AY47" si="2439">AVERAGE($B434:$B443)*AVERAGE($C$463:$C$472)</f>
        <v>0</v>
      </c>
      <c r="AZ47">
        <f t="shared" ref="AZ47" si="2440">AVERAGE($B434:$B443)*AVERAGE($C$473:$C$482)</f>
        <v>0</v>
      </c>
      <c r="BA47">
        <f t="shared" ref="BA47" si="2441">AVERAGE($B434:$B443)*AVERAGE($C$483:$C$492)</f>
        <v>0</v>
      </c>
      <c r="BB47">
        <f t="shared" ref="BB47" si="2442">AVERAGE($B434:$B443)*AVERAGE($C$493:$C$502)</f>
        <v>0</v>
      </c>
      <c r="BC47">
        <f t="shared" ref="BC47" si="2443">AVERAGE($B434:$B443)*AVERAGE($C$503:$C$512)</f>
        <v>0</v>
      </c>
      <c r="BD47">
        <f t="shared" ref="BD47" si="2444">AVERAGE($B434:$B443)*AVERAGE($C$513:$C$522)</f>
        <v>0</v>
      </c>
      <c r="BE47">
        <f t="shared" ref="BE47" si="2445">AVERAGE($B434:$B443)*AVERAGE($C$523:$C$532)</f>
        <v>0</v>
      </c>
      <c r="BF47">
        <f t="shared" ref="BF47" si="2446">AVERAGE($B434:$B443)*AVERAGE($C$533:$C$542)</f>
        <v>0</v>
      </c>
      <c r="BG47">
        <f t="shared" ref="BG47" si="2447">AVERAGE($B434:$B443)*AVERAGE($C$543:$C$552)</f>
        <v>0</v>
      </c>
      <c r="BH47">
        <f t="shared" ref="BH47" si="2448">AVERAGE($B434:$B443)*AVERAGE($C$553:$C$562)</f>
        <v>0</v>
      </c>
      <c r="BI47">
        <f t="shared" ref="BI47" si="2449">AVERAGE($B434:$B443)*AVERAGE($C$563:$C$572)</f>
        <v>0</v>
      </c>
      <c r="BJ47">
        <f t="shared" ref="BJ47" si="2450">AVERAGE($B434:$B443)*AVERAGE($C$573:$C$582)</f>
        <v>0</v>
      </c>
    </row>
    <row r="48" spans="1:62" x14ac:dyDescent="0.25">
      <c r="A48" s="1">
        <v>344</v>
      </c>
      <c r="B48">
        <f>VLOOKUP($A48,excitation!$A$1:$CV$577,MATCH($B$1,excitation!$A$1:$CV$1,0),0)</f>
        <v>3.7400000000000003E-2</v>
      </c>
      <c r="C48">
        <f>VLOOKUP($A48,emission!$A$1:$CV$577,MATCH($B$1,emission!$A$1:$CV$1,0),0)</f>
        <v>0</v>
      </c>
      <c r="E48" s="1">
        <v>740</v>
      </c>
      <c r="F48">
        <f t="shared" ref="F48" si="2451">AVERAGE($B444:$B453)*AVERAGE($C$13:$C$22)</f>
        <v>0</v>
      </c>
      <c r="G48">
        <f t="shared" ref="G48" si="2452">AVERAGE($B444:$B453)*AVERAGE($C$23:$C$32)</f>
        <v>0</v>
      </c>
      <c r="H48">
        <f t="shared" ref="H48" si="2453">AVERAGE($B444:$B453)*AVERAGE($C$33:$C$42)</f>
        <v>0</v>
      </c>
      <c r="I48">
        <f t="shared" ref="I48" si="2454">AVERAGE($B444:$B453)*AVERAGE($C$43:$C$52)</f>
        <v>0</v>
      </c>
      <c r="J48">
        <f t="shared" ref="J48" si="2455">AVERAGE($B444:$B453)*AVERAGE($C$53:$C$62)</f>
        <v>0</v>
      </c>
      <c r="K48">
        <f t="shared" ref="K48" si="2456">AVERAGE($B444:$B453)*AVERAGE($C$63:$C$72)</f>
        <v>0</v>
      </c>
      <c r="L48">
        <f t="shared" ref="L48" si="2457">AVERAGE($B444:$B453)*AVERAGE($C$73:$C$82)</f>
        <v>0</v>
      </c>
      <c r="M48">
        <f t="shared" ref="M48" si="2458">AVERAGE($B444:$B453)*AVERAGE($C$83:$C$92)</f>
        <v>0</v>
      </c>
      <c r="N48">
        <f t="shared" ref="N48" si="2459">AVERAGE($B444:$B453)*AVERAGE($C$93:$C$102)</f>
        <v>0</v>
      </c>
      <c r="O48">
        <f t="shared" ref="O48" si="2460">AVERAGE($B444:$B453)*AVERAGE($C$103:$C$112)</f>
        <v>0</v>
      </c>
      <c r="P48">
        <f t="shared" ref="P48" si="2461">AVERAGE($B444:$B453)*AVERAGE($C$113:$C$122)</f>
        <v>0</v>
      </c>
      <c r="Q48">
        <f t="shared" ref="Q48" si="2462">AVERAGE($B444:$B453)*AVERAGE($C$123:$C$132)</f>
        <v>0</v>
      </c>
      <c r="R48">
        <f t="shared" ref="R48" si="2463">AVERAGE($B444:$B453)*AVERAGE($C$133:$C$142)</f>
        <v>0</v>
      </c>
      <c r="S48">
        <f t="shared" ref="S48" si="2464">AVERAGE($B444:$B453)*AVERAGE($C$143:$C$152)</f>
        <v>0</v>
      </c>
      <c r="T48">
        <f t="shared" ref="T48" si="2465">AVERAGE($B444:$B453)*AVERAGE($C$153:$C$162)</f>
        <v>0</v>
      </c>
      <c r="U48">
        <f t="shared" ref="U48" si="2466">AVERAGE($B444:$B453)*AVERAGE($C$163:$C$172)</f>
        <v>0</v>
      </c>
      <c r="V48">
        <f t="shared" ref="V48" si="2467">AVERAGE($B444:$B453)*AVERAGE($C$173:$C$182)</f>
        <v>0</v>
      </c>
      <c r="W48">
        <f t="shared" ref="W48" si="2468">AVERAGE($B444:$B453)*AVERAGE($C$183:$C$192)</f>
        <v>0</v>
      </c>
      <c r="X48">
        <f t="shared" ref="X48" si="2469">AVERAGE($B444:$B453)*AVERAGE($C$193:$C$202)</f>
        <v>0</v>
      </c>
      <c r="Y48">
        <f t="shared" ref="Y48" si="2470">AVERAGE($B444:$B453)*AVERAGE($C$203:$C$212)</f>
        <v>0</v>
      </c>
      <c r="Z48">
        <f t="shared" ref="Z48" si="2471">AVERAGE($B444:$B453)*AVERAGE($C$213:$C$222)</f>
        <v>0</v>
      </c>
      <c r="AA48">
        <f t="shared" ref="AA48" si="2472">AVERAGE($B444:$B453)*AVERAGE($C$223:$C$232)</f>
        <v>0</v>
      </c>
      <c r="AB48">
        <f t="shared" ref="AB48" si="2473">AVERAGE($B444:$B453)*AVERAGE($C$233:$C$242)</f>
        <v>0</v>
      </c>
      <c r="AC48">
        <f t="shared" ref="AC48" si="2474">AVERAGE($B444:$B453)*AVERAGE($C$243:$C$252)</f>
        <v>0</v>
      </c>
      <c r="AD48">
        <f t="shared" ref="AD48" si="2475">AVERAGE($B444:$B453)*AVERAGE($C$253:$C$262)</f>
        <v>0</v>
      </c>
      <c r="AE48">
        <f t="shared" ref="AE48" si="2476">AVERAGE($B444:$B453)*AVERAGE($C$263:$C$272)</f>
        <v>0</v>
      </c>
      <c r="AF48">
        <f t="shared" ref="AF48" si="2477">AVERAGE($B444:$B453)*AVERAGE($C$273:$C$282)</f>
        <v>0</v>
      </c>
      <c r="AG48">
        <f t="shared" ref="AG48" si="2478">AVERAGE($B444:$B453)*AVERAGE($C$283:$C$292)</f>
        <v>0</v>
      </c>
      <c r="AH48">
        <f t="shared" ref="AH48" si="2479">AVERAGE($B444:$B453)*AVERAGE($C$293:$C$302)</f>
        <v>0</v>
      </c>
      <c r="AI48">
        <f t="shared" ref="AI48" si="2480">AVERAGE($B444:$B453)*AVERAGE($C$303:$C$312)</f>
        <v>0</v>
      </c>
      <c r="AJ48">
        <f t="shared" ref="AJ48" si="2481">AVERAGE($B444:$B453)*AVERAGE($C$313:$C$322)</f>
        <v>0</v>
      </c>
      <c r="AK48">
        <f t="shared" ref="AK48" si="2482">AVERAGE($B444:$B453)*AVERAGE($C$323:$C$332)</f>
        <v>0</v>
      </c>
      <c r="AL48">
        <f t="shared" ref="AL48" si="2483">AVERAGE($B444:$B453)*AVERAGE($C$333:$C$342)</f>
        <v>0</v>
      </c>
      <c r="AM48">
        <f t="shared" ref="AM48" si="2484">AVERAGE($B444:$B453)*AVERAGE($C$343:$C$352)</f>
        <v>0</v>
      </c>
      <c r="AN48">
        <f t="shared" ref="AN48" si="2485">AVERAGE($B444:$B453)*AVERAGE($C$353:$C$362)</f>
        <v>0</v>
      </c>
      <c r="AO48">
        <f t="shared" ref="AO48" si="2486">AVERAGE($B444:$B453)*AVERAGE($C$363:$C$372)</f>
        <v>0</v>
      </c>
      <c r="AP48">
        <f t="shared" ref="AP48" si="2487">AVERAGE($B444:$B453)*AVERAGE($C$373:$C$382)</f>
        <v>0</v>
      </c>
      <c r="AQ48">
        <f t="shared" ref="AQ48" si="2488">AVERAGE($B444:$B453)*AVERAGE($C$383:$C$392)</f>
        <v>0</v>
      </c>
      <c r="AR48">
        <f t="shared" ref="AR48" si="2489">AVERAGE($B444:$B453)*AVERAGE($C$393:$C$402)</f>
        <v>0</v>
      </c>
      <c r="AS48">
        <f t="shared" ref="AS48" si="2490">AVERAGE($B444:$B453)*AVERAGE($C$403:$C$412)</f>
        <v>0</v>
      </c>
      <c r="AT48">
        <f t="shared" ref="AT48" si="2491">AVERAGE($B444:$B453)*AVERAGE($C$413:$C$422)</f>
        <v>0</v>
      </c>
      <c r="AU48">
        <f t="shared" ref="AU48" si="2492">AVERAGE($B444:$B453)*AVERAGE($C$423:$C$432)</f>
        <v>0</v>
      </c>
      <c r="AV48">
        <f t="shared" ref="AV48" si="2493">AVERAGE($B444:$B453)*AVERAGE($C$433:$C$442)</f>
        <v>0</v>
      </c>
      <c r="AW48">
        <f t="shared" ref="AW48" si="2494">AVERAGE($B444:$B453)*AVERAGE($C$443:$C$452)</f>
        <v>0</v>
      </c>
      <c r="AX48">
        <f t="shared" ref="AX48" si="2495">AVERAGE($B444:$B453)*AVERAGE($C$453:$C$462)</f>
        <v>0</v>
      </c>
      <c r="AY48">
        <f t="shared" ref="AY48" si="2496">AVERAGE($B444:$B453)*AVERAGE($C$463:$C$472)</f>
        <v>0</v>
      </c>
      <c r="AZ48">
        <f t="shared" ref="AZ48" si="2497">AVERAGE($B444:$B453)*AVERAGE($C$473:$C$482)</f>
        <v>0</v>
      </c>
      <c r="BA48">
        <f t="shared" ref="BA48" si="2498">AVERAGE($B444:$B453)*AVERAGE($C$483:$C$492)</f>
        <v>0</v>
      </c>
      <c r="BB48">
        <f t="shared" ref="BB48" si="2499">AVERAGE($B444:$B453)*AVERAGE($C$493:$C$502)</f>
        <v>0</v>
      </c>
      <c r="BC48">
        <f t="shared" ref="BC48" si="2500">AVERAGE($B444:$B453)*AVERAGE($C$503:$C$512)</f>
        <v>0</v>
      </c>
      <c r="BD48">
        <f t="shared" ref="BD48" si="2501">AVERAGE($B444:$B453)*AVERAGE($C$513:$C$522)</f>
        <v>0</v>
      </c>
      <c r="BE48">
        <f t="shared" ref="BE48" si="2502">AVERAGE($B444:$B453)*AVERAGE($C$523:$C$532)</f>
        <v>0</v>
      </c>
      <c r="BF48">
        <f t="shared" ref="BF48" si="2503">AVERAGE($B444:$B453)*AVERAGE($C$533:$C$542)</f>
        <v>0</v>
      </c>
      <c r="BG48">
        <f t="shared" ref="BG48" si="2504">AVERAGE($B444:$B453)*AVERAGE($C$543:$C$552)</f>
        <v>0</v>
      </c>
      <c r="BH48">
        <f t="shared" ref="BH48" si="2505">AVERAGE($B444:$B453)*AVERAGE($C$553:$C$562)</f>
        <v>0</v>
      </c>
      <c r="BI48">
        <f t="shared" ref="BI48" si="2506">AVERAGE($B444:$B453)*AVERAGE($C$563:$C$572)</f>
        <v>0</v>
      </c>
      <c r="BJ48">
        <f t="shared" ref="BJ48" si="2507">AVERAGE($B444:$B453)*AVERAGE($C$573:$C$582)</f>
        <v>0</v>
      </c>
    </row>
    <row r="49" spans="1:62" x14ac:dyDescent="0.25">
      <c r="A49" s="1">
        <v>345</v>
      </c>
      <c r="B49">
        <f>VLOOKUP($A49,excitation!$A$1:$CV$577,MATCH($B$1,excitation!$A$1:$CV$1,0),0)</f>
        <v>3.9800000000000002E-2</v>
      </c>
      <c r="C49">
        <f>VLOOKUP($A49,emission!$A$1:$CV$577,MATCH($B$1,emission!$A$1:$CV$1,0),0)</f>
        <v>0</v>
      </c>
      <c r="E49" s="1">
        <v>750</v>
      </c>
      <c r="F49">
        <f t="shared" ref="F49" si="2508">AVERAGE($B454:$B463)*AVERAGE($C$13:$C$22)</f>
        <v>0</v>
      </c>
      <c r="G49">
        <f t="shared" ref="G49" si="2509">AVERAGE($B454:$B463)*AVERAGE($C$23:$C$32)</f>
        <v>0</v>
      </c>
      <c r="H49">
        <f t="shared" ref="H49" si="2510">AVERAGE($B454:$B463)*AVERAGE($C$33:$C$42)</f>
        <v>0</v>
      </c>
      <c r="I49">
        <f t="shared" ref="I49" si="2511">AVERAGE($B454:$B463)*AVERAGE($C$43:$C$52)</f>
        <v>0</v>
      </c>
      <c r="J49">
        <f t="shared" ref="J49" si="2512">AVERAGE($B454:$B463)*AVERAGE($C$53:$C$62)</f>
        <v>0</v>
      </c>
      <c r="K49">
        <f t="shared" ref="K49" si="2513">AVERAGE($B454:$B463)*AVERAGE($C$63:$C$72)</f>
        <v>0</v>
      </c>
      <c r="L49">
        <f t="shared" ref="L49" si="2514">AVERAGE($B454:$B463)*AVERAGE($C$73:$C$82)</f>
        <v>0</v>
      </c>
      <c r="M49">
        <f t="shared" ref="M49" si="2515">AVERAGE($B454:$B463)*AVERAGE($C$83:$C$92)</f>
        <v>0</v>
      </c>
      <c r="N49">
        <f t="shared" ref="N49" si="2516">AVERAGE($B454:$B463)*AVERAGE($C$93:$C$102)</f>
        <v>0</v>
      </c>
      <c r="O49">
        <f t="shared" ref="O49" si="2517">AVERAGE($B454:$B463)*AVERAGE($C$103:$C$112)</f>
        <v>0</v>
      </c>
      <c r="P49">
        <f t="shared" ref="P49" si="2518">AVERAGE($B454:$B463)*AVERAGE($C$113:$C$122)</f>
        <v>0</v>
      </c>
      <c r="Q49">
        <f t="shared" ref="Q49" si="2519">AVERAGE($B454:$B463)*AVERAGE($C$123:$C$132)</f>
        <v>0</v>
      </c>
      <c r="R49">
        <f t="shared" ref="R49" si="2520">AVERAGE($B454:$B463)*AVERAGE($C$133:$C$142)</f>
        <v>0</v>
      </c>
      <c r="S49">
        <f t="shared" ref="S49" si="2521">AVERAGE($B454:$B463)*AVERAGE($C$143:$C$152)</f>
        <v>0</v>
      </c>
      <c r="T49">
        <f t="shared" ref="T49" si="2522">AVERAGE($B454:$B463)*AVERAGE($C$153:$C$162)</f>
        <v>0</v>
      </c>
      <c r="U49">
        <f t="shared" ref="U49" si="2523">AVERAGE($B454:$B463)*AVERAGE($C$163:$C$172)</f>
        <v>0</v>
      </c>
      <c r="V49">
        <f t="shared" ref="V49" si="2524">AVERAGE($B454:$B463)*AVERAGE($C$173:$C$182)</f>
        <v>0</v>
      </c>
      <c r="W49">
        <f t="shared" ref="W49" si="2525">AVERAGE($B454:$B463)*AVERAGE($C$183:$C$192)</f>
        <v>0</v>
      </c>
      <c r="X49">
        <f t="shared" ref="X49" si="2526">AVERAGE($B454:$B463)*AVERAGE($C$193:$C$202)</f>
        <v>0</v>
      </c>
      <c r="Y49">
        <f t="shared" ref="Y49" si="2527">AVERAGE($B454:$B463)*AVERAGE($C$203:$C$212)</f>
        <v>0</v>
      </c>
      <c r="Z49">
        <f t="shared" ref="Z49" si="2528">AVERAGE($B454:$B463)*AVERAGE($C$213:$C$222)</f>
        <v>0</v>
      </c>
      <c r="AA49">
        <f t="shared" ref="AA49" si="2529">AVERAGE($B454:$B463)*AVERAGE($C$223:$C$232)</f>
        <v>0</v>
      </c>
      <c r="AB49">
        <f t="shared" ref="AB49" si="2530">AVERAGE($B454:$B463)*AVERAGE($C$233:$C$242)</f>
        <v>0</v>
      </c>
      <c r="AC49">
        <f t="shared" ref="AC49" si="2531">AVERAGE($B454:$B463)*AVERAGE($C$243:$C$252)</f>
        <v>0</v>
      </c>
      <c r="AD49">
        <f t="shared" ref="AD49" si="2532">AVERAGE($B454:$B463)*AVERAGE($C$253:$C$262)</f>
        <v>0</v>
      </c>
      <c r="AE49">
        <f t="shared" ref="AE49" si="2533">AVERAGE($B454:$B463)*AVERAGE($C$263:$C$272)</f>
        <v>0</v>
      </c>
      <c r="AF49">
        <f t="shared" ref="AF49" si="2534">AVERAGE($B454:$B463)*AVERAGE($C$273:$C$282)</f>
        <v>0</v>
      </c>
      <c r="AG49">
        <f t="shared" ref="AG49" si="2535">AVERAGE($B454:$B463)*AVERAGE($C$283:$C$292)</f>
        <v>0</v>
      </c>
      <c r="AH49">
        <f t="shared" ref="AH49" si="2536">AVERAGE($B454:$B463)*AVERAGE($C$293:$C$302)</f>
        <v>0</v>
      </c>
      <c r="AI49">
        <f t="shared" ref="AI49" si="2537">AVERAGE($B454:$B463)*AVERAGE($C$303:$C$312)</f>
        <v>0</v>
      </c>
      <c r="AJ49">
        <f t="shared" ref="AJ49" si="2538">AVERAGE($B454:$B463)*AVERAGE($C$313:$C$322)</f>
        <v>0</v>
      </c>
      <c r="AK49">
        <f t="shared" ref="AK49" si="2539">AVERAGE($B454:$B463)*AVERAGE($C$323:$C$332)</f>
        <v>0</v>
      </c>
      <c r="AL49">
        <f t="shared" ref="AL49" si="2540">AVERAGE($B454:$B463)*AVERAGE($C$333:$C$342)</f>
        <v>0</v>
      </c>
      <c r="AM49">
        <f t="shared" ref="AM49" si="2541">AVERAGE($B454:$B463)*AVERAGE($C$343:$C$352)</f>
        <v>0</v>
      </c>
      <c r="AN49">
        <f t="shared" ref="AN49" si="2542">AVERAGE($B454:$B463)*AVERAGE($C$353:$C$362)</f>
        <v>0</v>
      </c>
      <c r="AO49">
        <f t="shared" ref="AO49" si="2543">AVERAGE($B454:$B463)*AVERAGE($C$363:$C$372)</f>
        <v>0</v>
      </c>
      <c r="AP49">
        <f t="shared" ref="AP49" si="2544">AVERAGE($B454:$B463)*AVERAGE($C$373:$C$382)</f>
        <v>0</v>
      </c>
      <c r="AQ49">
        <f t="shared" ref="AQ49" si="2545">AVERAGE($B454:$B463)*AVERAGE($C$383:$C$392)</f>
        <v>0</v>
      </c>
      <c r="AR49">
        <f t="shared" ref="AR49" si="2546">AVERAGE($B454:$B463)*AVERAGE($C$393:$C$402)</f>
        <v>0</v>
      </c>
      <c r="AS49">
        <f t="shared" ref="AS49" si="2547">AVERAGE($B454:$B463)*AVERAGE($C$403:$C$412)</f>
        <v>0</v>
      </c>
      <c r="AT49">
        <f t="shared" ref="AT49" si="2548">AVERAGE($B454:$B463)*AVERAGE($C$413:$C$422)</f>
        <v>0</v>
      </c>
      <c r="AU49">
        <f t="shared" ref="AU49" si="2549">AVERAGE($B454:$B463)*AVERAGE($C$423:$C$432)</f>
        <v>0</v>
      </c>
      <c r="AV49">
        <f t="shared" ref="AV49" si="2550">AVERAGE($B454:$B463)*AVERAGE($C$433:$C$442)</f>
        <v>0</v>
      </c>
      <c r="AW49">
        <f t="shared" ref="AW49" si="2551">AVERAGE($B454:$B463)*AVERAGE($C$443:$C$452)</f>
        <v>0</v>
      </c>
      <c r="AX49">
        <f t="shared" ref="AX49" si="2552">AVERAGE($B454:$B463)*AVERAGE($C$453:$C$462)</f>
        <v>0</v>
      </c>
      <c r="AY49">
        <f t="shared" ref="AY49" si="2553">AVERAGE($B454:$B463)*AVERAGE($C$463:$C$472)</f>
        <v>0</v>
      </c>
      <c r="AZ49">
        <f t="shared" ref="AZ49" si="2554">AVERAGE($B454:$B463)*AVERAGE($C$473:$C$482)</f>
        <v>0</v>
      </c>
      <c r="BA49">
        <f t="shared" ref="BA49" si="2555">AVERAGE($B454:$B463)*AVERAGE($C$483:$C$492)</f>
        <v>0</v>
      </c>
      <c r="BB49">
        <f t="shared" ref="BB49" si="2556">AVERAGE($B454:$B463)*AVERAGE($C$493:$C$502)</f>
        <v>0</v>
      </c>
      <c r="BC49">
        <f t="shared" ref="BC49" si="2557">AVERAGE($B454:$B463)*AVERAGE($C$503:$C$512)</f>
        <v>0</v>
      </c>
      <c r="BD49">
        <f t="shared" ref="BD49" si="2558">AVERAGE($B454:$B463)*AVERAGE($C$513:$C$522)</f>
        <v>0</v>
      </c>
      <c r="BE49">
        <f t="shared" ref="BE49" si="2559">AVERAGE($B454:$B463)*AVERAGE($C$523:$C$532)</f>
        <v>0</v>
      </c>
      <c r="BF49">
        <f t="shared" ref="BF49" si="2560">AVERAGE($B454:$B463)*AVERAGE($C$533:$C$542)</f>
        <v>0</v>
      </c>
      <c r="BG49">
        <f t="shared" ref="BG49" si="2561">AVERAGE($B454:$B463)*AVERAGE($C$543:$C$552)</f>
        <v>0</v>
      </c>
      <c r="BH49">
        <f t="shared" ref="BH49" si="2562">AVERAGE($B454:$B463)*AVERAGE($C$553:$C$562)</f>
        <v>0</v>
      </c>
      <c r="BI49">
        <f t="shared" ref="BI49" si="2563">AVERAGE($B454:$B463)*AVERAGE($C$563:$C$572)</f>
        <v>0</v>
      </c>
      <c r="BJ49">
        <f t="shared" ref="BJ49" si="2564">AVERAGE($B454:$B463)*AVERAGE($C$573:$C$582)</f>
        <v>0</v>
      </c>
    </row>
    <row r="50" spans="1:62" x14ac:dyDescent="0.25">
      <c r="A50" s="1">
        <v>346</v>
      </c>
      <c r="B50">
        <f>VLOOKUP($A50,excitation!$A$1:$CV$577,MATCH($B$1,excitation!$A$1:$CV$1,0),0)</f>
        <v>4.1200000000000001E-2</v>
      </c>
      <c r="C50">
        <f>VLOOKUP($A50,emission!$A$1:$CV$577,MATCH($B$1,emission!$A$1:$CV$1,0),0)</f>
        <v>0</v>
      </c>
      <c r="E50" s="1">
        <v>760</v>
      </c>
      <c r="F50">
        <f t="shared" ref="F50" si="2565">AVERAGE($B464:$B473)*AVERAGE($C$13:$C$22)</f>
        <v>0</v>
      </c>
      <c r="G50">
        <f t="shared" ref="G50" si="2566">AVERAGE($B464:$B473)*AVERAGE($C$23:$C$32)</f>
        <v>0</v>
      </c>
      <c r="H50">
        <f t="shared" ref="H50" si="2567">AVERAGE($B464:$B473)*AVERAGE($C$33:$C$42)</f>
        <v>0</v>
      </c>
      <c r="I50">
        <f t="shared" ref="I50" si="2568">AVERAGE($B464:$B473)*AVERAGE($C$43:$C$52)</f>
        <v>0</v>
      </c>
      <c r="J50">
        <f t="shared" ref="J50" si="2569">AVERAGE($B464:$B473)*AVERAGE($C$53:$C$62)</f>
        <v>0</v>
      </c>
      <c r="K50">
        <f t="shared" ref="K50" si="2570">AVERAGE($B464:$B473)*AVERAGE($C$63:$C$72)</f>
        <v>0</v>
      </c>
      <c r="L50">
        <f t="shared" ref="L50" si="2571">AVERAGE($B464:$B473)*AVERAGE($C$73:$C$82)</f>
        <v>0</v>
      </c>
      <c r="M50">
        <f t="shared" ref="M50" si="2572">AVERAGE($B464:$B473)*AVERAGE($C$83:$C$92)</f>
        <v>0</v>
      </c>
      <c r="N50">
        <f t="shared" ref="N50" si="2573">AVERAGE($B464:$B473)*AVERAGE($C$93:$C$102)</f>
        <v>0</v>
      </c>
      <c r="O50">
        <f t="shared" ref="O50" si="2574">AVERAGE($B464:$B473)*AVERAGE($C$103:$C$112)</f>
        <v>0</v>
      </c>
      <c r="P50">
        <f t="shared" ref="P50" si="2575">AVERAGE($B464:$B473)*AVERAGE($C$113:$C$122)</f>
        <v>0</v>
      </c>
      <c r="Q50">
        <f t="shared" ref="Q50" si="2576">AVERAGE($B464:$B473)*AVERAGE($C$123:$C$132)</f>
        <v>0</v>
      </c>
      <c r="R50">
        <f t="shared" ref="R50" si="2577">AVERAGE($B464:$B473)*AVERAGE($C$133:$C$142)</f>
        <v>0</v>
      </c>
      <c r="S50">
        <f t="shared" ref="S50" si="2578">AVERAGE($B464:$B473)*AVERAGE($C$143:$C$152)</f>
        <v>0</v>
      </c>
      <c r="T50">
        <f t="shared" ref="T50" si="2579">AVERAGE($B464:$B473)*AVERAGE($C$153:$C$162)</f>
        <v>0</v>
      </c>
      <c r="U50">
        <f t="shared" ref="U50" si="2580">AVERAGE($B464:$B473)*AVERAGE($C$163:$C$172)</f>
        <v>0</v>
      </c>
      <c r="V50">
        <f t="shared" ref="V50" si="2581">AVERAGE($B464:$B473)*AVERAGE($C$173:$C$182)</f>
        <v>0</v>
      </c>
      <c r="W50">
        <f t="shared" ref="W50" si="2582">AVERAGE($B464:$B473)*AVERAGE($C$183:$C$192)</f>
        <v>0</v>
      </c>
      <c r="X50">
        <f t="shared" ref="X50" si="2583">AVERAGE($B464:$B473)*AVERAGE($C$193:$C$202)</f>
        <v>0</v>
      </c>
      <c r="Y50">
        <f t="shared" ref="Y50" si="2584">AVERAGE($B464:$B473)*AVERAGE($C$203:$C$212)</f>
        <v>0</v>
      </c>
      <c r="Z50">
        <f t="shared" ref="Z50" si="2585">AVERAGE($B464:$B473)*AVERAGE($C$213:$C$222)</f>
        <v>0</v>
      </c>
      <c r="AA50">
        <f t="shared" ref="AA50" si="2586">AVERAGE($B464:$B473)*AVERAGE($C$223:$C$232)</f>
        <v>0</v>
      </c>
      <c r="AB50">
        <f t="shared" ref="AB50" si="2587">AVERAGE($B464:$B473)*AVERAGE($C$233:$C$242)</f>
        <v>0</v>
      </c>
      <c r="AC50">
        <f t="shared" ref="AC50" si="2588">AVERAGE($B464:$B473)*AVERAGE($C$243:$C$252)</f>
        <v>0</v>
      </c>
      <c r="AD50">
        <f t="shared" ref="AD50" si="2589">AVERAGE($B464:$B473)*AVERAGE($C$253:$C$262)</f>
        <v>0</v>
      </c>
      <c r="AE50">
        <f t="shared" ref="AE50" si="2590">AVERAGE($B464:$B473)*AVERAGE($C$263:$C$272)</f>
        <v>0</v>
      </c>
      <c r="AF50">
        <f t="shared" ref="AF50" si="2591">AVERAGE($B464:$B473)*AVERAGE($C$273:$C$282)</f>
        <v>0</v>
      </c>
      <c r="AG50">
        <f t="shared" ref="AG50" si="2592">AVERAGE($B464:$B473)*AVERAGE($C$283:$C$292)</f>
        <v>0</v>
      </c>
      <c r="AH50">
        <f t="shared" ref="AH50" si="2593">AVERAGE($B464:$B473)*AVERAGE($C$293:$C$302)</f>
        <v>0</v>
      </c>
      <c r="AI50">
        <f t="shared" ref="AI50" si="2594">AVERAGE($B464:$B473)*AVERAGE($C$303:$C$312)</f>
        <v>0</v>
      </c>
      <c r="AJ50">
        <f t="shared" ref="AJ50" si="2595">AVERAGE($B464:$B473)*AVERAGE($C$313:$C$322)</f>
        <v>0</v>
      </c>
      <c r="AK50">
        <f t="shared" ref="AK50" si="2596">AVERAGE($B464:$B473)*AVERAGE($C$323:$C$332)</f>
        <v>0</v>
      </c>
      <c r="AL50">
        <f t="shared" ref="AL50" si="2597">AVERAGE($B464:$B473)*AVERAGE($C$333:$C$342)</f>
        <v>0</v>
      </c>
      <c r="AM50">
        <f t="shared" ref="AM50" si="2598">AVERAGE($B464:$B473)*AVERAGE($C$343:$C$352)</f>
        <v>0</v>
      </c>
      <c r="AN50">
        <f t="shared" ref="AN50" si="2599">AVERAGE($B464:$B473)*AVERAGE($C$353:$C$362)</f>
        <v>0</v>
      </c>
      <c r="AO50">
        <f t="shared" ref="AO50" si="2600">AVERAGE($B464:$B473)*AVERAGE($C$363:$C$372)</f>
        <v>0</v>
      </c>
      <c r="AP50">
        <f t="shared" ref="AP50" si="2601">AVERAGE($B464:$B473)*AVERAGE($C$373:$C$382)</f>
        <v>0</v>
      </c>
      <c r="AQ50">
        <f t="shared" ref="AQ50" si="2602">AVERAGE($B464:$B473)*AVERAGE($C$383:$C$392)</f>
        <v>0</v>
      </c>
      <c r="AR50">
        <f t="shared" ref="AR50" si="2603">AVERAGE($B464:$B473)*AVERAGE($C$393:$C$402)</f>
        <v>0</v>
      </c>
      <c r="AS50">
        <f t="shared" ref="AS50" si="2604">AVERAGE($B464:$B473)*AVERAGE($C$403:$C$412)</f>
        <v>0</v>
      </c>
      <c r="AT50">
        <f t="shared" ref="AT50" si="2605">AVERAGE($B464:$B473)*AVERAGE($C$413:$C$422)</f>
        <v>0</v>
      </c>
      <c r="AU50">
        <f t="shared" ref="AU50" si="2606">AVERAGE($B464:$B473)*AVERAGE($C$423:$C$432)</f>
        <v>0</v>
      </c>
      <c r="AV50">
        <f t="shared" ref="AV50" si="2607">AVERAGE($B464:$B473)*AVERAGE($C$433:$C$442)</f>
        <v>0</v>
      </c>
      <c r="AW50">
        <f t="shared" ref="AW50" si="2608">AVERAGE($B464:$B473)*AVERAGE($C$443:$C$452)</f>
        <v>0</v>
      </c>
      <c r="AX50">
        <f t="shared" ref="AX50" si="2609">AVERAGE($B464:$B473)*AVERAGE($C$453:$C$462)</f>
        <v>0</v>
      </c>
      <c r="AY50">
        <f t="shared" ref="AY50" si="2610">AVERAGE($B464:$B473)*AVERAGE($C$463:$C$472)</f>
        <v>0</v>
      </c>
      <c r="AZ50">
        <f t="shared" ref="AZ50" si="2611">AVERAGE($B464:$B473)*AVERAGE($C$473:$C$482)</f>
        <v>0</v>
      </c>
      <c r="BA50">
        <f t="shared" ref="BA50" si="2612">AVERAGE($B464:$B473)*AVERAGE($C$483:$C$492)</f>
        <v>0</v>
      </c>
      <c r="BB50">
        <f t="shared" ref="BB50" si="2613">AVERAGE($B464:$B473)*AVERAGE($C$493:$C$502)</f>
        <v>0</v>
      </c>
      <c r="BC50">
        <f t="shared" ref="BC50" si="2614">AVERAGE($B464:$B473)*AVERAGE($C$503:$C$512)</f>
        <v>0</v>
      </c>
      <c r="BD50">
        <f t="shared" ref="BD50" si="2615">AVERAGE($B464:$B473)*AVERAGE($C$513:$C$522)</f>
        <v>0</v>
      </c>
      <c r="BE50">
        <f t="shared" ref="BE50" si="2616">AVERAGE($B464:$B473)*AVERAGE($C$523:$C$532)</f>
        <v>0</v>
      </c>
      <c r="BF50">
        <f t="shared" ref="BF50" si="2617">AVERAGE($B464:$B473)*AVERAGE($C$533:$C$542)</f>
        <v>0</v>
      </c>
      <c r="BG50">
        <f t="shared" ref="BG50" si="2618">AVERAGE($B464:$B473)*AVERAGE($C$543:$C$552)</f>
        <v>0</v>
      </c>
      <c r="BH50">
        <f t="shared" ref="BH50" si="2619">AVERAGE($B464:$B473)*AVERAGE($C$553:$C$562)</f>
        <v>0</v>
      </c>
      <c r="BI50">
        <f t="shared" ref="BI50" si="2620">AVERAGE($B464:$B473)*AVERAGE($C$563:$C$572)</f>
        <v>0</v>
      </c>
      <c r="BJ50">
        <f t="shared" ref="BJ50" si="2621">AVERAGE($B464:$B473)*AVERAGE($C$573:$C$582)</f>
        <v>0</v>
      </c>
    </row>
    <row r="51" spans="1:62" x14ac:dyDescent="0.25">
      <c r="A51" s="1">
        <v>347</v>
      </c>
      <c r="B51">
        <f>VLOOKUP($A51,excitation!$A$1:$CV$577,MATCH($B$1,excitation!$A$1:$CV$1,0),0)</f>
        <v>4.2900000000000001E-2</v>
      </c>
      <c r="C51">
        <f>VLOOKUP($A51,emission!$A$1:$CV$577,MATCH($B$1,emission!$A$1:$CV$1,0),0)</f>
        <v>0</v>
      </c>
      <c r="E51" s="1">
        <v>770</v>
      </c>
      <c r="F51">
        <f t="shared" ref="F51" si="2622">AVERAGE($B474:$B483)*AVERAGE($C$13:$C$22)</f>
        <v>0</v>
      </c>
      <c r="G51">
        <f t="shared" ref="G51" si="2623">AVERAGE($B474:$B483)*AVERAGE($C$23:$C$32)</f>
        <v>0</v>
      </c>
      <c r="H51">
        <f t="shared" ref="H51" si="2624">AVERAGE($B474:$B483)*AVERAGE($C$33:$C$42)</f>
        <v>0</v>
      </c>
      <c r="I51">
        <f t="shared" ref="I51" si="2625">AVERAGE($B474:$B483)*AVERAGE($C$43:$C$52)</f>
        <v>0</v>
      </c>
      <c r="J51">
        <f t="shared" ref="J51" si="2626">AVERAGE($B474:$B483)*AVERAGE($C$53:$C$62)</f>
        <v>0</v>
      </c>
      <c r="K51">
        <f t="shared" ref="K51" si="2627">AVERAGE($B474:$B483)*AVERAGE($C$63:$C$72)</f>
        <v>0</v>
      </c>
      <c r="L51">
        <f t="shared" ref="L51" si="2628">AVERAGE($B474:$B483)*AVERAGE($C$73:$C$82)</f>
        <v>0</v>
      </c>
      <c r="M51">
        <f t="shared" ref="M51" si="2629">AVERAGE($B474:$B483)*AVERAGE($C$83:$C$92)</f>
        <v>0</v>
      </c>
      <c r="N51">
        <f t="shared" ref="N51" si="2630">AVERAGE($B474:$B483)*AVERAGE($C$93:$C$102)</f>
        <v>0</v>
      </c>
      <c r="O51">
        <f t="shared" ref="O51" si="2631">AVERAGE($B474:$B483)*AVERAGE($C$103:$C$112)</f>
        <v>0</v>
      </c>
      <c r="P51">
        <f t="shared" ref="P51" si="2632">AVERAGE($B474:$B483)*AVERAGE($C$113:$C$122)</f>
        <v>0</v>
      </c>
      <c r="Q51">
        <f t="shared" ref="Q51" si="2633">AVERAGE($B474:$B483)*AVERAGE($C$123:$C$132)</f>
        <v>0</v>
      </c>
      <c r="R51">
        <f t="shared" ref="R51" si="2634">AVERAGE($B474:$B483)*AVERAGE($C$133:$C$142)</f>
        <v>0</v>
      </c>
      <c r="S51">
        <f t="shared" ref="S51" si="2635">AVERAGE($B474:$B483)*AVERAGE($C$143:$C$152)</f>
        <v>0</v>
      </c>
      <c r="T51">
        <f t="shared" ref="T51" si="2636">AVERAGE($B474:$B483)*AVERAGE($C$153:$C$162)</f>
        <v>0</v>
      </c>
      <c r="U51">
        <f t="shared" ref="U51" si="2637">AVERAGE($B474:$B483)*AVERAGE($C$163:$C$172)</f>
        <v>0</v>
      </c>
      <c r="V51">
        <f t="shared" ref="V51" si="2638">AVERAGE($B474:$B483)*AVERAGE($C$173:$C$182)</f>
        <v>0</v>
      </c>
      <c r="W51">
        <f t="shared" ref="W51" si="2639">AVERAGE($B474:$B483)*AVERAGE($C$183:$C$192)</f>
        <v>0</v>
      </c>
      <c r="X51">
        <f t="shared" ref="X51" si="2640">AVERAGE($B474:$B483)*AVERAGE($C$193:$C$202)</f>
        <v>0</v>
      </c>
      <c r="Y51">
        <f t="shared" ref="Y51" si="2641">AVERAGE($B474:$B483)*AVERAGE($C$203:$C$212)</f>
        <v>0</v>
      </c>
      <c r="Z51">
        <f t="shared" ref="Z51" si="2642">AVERAGE($B474:$B483)*AVERAGE($C$213:$C$222)</f>
        <v>0</v>
      </c>
      <c r="AA51">
        <f t="shared" ref="AA51" si="2643">AVERAGE($B474:$B483)*AVERAGE($C$223:$C$232)</f>
        <v>0</v>
      </c>
      <c r="AB51">
        <f t="shared" ref="AB51" si="2644">AVERAGE($B474:$B483)*AVERAGE($C$233:$C$242)</f>
        <v>0</v>
      </c>
      <c r="AC51">
        <f t="shared" ref="AC51" si="2645">AVERAGE($B474:$B483)*AVERAGE($C$243:$C$252)</f>
        <v>0</v>
      </c>
      <c r="AD51">
        <f t="shared" ref="AD51" si="2646">AVERAGE($B474:$B483)*AVERAGE($C$253:$C$262)</f>
        <v>0</v>
      </c>
      <c r="AE51">
        <f t="shared" ref="AE51" si="2647">AVERAGE($B474:$B483)*AVERAGE($C$263:$C$272)</f>
        <v>0</v>
      </c>
      <c r="AF51">
        <f t="shared" ref="AF51" si="2648">AVERAGE($B474:$B483)*AVERAGE($C$273:$C$282)</f>
        <v>0</v>
      </c>
      <c r="AG51">
        <f t="shared" ref="AG51" si="2649">AVERAGE($B474:$B483)*AVERAGE($C$283:$C$292)</f>
        <v>0</v>
      </c>
      <c r="AH51">
        <f t="shared" ref="AH51" si="2650">AVERAGE($B474:$B483)*AVERAGE($C$293:$C$302)</f>
        <v>0</v>
      </c>
      <c r="AI51">
        <f t="shared" ref="AI51" si="2651">AVERAGE($B474:$B483)*AVERAGE($C$303:$C$312)</f>
        <v>0</v>
      </c>
      <c r="AJ51">
        <f t="shared" ref="AJ51" si="2652">AVERAGE($B474:$B483)*AVERAGE($C$313:$C$322)</f>
        <v>0</v>
      </c>
      <c r="AK51">
        <f t="shared" ref="AK51" si="2653">AVERAGE($B474:$B483)*AVERAGE($C$323:$C$332)</f>
        <v>0</v>
      </c>
      <c r="AL51">
        <f t="shared" ref="AL51" si="2654">AVERAGE($B474:$B483)*AVERAGE($C$333:$C$342)</f>
        <v>0</v>
      </c>
      <c r="AM51">
        <f t="shared" ref="AM51" si="2655">AVERAGE($B474:$B483)*AVERAGE($C$343:$C$352)</f>
        <v>0</v>
      </c>
      <c r="AN51">
        <f t="shared" ref="AN51" si="2656">AVERAGE($B474:$B483)*AVERAGE($C$353:$C$362)</f>
        <v>0</v>
      </c>
      <c r="AO51">
        <f t="shared" ref="AO51" si="2657">AVERAGE($B474:$B483)*AVERAGE($C$363:$C$372)</f>
        <v>0</v>
      </c>
      <c r="AP51">
        <f t="shared" ref="AP51" si="2658">AVERAGE($B474:$B483)*AVERAGE($C$373:$C$382)</f>
        <v>0</v>
      </c>
      <c r="AQ51">
        <f t="shared" ref="AQ51" si="2659">AVERAGE($B474:$B483)*AVERAGE($C$383:$C$392)</f>
        <v>0</v>
      </c>
      <c r="AR51">
        <f t="shared" ref="AR51" si="2660">AVERAGE($B474:$B483)*AVERAGE($C$393:$C$402)</f>
        <v>0</v>
      </c>
      <c r="AS51">
        <f t="shared" ref="AS51" si="2661">AVERAGE($B474:$B483)*AVERAGE($C$403:$C$412)</f>
        <v>0</v>
      </c>
      <c r="AT51">
        <f t="shared" ref="AT51" si="2662">AVERAGE($B474:$B483)*AVERAGE($C$413:$C$422)</f>
        <v>0</v>
      </c>
      <c r="AU51">
        <f t="shared" ref="AU51" si="2663">AVERAGE($B474:$B483)*AVERAGE($C$423:$C$432)</f>
        <v>0</v>
      </c>
      <c r="AV51">
        <f t="shared" ref="AV51" si="2664">AVERAGE($B474:$B483)*AVERAGE($C$433:$C$442)</f>
        <v>0</v>
      </c>
      <c r="AW51">
        <f t="shared" ref="AW51" si="2665">AVERAGE($B474:$B483)*AVERAGE($C$443:$C$452)</f>
        <v>0</v>
      </c>
      <c r="AX51">
        <f t="shared" ref="AX51" si="2666">AVERAGE($B474:$B483)*AVERAGE($C$453:$C$462)</f>
        <v>0</v>
      </c>
      <c r="AY51">
        <f t="shared" ref="AY51" si="2667">AVERAGE($B474:$B483)*AVERAGE($C$463:$C$472)</f>
        <v>0</v>
      </c>
      <c r="AZ51">
        <f t="shared" ref="AZ51" si="2668">AVERAGE($B474:$B483)*AVERAGE($C$473:$C$482)</f>
        <v>0</v>
      </c>
      <c r="BA51">
        <f t="shared" ref="BA51" si="2669">AVERAGE($B474:$B483)*AVERAGE($C$483:$C$492)</f>
        <v>0</v>
      </c>
      <c r="BB51">
        <f t="shared" ref="BB51" si="2670">AVERAGE($B474:$B483)*AVERAGE($C$493:$C$502)</f>
        <v>0</v>
      </c>
      <c r="BC51">
        <f t="shared" ref="BC51" si="2671">AVERAGE($B474:$B483)*AVERAGE($C$503:$C$512)</f>
        <v>0</v>
      </c>
      <c r="BD51">
        <f t="shared" ref="BD51" si="2672">AVERAGE($B474:$B483)*AVERAGE($C$513:$C$522)</f>
        <v>0</v>
      </c>
      <c r="BE51">
        <f t="shared" ref="BE51" si="2673">AVERAGE($B474:$B483)*AVERAGE($C$523:$C$532)</f>
        <v>0</v>
      </c>
      <c r="BF51">
        <f t="shared" ref="BF51" si="2674">AVERAGE($B474:$B483)*AVERAGE($C$533:$C$542)</f>
        <v>0</v>
      </c>
      <c r="BG51">
        <f t="shared" ref="BG51" si="2675">AVERAGE($B474:$B483)*AVERAGE($C$543:$C$552)</f>
        <v>0</v>
      </c>
      <c r="BH51">
        <f t="shared" ref="BH51" si="2676">AVERAGE($B474:$B483)*AVERAGE($C$553:$C$562)</f>
        <v>0</v>
      </c>
      <c r="BI51">
        <f t="shared" ref="BI51" si="2677">AVERAGE($B474:$B483)*AVERAGE($C$563:$C$572)</f>
        <v>0</v>
      </c>
      <c r="BJ51">
        <f t="shared" ref="BJ51" si="2678">AVERAGE($B474:$B483)*AVERAGE($C$573:$C$582)</f>
        <v>0</v>
      </c>
    </row>
    <row r="52" spans="1:62" x14ac:dyDescent="0.25">
      <c r="A52" s="1">
        <v>348</v>
      </c>
      <c r="B52">
        <f>VLOOKUP($A52,excitation!$A$1:$CV$577,MATCH($B$1,excitation!$A$1:$CV$1,0),0)</f>
        <v>4.3799999999999999E-2</v>
      </c>
      <c r="C52">
        <f>VLOOKUP($A52,emission!$A$1:$CV$577,MATCH($B$1,emission!$A$1:$CV$1,0),0)</f>
        <v>0</v>
      </c>
      <c r="E52" s="1">
        <v>780</v>
      </c>
      <c r="F52">
        <f t="shared" ref="F52" si="2679">AVERAGE($B484:$B493)*AVERAGE($C$13:$C$22)</f>
        <v>0</v>
      </c>
      <c r="G52">
        <f t="shared" ref="G52" si="2680">AVERAGE($B484:$B493)*AVERAGE($C$23:$C$32)</f>
        <v>0</v>
      </c>
      <c r="H52">
        <f t="shared" ref="H52" si="2681">AVERAGE($B484:$B493)*AVERAGE($C$33:$C$42)</f>
        <v>0</v>
      </c>
      <c r="I52">
        <f t="shared" ref="I52" si="2682">AVERAGE($B484:$B493)*AVERAGE($C$43:$C$52)</f>
        <v>0</v>
      </c>
      <c r="J52">
        <f t="shared" ref="J52" si="2683">AVERAGE($B484:$B493)*AVERAGE($C$53:$C$62)</f>
        <v>0</v>
      </c>
      <c r="K52">
        <f t="shared" ref="K52" si="2684">AVERAGE($B484:$B493)*AVERAGE($C$63:$C$72)</f>
        <v>0</v>
      </c>
      <c r="L52">
        <f t="shared" ref="L52" si="2685">AVERAGE($B484:$B493)*AVERAGE($C$73:$C$82)</f>
        <v>0</v>
      </c>
      <c r="M52">
        <f t="shared" ref="M52" si="2686">AVERAGE($B484:$B493)*AVERAGE($C$83:$C$92)</f>
        <v>0</v>
      </c>
      <c r="N52">
        <f t="shared" ref="N52" si="2687">AVERAGE($B484:$B493)*AVERAGE($C$93:$C$102)</f>
        <v>0</v>
      </c>
      <c r="O52">
        <f t="shared" ref="O52" si="2688">AVERAGE($B484:$B493)*AVERAGE($C$103:$C$112)</f>
        <v>0</v>
      </c>
      <c r="P52">
        <f t="shared" ref="P52" si="2689">AVERAGE($B484:$B493)*AVERAGE($C$113:$C$122)</f>
        <v>0</v>
      </c>
      <c r="Q52">
        <f t="shared" ref="Q52" si="2690">AVERAGE($B484:$B493)*AVERAGE($C$123:$C$132)</f>
        <v>0</v>
      </c>
      <c r="R52">
        <f t="shared" ref="R52" si="2691">AVERAGE($B484:$B493)*AVERAGE($C$133:$C$142)</f>
        <v>0</v>
      </c>
      <c r="S52">
        <f t="shared" ref="S52" si="2692">AVERAGE($B484:$B493)*AVERAGE($C$143:$C$152)</f>
        <v>0</v>
      </c>
      <c r="T52">
        <f t="shared" ref="T52" si="2693">AVERAGE($B484:$B493)*AVERAGE($C$153:$C$162)</f>
        <v>0</v>
      </c>
      <c r="U52">
        <f t="shared" ref="U52" si="2694">AVERAGE($B484:$B493)*AVERAGE($C$163:$C$172)</f>
        <v>0</v>
      </c>
      <c r="V52">
        <f t="shared" ref="V52" si="2695">AVERAGE($B484:$B493)*AVERAGE($C$173:$C$182)</f>
        <v>0</v>
      </c>
      <c r="W52">
        <f t="shared" ref="W52" si="2696">AVERAGE($B484:$B493)*AVERAGE($C$183:$C$192)</f>
        <v>0</v>
      </c>
      <c r="X52">
        <f t="shared" ref="X52" si="2697">AVERAGE($B484:$B493)*AVERAGE($C$193:$C$202)</f>
        <v>0</v>
      </c>
      <c r="Y52">
        <f t="shared" ref="Y52" si="2698">AVERAGE($B484:$B493)*AVERAGE($C$203:$C$212)</f>
        <v>0</v>
      </c>
      <c r="Z52">
        <f t="shared" ref="Z52" si="2699">AVERAGE($B484:$B493)*AVERAGE($C$213:$C$222)</f>
        <v>0</v>
      </c>
      <c r="AA52">
        <f t="shared" ref="AA52" si="2700">AVERAGE($B484:$B493)*AVERAGE($C$223:$C$232)</f>
        <v>0</v>
      </c>
      <c r="AB52">
        <f t="shared" ref="AB52" si="2701">AVERAGE($B484:$B493)*AVERAGE($C$233:$C$242)</f>
        <v>0</v>
      </c>
      <c r="AC52">
        <f t="shared" ref="AC52" si="2702">AVERAGE($B484:$B493)*AVERAGE($C$243:$C$252)</f>
        <v>0</v>
      </c>
      <c r="AD52">
        <f t="shared" ref="AD52" si="2703">AVERAGE($B484:$B493)*AVERAGE($C$253:$C$262)</f>
        <v>0</v>
      </c>
      <c r="AE52">
        <f t="shared" ref="AE52" si="2704">AVERAGE($B484:$B493)*AVERAGE($C$263:$C$272)</f>
        <v>0</v>
      </c>
      <c r="AF52">
        <f t="shared" ref="AF52" si="2705">AVERAGE($B484:$B493)*AVERAGE($C$273:$C$282)</f>
        <v>0</v>
      </c>
      <c r="AG52">
        <f t="shared" ref="AG52" si="2706">AVERAGE($B484:$B493)*AVERAGE($C$283:$C$292)</f>
        <v>0</v>
      </c>
      <c r="AH52">
        <f t="shared" ref="AH52" si="2707">AVERAGE($B484:$B493)*AVERAGE($C$293:$C$302)</f>
        <v>0</v>
      </c>
      <c r="AI52">
        <f t="shared" ref="AI52" si="2708">AVERAGE($B484:$B493)*AVERAGE($C$303:$C$312)</f>
        <v>0</v>
      </c>
      <c r="AJ52">
        <f t="shared" ref="AJ52" si="2709">AVERAGE($B484:$B493)*AVERAGE($C$313:$C$322)</f>
        <v>0</v>
      </c>
      <c r="AK52">
        <f t="shared" ref="AK52" si="2710">AVERAGE($B484:$B493)*AVERAGE($C$323:$C$332)</f>
        <v>0</v>
      </c>
      <c r="AL52">
        <f t="shared" ref="AL52" si="2711">AVERAGE($B484:$B493)*AVERAGE($C$333:$C$342)</f>
        <v>0</v>
      </c>
      <c r="AM52">
        <f t="shared" ref="AM52" si="2712">AVERAGE($B484:$B493)*AVERAGE($C$343:$C$352)</f>
        <v>0</v>
      </c>
      <c r="AN52">
        <f t="shared" ref="AN52" si="2713">AVERAGE($B484:$B493)*AVERAGE($C$353:$C$362)</f>
        <v>0</v>
      </c>
      <c r="AO52">
        <f t="shared" ref="AO52" si="2714">AVERAGE($B484:$B493)*AVERAGE($C$363:$C$372)</f>
        <v>0</v>
      </c>
      <c r="AP52">
        <f t="shared" ref="AP52" si="2715">AVERAGE($B484:$B493)*AVERAGE($C$373:$C$382)</f>
        <v>0</v>
      </c>
      <c r="AQ52">
        <f t="shared" ref="AQ52" si="2716">AVERAGE($B484:$B493)*AVERAGE($C$383:$C$392)</f>
        <v>0</v>
      </c>
      <c r="AR52">
        <f t="shared" ref="AR52" si="2717">AVERAGE($B484:$B493)*AVERAGE($C$393:$C$402)</f>
        <v>0</v>
      </c>
      <c r="AS52">
        <f t="shared" ref="AS52" si="2718">AVERAGE($B484:$B493)*AVERAGE($C$403:$C$412)</f>
        <v>0</v>
      </c>
      <c r="AT52">
        <f t="shared" ref="AT52" si="2719">AVERAGE($B484:$B493)*AVERAGE($C$413:$C$422)</f>
        <v>0</v>
      </c>
      <c r="AU52">
        <f t="shared" ref="AU52" si="2720">AVERAGE($B484:$B493)*AVERAGE($C$423:$C$432)</f>
        <v>0</v>
      </c>
      <c r="AV52">
        <f t="shared" ref="AV52" si="2721">AVERAGE($B484:$B493)*AVERAGE($C$433:$C$442)</f>
        <v>0</v>
      </c>
      <c r="AW52">
        <f t="shared" ref="AW52" si="2722">AVERAGE($B484:$B493)*AVERAGE($C$443:$C$452)</f>
        <v>0</v>
      </c>
      <c r="AX52">
        <f t="shared" ref="AX52" si="2723">AVERAGE($B484:$B493)*AVERAGE($C$453:$C$462)</f>
        <v>0</v>
      </c>
      <c r="AY52">
        <f t="shared" ref="AY52" si="2724">AVERAGE($B484:$B493)*AVERAGE($C$463:$C$472)</f>
        <v>0</v>
      </c>
      <c r="AZ52">
        <f t="shared" ref="AZ52" si="2725">AVERAGE($B484:$B493)*AVERAGE($C$473:$C$482)</f>
        <v>0</v>
      </c>
      <c r="BA52">
        <f t="shared" ref="BA52" si="2726">AVERAGE($B484:$B493)*AVERAGE($C$483:$C$492)</f>
        <v>0</v>
      </c>
      <c r="BB52">
        <f t="shared" ref="BB52" si="2727">AVERAGE($B484:$B493)*AVERAGE($C$493:$C$502)</f>
        <v>0</v>
      </c>
      <c r="BC52">
        <f t="shared" ref="BC52" si="2728">AVERAGE($B484:$B493)*AVERAGE($C$503:$C$512)</f>
        <v>0</v>
      </c>
      <c r="BD52">
        <f t="shared" ref="BD52" si="2729">AVERAGE($B484:$B493)*AVERAGE($C$513:$C$522)</f>
        <v>0</v>
      </c>
      <c r="BE52">
        <f t="shared" ref="BE52" si="2730">AVERAGE($B484:$B493)*AVERAGE($C$523:$C$532)</f>
        <v>0</v>
      </c>
      <c r="BF52">
        <f t="shared" ref="BF52" si="2731">AVERAGE($B484:$B493)*AVERAGE($C$533:$C$542)</f>
        <v>0</v>
      </c>
      <c r="BG52">
        <f t="shared" ref="BG52" si="2732">AVERAGE($B484:$B493)*AVERAGE($C$543:$C$552)</f>
        <v>0</v>
      </c>
      <c r="BH52">
        <f t="shared" ref="BH52" si="2733">AVERAGE($B484:$B493)*AVERAGE($C$553:$C$562)</f>
        <v>0</v>
      </c>
      <c r="BI52">
        <f t="shared" ref="BI52" si="2734">AVERAGE($B484:$B493)*AVERAGE($C$563:$C$572)</f>
        <v>0</v>
      </c>
      <c r="BJ52">
        <f t="shared" ref="BJ52" si="2735">AVERAGE($B484:$B493)*AVERAGE($C$573:$C$582)</f>
        <v>0</v>
      </c>
    </row>
    <row r="53" spans="1:62" x14ac:dyDescent="0.25">
      <c r="A53" s="1">
        <v>349</v>
      </c>
      <c r="B53">
        <f>VLOOKUP($A53,excitation!$A$1:$CV$577,MATCH($B$1,excitation!$A$1:$CV$1,0),0)</f>
        <v>4.6600000000000003E-2</v>
      </c>
      <c r="C53">
        <f>VLOOKUP($A53,emission!$A$1:$CV$577,MATCH($B$1,emission!$A$1:$CV$1,0),0)</f>
        <v>0</v>
      </c>
      <c r="E53" s="1">
        <v>790</v>
      </c>
      <c r="F53">
        <f t="shared" ref="F53" si="2736">AVERAGE($B494:$B503)*AVERAGE($C$13:$C$22)</f>
        <v>0</v>
      </c>
      <c r="G53">
        <f t="shared" ref="G53" si="2737">AVERAGE($B494:$B503)*AVERAGE($C$23:$C$32)</f>
        <v>0</v>
      </c>
      <c r="H53">
        <f t="shared" ref="H53" si="2738">AVERAGE($B494:$B503)*AVERAGE($C$33:$C$42)</f>
        <v>0</v>
      </c>
      <c r="I53">
        <f t="shared" ref="I53" si="2739">AVERAGE($B494:$B503)*AVERAGE($C$43:$C$52)</f>
        <v>0</v>
      </c>
      <c r="J53">
        <f t="shared" ref="J53" si="2740">AVERAGE($B494:$B503)*AVERAGE($C$53:$C$62)</f>
        <v>0</v>
      </c>
      <c r="K53">
        <f t="shared" ref="K53" si="2741">AVERAGE($B494:$B503)*AVERAGE($C$63:$C$72)</f>
        <v>0</v>
      </c>
      <c r="L53">
        <f t="shared" ref="L53" si="2742">AVERAGE($B494:$B503)*AVERAGE($C$73:$C$82)</f>
        <v>0</v>
      </c>
      <c r="M53">
        <f t="shared" ref="M53" si="2743">AVERAGE($B494:$B503)*AVERAGE($C$83:$C$92)</f>
        <v>0</v>
      </c>
      <c r="N53">
        <f t="shared" ref="N53" si="2744">AVERAGE($B494:$B503)*AVERAGE($C$93:$C$102)</f>
        <v>0</v>
      </c>
      <c r="O53">
        <f t="shared" ref="O53" si="2745">AVERAGE($B494:$B503)*AVERAGE($C$103:$C$112)</f>
        <v>0</v>
      </c>
      <c r="P53">
        <f t="shared" ref="P53" si="2746">AVERAGE($B494:$B503)*AVERAGE($C$113:$C$122)</f>
        <v>0</v>
      </c>
      <c r="Q53">
        <f t="shared" ref="Q53" si="2747">AVERAGE($B494:$B503)*AVERAGE($C$123:$C$132)</f>
        <v>0</v>
      </c>
      <c r="R53">
        <f t="shared" ref="R53" si="2748">AVERAGE($B494:$B503)*AVERAGE($C$133:$C$142)</f>
        <v>0</v>
      </c>
      <c r="S53">
        <f t="shared" ref="S53" si="2749">AVERAGE($B494:$B503)*AVERAGE($C$143:$C$152)</f>
        <v>0</v>
      </c>
      <c r="T53">
        <f t="shared" ref="T53" si="2750">AVERAGE($B494:$B503)*AVERAGE($C$153:$C$162)</f>
        <v>0</v>
      </c>
      <c r="U53">
        <f t="shared" ref="U53" si="2751">AVERAGE($B494:$B503)*AVERAGE($C$163:$C$172)</f>
        <v>0</v>
      </c>
      <c r="V53">
        <f t="shared" ref="V53" si="2752">AVERAGE($B494:$B503)*AVERAGE($C$173:$C$182)</f>
        <v>0</v>
      </c>
      <c r="W53">
        <f t="shared" ref="W53" si="2753">AVERAGE($B494:$B503)*AVERAGE($C$183:$C$192)</f>
        <v>0</v>
      </c>
      <c r="X53">
        <f t="shared" ref="X53" si="2754">AVERAGE($B494:$B503)*AVERAGE($C$193:$C$202)</f>
        <v>0</v>
      </c>
      <c r="Y53">
        <f t="shared" ref="Y53" si="2755">AVERAGE($B494:$B503)*AVERAGE($C$203:$C$212)</f>
        <v>0</v>
      </c>
      <c r="Z53">
        <f t="shared" ref="Z53" si="2756">AVERAGE($B494:$B503)*AVERAGE($C$213:$C$222)</f>
        <v>0</v>
      </c>
      <c r="AA53">
        <f t="shared" ref="AA53" si="2757">AVERAGE($B494:$B503)*AVERAGE($C$223:$C$232)</f>
        <v>0</v>
      </c>
      <c r="AB53">
        <f t="shared" ref="AB53" si="2758">AVERAGE($B494:$B503)*AVERAGE($C$233:$C$242)</f>
        <v>0</v>
      </c>
      <c r="AC53">
        <f t="shared" ref="AC53" si="2759">AVERAGE($B494:$B503)*AVERAGE($C$243:$C$252)</f>
        <v>0</v>
      </c>
      <c r="AD53">
        <f t="shared" ref="AD53" si="2760">AVERAGE($B494:$B503)*AVERAGE($C$253:$C$262)</f>
        <v>0</v>
      </c>
      <c r="AE53">
        <f t="shared" ref="AE53" si="2761">AVERAGE($B494:$B503)*AVERAGE($C$263:$C$272)</f>
        <v>0</v>
      </c>
      <c r="AF53">
        <f t="shared" ref="AF53" si="2762">AVERAGE($B494:$B503)*AVERAGE($C$273:$C$282)</f>
        <v>0</v>
      </c>
      <c r="AG53">
        <f t="shared" ref="AG53" si="2763">AVERAGE($B494:$B503)*AVERAGE($C$283:$C$292)</f>
        <v>0</v>
      </c>
      <c r="AH53">
        <f t="shared" ref="AH53" si="2764">AVERAGE($B494:$B503)*AVERAGE($C$293:$C$302)</f>
        <v>0</v>
      </c>
      <c r="AI53">
        <f t="shared" ref="AI53" si="2765">AVERAGE($B494:$B503)*AVERAGE($C$303:$C$312)</f>
        <v>0</v>
      </c>
      <c r="AJ53">
        <f t="shared" ref="AJ53" si="2766">AVERAGE($B494:$B503)*AVERAGE($C$313:$C$322)</f>
        <v>0</v>
      </c>
      <c r="AK53">
        <f t="shared" ref="AK53" si="2767">AVERAGE($B494:$B503)*AVERAGE($C$323:$C$332)</f>
        <v>0</v>
      </c>
      <c r="AL53">
        <f t="shared" ref="AL53" si="2768">AVERAGE($B494:$B503)*AVERAGE($C$333:$C$342)</f>
        <v>0</v>
      </c>
      <c r="AM53">
        <f t="shared" ref="AM53" si="2769">AVERAGE($B494:$B503)*AVERAGE($C$343:$C$352)</f>
        <v>0</v>
      </c>
      <c r="AN53">
        <f t="shared" ref="AN53" si="2770">AVERAGE($B494:$B503)*AVERAGE($C$353:$C$362)</f>
        <v>0</v>
      </c>
      <c r="AO53">
        <f t="shared" ref="AO53" si="2771">AVERAGE($B494:$B503)*AVERAGE($C$363:$C$372)</f>
        <v>0</v>
      </c>
      <c r="AP53">
        <f t="shared" ref="AP53" si="2772">AVERAGE($B494:$B503)*AVERAGE($C$373:$C$382)</f>
        <v>0</v>
      </c>
      <c r="AQ53">
        <f t="shared" ref="AQ53" si="2773">AVERAGE($B494:$B503)*AVERAGE($C$383:$C$392)</f>
        <v>0</v>
      </c>
      <c r="AR53">
        <f t="shared" ref="AR53" si="2774">AVERAGE($B494:$B503)*AVERAGE($C$393:$C$402)</f>
        <v>0</v>
      </c>
      <c r="AS53">
        <f t="shared" ref="AS53" si="2775">AVERAGE($B494:$B503)*AVERAGE($C$403:$C$412)</f>
        <v>0</v>
      </c>
      <c r="AT53">
        <f t="shared" ref="AT53" si="2776">AVERAGE($B494:$B503)*AVERAGE($C$413:$C$422)</f>
        <v>0</v>
      </c>
      <c r="AU53">
        <f t="shared" ref="AU53" si="2777">AVERAGE($B494:$B503)*AVERAGE($C$423:$C$432)</f>
        <v>0</v>
      </c>
      <c r="AV53">
        <f t="shared" ref="AV53" si="2778">AVERAGE($B494:$B503)*AVERAGE($C$433:$C$442)</f>
        <v>0</v>
      </c>
      <c r="AW53">
        <f t="shared" ref="AW53" si="2779">AVERAGE($B494:$B503)*AVERAGE($C$443:$C$452)</f>
        <v>0</v>
      </c>
      <c r="AX53">
        <f t="shared" ref="AX53" si="2780">AVERAGE($B494:$B503)*AVERAGE($C$453:$C$462)</f>
        <v>0</v>
      </c>
      <c r="AY53">
        <f t="shared" ref="AY53" si="2781">AVERAGE($B494:$B503)*AVERAGE($C$463:$C$472)</f>
        <v>0</v>
      </c>
      <c r="AZ53">
        <f t="shared" ref="AZ53" si="2782">AVERAGE($B494:$B503)*AVERAGE($C$473:$C$482)</f>
        <v>0</v>
      </c>
      <c r="BA53">
        <f t="shared" ref="BA53" si="2783">AVERAGE($B494:$B503)*AVERAGE($C$483:$C$492)</f>
        <v>0</v>
      </c>
      <c r="BB53">
        <f t="shared" ref="BB53" si="2784">AVERAGE($B494:$B503)*AVERAGE($C$493:$C$502)</f>
        <v>0</v>
      </c>
      <c r="BC53">
        <f t="shared" ref="BC53" si="2785">AVERAGE($B494:$B503)*AVERAGE($C$503:$C$512)</f>
        <v>0</v>
      </c>
      <c r="BD53">
        <f t="shared" ref="BD53" si="2786">AVERAGE($B494:$B503)*AVERAGE($C$513:$C$522)</f>
        <v>0</v>
      </c>
      <c r="BE53">
        <f t="shared" ref="BE53" si="2787">AVERAGE($B494:$B503)*AVERAGE($C$523:$C$532)</f>
        <v>0</v>
      </c>
      <c r="BF53">
        <f t="shared" ref="BF53" si="2788">AVERAGE($B494:$B503)*AVERAGE($C$533:$C$542)</f>
        <v>0</v>
      </c>
      <c r="BG53">
        <f t="shared" ref="BG53" si="2789">AVERAGE($B494:$B503)*AVERAGE($C$543:$C$552)</f>
        <v>0</v>
      </c>
      <c r="BH53">
        <f t="shared" ref="BH53" si="2790">AVERAGE($B494:$B503)*AVERAGE($C$553:$C$562)</f>
        <v>0</v>
      </c>
      <c r="BI53">
        <f t="shared" ref="BI53" si="2791">AVERAGE($B494:$B503)*AVERAGE($C$563:$C$572)</f>
        <v>0</v>
      </c>
      <c r="BJ53">
        <f t="shared" ref="BJ53" si="2792">AVERAGE($B494:$B503)*AVERAGE($C$573:$C$582)</f>
        <v>0</v>
      </c>
    </row>
    <row r="54" spans="1:62" x14ac:dyDescent="0.25">
      <c r="A54" s="1">
        <v>350</v>
      </c>
      <c r="B54">
        <f>VLOOKUP($A54,excitation!$A$1:$CV$577,MATCH($B$1,excitation!$A$1:$CV$1,0),0)</f>
        <v>4.9000000000000002E-2</v>
      </c>
      <c r="C54">
        <f>VLOOKUP($A54,emission!$A$1:$CV$577,MATCH($B$1,emission!$A$1:$CV$1,0),0)</f>
        <v>0</v>
      </c>
      <c r="E54" s="1">
        <v>800</v>
      </c>
      <c r="F54">
        <f>AVERAGE($B504:$B513)*AVERAGE($C$13:$C$22)</f>
        <v>0</v>
      </c>
      <c r="G54">
        <f>AVERAGE($B504:$B513)*AVERAGE($C$23:$C$32)</f>
        <v>0</v>
      </c>
      <c r="H54">
        <f>AVERAGE($B504:$B513)*AVERAGE($C$33:$C$42)</f>
        <v>0</v>
      </c>
      <c r="I54">
        <f>AVERAGE($B504:$B513)*AVERAGE($C$43:$C$52)</f>
        <v>0</v>
      </c>
      <c r="J54">
        <f>AVERAGE($B504:$B513)*AVERAGE($C$53:$C$62)</f>
        <v>0</v>
      </c>
      <c r="K54">
        <f>AVERAGE($B504:$B513)*AVERAGE($C$63:$C$72)</f>
        <v>0</v>
      </c>
      <c r="L54">
        <f>AVERAGE($B504:$B513)*AVERAGE($C$73:$C$82)</f>
        <v>0</v>
      </c>
      <c r="M54">
        <f>AVERAGE($B504:$B513)*AVERAGE($C$83:$C$92)</f>
        <v>0</v>
      </c>
      <c r="N54">
        <f>AVERAGE($B504:$B513)*AVERAGE($C$93:$C$102)</f>
        <v>0</v>
      </c>
      <c r="O54">
        <f>AVERAGE($B504:$B513)*AVERAGE($C$103:$C$112)</f>
        <v>0</v>
      </c>
      <c r="P54">
        <f>AVERAGE($B504:$B513)*AVERAGE($C$113:$C$122)</f>
        <v>0</v>
      </c>
      <c r="Q54">
        <f>AVERAGE($B504:$B513)*AVERAGE($C$123:$C$132)</f>
        <v>0</v>
      </c>
      <c r="R54">
        <f>AVERAGE($B504:$B513)*AVERAGE($C$133:$C$142)</f>
        <v>0</v>
      </c>
      <c r="S54">
        <f>AVERAGE($B504:$B513)*AVERAGE($C$143:$C$152)</f>
        <v>0</v>
      </c>
      <c r="T54">
        <f>AVERAGE($B504:$B513)*AVERAGE($C$153:$C$162)</f>
        <v>0</v>
      </c>
      <c r="U54">
        <f>AVERAGE($B504:$B513)*AVERAGE($C$163:$C$172)</f>
        <v>0</v>
      </c>
      <c r="V54">
        <f>AVERAGE($B504:$B513)*AVERAGE($C$173:$C$182)</f>
        <v>0</v>
      </c>
      <c r="W54">
        <f>AVERAGE($B504:$B513)*AVERAGE($C$183:$C$192)</f>
        <v>0</v>
      </c>
      <c r="X54">
        <f>AVERAGE($B504:$B513)*AVERAGE($C$193:$C$202)</f>
        <v>0</v>
      </c>
      <c r="Y54">
        <f>AVERAGE($B504:$B513)*AVERAGE($C$203:$C$212)</f>
        <v>0</v>
      </c>
      <c r="Z54">
        <f>AVERAGE($B504:$B513)*AVERAGE($C$213:$C$222)</f>
        <v>0</v>
      </c>
      <c r="AA54">
        <f>AVERAGE($B504:$B513)*AVERAGE($C$223:$C$232)</f>
        <v>0</v>
      </c>
      <c r="AB54">
        <f>AVERAGE($B504:$B513)*AVERAGE($C$233:$C$242)</f>
        <v>0</v>
      </c>
      <c r="AC54">
        <f>AVERAGE($B504:$B513)*AVERAGE($C$243:$C$252)</f>
        <v>0</v>
      </c>
      <c r="AD54">
        <f>AVERAGE($B504:$B513)*AVERAGE($C$253:$C$262)</f>
        <v>0</v>
      </c>
      <c r="AE54">
        <f>AVERAGE($B504:$B513)*AVERAGE($C$263:$C$272)</f>
        <v>0</v>
      </c>
      <c r="AF54">
        <f>AVERAGE($B504:$B513)*AVERAGE($C$273:$C$282)</f>
        <v>0</v>
      </c>
      <c r="AG54">
        <f>AVERAGE($B504:$B513)*AVERAGE($C$283:$C$292)</f>
        <v>0</v>
      </c>
      <c r="AH54">
        <f>AVERAGE($B504:$B513)*AVERAGE($C$293:$C$302)</f>
        <v>0</v>
      </c>
      <c r="AI54">
        <f>AVERAGE($B504:$B513)*AVERAGE($C$303:$C$312)</f>
        <v>0</v>
      </c>
      <c r="AJ54">
        <f>AVERAGE($B504:$B513)*AVERAGE($C$313:$C$322)</f>
        <v>0</v>
      </c>
      <c r="AK54">
        <f>AVERAGE($B504:$B513)*AVERAGE($C$323:$C$332)</f>
        <v>0</v>
      </c>
      <c r="AL54">
        <f>AVERAGE($B504:$B513)*AVERAGE($C$333:$C$342)</f>
        <v>0</v>
      </c>
      <c r="AM54">
        <f>AVERAGE($B504:$B513)*AVERAGE($C$343:$C$352)</f>
        <v>0</v>
      </c>
      <c r="AN54">
        <f>AVERAGE($B504:$B513)*AVERAGE($C$353:$C$362)</f>
        <v>0</v>
      </c>
      <c r="AO54">
        <f>AVERAGE($B504:$B513)*AVERAGE($C$363:$C$372)</f>
        <v>0</v>
      </c>
      <c r="AP54">
        <f>AVERAGE($B504:$B513)*AVERAGE($C$373:$C$382)</f>
        <v>0</v>
      </c>
      <c r="AQ54">
        <f>AVERAGE($B504:$B513)*AVERAGE($C$383:$C$392)</f>
        <v>0</v>
      </c>
      <c r="AR54">
        <f>AVERAGE($B504:$B513)*AVERAGE($C$393:$C$402)</f>
        <v>0</v>
      </c>
      <c r="AS54">
        <f>AVERAGE($B504:$B513)*AVERAGE($C$403:$C$412)</f>
        <v>0</v>
      </c>
      <c r="AT54">
        <f>AVERAGE($B504:$B513)*AVERAGE($C$413:$C$422)</f>
        <v>0</v>
      </c>
      <c r="AU54">
        <f>AVERAGE($B504:$B513)*AVERAGE($C$423:$C$432)</f>
        <v>0</v>
      </c>
      <c r="AV54">
        <f>AVERAGE($B504:$B513)*AVERAGE($C$433:$C$442)</f>
        <v>0</v>
      </c>
      <c r="AW54">
        <f>AVERAGE($B504:$B513)*AVERAGE($C$443:$C$452)</f>
        <v>0</v>
      </c>
      <c r="AX54">
        <f>AVERAGE($B504:$B513)*AVERAGE($C$453:$C$462)</f>
        <v>0</v>
      </c>
      <c r="AY54">
        <f>AVERAGE($B504:$B513)*AVERAGE($C$463:$C$472)</f>
        <v>0</v>
      </c>
      <c r="AZ54">
        <f>AVERAGE($B504:$B513)*AVERAGE($C$473:$C$482)</f>
        <v>0</v>
      </c>
      <c r="BA54">
        <f>AVERAGE($B504:$B513)*AVERAGE($C$483:$C$492)</f>
        <v>0</v>
      </c>
      <c r="BB54">
        <f>AVERAGE($B504:$B513)*AVERAGE($C$493:$C$502)</f>
        <v>0</v>
      </c>
      <c r="BC54">
        <f>AVERAGE($B504:$B513)*AVERAGE($C$503:$C$512)</f>
        <v>0</v>
      </c>
      <c r="BD54">
        <f>AVERAGE($B504:$B513)*AVERAGE($C$513:$C$522)</f>
        <v>0</v>
      </c>
      <c r="BE54">
        <f>AVERAGE($B504:$B513)*AVERAGE($C$523:$C$532)</f>
        <v>0</v>
      </c>
      <c r="BF54">
        <f>AVERAGE($B504:$B513)*AVERAGE($C$533:$C$542)</f>
        <v>0</v>
      </c>
      <c r="BG54">
        <f>AVERAGE($B504:$B513)*AVERAGE($C$543:$C$552)</f>
        <v>0</v>
      </c>
      <c r="BH54">
        <f>AVERAGE($B504:$B513)*AVERAGE($C$553:$C$562)</f>
        <v>0</v>
      </c>
      <c r="BI54">
        <f>AVERAGE($B504:$B513)*AVERAGE($C$563:$C$572)</f>
        <v>0</v>
      </c>
      <c r="BJ54">
        <f>AVERAGE($B504:$B513)*AVERAGE($C$573:$C$582)</f>
        <v>0</v>
      </c>
    </row>
    <row r="55" spans="1:62" x14ac:dyDescent="0.25">
      <c r="A55" s="1">
        <v>351</v>
      </c>
      <c r="B55">
        <f>VLOOKUP($A55,excitation!$A$1:$CV$577,MATCH($B$1,excitation!$A$1:$CV$1,0),0)</f>
        <v>4.8099999999999997E-2</v>
      </c>
      <c r="C55">
        <f>VLOOKUP($A55,emission!$A$1:$CV$577,MATCH($B$1,emission!$A$1:$CV$1,0),0)</f>
        <v>0</v>
      </c>
      <c r="E55" s="1">
        <v>810</v>
      </c>
      <c r="F55">
        <f>AVERAGE($B514:$B523)*AVERAGE($C$13:$C$22)</f>
        <v>0</v>
      </c>
      <c r="G55">
        <f>AVERAGE($B514:$B523)*AVERAGE($C$23:$C$32)</f>
        <v>0</v>
      </c>
      <c r="H55">
        <f>AVERAGE($B514:$B523)*AVERAGE($C$33:$C$42)</f>
        <v>0</v>
      </c>
      <c r="I55">
        <f>AVERAGE($B514:$B523)*AVERAGE($C$43:$C$52)</f>
        <v>0</v>
      </c>
      <c r="J55">
        <f>AVERAGE($B514:$B523)*AVERAGE($C$53:$C$62)</f>
        <v>0</v>
      </c>
      <c r="K55">
        <f>AVERAGE($B514:$B523)*AVERAGE($C$63:$C$72)</f>
        <v>0</v>
      </c>
      <c r="L55">
        <f>AVERAGE($B514:$B523)*AVERAGE($C$73:$C$82)</f>
        <v>0</v>
      </c>
      <c r="M55">
        <f>AVERAGE($B514:$B523)*AVERAGE($C$83:$C$92)</f>
        <v>0</v>
      </c>
      <c r="N55">
        <f>AVERAGE($B514:$B523)*AVERAGE($C$93:$C$102)</f>
        <v>0</v>
      </c>
      <c r="O55">
        <f>AVERAGE($B514:$B523)*AVERAGE($C$103:$C$112)</f>
        <v>0</v>
      </c>
      <c r="P55">
        <f>AVERAGE($B514:$B523)*AVERAGE($C$113:$C$122)</f>
        <v>0</v>
      </c>
      <c r="Q55">
        <f>AVERAGE($B514:$B523)*AVERAGE($C$123:$C$132)</f>
        <v>0</v>
      </c>
      <c r="R55">
        <f>AVERAGE($B514:$B523)*AVERAGE($C$133:$C$142)</f>
        <v>0</v>
      </c>
      <c r="S55">
        <f>AVERAGE($B514:$B523)*AVERAGE($C$143:$C$152)</f>
        <v>0</v>
      </c>
      <c r="T55">
        <f>AVERAGE($B514:$B523)*AVERAGE($C$153:$C$162)</f>
        <v>0</v>
      </c>
      <c r="U55">
        <f>AVERAGE($B514:$B523)*AVERAGE($C$163:$C$172)</f>
        <v>0</v>
      </c>
      <c r="V55">
        <f>AVERAGE($B514:$B523)*AVERAGE($C$173:$C$182)</f>
        <v>0</v>
      </c>
      <c r="W55">
        <f>AVERAGE($B514:$B523)*AVERAGE($C$183:$C$192)</f>
        <v>0</v>
      </c>
      <c r="X55">
        <f>AVERAGE($B514:$B523)*AVERAGE($C$193:$C$202)</f>
        <v>0</v>
      </c>
      <c r="Y55">
        <f>AVERAGE($B514:$B523)*AVERAGE($C$203:$C$212)</f>
        <v>0</v>
      </c>
      <c r="Z55">
        <f>AVERAGE($B514:$B523)*AVERAGE($C$213:$C$222)</f>
        <v>0</v>
      </c>
      <c r="AA55">
        <f>AVERAGE($B514:$B523)*AVERAGE($C$223:$C$232)</f>
        <v>0</v>
      </c>
      <c r="AB55">
        <f>AVERAGE($B514:$B523)*AVERAGE($C$233:$C$242)</f>
        <v>0</v>
      </c>
      <c r="AC55">
        <f>AVERAGE($B514:$B523)*AVERAGE($C$243:$C$252)</f>
        <v>0</v>
      </c>
      <c r="AD55">
        <f>AVERAGE($B514:$B523)*AVERAGE($C$253:$C$262)</f>
        <v>0</v>
      </c>
      <c r="AE55">
        <f>AVERAGE($B514:$B523)*AVERAGE($C$263:$C$272)</f>
        <v>0</v>
      </c>
      <c r="AF55">
        <f>AVERAGE($B514:$B523)*AVERAGE($C$273:$C$282)</f>
        <v>0</v>
      </c>
      <c r="AG55">
        <f>AVERAGE($B514:$B523)*AVERAGE($C$283:$C$292)</f>
        <v>0</v>
      </c>
      <c r="AH55">
        <f>AVERAGE($B514:$B523)*AVERAGE($C$293:$C$302)</f>
        <v>0</v>
      </c>
      <c r="AI55">
        <f>AVERAGE($B514:$B523)*AVERAGE($C$303:$C$312)</f>
        <v>0</v>
      </c>
      <c r="AJ55">
        <f>AVERAGE($B514:$B523)*AVERAGE($C$313:$C$322)</f>
        <v>0</v>
      </c>
      <c r="AK55">
        <f>AVERAGE($B514:$B523)*AVERAGE($C$323:$C$332)</f>
        <v>0</v>
      </c>
      <c r="AL55">
        <f>AVERAGE($B514:$B523)*AVERAGE($C$333:$C$342)</f>
        <v>0</v>
      </c>
      <c r="AM55">
        <f>AVERAGE($B514:$B523)*AVERAGE($C$343:$C$352)</f>
        <v>0</v>
      </c>
      <c r="AN55">
        <f>AVERAGE($B514:$B523)*AVERAGE($C$353:$C$362)</f>
        <v>0</v>
      </c>
      <c r="AO55">
        <f>AVERAGE($B514:$B523)*AVERAGE($C$363:$C$372)</f>
        <v>0</v>
      </c>
      <c r="AP55">
        <f>AVERAGE($B514:$B523)*AVERAGE($C$373:$C$382)</f>
        <v>0</v>
      </c>
      <c r="AQ55">
        <f>AVERAGE($B514:$B523)*AVERAGE($C$383:$C$392)</f>
        <v>0</v>
      </c>
      <c r="AR55">
        <f>AVERAGE($B514:$B523)*AVERAGE($C$393:$C$402)</f>
        <v>0</v>
      </c>
      <c r="AS55">
        <f>AVERAGE($B514:$B523)*AVERAGE($C$403:$C$412)</f>
        <v>0</v>
      </c>
      <c r="AT55">
        <f>AVERAGE($B514:$B523)*AVERAGE($C$413:$C$422)</f>
        <v>0</v>
      </c>
      <c r="AU55">
        <f>AVERAGE($B514:$B523)*AVERAGE($C$423:$C$432)</f>
        <v>0</v>
      </c>
      <c r="AV55">
        <f>AVERAGE($B514:$B523)*AVERAGE($C$433:$C$442)</f>
        <v>0</v>
      </c>
      <c r="AW55">
        <f>AVERAGE($B514:$B523)*AVERAGE($C$443:$C$452)</f>
        <v>0</v>
      </c>
      <c r="AX55">
        <f>AVERAGE($B514:$B523)*AVERAGE($C$453:$C$462)</f>
        <v>0</v>
      </c>
      <c r="AY55">
        <f>AVERAGE($B514:$B523)*AVERAGE($C$463:$C$472)</f>
        <v>0</v>
      </c>
      <c r="AZ55">
        <f>AVERAGE($B514:$B523)*AVERAGE($C$473:$C$482)</f>
        <v>0</v>
      </c>
      <c r="BA55">
        <f>AVERAGE($B514:$B523)*AVERAGE($C$483:$C$492)</f>
        <v>0</v>
      </c>
      <c r="BB55">
        <f>AVERAGE($B514:$B523)*AVERAGE($C$493:$C$502)</f>
        <v>0</v>
      </c>
      <c r="BC55">
        <f>AVERAGE($B514:$B523)*AVERAGE($C$503:$C$512)</f>
        <v>0</v>
      </c>
      <c r="BD55">
        <f>AVERAGE($B514:$B523)*AVERAGE($C$513:$C$522)</f>
        <v>0</v>
      </c>
      <c r="BE55">
        <f>AVERAGE($B514:$B523)*AVERAGE($C$523:$C$532)</f>
        <v>0</v>
      </c>
      <c r="BF55">
        <f>AVERAGE($B514:$B523)*AVERAGE($C$533:$C$542)</f>
        <v>0</v>
      </c>
      <c r="BG55">
        <f>AVERAGE($B514:$B523)*AVERAGE($C$543:$C$552)</f>
        <v>0</v>
      </c>
      <c r="BH55">
        <f>AVERAGE($B514:$B523)*AVERAGE($C$553:$C$562)</f>
        <v>0</v>
      </c>
      <c r="BI55">
        <f>AVERAGE($B514:$B523)*AVERAGE($C$563:$C$572)</f>
        <v>0</v>
      </c>
      <c r="BJ55">
        <f>AVERAGE($B514:$B523)*AVERAGE($C$573:$C$582)</f>
        <v>0</v>
      </c>
    </row>
    <row r="56" spans="1:62" x14ac:dyDescent="0.25">
      <c r="A56" s="1">
        <v>352</v>
      </c>
      <c r="B56">
        <f>VLOOKUP($A56,excitation!$A$1:$CV$577,MATCH($B$1,excitation!$A$1:$CV$1,0),0)</f>
        <v>5.1200000000000002E-2</v>
      </c>
      <c r="C56">
        <f>VLOOKUP($A56,emission!$A$1:$CV$577,MATCH($B$1,emission!$A$1:$CV$1,0),0)</f>
        <v>0</v>
      </c>
      <c r="E56" s="1">
        <v>820</v>
      </c>
      <c r="F56">
        <f>AVERAGE($B524:$B533)*AVERAGE($C$13:$C$22)</f>
        <v>0</v>
      </c>
      <c r="G56">
        <f>AVERAGE($B524:$B533)*AVERAGE($C$23:$C$32)</f>
        <v>0</v>
      </c>
      <c r="H56">
        <f>AVERAGE($B524:$B533)*AVERAGE($C$33:$C$42)</f>
        <v>0</v>
      </c>
      <c r="I56">
        <f>AVERAGE($B524:$B533)*AVERAGE($C$43:$C$52)</f>
        <v>0</v>
      </c>
      <c r="J56">
        <f>AVERAGE($B524:$B533)*AVERAGE($C$53:$C$62)</f>
        <v>0</v>
      </c>
      <c r="K56">
        <f>AVERAGE($B524:$B533)*AVERAGE($C$63:$C$72)</f>
        <v>0</v>
      </c>
      <c r="L56">
        <f>AVERAGE($B524:$B533)*AVERAGE($C$73:$C$82)</f>
        <v>0</v>
      </c>
      <c r="M56">
        <f>AVERAGE($B524:$B533)*AVERAGE($C$83:$C$92)</f>
        <v>0</v>
      </c>
      <c r="N56">
        <f>AVERAGE($B524:$B533)*AVERAGE($C$93:$C$102)</f>
        <v>0</v>
      </c>
      <c r="O56">
        <f>AVERAGE($B524:$B533)*AVERAGE($C$103:$C$112)</f>
        <v>0</v>
      </c>
      <c r="P56">
        <f>AVERAGE($B524:$B533)*AVERAGE($C$113:$C$122)</f>
        <v>0</v>
      </c>
      <c r="Q56">
        <f>AVERAGE($B524:$B533)*AVERAGE($C$123:$C$132)</f>
        <v>0</v>
      </c>
      <c r="R56">
        <f>AVERAGE($B524:$B533)*AVERAGE($C$133:$C$142)</f>
        <v>0</v>
      </c>
      <c r="S56">
        <f>AVERAGE($B524:$B533)*AVERAGE($C$143:$C$152)</f>
        <v>0</v>
      </c>
      <c r="T56">
        <f>AVERAGE($B524:$B533)*AVERAGE($C$153:$C$162)</f>
        <v>0</v>
      </c>
      <c r="U56">
        <f>AVERAGE($B524:$B533)*AVERAGE($C$163:$C$172)</f>
        <v>0</v>
      </c>
      <c r="V56">
        <f>AVERAGE($B524:$B533)*AVERAGE($C$173:$C$182)</f>
        <v>0</v>
      </c>
      <c r="W56">
        <f>AVERAGE($B524:$B533)*AVERAGE($C$183:$C$192)</f>
        <v>0</v>
      </c>
      <c r="X56">
        <f>AVERAGE($B524:$B533)*AVERAGE($C$193:$C$202)</f>
        <v>0</v>
      </c>
      <c r="Y56">
        <f>AVERAGE($B524:$B533)*AVERAGE($C$203:$C$212)</f>
        <v>0</v>
      </c>
      <c r="Z56">
        <f>AVERAGE($B524:$B533)*AVERAGE($C$213:$C$222)</f>
        <v>0</v>
      </c>
      <c r="AA56">
        <f>AVERAGE($B524:$B533)*AVERAGE($C$223:$C$232)</f>
        <v>0</v>
      </c>
      <c r="AB56">
        <f>AVERAGE($B524:$B533)*AVERAGE($C$233:$C$242)</f>
        <v>0</v>
      </c>
      <c r="AC56">
        <f>AVERAGE($B524:$B533)*AVERAGE($C$243:$C$252)</f>
        <v>0</v>
      </c>
      <c r="AD56">
        <f>AVERAGE($B524:$B533)*AVERAGE($C$253:$C$262)</f>
        <v>0</v>
      </c>
      <c r="AE56">
        <f>AVERAGE($B524:$B533)*AVERAGE($C$263:$C$272)</f>
        <v>0</v>
      </c>
      <c r="AF56">
        <f>AVERAGE($B524:$B533)*AVERAGE($C$273:$C$282)</f>
        <v>0</v>
      </c>
      <c r="AG56">
        <f>AVERAGE($B524:$B533)*AVERAGE($C$283:$C$292)</f>
        <v>0</v>
      </c>
      <c r="AH56">
        <f>AVERAGE($B524:$B533)*AVERAGE($C$293:$C$302)</f>
        <v>0</v>
      </c>
      <c r="AI56">
        <f>AVERAGE($B524:$B533)*AVERAGE($C$303:$C$312)</f>
        <v>0</v>
      </c>
      <c r="AJ56">
        <f>AVERAGE($B524:$B533)*AVERAGE($C$313:$C$322)</f>
        <v>0</v>
      </c>
      <c r="AK56">
        <f>AVERAGE($B524:$B533)*AVERAGE($C$323:$C$332)</f>
        <v>0</v>
      </c>
      <c r="AL56">
        <f>AVERAGE($B524:$B533)*AVERAGE($C$333:$C$342)</f>
        <v>0</v>
      </c>
      <c r="AM56">
        <f>AVERAGE($B524:$B533)*AVERAGE($C$343:$C$352)</f>
        <v>0</v>
      </c>
      <c r="AN56">
        <f>AVERAGE($B524:$B533)*AVERAGE($C$353:$C$362)</f>
        <v>0</v>
      </c>
      <c r="AO56">
        <f>AVERAGE($B524:$B533)*AVERAGE($C$363:$C$372)</f>
        <v>0</v>
      </c>
      <c r="AP56">
        <f>AVERAGE($B524:$B533)*AVERAGE($C$373:$C$382)</f>
        <v>0</v>
      </c>
      <c r="AQ56">
        <f>AVERAGE($B524:$B533)*AVERAGE($C$383:$C$392)</f>
        <v>0</v>
      </c>
      <c r="AR56">
        <f>AVERAGE($B524:$B533)*AVERAGE($C$393:$C$402)</f>
        <v>0</v>
      </c>
      <c r="AS56">
        <f>AVERAGE($B524:$B533)*AVERAGE($C$403:$C$412)</f>
        <v>0</v>
      </c>
      <c r="AT56">
        <f>AVERAGE($B524:$B533)*AVERAGE($C$413:$C$422)</f>
        <v>0</v>
      </c>
      <c r="AU56">
        <f>AVERAGE($B524:$B533)*AVERAGE($C$423:$C$432)</f>
        <v>0</v>
      </c>
      <c r="AV56">
        <f>AVERAGE($B524:$B533)*AVERAGE($C$433:$C$442)</f>
        <v>0</v>
      </c>
      <c r="AW56">
        <f>AVERAGE($B524:$B533)*AVERAGE($C$443:$C$452)</f>
        <v>0</v>
      </c>
      <c r="AX56">
        <f>AVERAGE($B524:$B533)*AVERAGE($C$453:$C$462)</f>
        <v>0</v>
      </c>
      <c r="AY56">
        <f>AVERAGE($B524:$B533)*AVERAGE($C$463:$C$472)</f>
        <v>0</v>
      </c>
      <c r="AZ56">
        <f>AVERAGE($B524:$B533)*AVERAGE($C$473:$C$482)</f>
        <v>0</v>
      </c>
      <c r="BA56">
        <f>AVERAGE($B524:$B533)*AVERAGE($C$483:$C$492)</f>
        <v>0</v>
      </c>
      <c r="BB56">
        <f>AVERAGE($B524:$B533)*AVERAGE($C$493:$C$502)</f>
        <v>0</v>
      </c>
      <c r="BC56">
        <f>AVERAGE($B524:$B533)*AVERAGE($C$503:$C$512)</f>
        <v>0</v>
      </c>
      <c r="BD56">
        <f>AVERAGE($B524:$B533)*AVERAGE($C$513:$C$522)</f>
        <v>0</v>
      </c>
      <c r="BE56">
        <f>AVERAGE($B524:$B533)*AVERAGE($C$523:$C$532)</f>
        <v>0</v>
      </c>
      <c r="BF56">
        <f>AVERAGE($B524:$B533)*AVERAGE($C$533:$C$542)</f>
        <v>0</v>
      </c>
      <c r="BG56">
        <f>AVERAGE($B524:$B533)*AVERAGE($C$543:$C$552)</f>
        <v>0</v>
      </c>
      <c r="BH56">
        <f>AVERAGE($B524:$B533)*AVERAGE($C$553:$C$562)</f>
        <v>0</v>
      </c>
      <c r="BI56">
        <f>AVERAGE($B524:$B533)*AVERAGE($C$563:$C$572)</f>
        <v>0</v>
      </c>
      <c r="BJ56">
        <f>AVERAGE($B524:$B533)*AVERAGE($C$573:$C$582)</f>
        <v>0</v>
      </c>
    </row>
    <row r="57" spans="1:62" x14ac:dyDescent="0.25">
      <c r="A57" s="1">
        <v>353</v>
      </c>
      <c r="B57">
        <f>VLOOKUP($A57,excitation!$A$1:$CV$577,MATCH($B$1,excitation!$A$1:$CV$1,0),0)</f>
        <v>5.7000000000000002E-2</v>
      </c>
      <c r="C57">
        <f>VLOOKUP($A57,emission!$A$1:$CV$577,MATCH($B$1,emission!$A$1:$CV$1,0),0)</f>
        <v>0</v>
      </c>
      <c r="E57" s="1">
        <v>830</v>
      </c>
      <c r="F57">
        <f>AVERAGE($B534:$B543)*AVERAGE($C$13:$C$22)</f>
        <v>0</v>
      </c>
      <c r="G57">
        <f>AVERAGE($B534:$B543)*AVERAGE($C$23:$C$32)</f>
        <v>0</v>
      </c>
      <c r="H57">
        <f>AVERAGE($B534:$B543)*AVERAGE($C$33:$C$42)</f>
        <v>0</v>
      </c>
      <c r="I57">
        <f>AVERAGE($B534:$B543)*AVERAGE($C$43:$C$52)</f>
        <v>0</v>
      </c>
      <c r="J57">
        <f>AVERAGE($B534:$B543)*AVERAGE($C$53:$C$62)</f>
        <v>0</v>
      </c>
      <c r="K57">
        <f>AVERAGE($B534:$B543)*AVERAGE($C$63:$C$72)</f>
        <v>0</v>
      </c>
      <c r="L57">
        <f>AVERAGE($B534:$B543)*AVERAGE($C$73:$C$82)</f>
        <v>0</v>
      </c>
      <c r="M57">
        <f>AVERAGE($B534:$B543)*AVERAGE($C$83:$C$92)</f>
        <v>0</v>
      </c>
      <c r="N57">
        <f>AVERAGE($B534:$B543)*AVERAGE($C$93:$C$102)</f>
        <v>0</v>
      </c>
      <c r="O57">
        <f>AVERAGE($B534:$B543)*AVERAGE($C$103:$C$112)</f>
        <v>0</v>
      </c>
      <c r="P57">
        <f>AVERAGE($B534:$B543)*AVERAGE($C$113:$C$122)</f>
        <v>0</v>
      </c>
      <c r="Q57">
        <f>AVERAGE($B534:$B543)*AVERAGE($C$123:$C$132)</f>
        <v>0</v>
      </c>
      <c r="R57">
        <f>AVERAGE($B534:$B543)*AVERAGE($C$133:$C$142)</f>
        <v>0</v>
      </c>
      <c r="S57">
        <f>AVERAGE($B534:$B543)*AVERAGE($C$143:$C$152)</f>
        <v>0</v>
      </c>
      <c r="T57">
        <f>AVERAGE($B534:$B543)*AVERAGE($C$153:$C$162)</f>
        <v>0</v>
      </c>
      <c r="U57">
        <f>AVERAGE($B534:$B543)*AVERAGE($C$163:$C$172)</f>
        <v>0</v>
      </c>
      <c r="V57">
        <f>AVERAGE($B534:$B543)*AVERAGE($C$173:$C$182)</f>
        <v>0</v>
      </c>
      <c r="W57">
        <f>AVERAGE($B534:$B543)*AVERAGE($C$183:$C$192)</f>
        <v>0</v>
      </c>
      <c r="X57">
        <f>AVERAGE($B534:$B543)*AVERAGE($C$193:$C$202)</f>
        <v>0</v>
      </c>
      <c r="Y57">
        <f>AVERAGE($B534:$B543)*AVERAGE($C$203:$C$212)</f>
        <v>0</v>
      </c>
      <c r="Z57">
        <f>AVERAGE($B534:$B543)*AVERAGE($C$213:$C$222)</f>
        <v>0</v>
      </c>
      <c r="AA57">
        <f>AVERAGE($B534:$B543)*AVERAGE($C$223:$C$232)</f>
        <v>0</v>
      </c>
      <c r="AB57">
        <f>AVERAGE($B534:$B543)*AVERAGE($C$233:$C$242)</f>
        <v>0</v>
      </c>
      <c r="AC57">
        <f>AVERAGE($B534:$B543)*AVERAGE($C$243:$C$252)</f>
        <v>0</v>
      </c>
      <c r="AD57">
        <f>AVERAGE($B534:$B543)*AVERAGE($C$253:$C$262)</f>
        <v>0</v>
      </c>
      <c r="AE57">
        <f>AVERAGE($B534:$B543)*AVERAGE($C$263:$C$272)</f>
        <v>0</v>
      </c>
      <c r="AF57">
        <f>AVERAGE($B534:$B543)*AVERAGE($C$273:$C$282)</f>
        <v>0</v>
      </c>
      <c r="AG57">
        <f>AVERAGE($B534:$B543)*AVERAGE($C$283:$C$292)</f>
        <v>0</v>
      </c>
      <c r="AH57">
        <f>AVERAGE($B534:$B543)*AVERAGE($C$293:$C$302)</f>
        <v>0</v>
      </c>
      <c r="AI57">
        <f>AVERAGE($B534:$B543)*AVERAGE($C$303:$C$312)</f>
        <v>0</v>
      </c>
      <c r="AJ57">
        <f>AVERAGE($B534:$B543)*AVERAGE($C$313:$C$322)</f>
        <v>0</v>
      </c>
      <c r="AK57">
        <f>AVERAGE($B534:$B543)*AVERAGE($C$323:$C$332)</f>
        <v>0</v>
      </c>
      <c r="AL57">
        <f>AVERAGE($B534:$B543)*AVERAGE($C$333:$C$342)</f>
        <v>0</v>
      </c>
      <c r="AM57">
        <f>AVERAGE($B534:$B543)*AVERAGE($C$343:$C$352)</f>
        <v>0</v>
      </c>
      <c r="AN57">
        <f>AVERAGE($B534:$B543)*AVERAGE($C$353:$C$362)</f>
        <v>0</v>
      </c>
      <c r="AO57">
        <f>AVERAGE($B534:$B543)*AVERAGE($C$363:$C$372)</f>
        <v>0</v>
      </c>
      <c r="AP57">
        <f>AVERAGE($B534:$B543)*AVERAGE($C$373:$C$382)</f>
        <v>0</v>
      </c>
      <c r="AQ57">
        <f>AVERAGE($B534:$B543)*AVERAGE($C$383:$C$392)</f>
        <v>0</v>
      </c>
      <c r="AR57">
        <f>AVERAGE($B534:$B543)*AVERAGE($C$393:$C$402)</f>
        <v>0</v>
      </c>
      <c r="AS57">
        <f>AVERAGE($B534:$B543)*AVERAGE($C$403:$C$412)</f>
        <v>0</v>
      </c>
      <c r="AT57">
        <f>AVERAGE($B534:$B543)*AVERAGE($C$413:$C$422)</f>
        <v>0</v>
      </c>
      <c r="AU57">
        <f>AVERAGE($B534:$B543)*AVERAGE($C$423:$C$432)</f>
        <v>0</v>
      </c>
      <c r="AV57">
        <f>AVERAGE($B534:$B543)*AVERAGE($C$433:$C$442)</f>
        <v>0</v>
      </c>
      <c r="AW57">
        <f>AVERAGE($B534:$B543)*AVERAGE($C$443:$C$452)</f>
        <v>0</v>
      </c>
      <c r="AX57">
        <f>AVERAGE($B534:$B543)*AVERAGE($C$453:$C$462)</f>
        <v>0</v>
      </c>
      <c r="AY57">
        <f>AVERAGE($B534:$B543)*AVERAGE($C$463:$C$472)</f>
        <v>0</v>
      </c>
      <c r="AZ57">
        <f>AVERAGE($B534:$B543)*AVERAGE($C$473:$C$482)</f>
        <v>0</v>
      </c>
      <c r="BA57">
        <f>AVERAGE($B534:$B543)*AVERAGE($C$483:$C$492)</f>
        <v>0</v>
      </c>
      <c r="BB57">
        <f>AVERAGE($B534:$B543)*AVERAGE($C$493:$C$502)</f>
        <v>0</v>
      </c>
      <c r="BC57">
        <f>AVERAGE($B534:$B543)*AVERAGE($C$503:$C$512)</f>
        <v>0</v>
      </c>
      <c r="BD57">
        <f>AVERAGE($B534:$B543)*AVERAGE($C$513:$C$522)</f>
        <v>0</v>
      </c>
      <c r="BE57">
        <f>AVERAGE($B534:$B543)*AVERAGE($C$523:$C$532)</f>
        <v>0</v>
      </c>
      <c r="BF57">
        <f>AVERAGE($B534:$B543)*AVERAGE($C$533:$C$542)</f>
        <v>0</v>
      </c>
      <c r="BG57">
        <f>AVERAGE($B534:$B543)*AVERAGE($C$543:$C$552)</f>
        <v>0</v>
      </c>
      <c r="BH57">
        <f>AVERAGE($B534:$B543)*AVERAGE($C$553:$C$562)</f>
        <v>0</v>
      </c>
      <c r="BI57">
        <f>AVERAGE($B534:$B543)*AVERAGE($C$563:$C$572)</f>
        <v>0</v>
      </c>
      <c r="BJ57">
        <f>AVERAGE($B534:$B543)*AVERAGE($C$573:$C$582)</f>
        <v>0</v>
      </c>
    </row>
    <row r="58" spans="1:62" x14ac:dyDescent="0.25">
      <c r="A58" s="1">
        <v>354</v>
      </c>
      <c r="B58">
        <f>VLOOKUP($A58,excitation!$A$1:$CV$577,MATCH($B$1,excitation!$A$1:$CV$1,0),0)</f>
        <v>5.3900000000000003E-2</v>
      </c>
      <c r="C58">
        <f>VLOOKUP($A58,emission!$A$1:$CV$577,MATCH($B$1,emission!$A$1:$CV$1,0),0)</f>
        <v>0</v>
      </c>
      <c r="E58" s="1">
        <v>840</v>
      </c>
      <c r="F58">
        <f>AVERAGE($B544:$B553)*AVERAGE($C$13:$C$22)</f>
        <v>0</v>
      </c>
      <c r="G58">
        <f>AVERAGE($B544:$B553)*AVERAGE($C$23:$C$32)</f>
        <v>0</v>
      </c>
      <c r="H58">
        <f>AVERAGE($B544:$B553)*AVERAGE($C$33:$C$42)</f>
        <v>0</v>
      </c>
      <c r="I58">
        <f>AVERAGE($B544:$B553)*AVERAGE($C$43:$C$52)</f>
        <v>0</v>
      </c>
      <c r="J58">
        <f>AVERAGE($B544:$B553)*AVERAGE($C$53:$C$62)</f>
        <v>0</v>
      </c>
      <c r="K58">
        <f>AVERAGE($B544:$B553)*AVERAGE($C$63:$C$72)</f>
        <v>0</v>
      </c>
      <c r="L58">
        <f>AVERAGE($B544:$B553)*AVERAGE($C$73:$C$82)</f>
        <v>0</v>
      </c>
      <c r="M58">
        <f>AVERAGE($B544:$B553)*AVERAGE($C$83:$C$92)</f>
        <v>0</v>
      </c>
      <c r="N58">
        <f>AVERAGE($B544:$B553)*AVERAGE($C$93:$C$102)</f>
        <v>0</v>
      </c>
      <c r="O58">
        <f>AVERAGE($B544:$B553)*AVERAGE($C$103:$C$112)</f>
        <v>0</v>
      </c>
      <c r="P58">
        <f>AVERAGE($B544:$B553)*AVERAGE($C$113:$C$122)</f>
        <v>0</v>
      </c>
      <c r="Q58">
        <f>AVERAGE($B544:$B553)*AVERAGE($C$123:$C$132)</f>
        <v>0</v>
      </c>
      <c r="R58">
        <f>AVERAGE($B544:$B553)*AVERAGE($C$133:$C$142)</f>
        <v>0</v>
      </c>
      <c r="S58">
        <f>AVERAGE($B544:$B553)*AVERAGE($C$143:$C$152)</f>
        <v>0</v>
      </c>
      <c r="T58">
        <f>AVERAGE($B544:$B553)*AVERAGE($C$153:$C$162)</f>
        <v>0</v>
      </c>
      <c r="U58">
        <f>AVERAGE($B544:$B553)*AVERAGE($C$163:$C$172)</f>
        <v>0</v>
      </c>
      <c r="V58">
        <f>AVERAGE($B544:$B553)*AVERAGE($C$173:$C$182)</f>
        <v>0</v>
      </c>
      <c r="W58">
        <f>AVERAGE($B544:$B553)*AVERAGE($C$183:$C$192)</f>
        <v>0</v>
      </c>
      <c r="X58">
        <f>AVERAGE($B544:$B553)*AVERAGE($C$193:$C$202)</f>
        <v>0</v>
      </c>
      <c r="Y58">
        <f>AVERAGE($B544:$B553)*AVERAGE($C$203:$C$212)</f>
        <v>0</v>
      </c>
      <c r="Z58">
        <f>AVERAGE($B544:$B553)*AVERAGE($C$213:$C$222)</f>
        <v>0</v>
      </c>
      <c r="AA58">
        <f>AVERAGE($B544:$B553)*AVERAGE($C$223:$C$232)</f>
        <v>0</v>
      </c>
      <c r="AB58">
        <f>AVERAGE($B544:$B553)*AVERAGE($C$233:$C$242)</f>
        <v>0</v>
      </c>
      <c r="AC58">
        <f>AVERAGE($B544:$B553)*AVERAGE($C$243:$C$252)</f>
        <v>0</v>
      </c>
      <c r="AD58">
        <f>AVERAGE($B544:$B553)*AVERAGE($C$253:$C$262)</f>
        <v>0</v>
      </c>
      <c r="AE58">
        <f>AVERAGE($B544:$B553)*AVERAGE($C$263:$C$272)</f>
        <v>0</v>
      </c>
      <c r="AF58">
        <f>AVERAGE($B544:$B553)*AVERAGE($C$273:$C$282)</f>
        <v>0</v>
      </c>
      <c r="AG58">
        <f>AVERAGE($B544:$B553)*AVERAGE($C$283:$C$292)</f>
        <v>0</v>
      </c>
      <c r="AH58">
        <f>AVERAGE($B544:$B553)*AVERAGE($C$293:$C$302)</f>
        <v>0</v>
      </c>
      <c r="AI58">
        <f>AVERAGE($B544:$B553)*AVERAGE($C$303:$C$312)</f>
        <v>0</v>
      </c>
      <c r="AJ58">
        <f>AVERAGE($B544:$B553)*AVERAGE($C$313:$C$322)</f>
        <v>0</v>
      </c>
      <c r="AK58">
        <f>AVERAGE($B544:$B553)*AVERAGE($C$323:$C$332)</f>
        <v>0</v>
      </c>
      <c r="AL58">
        <f>AVERAGE($B544:$B553)*AVERAGE($C$333:$C$342)</f>
        <v>0</v>
      </c>
      <c r="AM58">
        <f>AVERAGE($B544:$B553)*AVERAGE($C$343:$C$352)</f>
        <v>0</v>
      </c>
      <c r="AN58">
        <f>AVERAGE($B544:$B553)*AVERAGE($C$353:$C$362)</f>
        <v>0</v>
      </c>
      <c r="AO58">
        <f>AVERAGE($B544:$B553)*AVERAGE($C$363:$C$372)</f>
        <v>0</v>
      </c>
      <c r="AP58">
        <f>AVERAGE($B544:$B553)*AVERAGE($C$373:$C$382)</f>
        <v>0</v>
      </c>
      <c r="AQ58">
        <f>AVERAGE($B544:$B553)*AVERAGE($C$383:$C$392)</f>
        <v>0</v>
      </c>
      <c r="AR58">
        <f>AVERAGE($B544:$B553)*AVERAGE($C$393:$C$402)</f>
        <v>0</v>
      </c>
      <c r="AS58">
        <f>AVERAGE($B544:$B553)*AVERAGE($C$403:$C$412)</f>
        <v>0</v>
      </c>
      <c r="AT58">
        <f>AVERAGE($B544:$B553)*AVERAGE($C$413:$C$422)</f>
        <v>0</v>
      </c>
      <c r="AU58">
        <f>AVERAGE($B544:$B553)*AVERAGE($C$423:$C$432)</f>
        <v>0</v>
      </c>
      <c r="AV58">
        <f>AVERAGE($B544:$B553)*AVERAGE($C$433:$C$442)</f>
        <v>0</v>
      </c>
      <c r="AW58">
        <f>AVERAGE($B544:$B553)*AVERAGE($C$443:$C$452)</f>
        <v>0</v>
      </c>
      <c r="AX58">
        <f>AVERAGE($B544:$B553)*AVERAGE($C$453:$C$462)</f>
        <v>0</v>
      </c>
      <c r="AY58">
        <f>AVERAGE($B544:$B553)*AVERAGE($C$463:$C$472)</f>
        <v>0</v>
      </c>
      <c r="AZ58">
        <f>AVERAGE($B544:$B553)*AVERAGE($C$473:$C$482)</f>
        <v>0</v>
      </c>
      <c r="BA58">
        <f>AVERAGE($B544:$B553)*AVERAGE($C$483:$C$492)</f>
        <v>0</v>
      </c>
      <c r="BB58">
        <f>AVERAGE($B544:$B553)*AVERAGE($C$493:$C$502)</f>
        <v>0</v>
      </c>
      <c r="BC58">
        <f>AVERAGE($B544:$B553)*AVERAGE($C$503:$C$512)</f>
        <v>0</v>
      </c>
      <c r="BD58">
        <f>AVERAGE($B544:$B553)*AVERAGE($C$513:$C$522)</f>
        <v>0</v>
      </c>
      <c r="BE58">
        <f>AVERAGE($B544:$B553)*AVERAGE($C$523:$C$532)</f>
        <v>0</v>
      </c>
      <c r="BF58">
        <f>AVERAGE($B544:$B553)*AVERAGE($C$533:$C$542)</f>
        <v>0</v>
      </c>
      <c r="BG58">
        <f>AVERAGE($B544:$B553)*AVERAGE($C$543:$C$552)</f>
        <v>0</v>
      </c>
      <c r="BH58">
        <f>AVERAGE($B544:$B553)*AVERAGE($C$553:$C$562)</f>
        <v>0</v>
      </c>
      <c r="BI58">
        <f>AVERAGE($B544:$B553)*AVERAGE($C$563:$C$572)</f>
        <v>0</v>
      </c>
      <c r="BJ58">
        <f>AVERAGE($B544:$B553)*AVERAGE($C$573:$C$582)</f>
        <v>0</v>
      </c>
    </row>
    <row r="59" spans="1:62" x14ac:dyDescent="0.25">
      <c r="A59" s="1">
        <v>355</v>
      </c>
      <c r="B59">
        <f>VLOOKUP($A59,excitation!$A$1:$CV$577,MATCH($B$1,excitation!$A$1:$CV$1,0),0)</f>
        <v>5.57E-2</v>
      </c>
      <c r="C59">
        <f>VLOOKUP($A59,emission!$A$1:$CV$577,MATCH($B$1,emission!$A$1:$CV$1,0),0)</f>
        <v>0</v>
      </c>
      <c r="E59" s="1">
        <v>850</v>
      </c>
      <c r="F59">
        <f>AVERAGE($B554:$B563)*AVERAGE($C$13:$C$22)</f>
        <v>0</v>
      </c>
      <c r="G59">
        <f>AVERAGE($B554:$B563)*AVERAGE($C$23:$C$32)</f>
        <v>0</v>
      </c>
      <c r="H59">
        <f>AVERAGE($B554:$B563)*AVERAGE($C$33:$C$42)</f>
        <v>0</v>
      </c>
      <c r="I59">
        <f>AVERAGE($B554:$B563)*AVERAGE($C$43:$C$52)</f>
        <v>0</v>
      </c>
      <c r="J59">
        <f>AVERAGE($B554:$B563)*AVERAGE($C$53:$C$62)</f>
        <v>0</v>
      </c>
      <c r="K59">
        <f>AVERAGE($B554:$B563)*AVERAGE($C$63:$C$72)</f>
        <v>0</v>
      </c>
      <c r="L59">
        <f>AVERAGE($B554:$B563)*AVERAGE($C$73:$C$82)</f>
        <v>0</v>
      </c>
      <c r="M59">
        <f>AVERAGE($B554:$B563)*AVERAGE($C$83:$C$92)</f>
        <v>0</v>
      </c>
      <c r="N59">
        <f>AVERAGE($B554:$B563)*AVERAGE($C$93:$C$102)</f>
        <v>0</v>
      </c>
      <c r="O59">
        <f>AVERAGE($B554:$B563)*AVERAGE($C$103:$C$112)</f>
        <v>0</v>
      </c>
      <c r="P59">
        <f>AVERAGE($B554:$B563)*AVERAGE($C$113:$C$122)</f>
        <v>0</v>
      </c>
      <c r="Q59">
        <f>AVERAGE($B554:$B563)*AVERAGE($C$123:$C$132)</f>
        <v>0</v>
      </c>
      <c r="R59">
        <f>AVERAGE($B554:$B563)*AVERAGE($C$133:$C$142)</f>
        <v>0</v>
      </c>
      <c r="S59">
        <f>AVERAGE($B554:$B563)*AVERAGE($C$143:$C$152)</f>
        <v>0</v>
      </c>
      <c r="T59">
        <f>AVERAGE($B554:$B563)*AVERAGE($C$153:$C$162)</f>
        <v>0</v>
      </c>
      <c r="U59">
        <f>AVERAGE($B554:$B563)*AVERAGE($C$163:$C$172)</f>
        <v>0</v>
      </c>
      <c r="V59">
        <f>AVERAGE($B554:$B563)*AVERAGE($C$173:$C$182)</f>
        <v>0</v>
      </c>
      <c r="W59">
        <f>AVERAGE($B554:$B563)*AVERAGE($C$183:$C$192)</f>
        <v>0</v>
      </c>
      <c r="X59">
        <f>AVERAGE($B554:$B563)*AVERAGE($C$193:$C$202)</f>
        <v>0</v>
      </c>
      <c r="Y59">
        <f>AVERAGE($B554:$B563)*AVERAGE($C$203:$C$212)</f>
        <v>0</v>
      </c>
      <c r="Z59">
        <f>AVERAGE($B554:$B563)*AVERAGE($C$213:$C$222)</f>
        <v>0</v>
      </c>
      <c r="AA59">
        <f>AVERAGE($B554:$B563)*AVERAGE($C$223:$C$232)</f>
        <v>0</v>
      </c>
      <c r="AB59">
        <f>AVERAGE($B554:$B563)*AVERAGE($C$233:$C$242)</f>
        <v>0</v>
      </c>
      <c r="AC59">
        <f>AVERAGE($B554:$B563)*AVERAGE($C$243:$C$252)</f>
        <v>0</v>
      </c>
      <c r="AD59">
        <f>AVERAGE($B554:$B563)*AVERAGE($C$253:$C$262)</f>
        <v>0</v>
      </c>
      <c r="AE59">
        <f>AVERAGE($B554:$B563)*AVERAGE($C$263:$C$272)</f>
        <v>0</v>
      </c>
      <c r="AF59">
        <f>AVERAGE($B554:$B563)*AVERAGE($C$273:$C$282)</f>
        <v>0</v>
      </c>
      <c r="AG59">
        <f>AVERAGE($B554:$B563)*AVERAGE($C$283:$C$292)</f>
        <v>0</v>
      </c>
      <c r="AH59">
        <f>AVERAGE($B554:$B563)*AVERAGE($C$293:$C$302)</f>
        <v>0</v>
      </c>
      <c r="AI59">
        <f>AVERAGE($B554:$B563)*AVERAGE($C$303:$C$312)</f>
        <v>0</v>
      </c>
      <c r="AJ59">
        <f>AVERAGE($B554:$B563)*AVERAGE($C$313:$C$322)</f>
        <v>0</v>
      </c>
      <c r="AK59">
        <f>AVERAGE($B554:$B563)*AVERAGE($C$323:$C$332)</f>
        <v>0</v>
      </c>
      <c r="AL59">
        <f>AVERAGE($B554:$B563)*AVERAGE($C$333:$C$342)</f>
        <v>0</v>
      </c>
      <c r="AM59">
        <f>AVERAGE($B554:$B563)*AVERAGE($C$343:$C$352)</f>
        <v>0</v>
      </c>
      <c r="AN59">
        <f>AVERAGE($B554:$B563)*AVERAGE($C$353:$C$362)</f>
        <v>0</v>
      </c>
      <c r="AO59">
        <f>AVERAGE($B554:$B563)*AVERAGE($C$363:$C$372)</f>
        <v>0</v>
      </c>
      <c r="AP59">
        <f>AVERAGE($B554:$B563)*AVERAGE($C$373:$C$382)</f>
        <v>0</v>
      </c>
      <c r="AQ59">
        <f>AVERAGE($B554:$B563)*AVERAGE($C$383:$C$392)</f>
        <v>0</v>
      </c>
      <c r="AR59">
        <f>AVERAGE($B554:$B563)*AVERAGE($C$393:$C$402)</f>
        <v>0</v>
      </c>
      <c r="AS59">
        <f>AVERAGE($B554:$B563)*AVERAGE($C$403:$C$412)</f>
        <v>0</v>
      </c>
      <c r="AT59">
        <f>AVERAGE($B554:$B563)*AVERAGE($C$413:$C$422)</f>
        <v>0</v>
      </c>
      <c r="AU59">
        <f>AVERAGE($B554:$B563)*AVERAGE($C$423:$C$432)</f>
        <v>0</v>
      </c>
      <c r="AV59">
        <f>AVERAGE($B554:$B563)*AVERAGE($C$433:$C$442)</f>
        <v>0</v>
      </c>
      <c r="AW59">
        <f>AVERAGE($B554:$B563)*AVERAGE($C$443:$C$452)</f>
        <v>0</v>
      </c>
      <c r="AX59">
        <f>AVERAGE($B554:$B563)*AVERAGE($C$453:$C$462)</f>
        <v>0</v>
      </c>
      <c r="AY59">
        <f>AVERAGE($B554:$B563)*AVERAGE($C$463:$C$472)</f>
        <v>0</v>
      </c>
      <c r="AZ59">
        <f>AVERAGE($B554:$B563)*AVERAGE($C$473:$C$482)</f>
        <v>0</v>
      </c>
      <c r="BA59">
        <f>AVERAGE($B554:$B563)*AVERAGE($C$483:$C$492)</f>
        <v>0</v>
      </c>
      <c r="BB59">
        <f>AVERAGE($B554:$B563)*AVERAGE($C$493:$C$502)</f>
        <v>0</v>
      </c>
      <c r="BC59">
        <f>AVERAGE($B554:$B563)*AVERAGE($C$503:$C$512)</f>
        <v>0</v>
      </c>
      <c r="BD59">
        <f>AVERAGE($B554:$B563)*AVERAGE($C$513:$C$522)</f>
        <v>0</v>
      </c>
      <c r="BE59">
        <f>AVERAGE($B554:$B563)*AVERAGE($C$523:$C$532)</f>
        <v>0</v>
      </c>
      <c r="BF59">
        <f>AVERAGE($B554:$B563)*AVERAGE($C$533:$C$542)</f>
        <v>0</v>
      </c>
      <c r="BG59">
        <f>AVERAGE($B554:$B563)*AVERAGE($C$543:$C$552)</f>
        <v>0</v>
      </c>
      <c r="BH59">
        <f>AVERAGE($B554:$B563)*AVERAGE($C$553:$C$562)</f>
        <v>0</v>
      </c>
      <c r="BI59">
        <f>AVERAGE($B554:$B563)*AVERAGE($C$563:$C$572)</f>
        <v>0</v>
      </c>
      <c r="BJ59">
        <f>AVERAGE($B554:$B563)*AVERAGE($C$573:$C$582)</f>
        <v>0</v>
      </c>
    </row>
    <row r="60" spans="1:62" x14ac:dyDescent="0.25">
      <c r="A60" s="1">
        <v>356</v>
      </c>
      <c r="B60">
        <f>VLOOKUP($A60,excitation!$A$1:$CV$577,MATCH($B$1,excitation!$A$1:$CV$1,0),0)</f>
        <v>5.8999999999999997E-2</v>
      </c>
      <c r="C60">
        <f>VLOOKUP($A60,emission!$A$1:$CV$577,MATCH($B$1,emission!$A$1:$CV$1,0),0)</f>
        <v>0</v>
      </c>
      <c r="E60" s="1">
        <v>860</v>
      </c>
      <c r="F60">
        <f t="shared" ref="F60" si="2793">AVERAGE($B564:$B573)*AVERAGE($C$13:$C$22)</f>
        <v>0</v>
      </c>
      <c r="G60">
        <f t="shared" ref="G60" si="2794">AVERAGE($B564:$B573)*AVERAGE($C$23:$C$32)</f>
        <v>0</v>
      </c>
      <c r="H60">
        <f t="shared" ref="H60" si="2795">AVERAGE($B564:$B573)*AVERAGE($C$33:$C$42)</f>
        <v>0</v>
      </c>
      <c r="I60">
        <f t="shared" ref="I60" si="2796">AVERAGE($B564:$B573)*AVERAGE($C$43:$C$52)</f>
        <v>0</v>
      </c>
      <c r="J60">
        <f t="shared" ref="J60" si="2797">AVERAGE($B564:$B573)*AVERAGE($C$53:$C$62)</f>
        <v>0</v>
      </c>
      <c r="K60">
        <f t="shared" ref="K60" si="2798">AVERAGE($B564:$B573)*AVERAGE($C$63:$C$72)</f>
        <v>0</v>
      </c>
      <c r="L60">
        <f t="shared" ref="L60" si="2799">AVERAGE($B564:$B573)*AVERAGE($C$73:$C$82)</f>
        <v>0</v>
      </c>
      <c r="M60">
        <f t="shared" ref="M60" si="2800">AVERAGE($B564:$B573)*AVERAGE($C$83:$C$92)</f>
        <v>0</v>
      </c>
      <c r="N60">
        <f t="shared" ref="N60" si="2801">AVERAGE($B564:$B573)*AVERAGE($C$93:$C$102)</f>
        <v>0</v>
      </c>
      <c r="O60">
        <f t="shared" ref="O60" si="2802">AVERAGE($B564:$B573)*AVERAGE($C$103:$C$112)</f>
        <v>0</v>
      </c>
      <c r="P60">
        <f t="shared" ref="P60" si="2803">AVERAGE($B564:$B573)*AVERAGE($C$113:$C$122)</f>
        <v>0</v>
      </c>
      <c r="Q60">
        <f t="shared" ref="Q60" si="2804">AVERAGE($B564:$B573)*AVERAGE($C$123:$C$132)</f>
        <v>0</v>
      </c>
      <c r="R60">
        <f t="shared" ref="R60" si="2805">AVERAGE($B564:$B573)*AVERAGE($C$133:$C$142)</f>
        <v>0</v>
      </c>
      <c r="S60">
        <f t="shared" ref="S60" si="2806">AVERAGE($B564:$B573)*AVERAGE($C$143:$C$152)</f>
        <v>0</v>
      </c>
      <c r="T60">
        <f t="shared" ref="T60" si="2807">AVERAGE($B564:$B573)*AVERAGE($C$153:$C$162)</f>
        <v>0</v>
      </c>
      <c r="U60">
        <f t="shared" ref="U60" si="2808">AVERAGE($B564:$B573)*AVERAGE($C$163:$C$172)</f>
        <v>0</v>
      </c>
      <c r="V60">
        <f t="shared" ref="V60" si="2809">AVERAGE($B564:$B573)*AVERAGE($C$173:$C$182)</f>
        <v>0</v>
      </c>
      <c r="W60">
        <f t="shared" ref="W60" si="2810">AVERAGE($B564:$B573)*AVERAGE($C$183:$C$192)</f>
        <v>0</v>
      </c>
      <c r="X60">
        <f t="shared" ref="X60" si="2811">AVERAGE($B564:$B573)*AVERAGE($C$193:$C$202)</f>
        <v>0</v>
      </c>
      <c r="Y60">
        <f t="shared" ref="Y60" si="2812">AVERAGE($B564:$B573)*AVERAGE($C$203:$C$212)</f>
        <v>0</v>
      </c>
      <c r="Z60">
        <f t="shared" ref="Z60" si="2813">AVERAGE($B564:$B573)*AVERAGE($C$213:$C$222)</f>
        <v>0</v>
      </c>
      <c r="AA60">
        <f t="shared" ref="AA60" si="2814">AVERAGE($B564:$B573)*AVERAGE($C$223:$C$232)</f>
        <v>0</v>
      </c>
      <c r="AB60">
        <f t="shared" ref="AB60" si="2815">AVERAGE($B564:$B573)*AVERAGE($C$233:$C$242)</f>
        <v>0</v>
      </c>
      <c r="AC60">
        <f t="shared" ref="AC60" si="2816">AVERAGE($B564:$B573)*AVERAGE($C$243:$C$252)</f>
        <v>0</v>
      </c>
      <c r="AD60">
        <f t="shared" ref="AD60" si="2817">AVERAGE($B564:$B573)*AVERAGE($C$253:$C$262)</f>
        <v>0</v>
      </c>
      <c r="AE60">
        <f t="shared" ref="AE60" si="2818">AVERAGE($B564:$B573)*AVERAGE($C$263:$C$272)</f>
        <v>0</v>
      </c>
      <c r="AF60">
        <f t="shared" ref="AF60" si="2819">AVERAGE($B564:$B573)*AVERAGE($C$273:$C$282)</f>
        <v>0</v>
      </c>
      <c r="AG60">
        <f t="shared" ref="AG60" si="2820">AVERAGE($B564:$B573)*AVERAGE($C$283:$C$292)</f>
        <v>0</v>
      </c>
      <c r="AH60">
        <f t="shared" ref="AH60" si="2821">AVERAGE($B564:$B573)*AVERAGE($C$293:$C$302)</f>
        <v>0</v>
      </c>
      <c r="AI60">
        <f t="shared" ref="AI60" si="2822">AVERAGE($B564:$B573)*AVERAGE($C$303:$C$312)</f>
        <v>0</v>
      </c>
      <c r="AJ60">
        <f t="shared" ref="AJ60" si="2823">AVERAGE($B564:$B573)*AVERAGE($C$313:$C$322)</f>
        <v>0</v>
      </c>
      <c r="AK60">
        <f t="shared" ref="AK60" si="2824">AVERAGE($B564:$B573)*AVERAGE($C$323:$C$332)</f>
        <v>0</v>
      </c>
      <c r="AL60">
        <f t="shared" ref="AL60" si="2825">AVERAGE($B564:$B573)*AVERAGE($C$333:$C$342)</f>
        <v>0</v>
      </c>
      <c r="AM60">
        <f t="shared" ref="AM60" si="2826">AVERAGE($B564:$B573)*AVERAGE($C$343:$C$352)</f>
        <v>0</v>
      </c>
      <c r="AN60">
        <f t="shared" ref="AN60" si="2827">AVERAGE($B564:$B573)*AVERAGE($C$353:$C$362)</f>
        <v>0</v>
      </c>
      <c r="AO60">
        <f t="shared" ref="AO60" si="2828">AVERAGE($B564:$B573)*AVERAGE($C$363:$C$372)</f>
        <v>0</v>
      </c>
      <c r="AP60">
        <f t="shared" ref="AP60" si="2829">AVERAGE($B564:$B573)*AVERAGE($C$373:$C$382)</f>
        <v>0</v>
      </c>
      <c r="AQ60">
        <f t="shared" ref="AQ60" si="2830">AVERAGE($B564:$B573)*AVERAGE($C$383:$C$392)</f>
        <v>0</v>
      </c>
      <c r="AR60">
        <f t="shared" ref="AR60" si="2831">AVERAGE($B564:$B573)*AVERAGE($C$393:$C$402)</f>
        <v>0</v>
      </c>
      <c r="AS60">
        <f t="shared" ref="AS60" si="2832">AVERAGE($B564:$B573)*AVERAGE($C$403:$C$412)</f>
        <v>0</v>
      </c>
      <c r="AT60">
        <f t="shared" ref="AT60" si="2833">AVERAGE($B564:$B573)*AVERAGE($C$413:$C$422)</f>
        <v>0</v>
      </c>
      <c r="AU60">
        <f t="shared" ref="AU60" si="2834">AVERAGE($B564:$B573)*AVERAGE($C$423:$C$432)</f>
        <v>0</v>
      </c>
      <c r="AV60">
        <f t="shared" ref="AV60" si="2835">AVERAGE($B564:$B573)*AVERAGE($C$433:$C$442)</f>
        <v>0</v>
      </c>
      <c r="AW60">
        <f t="shared" ref="AW60" si="2836">AVERAGE($B564:$B573)*AVERAGE($C$443:$C$452)</f>
        <v>0</v>
      </c>
      <c r="AX60">
        <f t="shared" ref="AX60" si="2837">AVERAGE($B564:$B573)*AVERAGE($C$453:$C$462)</f>
        <v>0</v>
      </c>
      <c r="AY60">
        <f t="shared" ref="AY60" si="2838">AVERAGE($B564:$B573)*AVERAGE($C$463:$C$472)</f>
        <v>0</v>
      </c>
      <c r="AZ60">
        <f t="shared" ref="AZ60" si="2839">AVERAGE($B564:$B573)*AVERAGE($C$473:$C$482)</f>
        <v>0</v>
      </c>
      <c r="BA60">
        <f t="shared" ref="BA60" si="2840">AVERAGE($B564:$B573)*AVERAGE($C$483:$C$492)</f>
        <v>0</v>
      </c>
      <c r="BB60">
        <f t="shared" ref="BB60" si="2841">AVERAGE($B564:$B573)*AVERAGE($C$493:$C$502)</f>
        <v>0</v>
      </c>
      <c r="BC60">
        <f t="shared" ref="BC60" si="2842">AVERAGE($B564:$B573)*AVERAGE($C$503:$C$512)</f>
        <v>0</v>
      </c>
      <c r="BD60">
        <f t="shared" ref="BD60" si="2843">AVERAGE($B564:$B573)*AVERAGE($C$513:$C$522)</f>
        <v>0</v>
      </c>
      <c r="BE60">
        <f t="shared" ref="BE60" si="2844">AVERAGE($B564:$B573)*AVERAGE($C$523:$C$532)</f>
        <v>0</v>
      </c>
      <c r="BF60">
        <f t="shared" ref="BF60" si="2845">AVERAGE($B564:$B573)*AVERAGE($C$533:$C$542)</f>
        <v>0</v>
      </c>
      <c r="BG60">
        <f t="shared" ref="BG60" si="2846">AVERAGE($B564:$B573)*AVERAGE($C$543:$C$552)</f>
        <v>0</v>
      </c>
      <c r="BH60">
        <f t="shared" ref="BH60" si="2847">AVERAGE($B564:$B573)*AVERAGE($C$553:$C$562)</f>
        <v>0</v>
      </c>
      <c r="BI60">
        <f t="shared" ref="BI60" si="2848">AVERAGE($B564:$B573)*AVERAGE($C$563:$C$572)</f>
        <v>0</v>
      </c>
      <c r="BJ60">
        <f t="shared" ref="BJ60" si="2849">AVERAGE($B564:$B573)*AVERAGE($C$573:$C$582)</f>
        <v>0</v>
      </c>
    </row>
    <row r="61" spans="1:62" x14ac:dyDescent="0.25">
      <c r="A61" s="1">
        <v>357</v>
      </c>
      <c r="B61">
        <f>VLOOKUP($A61,excitation!$A$1:$CV$577,MATCH($B$1,excitation!$A$1:$CV$1,0),0)</f>
        <v>6.1600000000000002E-2</v>
      </c>
      <c r="C61">
        <f>VLOOKUP($A61,emission!$A$1:$CV$577,MATCH($B$1,emission!$A$1:$CV$1,0),0)</f>
        <v>0</v>
      </c>
    </row>
    <row r="62" spans="1:62" x14ac:dyDescent="0.25">
      <c r="A62" s="1">
        <v>358</v>
      </c>
      <c r="B62">
        <f>VLOOKUP($A62,excitation!$A$1:$CV$577,MATCH($B$1,excitation!$A$1:$CV$1,0),0)</f>
        <v>6.4600000000000005E-2</v>
      </c>
      <c r="C62">
        <f>VLOOKUP($A62,emission!$A$1:$CV$577,MATCH($B$1,emission!$A$1:$CV$1,0),0)</f>
        <v>0</v>
      </c>
    </row>
    <row r="63" spans="1:62" x14ac:dyDescent="0.25">
      <c r="A63" s="1">
        <v>359</v>
      </c>
      <c r="B63">
        <f>VLOOKUP($A63,excitation!$A$1:$CV$577,MATCH($B$1,excitation!$A$1:$CV$1,0),0)</f>
        <v>6.6199999999999995E-2</v>
      </c>
      <c r="C63">
        <f>VLOOKUP($A63,emission!$A$1:$CV$577,MATCH($B$1,emission!$A$1:$CV$1,0),0)</f>
        <v>0</v>
      </c>
    </row>
    <row r="64" spans="1:62" x14ac:dyDescent="0.25">
      <c r="A64" s="1">
        <v>360</v>
      </c>
      <c r="B64">
        <f>VLOOKUP($A64,excitation!$A$1:$CV$577,MATCH($B$1,excitation!$A$1:$CV$1,0),0)</f>
        <v>6.8500000000000005E-2</v>
      </c>
      <c r="C64">
        <f>VLOOKUP($A64,emission!$A$1:$CV$577,MATCH($B$1,emission!$A$1:$CV$1,0),0)</f>
        <v>0</v>
      </c>
    </row>
    <row r="65" spans="1:3" x14ac:dyDescent="0.25">
      <c r="A65" s="1">
        <v>361</v>
      </c>
      <c r="B65">
        <f>VLOOKUP($A65,excitation!$A$1:$CV$577,MATCH($B$1,excitation!$A$1:$CV$1,0),0)</f>
        <v>7.2300000000000003E-2</v>
      </c>
      <c r="C65">
        <f>VLOOKUP($A65,emission!$A$1:$CV$577,MATCH($B$1,emission!$A$1:$CV$1,0),0)</f>
        <v>0</v>
      </c>
    </row>
    <row r="66" spans="1:3" x14ac:dyDescent="0.25">
      <c r="A66" s="1">
        <v>362</v>
      </c>
      <c r="B66">
        <f>VLOOKUP($A66,excitation!$A$1:$CV$577,MATCH($B$1,excitation!$A$1:$CV$1,0),0)</f>
        <v>7.2900000000000006E-2</v>
      </c>
      <c r="C66">
        <f>VLOOKUP($A66,emission!$A$1:$CV$577,MATCH($B$1,emission!$A$1:$CV$1,0),0)</f>
        <v>0</v>
      </c>
    </row>
    <row r="67" spans="1:3" x14ac:dyDescent="0.25">
      <c r="A67" s="1">
        <v>363</v>
      </c>
      <c r="B67">
        <f>VLOOKUP($A67,excitation!$A$1:$CV$577,MATCH($B$1,excitation!$A$1:$CV$1,0),0)</f>
        <v>7.5600000000000001E-2</v>
      </c>
      <c r="C67">
        <f>VLOOKUP($A67,emission!$A$1:$CV$577,MATCH($B$1,emission!$A$1:$CV$1,0),0)</f>
        <v>0</v>
      </c>
    </row>
    <row r="68" spans="1:3" x14ac:dyDescent="0.25">
      <c r="A68" s="1">
        <v>364</v>
      </c>
      <c r="B68">
        <f>VLOOKUP($A68,excitation!$A$1:$CV$577,MATCH($B$1,excitation!$A$1:$CV$1,0),0)</f>
        <v>7.9799999999999996E-2</v>
      </c>
      <c r="C68">
        <f>VLOOKUP($A68,emission!$A$1:$CV$577,MATCH($B$1,emission!$A$1:$CV$1,0),0)</f>
        <v>0</v>
      </c>
    </row>
    <row r="69" spans="1:3" x14ac:dyDescent="0.25">
      <c r="A69" s="1">
        <v>365</v>
      </c>
      <c r="B69">
        <f>VLOOKUP($A69,excitation!$A$1:$CV$577,MATCH($B$1,excitation!$A$1:$CV$1,0),0)</f>
        <v>8.14E-2</v>
      </c>
      <c r="C69">
        <f>VLOOKUP($A69,emission!$A$1:$CV$577,MATCH($B$1,emission!$A$1:$CV$1,0),0)</f>
        <v>0</v>
      </c>
    </row>
    <row r="70" spans="1:3" x14ac:dyDescent="0.25">
      <c r="A70" s="1">
        <v>366</v>
      </c>
      <c r="B70">
        <f>VLOOKUP($A70,excitation!$A$1:$CV$577,MATCH($B$1,excitation!$A$1:$CV$1,0),0)</f>
        <v>8.4099999999999994E-2</v>
      </c>
      <c r="C70">
        <f>VLOOKUP($A70,emission!$A$1:$CV$577,MATCH($B$1,emission!$A$1:$CV$1,0),0)</f>
        <v>0</v>
      </c>
    </row>
    <row r="71" spans="1:3" x14ac:dyDescent="0.25">
      <c r="A71" s="1">
        <v>367</v>
      </c>
      <c r="B71">
        <f>VLOOKUP($A71,excitation!$A$1:$CV$577,MATCH($B$1,excitation!$A$1:$CV$1,0),0)</f>
        <v>8.7499999999999994E-2</v>
      </c>
      <c r="C71">
        <f>VLOOKUP($A71,emission!$A$1:$CV$577,MATCH($B$1,emission!$A$1:$CV$1,0),0)</f>
        <v>0</v>
      </c>
    </row>
    <row r="72" spans="1:3" x14ac:dyDescent="0.25">
      <c r="A72" s="1">
        <v>368</v>
      </c>
      <c r="B72">
        <f>VLOOKUP($A72,excitation!$A$1:$CV$577,MATCH($B$1,excitation!$A$1:$CV$1,0),0)</f>
        <v>9.0899999999999995E-2</v>
      </c>
      <c r="C72">
        <f>VLOOKUP($A72,emission!$A$1:$CV$577,MATCH($B$1,emission!$A$1:$CV$1,0),0)</f>
        <v>0</v>
      </c>
    </row>
    <row r="73" spans="1:3" x14ac:dyDescent="0.25">
      <c r="A73" s="1">
        <v>369</v>
      </c>
      <c r="B73">
        <f>VLOOKUP($A73,excitation!$A$1:$CV$577,MATCH($B$1,excitation!$A$1:$CV$1,0),0)</f>
        <v>9.2100000000000001E-2</v>
      </c>
      <c r="C73">
        <f>VLOOKUP($A73,emission!$A$1:$CV$577,MATCH($B$1,emission!$A$1:$CV$1,0),0)</f>
        <v>0</v>
      </c>
    </row>
    <row r="74" spans="1:3" x14ac:dyDescent="0.25">
      <c r="A74" s="1">
        <v>370</v>
      </c>
      <c r="B74">
        <f>VLOOKUP($A74,excitation!$A$1:$CV$577,MATCH($B$1,excitation!$A$1:$CV$1,0),0)</f>
        <v>9.5500000000000002E-2</v>
      </c>
      <c r="C74">
        <f>VLOOKUP($A74,emission!$A$1:$CV$577,MATCH($B$1,emission!$A$1:$CV$1,0),0)</f>
        <v>0</v>
      </c>
    </row>
    <row r="75" spans="1:3" x14ac:dyDescent="0.25">
      <c r="A75" s="1">
        <v>371</v>
      </c>
      <c r="B75">
        <f>VLOOKUP($A75,excitation!$A$1:$CV$577,MATCH($B$1,excitation!$A$1:$CV$1,0),0)</f>
        <v>9.8400000000000001E-2</v>
      </c>
      <c r="C75">
        <f>VLOOKUP($A75,emission!$A$1:$CV$577,MATCH($B$1,emission!$A$1:$CV$1,0),0)</f>
        <v>0</v>
      </c>
    </row>
    <row r="76" spans="1:3" x14ac:dyDescent="0.25">
      <c r="A76" s="1">
        <v>372</v>
      </c>
      <c r="B76">
        <f>VLOOKUP($A76,excitation!$A$1:$CV$577,MATCH($B$1,excitation!$A$1:$CV$1,0),0)</f>
        <v>0.1002</v>
      </c>
      <c r="C76">
        <f>VLOOKUP($A76,emission!$A$1:$CV$577,MATCH($B$1,emission!$A$1:$CV$1,0),0)</f>
        <v>0</v>
      </c>
    </row>
    <row r="77" spans="1:3" x14ac:dyDescent="0.25">
      <c r="A77" s="1">
        <v>373</v>
      </c>
      <c r="B77">
        <f>VLOOKUP($A77,excitation!$A$1:$CV$577,MATCH($B$1,excitation!$A$1:$CV$1,0),0)</f>
        <v>0.1011</v>
      </c>
      <c r="C77">
        <f>VLOOKUP($A77,emission!$A$1:$CV$577,MATCH($B$1,emission!$A$1:$CV$1,0),0)</f>
        <v>0</v>
      </c>
    </row>
    <row r="78" spans="1:3" x14ac:dyDescent="0.25">
      <c r="A78" s="1">
        <v>374</v>
      </c>
      <c r="B78">
        <f>VLOOKUP($A78,excitation!$A$1:$CV$577,MATCH($B$1,excitation!$A$1:$CV$1,0),0)</f>
        <v>0.10780000000000001</v>
      </c>
      <c r="C78">
        <f>VLOOKUP($A78,emission!$A$1:$CV$577,MATCH($B$1,emission!$A$1:$CV$1,0),0)</f>
        <v>0</v>
      </c>
    </row>
    <row r="79" spans="1:3" x14ac:dyDescent="0.25">
      <c r="A79" s="1">
        <v>375</v>
      </c>
      <c r="B79">
        <f>VLOOKUP($A79,excitation!$A$1:$CV$577,MATCH($B$1,excitation!$A$1:$CV$1,0),0)</f>
        <v>0.1103</v>
      </c>
      <c r="C79">
        <f>VLOOKUP($A79,emission!$A$1:$CV$577,MATCH($B$1,emission!$A$1:$CV$1,0),0)</f>
        <v>0</v>
      </c>
    </row>
    <row r="80" spans="1:3" x14ac:dyDescent="0.25">
      <c r="A80" s="1">
        <v>376</v>
      </c>
      <c r="B80">
        <f>VLOOKUP($A80,excitation!$A$1:$CV$577,MATCH($B$1,excitation!$A$1:$CV$1,0),0)</f>
        <v>0.1123</v>
      </c>
      <c r="C80">
        <f>VLOOKUP($A80,emission!$A$1:$CV$577,MATCH($B$1,emission!$A$1:$CV$1,0),0)</f>
        <v>0</v>
      </c>
    </row>
    <row r="81" spans="1:3" x14ac:dyDescent="0.25">
      <c r="A81" s="1">
        <v>377</v>
      </c>
      <c r="B81">
        <f>VLOOKUP($A81,excitation!$A$1:$CV$577,MATCH($B$1,excitation!$A$1:$CV$1,0),0)</f>
        <v>0.11600000000000001</v>
      </c>
      <c r="C81">
        <f>VLOOKUP($A81,emission!$A$1:$CV$577,MATCH($B$1,emission!$A$1:$CV$1,0),0)</f>
        <v>0</v>
      </c>
    </row>
    <row r="82" spans="1:3" x14ac:dyDescent="0.25">
      <c r="A82" s="1">
        <v>378</v>
      </c>
      <c r="B82">
        <f>VLOOKUP($A82,excitation!$A$1:$CV$577,MATCH($B$1,excitation!$A$1:$CV$1,0),0)</f>
        <v>0.1174</v>
      </c>
      <c r="C82">
        <f>VLOOKUP($A82,emission!$A$1:$CV$577,MATCH($B$1,emission!$A$1:$CV$1,0),0)</f>
        <v>0</v>
      </c>
    </row>
    <row r="83" spans="1:3" x14ac:dyDescent="0.25">
      <c r="A83" s="1">
        <v>379</v>
      </c>
      <c r="B83">
        <f>VLOOKUP($A83,excitation!$A$1:$CV$577,MATCH($B$1,excitation!$A$1:$CV$1,0),0)</f>
        <v>0.1217</v>
      </c>
      <c r="C83">
        <f>VLOOKUP($A83,emission!$A$1:$CV$577,MATCH($B$1,emission!$A$1:$CV$1,0),0)</f>
        <v>0</v>
      </c>
    </row>
    <row r="84" spans="1:3" x14ac:dyDescent="0.25">
      <c r="A84" s="1">
        <v>380</v>
      </c>
      <c r="B84">
        <f>VLOOKUP($A84,excitation!$A$1:$CV$577,MATCH($B$1,excitation!$A$1:$CV$1,0),0)</f>
        <v>0.125</v>
      </c>
      <c r="C84">
        <f>VLOOKUP($A84,emission!$A$1:$CV$577,MATCH($B$1,emission!$A$1:$CV$1,0),0)</f>
        <v>0</v>
      </c>
    </row>
    <row r="85" spans="1:3" x14ac:dyDescent="0.25">
      <c r="A85" s="1">
        <v>381</v>
      </c>
      <c r="B85">
        <f>VLOOKUP($A85,excitation!$A$1:$CV$577,MATCH($B$1,excitation!$A$1:$CV$1,0),0)</f>
        <v>0.12690000000000001</v>
      </c>
      <c r="C85">
        <f>VLOOKUP($A85,emission!$A$1:$CV$577,MATCH($B$1,emission!$A$1:$CV$1,0),0)</f>
        <v>0</v>
      </c>
    </row>
    <row r="86" spans="1:3" x14ac:dyDescent="0.25">
      <c r="A86" s="1">
        <v>382</v>
      </c>
      <c r="B86">
        <f>VLOOKUP($A86,excitation!$A$1:$CV$577,MATCH($B$1,excitation!$A$1:$CV$1,0),0)</f>
        <v>0.12959999999999999</v>
      </c>
      <c r="C86">
        <f>VLOOKUP($A86,emission!$A$1:$CV$577,MATCH($B$1,emission!$A$1:$CV$1,0),0)</f>
        <v>0</v>
      </c>
    </row>
    <row r="87" spans="1:3" x14ac:dyDescent="0.25">
      <c r="A87" s="1">
        <v>383</v>
      </c>
      <c r="B87">
        <f>VLOOKUP($A87,excitation!$A$1:$CV$577,MATCH($B$1,excitation!$A$1:$CV$1,0),0)</f>
        <v>0.13239999999999999</v>
      </c>
      <c r="C87">
        <f>VLOOKUP($A87,emission!$A$1:$CV$577,MATCH($B$1,emission!$A$1:$CV$1,0),0)</f>
        <v>0</v>
      </c>
    </row>
    <row r="88" spans="1:3" x14ac:dyDescent="0.25">
      <c r="A88" s="1">
        <v>384</v>
      </c>
      <c r="B88">
        <f>VLOOKUP($A88,excitation!$A$1:$CV$577,MATCH($B$1,excitation!$A$1:$CV$1,0),0)</f>
        <v>0.13489999999999999</v>
      </c>
      <c r="C88">
        <f>VLOOKUP($A88,emission!$A$1:$CV$577,MATCH($B$1,emission!$A$1:$CV$1,0),0)</f>
        <v>0</v>
      </c>
    </row>
    <row r="89" spans="1:3" x14ac:dyDescent="0.25">
      <c r="A89" s="1">
        <v>385</v>
      </c>
      <c r="B89">
        <f>VLOOKUP($A89,excitation!$A$1:$CV$577,MATCH($B$1,excitation!$A$1:$CV$1,0),0)</f>
        <v>0.1363</v>
      </c>
      <c r="C89">
        <f>VLOOKUP($A89,emission!$A$1:$CV$577,MATCH($B$1,emission!$A$1:$CV$1,0),0)</f>
        <v>0</v>
      </c>
    </row>
    <row r="90" spans="1:3" x14ac:dyDescent="0.25">
      <c r="A90" s="1">
        <v>386</v>
      </c>
      <c r="B90">
        <f>VLOOKUP($A90,excitation!$A$1:$CV$577,MATCH($B$1,excitation!$A$1:$CV$1,0),0)</f>
        <v>0.13930000000000001</v>
      </c>
      <c r="C90">
        <f>VLOOKUP($A90,emission!$A$1:$CV$577,MATCH($B$1,emission!$A$1:$CV$1,0),0)</f>
        <v>0</v>
      </c>
    </row>
    <row r="91" spans="1:3" x14ac:dyDescent="0.25">
      <c r="A91" s="1">
        <v>387</v>
      </c>
      <c r="B91">
        <f>VLOOKUP($A91,excitation!$A$1:$CV$577,MATCH($B$1,excitation!$A$1:$CV$1,0),0)</f>
        <v>0.1429</v>
      </c>
      <c r="C91">
        <f>VLOOKUP($A91,emission!$A$1:$CV$577,MATCH($B$1,emission!$A$1:$CV$1,0),0)</f>
        <v>0</v>
      </c>
    </row>
    <row r="92" spans="1:3" x14ac:dyDescent="0.25">
      <c r="A92" s="1">
        <v>388</v>
      </c>
      <c r="B92">
        <f>VLOOKUP($A92,excitation!$A$1:$CV$577,MATCH($B$1,excitation!$A$1:$CV$1,0),0)</f>
        <v>0.14419999999999999</v>
      </c>
      <c r="C92">
        <f>VLOOKUP($A92,emission!$A$1:$CV$577,MATCH($B$1,emission!$A$1:$CV$1,0),0)</f>
        <v>0</v>
      </c>
    </row>
    <row r="93" spans="1:3" x14ac:dyDescent="0.25">
      <c r="A93" s="1">
        <v>389</v>
      </c>
      <c r="B93">
        <f>VLOOKUP($A93,excitation!$A$1:$CV$577,MATCH($B$1,excitation!$A$1:$CV$1,0),0)</f>
        <v>0.14649999999999999</v>
      </c>
      <c r="C93">
        <f>VLOOKUP($A93,emission!$A$1:$CV$577,MATCH($B$1,emission!$A$1:$CV$1,0),0)</f>
        <v>0</v>
      </c>
    </row>
    <row r="94" spans="1:3" x14ac:dyDescent="0.25">
      <c r="A94" s="1">
        <v>390</v>
      </c>
      <c r="B94">
        <f>VLOOKUP($A94,excitation!$A$1:$CV$577,MATCH($B$1,excitation!$A$1:$CV$1,0),0)</f>
        <v>0.14799999999999999</v>
      </c>
      <c r="C94">
        <f>VLOOKUP($A94,emission!$A$1:$CV$577,MATCH($B$1,emission!$A$1:$CV$1,0),0)</f>
        <v>0</v>
      </c>
    </row>
    <row r="95" spans="1:3" x14ac:dyDescent="0.25">
      <c r="A95" s="1">
        <v>391</v>
      </c>
      <c r="B95">
        <f>VLOOKUP($A95,excitation!$A$1:$CV$577,MATCH($B$1,excitation!$A$1:$CV$1,0),0)</f>
        <v>0.15129999999999999</v>
      </c>
      <c r="C95">
        <f>VLOOKUP($A95,emission!$A$1:$CV$577,MATCH($B$1,emission!$A$1:$CV$1,0),0)</f>
        <v>0</v>
      </c>
    </row>
    <row r="96" spans="1:3" x14ac:dyDescent="0.25">
      <c r="A96" s="1">
        <v>392</v>
      </c>
      <c r="B96">
        <f>VLOOKUP($A96,excitation!$A$1:$CV$577,MATCH($B$1,excitation!$A$1:$CV$1,0),0)</f>
        <v>0.15409999999999999</v>
      </c>
      <c r="C96">
        <f>VLOOKUP($A96,emission!$A$1:$CV$577,MATCH($B$1,emission!$A$1:$CV$1,0),0)</f>
        <v>0</v>
      </c>
    </row>
    <row r="97" spans="1:3" x14ac:dyDescent="0.25">
      <c r="A97" s="1">
        <v>393</v>
      </c>
      <c r="B97">
        <f>VLOOKUP($A97,excitation!$A$1:$CV$577,MATCH($B$1,excitation!$A$1:$CV$1,0),0)</f>
        <v>0.15609999999999999</v>
      </c>
      <c r="C97">
        <f>VLOOKUP($A97,emission!$A$1:$CV$577,MATCH($B$1,emission!$A$1:$CV$1,0),0)</f>
        <v>0</v>
      </c>
    </row>
    <row r="98" spans="1:3" x14ac:dyDescent="0.25">
      <c r="A98" s="1">
        <v>394</v>
      </c>
      <c r="B98">
        <f>VLOOKUP($A98,excitation!$A$1:$CV$577,MATCH($B$1,excitation!$A$1:$CV$1,0),0)</f>
        <v>0.15820000000000001</v>
      </c>
      <c r="C98">
        <f>VLOOKUP($A98,emission!$A$1:$CV$577,MATCH($B$1,emission!$A$1:$CV$1,0),0)</f>
        <v>0</v>
      </c>
    </row>
    <row r="99" spans="1:3" x14ac:dyDescent="0.25">
      <c r="A99" s="1">
        <v>395</v>
      </c>
      <c r="B99">
        <f>VLOOKUP($A99,excitation!$A$1:$CV$577,MATCH($B$1,excitation!$A$1:$CV$1,0),0)</f>
        <v>0.16039999999999999</v>
      </c>
      <c r="C99">
        <f>VLOOKUP($A99,emission!$A$1:$CV$577,MATCH($B$1,emission!$A$1:$CV$1,0),0)</f>
        <v>0</v>
      </c>
    </row>
    <row r="100" spans="1:3" x14ac:dyDescent="0.25">
      <c r="A100" s="1">
        <v>396</v>
      </c>
      <c r="B100">
        <f>VLOOKUP($A100,excitation!$A$1:$CV$577,MATCH($B$1,excitation!$A$1:$CV$1,0),0)</f>
        <v>0.16220000000000001</v>
      </c>
      <c r="C100">
        <f>VLOOKUP($A100,emission!$A$1:$CV$577,MATCH($B$1,emission!$A$1:$CV$1,0),0)</f>
        <v>0</v>
      </c>
    </row>
    <row r="101" spans="1:3" x14ac:dyDescent="0.25">
      <c r="A101" s="1">
        <v>397</v>
      </c>
      <c r="B101">
        <f>VLOOKUP($A101,excitation!$A$1:$CV$577,MATCH($B$1,excitation!$A$1:$CV$1,0),0)</f>
        <v>0.1646</v>
      </c>
      <c r="C101">
        <f>VLOOKUP($A101,emission!$A$1:$CV$577,MATCH($B$1,emission!$A$1:$CV$1,0),0)</f>
        <v>0</v>
      </c>
    </row>
    <row r="102" spans="1:3" x14ac:dyDescent="0.25">
      <c r="A102" s="1">
        <v>398</v>
      </c>
      <c r="B102">
        <f>VLOOKUP($A102,excitation!$A$1:$CV$577,MATCH($B$1,excitation!$A$1:$CV$1,0),0)</f>
        <v>0.1651</v>
      </c>
      <c r="C102">
        <f>VLOOKUP($A102,emission!$A$1:$CV$577,MATCH($B$1,emission!$A$1:$CV$1,0),0)</f>
        <v>0</v>
      </c>
    </row>
    <row r="103" spans="1:3" x14ac:dyDescent="0.25">
      <c r="A103" s="1">
        <v>399</v>
      </c>
      <c r="B103">
        <f>VLOOKUP($A103,excitation!$A$1:$CV$577,MATCH($B$1,excitation!$A$1:$CV$1,0),0)</f>
        <v>0.1671</v>
      </c>
      <c r="C103">
        <f>VLOOKUP($A103,emission!$A$1:$CV$577,MATCH($B$1,emission!$A$1:$CV$1,0),0)</f>
        <v>0</v>
      </c>
    </row>
    <row r="104" spans="1:3" x14ac:dyDescent="0.25">
      <c r="A104" s="1">
        <v>400</v>
      </c>
      <c r="B104">
        <f>VLOOKUP($A104,excitation!$A$1:$CV$577,MATCH($B$1,excitation!$A$1:$CV$1,0),0)</f>
        <v>0.16830000000000001</v>
      </c>
      <c r="C104">
        <f>VLOOKUP($A104,emission!$A$1:$CV$577,MATCH($B$1,emission!$A$1:$CV$1,0),0)</f>
        <v>0</v>
      </c>
    </row>
    <row r="105" spans="1:3" x14ac:dyDescent="0.25">
      <c r="A105" s="1">
        <v>401</v>
      </c>
      <c r="B105">
        <f>VLOOKUP($A105,excitation!$A$1:$CV$577,MATCH($B$1,excitation!$A$1:$CV$1,0),0)</f>
        <v>0.16819999999999999</v>
      </c>
      <c r="C105">
        <f>VLOOKUP($A105,emission!$A$1:$CV$577,MATCH($B$1,emission!$A$1:$CV$1,0),0)</f>
        <v>0</v>
      </c>
    </row>
    <row r="106" spans="1:3" x14ac:dyDescent="0.25">
      <c r="A106" s="1">
        <v>402</v>
      </c>
      <c r="B106">
        <f>VLOOKUP($A106,excitation!$A$1:$CV$577,MATCH($B$1,excitation!$A$1:$CV$1,0),0)</f>
        <v>0.17</v>
      </c>
      <c r="C106">
        <f>VLOOKUP($A106,emission!$A$1:$CV$577,MATCH($B$1,emission!$A$1:$CV$1,0),0)</f>
        <v>0</v>
      </c>
    </row>
    <row r="107" spans="1:3" x14ac:dyDescent="0.25">
      <c r="A107" s="1">
        <v>403</v>
      </c>
      <c r="B107">
        <f>VLOOKUP($A107,excitation!$A$1:$CV$577,MATCH($B$1,excitation!$A$1:$CV$1,0),0)</f>
        <v>0.1701</v>
      </c>
      <c r="C107">
        <f>VLOOKUP($A107,emission!$A$1:$CV$577,MATCH($B$1,emission!$A$1:$CV$1,0),0)</f>
        <v>0</v>
      </c>
    </row>
    <row r="108" spans="1:3" x14ac:dyDescent="0.25">
      <c r="A108" s="1">
        <v>404</v>
      </c>
      <c r="B108">
        <f>VLOOKUP($A108,excitation!$A$1:$CV$577,MATCH($B$1,excitation!$A$1:$CV$1,0),0)</f>
        <v>0.17100000000000001</v>
      </c>
      <c r="C108">
        <f>VLOOKUP($A108,emission!$A$1:$CV$577,MATCH($B$1,emission!$A$1:$CV$1,0),0)</f>
        <v>0</v>
      </c>
    </row>
    <row r="109" spans="1:3" x14ac:dyDescent="0.25">
      <c r="A109" s="1">
        <v>405</v>
      </c>
      <c r="B109">
        <f>VLOOKUP($A109,excitation!$A$1:$CV$577,MATCH($B$1,excitation!$A$1:$CV$1,0),0)</f>
        <v>0.17319999999999999</v>
      </c>
      <c r="C109">
        <f>VLOOKUP($A109,emission!$A$1:$CV$577,MATCH($B$1,emission!$A$1:$CV$1,0),0)</f>
        <v>0</v>
      </c>
    </row>
    <row r="110" spans="1:3" x14ac:dyDescent="0.25">
      <c r="A110" s="1">
        <v>406</v>
      </c>
      <c r="B110">
        <f>VLOOKUP($A110,excitation!$A$1:$CV$577,MATCH($B$1,excitation!$A$1:$CV$1,0),0)</f>
        <v>0.17319999999999999</v>
      </c>
      <c r="C110">
        <f>VLOOKUP($A110,emission!$A$1:$CV$577,MATCH($B$1,emission!$A$1:$CV$1,0),0)</f>
        <v>0</v>
      </c>
    </row>
    <row r="111" spans="1:3" x14ac:dyDescent="0.25">
      <c r="A111" s="1">
        <v>407</v>
      </c>
      <c r="B111">
        <f>VLOOKUP($A111,excitation!$A$1:$CV$577,MATCH($B$1,excitation!$A$1:$CV$1,0),0)</f>
        <v>0.17419999999999999</v>
      </c>
      <c r="C111">
        <f>VLOOKUP($A111,emission!$A$1:$CV$577,MATCH($B$1,emission!$A$1:$CV$1,0),0)</f>
        <v>0</v>
      </c>
    </row>
    <row r="112" spans="1:3" x14ac:dyDescent="0.25">
      <c r="A112" s="1">
        <v>408</v>
      </c>
      <c r="B112">
        <f>VLOOKUP($A112,excitation!$A$1:$CV$577,MATCH($B$1,excitation!$A$1:$CV$1,0),0)</f>
        <v>0.17630000000000001</v>
      </c>
      <c r="C112">
        <f>VLOOKUP($A112,emission!$A$1:$CV$577,MATCH($B$1,emission!$A$1:$CV$1,0),0)</f>
        <v>0</v>
      </c>
    </row>
    <row r="113" spans="1:3" x14ac:dyDescent="0.25">
      <c r="A113" s="1">
        <v>409</v>
      </c>
      <c r="B113">
        <f>VLOOKUP($A113,excitation!$A$1:$CV$577,MATCH($B$1,excitation!$A$1:$CV$1,0),0)</f>
        <v>0.17680000000000001</v>
      </c>
      <c r="C113">
        <f>VLOOKUP($A113,emission!$A$1:$CV$577,MATCH($B$1,emission!$A$1:$CV$1,0),0)</f>
        <v>0</v>
      </c>
    </row>
    <row r="114" spans="1:3" x14ac:dyDescent="0.25">
      <c r="A114" s="1">
        <v>410</v>
      </c>
      <c r="B114">
        <f>VLOOKUP($A114,excitation!$A$1:$CV$577,MATCH($B$1,excitation!$A$1:$CV$1,0),0)</f>
        <v>0.17760000000000001</v>
      </c>
      <c r="C114">
        <f>VLOOKUP($A114,emission!$A$1:$CV$577,MATCH($B$1,emission!$A$1:$CV$1,0),0)</f>
        <v>0</v>
      </c>
    </row>
    <row r="115" spans="1:3" x14ac:dyDescent="0.25">
      <c r="A115" s="1">
        <v>411</v>
      </c>
      <c r="B115">
        <f>VLOOKUP($A115,excitation!$A$1:$CV$577,MATCH($B$1,excitation!$A$1:$CV$1,0),0)</f>
        <v>0.1797</v>
      </c>
      <c r="C115">
        <f>VLOOKUP($A115,emission!$A$1:$CV$577,MATCH($B$1,emission!$A$1:$CV$1,0),0)</f>
        <v>0</v>
      </c>
    </row>
    <row r="116" spans="1:3" x14ac:dyDescent="0.25">
      <c r="A116" s="1">
        <v>412</v>
      </c>
      <c r="B116">
        <f>VLOOKUP($A116,excitation!$A$1:$CV$577,MATCH($B$1,excitation!$A$1:$CV$1,0),0)</f>
        <v>0.18179999999999999</v>
      </c>
      <c r="C116">
        <f>VLOOKUP($A116,emission!$A$1:$CV$577,MATCH($B$1,emission!$A$1:$CV$1,0),0)</f>
        <v>0</v>
      </c>
    </row>
    <row r="117" spans="1:3" x14ac:dyDescent="0.25">
      <c r="A117" s="1">
        <v>413</v>
      </c>
      <c r="B117">
        <f>VLOOKUP($A117,excitation!$A$1:$CV$577,MATCH($B$1,excitation!$A$1:$CV$1,0),0)</f>
        <v>0.184</v>
      </c>
      <c r="C117">
        <f>VLOOKUP($A117,emission!$A$1:$CV$577,MATCH($B$1,emission!$A$1:$CV$1,0),0)</f>
        <v>0</v>
      </c>
    </row>
    <row r="118" spans="1:3" x14ac:dyDescent="0.25">
      <c r="A118" s="1">
        <v>414</v>
      </c>
      <c r="B118">
        <f>VLOOKUP($A118,excitation!$A$1:$CV$577,MATCH($B$1,excitation!$A$1:$CV$1,0),0)</f>
        <v>0.18579999999999999</v>
      </c>
      <c r="C118">
        <f>VLOOKUP($A118,emission!$A$1:$CV$577,MATCH($B$1,emission!$A$1:$CV$1,0),0)</f>
        <v>0</v>
      </c>
    </row>
    <row r="119" spans="1:3" x14ac:dyDescent="0.25">
      <c r="A119" s="1">
        <v>415</v>
      </c>
      <c r="B119">
        <f>VLOOKUP($A119,excitation!$A$1:$CV$577,MATCH($B$1,excitation!$A$1:$CV$1,0),0)</f>
        <v>0.18790000000000001</v>
      </c>
      <c r="C119">
        <f>VLOOKUP($A119,emission!$A$1:$CV$577,MATCH($B$1,emission!$A$1:$CV$1,0),0)</f>
        <v>0</v>
      </c>
    </row>
    <row r="120" spans="1:3" x14ac:dyDescent="0.25">
      <c r="A120" s="1">
        <v>416</v>
      </c>
      <c r="B120">
        <f>VLOOKUP($A120,excitation!$A$1:$CV$577,MATCH($B$1,excitation!$A$1:$CV$1,0),0)</f>
        <v>0.19009999999999999</v>
      </c>
      <c r="C120">
        <f>VLOOKUP($A120,emission!$A$1:$CV$577,MATCH($B$1,emission!$A$1:$CV$1,0),0)</f>
        <v>0</v>
      </c>
    </row>
    <row r="121" spans="1:3" x14ac:dyDescent="0.25">
      <c r="A121" s="1">
        <v>417</v>
      </c>
      <c r="B121">
        <f>VLOOKUP($A121,excitation!$A$1:$CV$577,MATCH($B$1,excitation!$A$1:$CV$1,0),0)</f>
        <v>0.1933</v>
      </c>
      <c r="C121">
        <f>VLOOKUP($A121,emission!$A$1:$CV$577,MATCH($B$1,emission!$A$1:$CV$1,0),0)</f>
        <v>0</v>
      </c>
    </row>
    <row r="122" spans="1:3" x14ac:dyDescent="0.25">
      <c r="A122" s="1">
        <v>418</v>
      </c>
      <c r="B122">
        <f>VLOOKUP($A122,excitation!$A$1:$CV$577,MATCH($B$1,excitation!$A$1:$CV$1,0),0)</f>
        <v>0.19670000000000001</v>
      </c>
      <c r="C122">
        <f>VLOOKUP($A122,emission!$A$1:$CV$577,MATCH($B$1,emission!$A$1:$CV$1,0),0)</f>
        <v>0</v>
      </c>
    </row>
    <row r="123" spans="1:3" x14ac:dyDescent="0.25">
      <c r="A123" s="1">
        <v>419</v>
      </c>
      <c r="B123">
        <f>VLOOKUP($A123,excitation!$A$1:$CV$577,MATCH($B$1,excitation!$A$1:$CV$1,0),0)</f>
        <v>0.19919999999999999</v>
      </c>
      <c r="C123">
        <f>VLOOKUP($A123,emission!$A$1:$CV$577,MATCH($B$1,emission!$A$1:$CV$1,0),0)</f>
        <v>0</v>
      </c>
    </row>
    <row r="124" spans="1:3" x14ac:dyDescent="0.25">
      <c r="A124" s="1">
        <v>420</v>
      </c>
      <c r="B124">
        <f>VLOOKUP($A124,excitation!$A$1:$CV$577,MATCH($B$1,excitation!$A$1:$CV$1,0),0)</f>
        <v>0.20280000000000001</v>
      </c>
      <c r="C124">
        <f>VLOOKUP($A124,emission!$A$1:$CV$577,MATCH($B$1,emission!$A$1:$CV$1,0),0)</f>
        <v>0</v>
      </c>
    </row>
    <row r="125" spans="1:3" x14ac:dyDescent="0.25">
      <c r="A125" s="1">
        <v>421</v>
      </c>
      <c r="B125">
        <f>VLOOKUP($A125,excitation!$A$1:$CV$577,MATCH($B$1,excitation!$A$1:$CV$1,0),0)</f>
        <v>0.20519999999999999</v>
      </c>
      <c r="C125">
        <f>VLOOKUP($A125,emission!$A$1:$CV$577,MATCH($B$1,emission!$A$1:$CV$1,0),0)</f>
        <v>0</v>
      </c>
    </row>
    <row r="126" spans="1:3" x14ac:dyDescent="0.25">
      <c r="A126" s="1">
        <v>422</v>
      </c>
      <c r="B126">
        <f>VLOOKUP($A126,excitation!$A$1:$CV$577,MATCH($B$1,excitation!$A$1:$CV$1,0),0)</f>
        <v>0.2079</v>
      </c>
      <c r="C126">
        <f>VLOOKUP($A126,emission!$A$1:$CV$577,MATCH($B$1,emission!$A$1:$CV$1,0),0)</f>
        <v>0</v>
      </c>
    </row>
    <row r="127" spans="1:3" x14ac:dyDescent="0.25">
      <c r="A127" s="1">
        <v>423</v>
      </c>
      <c r="B127">
        <f>VLOOKUP($A127,excitation!$A$1:$CV$577,MATCH($B$1,excitation!$A$1:$CV$1,0),0)</f>
        <v>0.21129999999999999</v>
      </c>
      <c r="C127">
        <f>VLOOKUP($A127,emission!$A$1:$CV$577,MATCH($B$1,emission!$A$1:$CV$1,0),0)</f>
        <v>0</v>
      </c>
    </row>
    <row r="128" spans="1:3" x14ac:dyDescent="0.25">
      <c r="A128" s="1">
        <v>424</v>
      </c>
      <c r="B128">
        <f>VLOOKUP($A128,excitation!$A$1:$CV$577,MATCH($B$1,excitation!$A$1:$CV$1,0),0)</f>
        <v>0.2147</v>
      </c>
      <c r="C128">
        <f>VLOOKUP($A128,emission!$A$1:$CV$577,MATCH($B$1,emission!$A$1:$CV$1,0),0)</f>
        <v>0</v>
      </c>
    </row>
    <row r="129" spans="1:3" x14ac:dyDescent="0.25">
      <c r="A129" s="1">
        <v>425</v>
      </c>
      <c r="B129">
        <f>VLOOKUP($A129,excitation!$A$1:$CV$577,MATCH($B$1,excitation!$A$1:$CV$1,0),0)</f>
        <v>0.218</v>
      </c>
      <c r="C129">
        <f>VLOOKUP($A129,emission!$A$1:$CV$577,MATCH($B$1,emission!$A$1:$CV$1,0),0)</f>
        <v>0</v>
      </c>
    </row>
    <row r="130" spans="1:3" x14ac:dyDescent="0.25">
      <c r="A130" s="1">
        <v>426</v>
      </c>
      <c r="B130">
        <f>VLOOKUP($A130,excitation!$A$1:$CV$577,MATCH($B$1,excitation!$A$1:$CV$1,0),0)</f>
        <v>0.2218</v>
      </c>
      <c r="C130">
        <f>VLOOKUP($A130,emission!$A$1:$CV$577,MATCH($B$1,emission!$A$1:$CV$1,0),0)</f>
        <v>0</v>
      </c>
    </row>
    <row r="131" spans="1:3" x14ac:dyDescent="0.25">
      <c r="A131" s="1">
        <v>427</v>
      </c>
      <c r="B131">
        <f>VLOOKUP($A131,excitation!$A$1:$CV$577,MATCH($B$1,excitation!$A$1:$CV$1,0),0)</f>
        <v>0.22539999999999999</v>
      </c>
      <c r="C131">
        <f>VLOOKUP($A131,emission!$A$1:$CV$577,MATCH($B$1,emission!$A$1:$CV$1,0),0)</f>
        <v>0</v>
      </c>
    </row>
    <row r="132" spans="1:3" x14ac:dyDescent="0.25">
      <c r="A132" s="1">
        <v>428</v>
      </c>
      <c r="B132">
        <f>VLOOKUP($A132,excitation!$A$1:$CV$577,MATCH($B$1,excitation!$A$1:$CV$1,0),0)</f>
        <v>0.22989999999999999</v>
      </c>
      <c r="C132">
        <f>VLOOKUP($A132,emission!$A$1:$CV$577,MATCH($B$1,emission!$A$1:$CV$1,0),0)</f>
        <v>0</v>
      </c>
    </row>
    <row r="133" spans="1:3" x14ac:dyDescent="0.25">
      <c r="A133" s="1">
        <v>429</v>
      </c>
      <c r="B133">
        <f>VLOOKUP($A133,excitation!$A$1:$CV$577,MATCH($B$1,excitation!$A$1:$CV$1,0),0)</f>
        <v>0.23549999999999999</v>
      </c>
      <c r="C133">
        <f>VLOOKUP($A133,emission!$A$1:$CV$577,MATCH($B$1,emission!$A$1:$CV$1,0),0)</f>
        <v>0</v>
      </c>
    </row>
    <row r="134" spans="1:3" x14ac:dyDescent="0.25">
      <c r="A134" s="1">
        <v>430</v>
      </c>
      <c r="B134">
        <f>VLOOKUP($A134,excitation!$A$1:$CV$577,MATCH($B$1,excitation!$A$1:$CV$1,0),0)</f>
        <v>0.24079999999999999</v>
      </c>
      <c r="C134">
        <f>VLOOKUP($A134,emission!$A$1:$CV$577,MATCH($B$1,emission!$A$1:$CV$1,0),0)</f>
        <v>0</v>
      </c>
    </row>
    <row r="135" spans="1:3" x14ac:dyDescent="0.25">
      <c r="A135" s="1">
        <v>431</v>
      </c>
      <c r="B135">
        <f>VLOOKUP($A135,excitation!$A$1:$CV$577,MATCH($B$1,excitation!$A$1:$CV$1,0),0)</f>
        <v>0.24560000000000001</v>
      </c>
      <c r="C135">
        <f>VLOOKUP($A135,emission!$A$1:$CV$577,MATCH($B$1,emission!$A$1:$CV$1,0),0)</f>
        <v>0</v>
      </c>
    </row>
    <row r="136" spans="1:3" x14ac:dyDescent="0.25">
      <c r="A136" s="1">
        <v>432</v>
      </c>
      <c r="B136">
        <f>VLOOKUP($A136,excitation!$A$1:$CV$577,MATCH($B$1,excitation!$A$1:$CV$1,0),0)</f>
        <v>0.25180000000000002</v>
      </c>
      <c r="C136">
        <f>VLOOKUP($A136,emission!$A$1:$CV$577,MATCH($B$1,emission!$A$1:$CV$1,0),0)</f>
        <v>0</v>
      </c>
    </row>
    <row r="137" spans="1:3" x14ac:dyDescent="0.25">
      <c r="A137" s="1">
        <v>433</v>
      </c>
      <c r="B137">
        <f>VLOOKUP($A137,excitation!$A$1:$CV$577,MATCH($B$1,excitation!$A$1:$CV$1,0),0)</f>
        <v>0.25829999999999997</v>
      </c>
      <c r="C137">
        <f>VLOOKUP($A137,emission!$A$1:$CV$577,MATCH($B$1,emission!$A$1:$CV$1,0),0)</f>
        <v>0</v>
      </c>
    </row>
    <row r="138" spans="1:3" x14ac:dyDescent="0.25">
      <c r="A138" s="1">
        <v>434</v>
      </c>
      <c r="B138">
        <f>VLOOKUP($A138,excitation!$A$1:$CV$577,MATCH($B$1,excitation!$A$1:$CV$1,0),0)</f>
        <v>0.2661</v>
      </c>
      <c r="C138">
        <f>VLOOKUP($A138,emission!$A$1:$CV$577,MATCH($B$1,emission!$A$1:$CV$1,0),0)</f>
        <v>0</v>
      </c>
    </row>
    <row r="139" spans="1:3" x14ac:dyDescent="0.25">
      <c r="A139" s="1">
        <v>435</v>
      </c>
      <c r="B139">
        <f>VLOOKUP($A139,excitation!$A$1:$CV$577,MATCH($B$1,excitation!$A$1:$CV$1,0),0)</f>
        <v>0.27410000000000001</v>
      </c>
      <c r="C139">
        <f>VLOOKUP($A139,emission!$A$1:$CV$577,MATCH($B$1,emission!$A$1:$CV$1,0),0)</f>
        <v>0</v>
      </c>
    </row>
    <row r="140" spans="1:3" x14ac:dyDescent="0.25">
      <c r="A140" s="1">
        <v>436</v>
      </c>
      <c r="B140">
        <f>VLOOKUP($A140,excitation!$A$1:$CV$577,MATCH($B$1,excitation!$A$1:$CV$1,0),0)</f>
        <v>0.28320000000000001</v>
      </c>
      <c r="C140">
        <f>VLOOKUP($A140,emission!$A$1:$CV$577,MATCH($B$1,emission!$A$1:$CV$1,0),0)</f>
        <v>0</v>
      </c>
    </row>
    <row r="141" spans="1:3" x14ac:dyDescent="0.25">
      <c r="A141" s="1">
        <v>437</v>
      </c>
      <c r="B141">
        <f>VLOOKUP($A141,excitation!$A$1:$CV$577,MATCH($B$1,excitation!$A$1:$CV$1,0),0)</f>
        <v>0.2918</v>
      </c>
      <c r="C141">
        <f>VLOOKUP($A141,emission!$A$1:$CV$577,MATCH($B$1,emission!$A$1:$CV$1,0),0)</f>
        <v>0</v>
      </c>
    </row>
    <row r="142" spans="1:3" x14ac:dyDescent="0.25">
      <c r="A142" s="1">
        <v>438</v>
      </c>
      <c r="B142">
        <f>VLOOKUP($A142,excitation!$A$1:$CV$577,MATCH($B$1,excitation!$A$1:$CV$1,0),0)</f>
        <v>0.30180000000000001</v>
      </c>
      <c r="C142">
        <f>VLOOKUP($A142,emission!$A$1:$CV$577,MATCH($B$1,emission!$A$1:$CV$1,0),0)</f>
        <v>0</v>
      </c>
    </row>
    <row r="143" spans="1:3" x14ac:dyDescent="0.25">
      <c r="A143" s="1">
        <v>439</v>
      </c>
      <c r="B143">
        <f>VLOOKUP($A143,excitation!$A$1:$CV$577,MATCH($B$1,excitation!$A$1:$CV$1,0),0)</f>
        <v>0.31409999999999999</v>
      </c>
      <c r="C143">
        <f>VLOOKUP($A143,emission!$A$1:$CV$577,MATCH($B$1,emission!$A$1:$CV$1,0),0)</f>
        <v>0</v>
      </c>
    </row>
    <row r="144" spans="1:3" x14ac:dyDescent="0.25">
      <c r="A144" s="1">
        <v>440</v>
      </c>
      <c r="B144">
        <f>VLOOKUP($A144,excitation!$A$1:$CV$577,MATCH($B$1,excitation!$A$1:$CV$1,0),0)</f>
        <v>0.32479999999999998</v>
      </c>
      <c r="C144">
        <f>VLOOKUP($A144,emission!$A$1:$CV$577,MATCH($B$1,emission!$A$1:$CV$1,0),0)</f>
        <v>0</v>
      </c>
    </row>
    <row r="145" spans="1:3" x14ac:dyDescent="0.25">
      <c r="A145" s="1">
        <v>441</v>
      </c>
      <c r="B145">
        <f>VLOOKUP($A145,excitation!$A$1:$CV$577,MATCH($B$1,excitation!$A$1:$CV$1,0),0)</f>
        <v>0.33700000000000002</v>
      </c>
      <c r="C145">
        <f>VLOOKUP($A145,emission!$A$1:$CV$577,MATCH($B$1,emission!$A$1:$CV$1,0),0)</f>
        <v>0</v>
      </c>
    </row>
    <row r="146" spans="1:3" x14ac:dyDescent="0.25">
      <c r="A146" s="1">
        <v>442</v>
      </c>
      <c r="B146">
        <f>VLOOKUP($A146,excitation!$A$1:$CV$577,MATCH($B$1,excitation!$A$1:$CV$1,0),0)</f>
        <v>0.34960000000000002</v>
      </c>
      <c r="C146">
        <f>VLOOKUP($A146,emission!$A$1:$CV$577,MATCH($B$1,emission!$A$1:$CV$1,0),0)</f>
        <v>0</v>
      </c>
    </row>
    <row r="147" spans="1:3" x14ac:dyDescent="0.25">
      <c r="A147" s="1">
        <v>443</v>
      </c>
      <c r="B147">
        <f>VLOOKUP($A147,excitation!$A$1:$CV$577,MATCH($B$1,excitation!$A$1:$CV$1,0),0)</f>
        <v>0.3629</v>
      </c>
      <c r="C147">
        <f>VLOOKUP($A147,emission!$A$1:$CV$577,MATCH($B$1,emission!$A$1:$CV$1,0),0)</f>
        <v>0</v>
      </c>
    </row>
    <row r="148" spans="1:3" x14ac:dyDescent="0.25">
      <c r="A148" s="1">
        <v>444</v>
      </c>
      <c r="B148">
        <f>VLOOKUP($A148,excitation!$A$1:$CV$577,MATCH($B$1,excitation!$A$1:$CV$1,0),0)</f>
        <v>0.37659999999999999</v>
      </c>
      <c r="C148">
        <f>VLOOKUP($A148,emission!$A$1:$CV$577,MATCH($B$1,emission!$A$1:$CV$1,0),0)</f>
        <v>0</v>
      </c>
    </row>
    <row r="149" spans="1:3" x14ac:dyDescent="0.25">
      <c r="A149" s="1">
        <v>445</v>
      </c>
      <c r="B149">
        <f>VLOOKUP($A149,excitation!$A$1:$CV$577,MATCH($B$1,excitation!$A$1:$CV$1,0),0)</f>
        <v>0.39150000000000001</v>
      </c>
      <c r="C149">
        <f>VLOOKUP($A149,emission!$A$1:$CV$577,MATCH($B$1,emission!$A$1:$CV$1,0),0)</f>
        <v>0</v>
      </c>
    </row>
    <row r="150" spans="1:3" x14ac:dyDescent="0.25">
      <c r="A150" s="1">
        <v>446</v>
      </c>
      <c r="B150">
        <f>VLOOKUP($A150,excitation!$A$1:$CV$577,MATCH($B$1,excitation!$A$1:$CV$1,0),0)</f>
        <v>0.40720000000000001</v>
      </c>
      <c r="C150">
        <f>VLOOKUP($A150,emission!$A$1:$CV$577,MATCH($B$1,emission!$A$1:$CV$1,0),0)</f>
        <v>0</v>
      </c>
    </row>
    <row r="151" spans="1:3" x14ac:dyDescent="0.25">
      <c r="A151" s="1">
        <v>447</v>
      </c>
      <c r="B151">
        <f>VLOOKUP($A151,excitation!$A$1:$CV$577,MATCH($B$1,excitation!$A$1:$CV$1,0),0)</f>
        <v>0.42249999999999999</v>
      </c>
      <c r="C151">
        <f>VLOOKUP($A151,emission!$A$1:$CV$577,MATCH($B$1,emission!$A$1:$CV$1,0),0)</f>
        <v>0</v>
      </c>
    </row>
    <row r="152" spans="1:3" x14ac:dyDescent="0.25">
      <c r="A152" s="1">
        <v>448</v>
      </c>
      <c r="B152">
        <f>VLOOKUP($A152,excitation!$A$1:$CV$577,MATCH($B$1,excitation!$A$1:$CV$1,0),0)</f>
        <v>0.43930000000000002</v>
      </c>
      <c r="C152">
        <f>VLOOKUP($A152,emission!$A$1:$CV$577,MATCH($B$1,emission!$A$1:$CV$1,0),0)</f>
        <v>0</v>
      </c>
    </row>
    <row r="153" spans="1:3" x14ac:dyDescent="0.25">
      <c r="A153" s="1">
        <v>449</v>
      </c>
      <c r="B153">
        <f>VLOOKUP($A153,excitation!$A$1:$CV$577,MATCH($B$1,excitation!$A$1:$CV$1,0),0)</f>
        <v>0.45579999999999998</v>
      </c>
      <c r="C153">
        <f>VLOOKUP($A153,emission!$A$1:$CV$577,MATCH($B$1,emission!$A$1:$CV$1,0),0)</f>
        <v>0</v>
      </c>
    </row>
    <row r="154" spans="1:3" x14ac:dyDescent="0.25">
      <c r="A154" s="1">
        <v>450</v>
      </c>
      <c r="B154">
        <f>VLOOKUP($A154,excitation!$A$1:$CV$577,MATCH($B$1,excitation!$A$1:$CV$1,0),0)</f>
        <v>0.47339999999999999</v>
      </c>
      <c r="C154">
        <f>VLOOKUP($A154,emission!$A$1:$CV$577,MATCH($B$1,emission!$A$1:$CV$1,0),0)</f>
        <v>0</v>
      </c>
    </row>
    <row r="155" spans="1:3" x14ac:dyDescent="0.25">
      <c r="A155" s="1">
        <v>451</v>
      </c>
      <c r="B155">
        <f>VLOOKUP($A155,excitation!$A$1:$CV$577,MATCH($B$1,excitation!$A$1:$CV$1,0),0)</f>
        <v>0.48980000000000001</v>
      </c>
      <c r="C155">
        <f>VLOOKUP($A155,emission!$A$1:$CV$577,MATCH($B$1,emission!$A$1:$CV$1,0),0)</f>
        <v>0</v>
      </c>
    </row>
    <row r="156" spans="1:3" x14ac:dyDescent="0.25">
      <c r="A156" s="1">
        <v>452</v>
      </c>
      <c r="B156">
        <f>VLOOKUP($A156,excitation!$A$1:$CV$577,MATCH($B$1,excitation!$A$1:$CV$1,0),0)</f>
        <v>0.50800000000000001</v>
      </c>
      <c r="C156">
        <f>VLOOKUP($A156,emission!$A$1:$CV$577,MATCH($B$1,emission!$A$1:$CV$1,0),0)</f>
        <v>0</v>
      </c>
    </row>
    <row r="157" spans="1:3" x14ac:dyDescent="0.25">
      <c r="A157" s="1">
        <v>453</v>
      </c>
      <c r="B157">
        <f>VLOOKUP($A157,excitation!$A$1:$CV$577,MATCH($B$1,excitation!$A$1:$CV$1,0),0)</f>
        <v>0.52539999999999998</v>
      </c>
      <c r="C157">
        <f>VLOOKUP($A157,emission!$A$1:$CV$577,MATCH($B$1,emission!$A$1:$CV$1,0),0)</f>
        <v>0</v>
      </c>
    </row>
    <row r="158" spans="1:3" x14ac:dyDescent="0.25">
      <c r="A158" s="1">
        <v>454</v>
      </c>
      <c r="B158">
        <f>VLOOKUP($A158,excitation!$A$1:$CV$577,MATCH($B$1,excitation!$A$1:$CV$1,0),0)</f>
        <v>0.54310000000000003</v>
      </c>
      <c r="C158">
        <f>VLOOKUP($A158,emission!$A$1:$CV$577,MATCH($B$1,emission!$A$1:$CV$1,0),0)</f>
        <v>0</v>
      </c>
    </row>
    <row r="159" spans="1:3" x14ac:dyDescent="0.25">
      <c r="A159" s="1">
        <v>455</v>
      </c>
      <c r="B159">
        <f>VLOOKUP($A159,excitation!$A$1:$CV$577,MATCH($B$1,excitation!$A$1:$CV$1,0),0)</f>
        <v>0.56100000000000005</v>
      </c>
      <c r="C159">
        <f>VLOOKUP($A159,emission!$A$1:$CV$577,MATCH($B$1,emission!$A$1:$CV$1,0),0)</f>
        <v>0</v>
      </c>
    </row>
    <row r="160" spans="1:3" x14ac:dyDescent="0.25">
      <c r="A160" s="1">
        <v>456</v>
      </c>
      <c r="B160">
        <f>VLOOKUP($A160,excitation!$A$1:$CV$577,MATCH($B$1,excitation!$A$1:$CV$1,0),0)</f>
        <v>0.57850000000000001</v>
      </c>
      <c r="C160">
        <f>VLOOKUP($A160,emission!$A$1:$CV$577,MATCH($B$1,emission!$A$1:$CV$1,0),0)</f>
        <v>0</v>
      </c>
    </row>
    <row r="161" spans="1:3" x14ac:dyDescent="0.25">
      <c r="A161" s="1">
        <v>457</v>
      </c>
      <c r="B161">
        <f>VLOOKUP($A161,excitation!$A$1:$CV$577,MATCH($B$1,excitation!$A$1:$CV$1,0),0)</f>
        <v>0.59509999999999996</v>
      </c>
      <c r="C161">
        <f>VLOOKUP($A161,emission!$A$1:$CV$577,MATCH($B$1,emission!$A$1:$CV$1,0),0)</f>
        <v>0</v>
      </c>
    </row>
    <row r="162" spans="1:3" x14ac:dyDescent="0.25">
      <c r="A162" s="1">
        <v>458</v>
      </c>
      <c r="B162">
        <f>VLOOKUP($A162,excitation!$A$1:$CV$577,MATCH($B$1,excitation!$A$1:$CV$1,0),0)</f>
        <v>0.6119</v>
      </c>
      <c r="C162">
        <f>VLOOKUP($A162,emission!$A$1:$CV$577,MATCH($B$1,emission!$A$1:$CV$1,0),0)</f>
        <v>0</v>
      </c>
    </row>
    <row r="163" spans="1:3" x14ac:dyDescent="0.25">
      <c r="A163" s="1">
        <v>459</v>
      </c>
      <c r="B163">
        <f>VLOOKUP($A163,excitation!$A$1:$CV$577,MATCH($B$1,excitation!$A$1:$CV$1,0),0)</f>
        <v>0.62839999999999996</v>
      </c>
      <c r="C163">
        <f>VLOOKUP($A163,emission!$A$1:$CV$577,MATCH($B$1,emission!$A$1:$CV$1,0),0)</f>
        <v>0</v>
      </c>
    </row>
    <row r="164" spans="1:3" x14ac:dyDescent="0.25">
      <c r="A164" s="1">
        <v>460</v>
      </c>
      <c r="B164">
        <f>VLOOKUP($A164,excitation!$A$1:$CV$577,MATCH($B$1,excitation!$A$1:$CV$1,0),0)</f>
        <v>0.64380000000000004</v>
      </c>
      <c r="C164">
        <f>VLOOKUP($A164,emission!$A$1:$CV$577,MATCH($B$1,emission!$A$1:$CV$1,0),0)</f>
        <v>0</v>
      </c>
    </row>
    <row r="165" spans="1:3" x14ac:dyDescent="0.25">
      <c r="A165" s="1">
        <v>461</v>
      </c>
      <c r="B165">
        <f>VLOOKUP($A165,excitation!$A$1:$CV$577,MATCH($B$1,excitation!$A$1:$CV$1,0),0)</f>
        <v>0.66010000000000002</v>
      </c>
      <c r="C165">
        <f>VLOOKUP($A165,emission!$A$1:$CV$577,MATCH($B$1,emission!$A$1:$CV$1,0),0)</f>
        <v>0</v>
      </c>
    </row>
    <row r="166" spans="1:3" x14ac:dyDescent="0.25">
      <c r="A166" s="1">
        <v>462</v>
      </c>
      <c r="B166">
        <f>VLOOKUP($A166,excitation!$A$1:$CV$577,MATCH($B$1,excitation!$A$1:$CV$1,0),0)</f>
        <v>0.6744</v>
      </c>
      <c r="C166">
        <f>VLOOKUP($A166,emission!$A$1:$CV$577,MATCH($B$1,emission!$A$1:$CV$1,0),0)</f>
        <v>0</v>
      </c>
    </row>
    <row r="167" spans="1:3" x14ac:dyDescent="0.25">
      <c r="A167" s="1">
        <v>463</v>
      </c>
      <c r="B167">
        <f>VLOOKUP($A167,excitation!$A$1:$CV$577,MATCH($B$1,excitation!$A$1:$CV$1,0),0)</f>
        <v>0.68869999999999998</v>
      </c>
      <c r="C167">
        <f>VLOOKUP($A167,emission!$A$1:$CV$577,MATCH($B$1,emission!$A$1:$CV$1,0),0)</f>
        <v>2.7000000000000001E-3</v>
      </c>
    </row>
    <row r="168" spans="1:3" x14ac:dyDescent="0.25">
      <c r="A168" s="1">
        <v>464</v>
      </c>
      <c r="B168">
        <f>VLOOKUP($A168,excitation!$A$1:$CV$577,MATCH($B$1,excitation!$A$1:$CV$1,0),0)</f>
        <v>0.70179999999999998</v>
      </c>
      <c r="C168">
        <f>VLOOKUP($A168,emission!$A$1:$CV$577,MATCH($B$1,emission!$A$1:$CV$1,0),0)</f>
        <v>3.0999999999999999E-3</v>
      </c>
    </row>
    <row r="169" spans="1:3" x14ac:dyDescent="0.25">
      <c r="A169" s="1">
        <v>465</v>
      </c>
      <c r="B169">
        <f>VLOOKUP($A169,excitation!$A$1:$CV$577,MATCH($B$1,excitation!$A$1:$CV$1,0),0)</f>
        <v>0.71509999999999996</v>
      </c>
      <c r="C169">
        <f>VLOOKUP($A169,emission!$A$1:$CV$577,MATCH($B$1,emission!$A$1:$CV$1,0),0)</f>
        <v>3.3999999999999998E-3</v>
      </c>
    </row>
    <row r="170" spans="1:3" x14ac:dyDescent="0.25">
      <c r="A170" s="1">
        <v>466</v>
      </c>
      <c r="B170">
        <f>VLOOKUP($A170,excitation!$A$1:$CV$577,MATCH($B$1,excitation!$A$1:$CV$1,0),0)</f>
        <v>0.72770000000000001</v>
      </c>
      <c r="C170">
        <f>VLOOKUP($A170,emission!$A$1:$CV$577,MATCH($B$1,emission!$A$1:$CV$1,0),0)</f>
        <v>4.0000000000000001E-3</v>
      </c>
    </row>
    <row r="171" spans="1:3" x14ac:dyDescent="0.25">
      <c r="A171" s="1">
        <v>467</v>
      </c>
      <c r="B171">
        <f>VLOOKUP($A171,excitation!$A$1:$CV$577,MATCH($B$1,excitation!$A$1:$CV$1,0),0)</f>
        <v>0.73970000000000002</v>
      </c>
      <c r="C171">
        <f>VLOOKUP($A171,emission!$A$1:$CV$577,MATCH($B$1,emission!$A$1:$CV$1,0),0)</f>
        <v>4.3E-3</v>
      </c>
    </row>
    <row r="172" spans="1:3" x14ac:dyDescent="0.25">
      <c r="A172" s="1">
        <v>468</v>
      </c>
      <c r="B172">
        <f>VLOOKUP($A172,excitation!$A$1:$CV$577,MATCH($B$1,excitation!$A$1:$CV$1,0),0)</f>
        <v>0.75239999999999996</v>
      </c>
      <c r="C172">
        <f>VLOOKUP($A172,emission!$A$1:$CV$577,MATCH($B$1,emission!$A$1:$CV$1,0),0)</f>
        <v>5.1000000000000004E-3</v>
      </c>
    </row>
    <row r="173" spans="1:3" x14ac:dyDescent="0.25">
      <c r="A173" s="1">
        <v>469</v>
      </c>
      <c r="B173">
        <f>VLOOKUP($A173,excitation!$A$1:$CV$577,MATCH($B$1,excitation!$A$1:$CV$1,0),0)</f>
        <v>0.76470000000000005</v>
      </c>
      <c r="C173">
        <f>VLOOKUP($A173,emission!$A$1:$CV$577,MATCH($B$1,emission!$A$1:$CV$1,0),0)</f>
        <v>6.1000000000000004E-3</v>
      </c>
    </row>
    <row r="174" spans="1:3" x14ac:dyDescent="0.25">
      <c r="A174" s="1">
        <v>470</v>
      </c>
      <c r="B174">
        <f>VLOOKUP($A174,excitation!$A$1:$CV$577,MATCH($B$1,excitation!$A$1:$CV$1,0),0)</f>
        <v>0.77710000000000001</v>
      </c>
      <c r="C174">
        <f>VLOOKUP($A174,emission!$A$1:$CV$577,MATCH($B$1,emission!$A$1:$CV$1,0),0)</f>
        <v>7.1999999999999998E-3</v>
      </c>
    </row>
    <row r="175" spans="1:3" x14ac:dyDescent="0.25">
      <c r="A175" s="1">
        <v>471</v>
      </c>
      <c r="B175">
        <f>VLOOKUP($A175,excitation!$A$1:$CV$577,MATCH($B$1,excitation!$A$1:$CV$1,0),0)</f>
        <v>0.78890000000000005</v>
      </c>
      <c r="C175">
        <f>VLOOKUP($A175,emission!$A$1:$CV$577,MATCH($B$1,emission!$A$1:$CV$1,0),0)</f>
        <v>8.6E-3</v>
      </c>
    </row>
    <row r="176" spans="1:3" x14ac:dyDescent="0.25">
      <c r="A176" s="1">
        <v>472</v>
      </c>
      <c r="B176">
        <f>VLOOKUP($A176,excitation!$A$1:$CV$577,MATCH($B$1,excitation!$A$1:$CV$1,0),0)</f>
        <v>0.80169999999999997</v>
      </c>
      <c r="C176">
        <f>VLOOKUP($A176,emission!$A$1:$CV$577,MATCH($B$1,emission!$A$1:$CV$1,0),0)</f>
        <v>1.01E-2</v>
      </c>
    </row>
    <row r="177" spans="1:3" x14ac:dyDescent="0.25">
      <c r="A177" s="1">
        <v>473</v>
      </c>
      <c r="B177">
        <f>VLOOKUP($A177,excitation!$A$1:$CV$577,MATCH($B$1,excitation!$A$1:$CV$1,0),0)</f>
        <v>0.81430000000000002</v>
      </c>
      <c r="C177">
        <f>VLOOKUP($A177,emission!$A$1:$CV$577,MATCH($B$1,emission!$A$1:$CV$1,0),0)</f>
        <v>1.2200000000000001E-2</v>
      </c>
    </row>
    <row r="178" spans="1:3" x14ac:dyDescent="0.25">
      <c r="A178" s="1">
        <v>474</v>
      </c>
      <c r="B178">
        <f>VLOOKUP($A178,excitation!$A$1:$CV$577,MATCH($B$1,excitation!$A$1:$CV$1,0),0)</f>
        <v>0.8286</v>
      </c>
      <c r="C178">
        <f>VLOOKUP($A178,emission!$A$1:$CV$577,MATCH($B$1,emission!$A$1:$CV$1,0),0)</f>
        <v>1.5100000000000001E-2</v>
      </c>
    </row>
    <row r="179" spans="1:3" x14ac:dyDescent="0.25">
      <c r="A179" s="1">
        <v>475</v>
      </c>
      <c r="B179">
        <f>VLOOKUP($A179,excitation!$A$1:$CV$577,MATCH($B$1,excitation!$A$1:$CV$1,0),0)</f>
        <v>0.84179999999999999</v>
      </c>
      <c r="C179">
        <f>VLOOKUP($A179,emission!$A$1:$CV$577,MATCH($B$1,emission!$A$1:$CV$1,0),0)</f>
        <v>1.7899999999999999E-2</v>
      </c>
    </row>
    <row r="180" spans="1:3" x14ac:dyDescent="0.25">
      <c r="A180" s="1">
        <v>476</v>
      </c>
      <c r="B180">
        <f>VLOOKUP($A180,excitation!$A$1:$CV$577,MATCH($B$1,excitation!$A$1:$CV$1,0),0)</f>
        <v>0.85609999999999997</v>
      </c>
      <c r="C180">
        <f>VLOOKUP($A180,emission!$A$1:$CV$577,MATCH($B$1,emission!$A$1:$CV$1,0),0)</f>
        <v>2.1999999999999999E-2</v>
      </c>
    </row>
    <row r="181" spans="1:3" x14ac:dyDescent="0.25">
      <c r="A181" s="1">
        <v>477</v>
      </c>
      <c r="B181">
        <f>VLOOKUP($A181,excitation!$A$1:$CV$577,MATCH($B$1,excitation!$A$1:$CV$1,0),0)</f>
        <v>0.87050000000000005</v>
      </c>
      <c r="C181">
        <f>VLOOKUP($A181,emission!$A$1:$CV$577,MATCH($B$1,emission!$A$1:$CV$1,0),0)</f>
        <v>2.6599999999999999E-2</v>
      </c>
    </row>
    <row r="182" spans="1:3" x14ac:dyDescent="0.25">
      <c r="A182" s="1">
        <v>478</v>
      </c>
      <c r="B182">
        <f>VLOOKUP($A182,excitation!$A$1:$CV$577,MATCH($B$1,excitation!$A$1:$CV$1,0),0)</f>
        <v>0.88460000000000005</v>
      </c>
      <c r="C182">
        <f>VLOOKUP($A182,emission!$A$1:$CV$577,MATCH($B$1,emission!$A$1:$CV$1,0),0)</f>
        <v>3.1800000000000002E-2</v>
      </c>
    </row>
    <row r="183" spans="1:3" x14ac:dyDescent="0.25">
      <c r="A183" s="1">
        <v>479</v>
      </c>
      <c r="B183">
        <f>VLOOKUP($A183,excitation!$A$1:$CV$577,MATCH($B$1,excitation!$A$1:$CV$1,0),0)</f>
        <v>0.90029999999999999</v>
      </c>
      <c r="C183">
        <f>VLOOKUP($A183,emission!$A$1:$CV$577,MATCH($B$1,emission!$A$1:$CV$1,0),0)</f>
        <v>3.8399999999999997E-2</v>
      </c>
    </row>
    <row r="184" spans="1:3" x14ac:dyDescent="0.25">
      <c r="A184" s="1">
        <v>480</v>
      </c>
      <c r="B184">
        <f>VLOOKUP($A184,excitation!$A$1:$CV$577,MATCH($B$1,excitation!$A$1:$CV$1,0),0)</f>
        <v>0.91510000000000002</v>
      </c>
      <c r="C184">
        <f>VLOOKUP($A184,emission!$A$1:$CV$577,MATCH($B$1,emission!$A$1:$CV$1,0),0)</f>
        <v>4.6100000000000002E-2</v>
      </c>
    </row>
    <row r="185" spans="1:3" x14ac:dyDescent="0.25">
      <c r="A185" s="1">
        <v>481</v>
      </c>
      <c r="B185">
        <f>VLOOKUP($A185,excitation!$A$1:$CV$577,MATCH($B$1,excitation!$A$1:$CV$1,0),0)</f>
        <v>0.92900000000000005</v>
      </c>
      <c r="C185">
        <f>VLOOKUP($A185,emission!$A$1:$CV$577,MATCH($B$1,emission!$A$1:$CV$1,0),0)</f>
        <v>5.5E-2</v>
      </c>
    </row>
    <row r="186" spans="1:3" x14ac:dyDescent="0.25">
      <c r="A186" s="1">
        <v>482</v>
      </c>
      <c r="B186">
        <f>VLOOKUP($A186,excitation!$A$1:$CV$577,MATCH($B$1,excitation!$A$1:$CV$1,0),0)</f>
        <v>0.94359999999999999</v>
      </c>
      <c r="C186">
        <f>VLOOKUP($A186,emission!$A$1:$CV$577,MATCH($B$1,emission!$A$1:$CV$1,0),0)</f>
        <v>6.5100000000000005E-2</v>
      </c>
    </row>
    <row r="187" spans="1:3" x14ac:dyDescent="0.25">
      <c r="A187" s="1">
        <v>483</v>
      </c>
      <c r="B187">
        <f>VLOOKUP($A187,excitation!$A$1:$CV$577,MATCH($B$1,excitation!$A$1:$CV$1,0),0)</f>
        <v>0.95679999999999998</v>
      </c>
      <c r="C187">
        <f>VLOOKUP($A187,emission!$A$1:$CV$577,MATCH($B$1,emission!$A$1:$CV$1,0),0)</f>
        <v>7.8299999999999995E-2</v>
      </c>
    </row>
    <row r="188" spans="1:3" x14ac:dyDescent="0.25">
      <c r="A188" s="1">
        <v>484</v>
      </c>
      <c r="B188">
        <f>VLOOKUP($A188,excitation!$A$1:$CV$577,MATCH($B$1,excitation!$A$1:$CV$1,0),0)</f>
        <v>0.96909999999999996</v>
      </c>
      <c r="C188">
        <f>VLOOKUP($A188,emission!$A$1:$CV$577,MATCH($B$1,emission!$A$1:$CV$1,0),0)</f>
        <v>9.1999999999999998E-2</v>
      </c>
    </row>
    <row r="189" spans="1:3" x14ac:dyDescent="0.25">
      <c r="A189" s="1">
        <v>485</v>
      </c>
      <c r="B189">
        <f>VLOOKUP($A189,excitation!$A$1:$CV$577,MATCH($B$1,excitation!$A$1:$CV$1,0),0)</f>
        <v>0.97929999999999995</v>
      </c>
      <c r="C189">
        <f>VLOOKUP($A189,emission!$A$1:$CV$577,MATCH($B$1,emission!$A$1:$CV$1,0),0)</f>
        <v>0.109</v>
      </c>
    </row>
    <row r="190" spans="1:3" x14ac:dyDescent="0.25">
      <c r="A190" s="1">
        <v>486</v>
      </c>
      <c r="B190">
        <f>VLOOKUP($A190,excitation!$A$1:$CV$577,MATCH($B$1,excitation!$A$1:$CV$1,0),0)</f>
        <v>0.98850000000000005</v>
      </c>
      <c r="C190">
        <f>VLOOKUP($A190,emission!$A$1:$CV$577,MATCH($B$1,emission!$A$1:$CV$1,0),0)</f>
        <v>0.12659999999999999</v>
      </c>
    </row>
    <row r="191" spans="1:3" x14ac:dyDescent="0.25">
      <c r="A191" s="1">
        <v>487</v>
      </c>
      <c r="B191">
        <f>VLOOKUP($A191,excitation!$A$1:$CV$577,MATCH($B$1,excitation!$A$1:$CV$1,0),0)</f>
        <v>0.99390000000000001</v>
      </c>
      <c r="C191">
        <f>VLOOKUP($A191,emission!$A$1:$CV$577,MATCH($B$1,emission!$A$1:$CV$1,0),0)</f>
        <v>0.14799999999999999</v>
      </c>
    </row>
    <row r="192" spans="1:3" x14ac:dyDescent="0.25">
      <c r="A192" s="1">
        <v>488</v>
      </c>
      <c r="B192">
        <f>VLOOKUP($A192,excitation!$A$1:$CV$577,MATCH($B$1,excitation!$A$1:$CV$1,0),0)</f>
        <v>0.99819999999999998</v>
      </c>
      <c r="C192">
        <f>VLOOKUP($A192,emission!$A$1:$CV$577,MATCH($B$1,emission!$A$1:$CV$1,0),0)</f>
        <v>0.1716</v>
      </c>
    </row>
    <row r="193" spans="1:3" x14ac:dyDescent="0.25">
      <c r="A193" s="1">
        <v>489</v>
      </c>
      <c r="B193">
        <f>VLOOKUP($A193,excitation!$A$1:$CV$577,MATCH($B$1,excitation!$A$1:$CV$1,0),0)</f>
        <v>1</v>
      </c>
      <c r="C193">
        <f>VLOOKUP($A193,emission!$A$1:$CV$577,MATCH($B$1,emission!$A$1:$CV$1,0),0)</f>
        <v>0.1981</v>
      </c>
    </row>
    <row r="194" spans="1:3" x14ac:dyDescent="0.25">
      <c r="A194" s="1">
        <v>490</v>
      </c>
      <c r="B194">
        <f>VLOOKUP($A194,excitation!$A$1:$CV$577,MATCH($B$1,excitation!$A$1:$CV$1,0),0)</f>
        <v>0.99690000000000001</v>
      </c>
      <c r="C194">
        <f>VLOOKUP($A194,emission!$A$1:$CV$577,MATCH($B$1,emission!$A$1:$CV$1,0),0)</f>
        <v>0.22670000000000001</v>
      </c>
    </row>
    <row r="195" spans="1:3" x14ac:dyDescent="0.25">
      <c r="A195" s="1">
        <v>491</v>
      </c>
      <c r="B195">
        <f>VLOOKUP($A195,excitation!$A$1:$CV$577,MATCH($B$1,excitation!$A$1:$CV$1,0),0)</f>
        <v>0.99080000000000001</v>
      </c>
      <c r="C195">
        <f>VLOOKUP($A195,emission!$A$1:$CV$577,MATCH($B$1,emission!$A$1:$CV$1,0),0)</f>
        <v>0.25869999999999999</v>
      </c>
    </row>
    <row r="196" spans="1:3" x14ac:dyDescent="0.25">
      <c r="A196" s="1">
        <v>492</v>
      </c>
      <c r="B196">
        <f>VLOOKUP($A196,excitation!$A$1:$CV$577,MATCH($B$1,excitation!$A$1:$CV$1,0),0)</f>
        <v>0.97970000000000002</v>
      </c>
      <c r="C196">
        <f>VLOOKUP($A196,emission!$A$1:$CV$577,MATCH($B$1,emission!$A$1:$CV$1,0),0)</f>
        <v>0.29449999999999998</v>
      </c>
    </row>
    <row r="197" spans="1:3" x14ac:dyDescent="0.25">
      <c r="A197" s="1">
        <v>493</v>
      </c>
      <c r="B197">
        <f>VLOOKUP($A197,excitation!$A$1:$CV$577,MATCH($B$1,excitation!$A$1:$CV$1,0),0)</f>
        <v>0.96399999999999997</v>
      </c>
      <c r="C197">
        <f>VLOOKUP($A197,emission!$A$1:$CV$577,MATCH($B$1,emission!$A$1:$CV$1,0),0)</f>
        <v>0.33150000000000002</v>
      </c>
    </row>
    <row r="198" spans="1:3" x14ac:dyDescent="0.25">
      <c r="A198" s="1">
        <v>494</v>
      </c>
      <c r="B198">
        <f>VLOOKUP($A198,excitation!$A$1:$CV$577,MATCH($B$1,excitation!$A$1:$CV$1,0),0)</f>
        <v>0.94420000000000004</v>
      </c>
      <c r="C198">
        <f>VLOOKUP($A198,emission!$A$1:$CV$577,MATCH($B$1,emission!$A$1:$CV$1,0),0)</f>
        <v>0.37140000000000001</v>
      </c>
    </row>
    <row r="199" spans="1:3" x14ac:dyDescent="0.25">
      <c r="A199" s="1">
        <v>495</v>
      </c>
      <c r="B199">
        <f>VLOOKUP($A199,excitation!$A$1:$CV$577,MATCH($B$1,excitation!$A$1:$CV$1,0),0)</f>
        <v>0.9194</v>
      </c>
      <c r="C199">
        <f>VLOOKUP($A199,emission!$A$1:$CV$577,MATCH($B$1,emission!$A$1:$CV$1,0),0)</f>
        <v>0.41549999999999998</v>
      </c>
    </row>
    <row r="200" spans="1:3" x14ac:dyDescent="0.25">
      <c r="A200" s="1">
        <v>496</v>
      </c>
      <c r="B200">
        <f>VLOOKUP($A200,excitation!$A$1:$CV$577,MATCH($B$1,excitation!$A$1:$CV$1,0),0)</f>
        <v>0.89039999999999997</v>
      </c>
      <c r="C200">
        <f>VLOOKUP($A200,emission!$A$1:$CV$577,MATCH($B$1,emission!$A$1:$CV$1,0),0)</f>
        <v>0.45979999999999999</v>
      </c>
    </row>
    <row r="201" spans="1:3" x14ac:dyDescent="0.25">
      <c r="A201" s="1">
        <v>497</v>
      </c>
      <c r="B201">
        <f>VLOOKUP($A201,excitation!$A$1:$CV$577,MATCH($B$1,excitation!$A$1:$CV$1,0),0)</f>
        <v>0.85609999999999997</v>
      </c>
      <c r="C201">
        <f>VLOOKUP($A201,emission!$A$1:$CV$577,MATCH($B$1,emission!$A$1:$CV$1,0),0)</f>
        <v>0.50880000000000003</v>
      </c>
    </row>
    <row r="202" spans="1:3" x14ac:dyDescent="0.25">
      <c r="A202" s="1">
        <v>498</v>
      </c>
      <c r="B202">
        <f>VLOOKUP($A202,excitation!$A$1:$CV$577,MATCH($B$1,excitation!$A$1:$CV$1,0),0)</f>
        <v>0.81879999999999997</v>
      </c>
      <c r="C202">
        <f>VLOOKUP($A202,emission!$A$1:$CV$577,MATCH($B$1,emission!$A$1:$CV$1,0),0)</f>
        <v>0.55940000000000001</v>
      </c>
    </row>
    <row r="203" spans="1:3" x14ac:dyDescent="0.25">
      <c r="A203" s="1">
        <v>499</v>
      </c>
      <c r="B203">
        <f>VLOOKUP($A203,excitation!$A$1:$CV$577,MATCH($B$1,excitation!$A$1:$CV$1,0),0)</f>
        <v>0.77749999999999997</v>
      </c>
      <c r="C203">
        <f>VLOOKUP($A203,emission!$A$1:$CV$577,MATCH($B$1,emission!$A$1:$CV$1,0),0)</f>
        <v>0.61040000000000005</v>
      </c>
    </row>
    <row r="204" spans="1:3" x14ac:dyDescent="0.25">
      <c r="A204" s="1">
        <v>500</v>
      </c>
      <c r="B204">
        <f>VLOOKUP($A204,excitation!$A$1:$CV$577,MATCH($B$1,excitation!$A$1:$CV$1,0),0)</f>
        <v>0.73460000000000003</v>
      </c>
      <c r="C204">
        <f>VLOOKUP($A204,emission!$A$1:$CV$577,MATCH($B$1,emission!$A$1:$CV$1,0),0)</f>
        <v>0.66490000000000005</v>
      </c>
    </row>
    <row r="205" spans="1:3" x14ac:dyDescent="0.25">
      <c r="A205" s="1">
        <v>501</v>
      </c>
      <c r="B205">
        <f>VLOOKUP($A205,excitation!$A$1:$CV$577,MATCH($B$1,excitation!$A$1:$CV$1,0),0)</f>
        <v>0.68740000000000001</v>
      </c>
      <c r="C205">
        <f>VLOOKUP($A205,emission!$A$1:$CV$577,MATCH($B$1,emission!$A$1:$CV$1,0),0)</f>
        <v>0.71819999999999995</v>
      </c>
    </row>
    <row r="206" spans="1:3" x14ac:dyDescent="0.25">
      <c r="A206" s="1">
        <v>502</v>
      </c>
      <c r="B206">
        <f>VLOOKUP($A206,excitation!$A$1:$CV$577,MATCH($B$1,excitation!$A$1:$CV$1,0),0)</f>
        <v>0.63990000000000002</v>
      </c>
      <c r="C206">
        <f>VLOOKUP($A206,emission!$A$1:$CV$577,MATCH($B$1,emission!$A$1:$CV$1,0),0)</f>
        <v>0.76659999999999995</v>
      </c>
    </row>
    <row r="207" spans="1:3" x14ac:dyDescent="0.25">
      <c r="A207" s="1">
        <v>503</v>
      </c>
      <c r="B207">
        <f>VLOOKUP($A207,excitation!$A$1:$CV$577,MATCH($B$1,excitation!$A$1:$CV$1,0),0)</f>
        <v>0.59060000000000001</v>
      </c>
      <c r="C207">
        <f>VLOOKUP($A207,emission!$A$1:$CV$577,MATCH($B$1,emission!$A$1:$CV$1,0),0)</f>
        <v>0.81610000000000005</v>
      </c>
    </row>
    <row r="208" spans="1:3" x14ac:dyDescent="0.25">
      <c r="A208" s="1">
        <v>504</v>
      </c>
      <c r="B208">
        <f>VLOOKUP($A208,excitation!$A$1:$CV$577,MATCH($B$1,excitation!$A$1:$CV$1,0),0)</f>
        <v>0.54279999999999995</v>
      </c>
      <c r="C208">
        <f>VLOOKUP($A208,emission!$A$1:$CV$577,MATCH($B$1,emission!$A$1:$CV$1,0),0)</f>
        <v>0.86219999999999997</v>
      </c>
    </row>
    <row r="209" spans="1:3" x14ac:dyDescent="0.25">
      <c r="A209" s="1">
        <v>505</v>
      </c>
      <c r="B209">
        <f>VLOOKUP($A209,excitation!$A$1:$CV$577,MATCH($B$1,excitation!$A$1:$CV$1,0),0)</f>
        <v>0.49299999999999999</v>
      </c>
      <c r="C209">
        <f>VLOOKUP($A209,emission!$A$1:$CV$577,MATCH($B$1,emission!$A$1:$CV$1,0),0)</f>
        <v>0.90269999999999995</v>
      </c>
    </row>
    <row r="210" spans="1:3" x14ac:dyDescent="0.25">
      <c r="A210" s="1">
        <v>506</v>
      </c>
      <c r="B210">
        <f>VLOOKUP($A210,excitation!$A$1:$CV$577,MATCH($B$1,excitation!$A$1:$CV$1,0),0)</f>
        <v>0.44590000000000002</v>
      </c>
      <c r="C210">
        <f>VLOOKUP($A210,emission!$A$1:$CV$577,MATCH($B$1,emission!$A$1:$CV$1,0),0)</f>
        <v>0.9355</v>
      </c>
    </row>
    <row r="211" spans="1:3" x14ac:dyDescent="0.25">
      <c r="A211" s="1">
        <v>507</v>
      </c>
      <c r="B211">
        <f>VLOOKUP($A211,excitation!$A$1:$CV$577,MATCH($B$1,excitation!$A$1:$CV$1,0),0)</f>
        <v>0.39960000000000001</v>
      </c>
      <c r="C211">
        <f>VLOOKUP($A211,emission!$A$1:$CV$577,MATCH($B$1,emission!$A$1:$CV$1,0),0)</f>
        <v>0.96640000000000004</v>
      </c>
    </row>
    <row r="212" spans="1:3" x14ac:dyDescent="0.25">
      <c r="A212" s="1">
        <v>508</v>
      </c>
      <c r="B212">
        <f>VLOOKUP($A212,excitation!$A$1:$CV$577,MATCH($B$1,excitation!$A$1:$CV$1,0),0)</f>
        <v>0.3548</v>
      </c>
      <c r="C212">
        <f>VLOOKUP($A212,emission!$A$1:$CV$577,MATCH($B$1,emission!$A$1:$CV$1,0),0)</f>
        <v>0.98770000000000002</v>
      </c>
    </row>
    <row r="213" spans="1:3" x14ac:dyDescent="0.25">
      <c r="A213" s="1">
        <v>509</v>
      </c>
      <c r="B213">
        <f>VLOOKUP($A213,excitation!$A$1:$CV$577,MATCH($B$1,excitation!$A$1:$CV$1,0),0)</f>
        <v>0.31359999999999999</v>
      </c>
      <c r="C213">
        <f>VLOOKUP($A213,emission!$A$1:$CV$577,MATCH($B$1,emission!$A$1:$CV$1,0),0)</f>
        <v>0.99939999999999996</v>
      </c>
    </row>
    <row r="214" spans="1:3" x14ac:dyDescent="0.25">
      <c r="A214" s="1">
        <v>510</v>
      </c>
      <c r="B214">
        <f>VLOOKUP($A214,excitation!$A$1:$CV$577,MATCH($B$1,excitation!$A$1:$CV$1,0),0)</f>
        <v>0.2747</v>
      </c>
      <c r="C214">
        <f>VLOOKUP($A214,emission!$A$1:$CV$577,MATCH($B$1,emission!$A$1:$CV$1,0),0)</f>
        <v>0.99990000000000001</v>
      </c>
    </row>
    <row r="215" spans="1:3" x14ac:dyDescent="0.25">
      <c r="A215" s="1">
        <v>511</v>
      </c>
      <c r="B215">
        <f>VLOOKUP($A215,excitation!$A$1:$CV$577,MATCH($B$1,excitation!$A$1:$CV$1,0),0)</f>
        <v>0.23760000000000001</v>
      </c>
      <c r="C215">
        <f>VLOOKUP($A215,emission!$A$1:$CV$577,MATCH($B$1,emission!$A$1:$CV$1,0),0)</f>
        <v>1</v>
      </c>
    </row>
    <row r="216" spans="1:3" x14ac:dyDescent="0.25">
      <c r="A216" s="1">
        <v>512</v>
      </c>
      <c r="B216">
        <f>VLOOKUP($A216,excitation!$A$1:$CV$577,MATCH($B$1,excitation!$A$1:$CV$1,0),0)</f>
        <v>0.20419999999999999</v>
      </c>
      <c r="C216">
        <f>VLOOKUP($A216,emission!$A$1:$CV$577,MATCH($B$1,emission!$A$1:$CV$1,0),0)</f>
        <v>0.9889</v>
      </c>
    </row>
    <row r="217" spans="1:3" x14ac:dyDescent="0.25">
      <c r="A217" s="1">
        <v>513</v>
      </c>
      <c r="B217">
        <f>VLOOKUP($A217,excitation!$A$1:$CV$577,MATCH($B$1,excitation!$A$1:$CV$1,0),0)</f>
        <v>0.17469999999999999</v>
      </c>
      <c r="C217">
        <f>VLOOKUP($A217,emission!$A$1:$CV$577,MATCH($B$1,emission!$A$1:$CV$1,0),0)</f>
        <v>0.96960000000000002</v>
      </c>
    </row>
    <row r="218" spans="1:3" x14ac:dyDescent="0.25">
      <c r="A218" s="1">
        <v>514</v>
      </c>
      <c r="B218">
        <f>VLOOKUP($A218,excitation!$A$1:$CV$577,MATCH($B$1,excitation!$A$1:$CV$1,0),0)</f>
        <v>0.1469</v>
      </c>
      <c r="C218">
        <f>VLOOKUP($A218,emission!$A$1:$CV$577,MATCH($B$1,emission!$A$1:$CV$1,0),0)</f>
        <v>0.94059999999999999</v>
      </c>
    </row>
    <row r="219" spans="1:3" x14ac:dyDescent="0.25">
      <c r="A219" s="1">
        <v>515</v>
      </c>
      <c r="B219">
        <f>VLOOKUP($A219,excitation!$A$1:$CV$577,MATCH($B$1,excitation!$A$1:$CV$1,0),0)</f>
        <v>0.1229</v>
      </c>
      <c r="C219">
        <f>VLOOKUP($A219,emission!$A$1:$CV$577,MATCH($B$1,emission!$A$1:$CV$1,0),0)</f>
        <v>0.90600000000000003</v>
      </c>
    </row>
    <row r="220" spans="1:3" x14ac:dyDescent="0.25">
      <c r="A220" s="1">
        <v>516</v>
      </c>
      <c r="B220">
        <f>VLOOKUP($A220,excitation!$A$1:$CV$577,MATCH($B$1,excitation!$A$1:$CV$1,0),0)</f>
        <v>0.10150000000000001</v>
      </c>
      <c r="C220">
        <f>VLOOKUP($A220,emission!$A$1:$CV$577,MATCH($B$1,emission!$A$1:$CV$1,0),0)</f>
        <v>0.87109999999999999</v>
      </c>
    </row>
    <row r="221" spans="1:3" x14ac:dyDescent="0.25">
      <c r="A221" s="1">
        <v>517</v>
      </c>
      <c r="B221">
        <f>VLOOKUP($A221,excitation!$A$1:$CV$577,MATCH($B$1,excitation!$A$1:$CV$1,0),0)</f>
        <v>8.3799999999999999E-2</v>
      </c>
      <c r="C221">
        <f>VLOOKUP($A221,emission!$A$1:$CV$577,MATCH($B$1,emission!$A$1:$CV$1,0),0)</f>
        <v>0.83450000000000002</v>
      </c>
    </row>
    <row r="222" spans="1:3" x14ac:dyDescent="0.25">
      <c r="A222" s="1">
        <v>518</v>
      </c>
      <c r="B222">
        <f>VLOOKUP($A222,excitation!$A$1:$CV$577,MATCH($B$1,excitation!$A$1:$CV$1,0),0)</f>
        <v>6.8599999999999994E-2</v>
      </c>
      <c r="C222">
        <f>VLOOKUP($A222,emission!$A$1:$CV$577,MATCH($B$1,emission!$A$1:$CV$1,0),0)</f>
        <v>0.79339999999999999</v>
      </c>
    </row>
    <row r="223" spans="1:3" x14ac:dyDescent="0.25">
      <c r="A223" s="1">
        <v>519</v>
      </c>
      <c r="B223">
        <f>VLOOKUP($A223,excitation!$A$1:$CV$577,MATCH($B$1,excitation!$A$1:$CV$1,0),0)</f>
        <v>5.5300000000000002E-2</v>
      </c>
      <c r="C223">
        <f>VLOOKUP($A223,emission!$A$1:$CV$577,MATCH($B$1,emission!$A$1:$CV$1,0),0)</f>
        <v>0.75090000000000001</v>
      </c>
    </row>
    <row r="224" spans="1:3" x14ac:dyDescent="0.25">
      <c r="A224" s="1">
        <v>520</v>
      </c>
      <c r="B224">
        <f>VLOOKUP($A224,excitation!$A$1:$CV$577,MATCH($B$1,excitation!$A$1:$CV$1,0),0)</f>
        <v>4.5400000000000003E-2</v>
      </c>
      <c r="C224">
        <f>VLOOKUP($A224,emission!$A$1:$CV$577,MATCH($B$1,emission!$A$1:$CV$1,0),0)</f>
        <v>0.71489999999999998</v>
      </c>
    </row>
    <row r="225" spans="1:3" x14ac:dyDescent="0.25">
      <c r="A225" s="1">
        <v>521</v>
      </c>
      <c r="B225">
        <f>VLOOKUP($A225,excitation!$A$1:$CV$577,MATCH($B$1,excitation!$A$1:$CV$1,0),0)</f>
        <v>3.6200000000000003E-2</v>
      </c>
      <c r="C225">
        <f>VLOOKUP($A225,emission!$A$1:$CV$577,MATCH($B$1,emission!$A$1:$CV$1,0),0)</f>
        <v>0.68020000000000003</v>
      </c>
    </row>
    <row r="226" spans="1:3" x14ac:dyDescent="0.25">
      <c r="A226" s="1">
        <v>522</v>
      </c>
      <c r="B226">
        <f>VLOOKUP($A226,excitation!$A$1:$CV$577,MATCH($B$1,excitation!$A$1:$CV$1,0),0)</f>
        <v>3.0700000000000002E-2</v>
      </c>
      <c r="C226">
        <f>VLOOKUP($A226,emission!$A$1:$CV$577,MATCH($B$1,emission!$A$1:$CV$1,0),0)</f>
        <v>0.65039999999999998</v>
      </c>
    </row>
    <row r="227" spans="1:3" x14ac:dyDescent="0.25">
      <c r="A227" s="1">
        <v>523</v>
      </c>
      <c r="B227">
        <f>VLOOKUP($A227,excitation!$A$1:$CV$577,MATCH($B$1,excitation!$A$1:$CV$1,0),0)</f>
        <v>2.5700000000000001E-2</v>
      </c>
      <c r="C227">
        <f>VLOOKUP($A227,emission!$A$1:$CV$577,MATCH($B$1,emission!$A$1:$CV$1,0),0)</f>
        <v>0.62080000000000002</v>
      </c>
    </row>
    <row r="228" spans="1:3" x14ac:dyDescent="0.25">
      <c r="A228" s="1">
        <v>524</v>
      </c>
      <c r="B228">
        <f>VLOOKUP($A228,excitation!$A$1:$CV$577,MATCH($B$1,excitation!$A$1:$CV$1,0),0)</f>
        <v>2.12E-2</v>
      </c>
      <c r="C228">
        <f>VLOOKUP($A228,emission!$A$1:$CV$577,MATCH($B$1,emission!$A$1:$CV$1,0),0)</f>
        <v>0.59660000000000002</v>
      </c>
    </row>
    <row r="229" spans="1:3" x14ac:dyDescent="0.25">
      <c r="A229" s="1">
        <v>525</v>
      </c>
      <c r="B229">
        <f>VLOOKUP($A229,excitation!$A$1:$CV$577,MATCH($B$1,excitation!$A$1:$CV$1,0),0)</f>
        <v>1.78E-2</v>
      </c>
      <c r="C229">
        <f>VLOOKUP($A229,emission!$A$1:$CV$577,MATCH($B$1,emission!$A$1:$CV$1,0),0)</f>
        <v>0.56979999999999997</v>
      </c>
    </row>
    <row r="230" spans="1:3" x14ac:dyDescent="0.25">
      <c r="A230" s="1">
        <v>526</v>
      </c>
      <c r="B230">
        <f>VLOOKUP($A230,excitation!$A$1:$CV$577,MATCH($B$1,excitation!$A$1:$CV$1,0),0)</f>
        <v>1.5699999999999999E-2</v>
      </c>
      <c r="C230">
        <f>VLOOKUP($A230,emission!$A$1:$CV$577,MATCH($B$1,emission!$A$1:$CV$1,0),0)</f>
        <v>0.54700000000000004</v>
      </c>
    </row>
    <row r="231" spans="1:3" x14ac:dyDescent="0.25">
      <c r="A231" s="1">
        <v>527</v>
      </c>
      <c r="B231">
        <f>VLOOKUP($A231,excitation!$A$1:$CV$577,MATCH($B$1,excitation!$A$1:$CV$1,0),0)</f>
        <v>1.38E-2</v>
      </c>
      <c r="C231">
        <f>VLOOKUP($A231,emission!$A$1:$CV$577,MATCH($B$1,emission!$A$1:$CV$1,0),0)</f>
        <v>0.52749999999999997</v>
      </c>
    </row>
    <row r="232" spans="1:3" x14ac:dyDescent="0.25">
      <c r="A232" s="1">
        <v>528</v>
      </c>
      <c r="B232">
        <f>VLOOKUP($A232,excitation!$A$1:$CV$577,MATCH($B$1,excitation!$A$1:$CV$1,0),0)</f>
        <v>1.2200000000000001E-2</v>
      </c>
      <c r="C232">
        <f>VLOOKUP($A232,emission!$A$1:$CV$577,MATCH($B$1,emission!$A$1:$CV$1,0),0)</f>
        <v>0.50839999999999996</v>
      </c>
    </row>
    <row r="233" spans="1:3" x14ac:dyDescent="0.25">
      <c r="A233" s="1">
        <v>529</v>
      </c>
      <c r="B233">
        <f>VLOOKUP($A233,excitation!$A$1:$CV$577,MATCH($B$1,excitation!$A$1:$CV$1,0),0)</f>
        <v>1.09E-2</v>
      </c>
      <c r="C233">
        <f>VLOOKUP($A233,emission!$A$1:$CV$577,MATCH($B$1,emission!$A$1:$CV$1,0),0)</f>
        <v>0.49</v>
      </c>
    </row>
    <row r="234" spans="1:3" x14ac:dyDescent="0.25">
      <c r="A234" s="1">
        <v>530</v>
      </c>
      <c r="B234">
        <f>VLOOKUP($A234,excitation!$A$1:$CV$577,MATCH($B$1,excitation!$A$1:$CV$1,0),0)</f>
        <v>9.2999999999999992E-3</v>
      </c>
      <c r="C234">
        <f>VLOOKUP($A234,emission!$A$1:$CV$577,MATCH($B$1,emission!$A$1:$CV$1,0),0)</f>
        <v>0.4733</v>
      </c>
    </row>
    <row r="235" spans="1:3" x14ac:dyDescent="0.25">
      <c r="A235" s="1">
        <v>531</v>
      </c>
      <c r="B235">
        <f>VLOOKUP($A235,excitation!$A$1:$CV$577,MATCH($B$1,excitation!$A$1:$CV$1,0),0)</f>
        <v>8.3000000000000001E-3</v>
      </c>
      <c r="C235">
        <f>VLOOKUP($A235,emission!$A$1:$CV$577,MATCH($B$1,emission!$A$1:$CV$1,0),0)</f>
        <v>0.46360000000000001</v>
      </c>
    </row>
    <row r="236" spans="1:3" x14ac:dyDescent="0.25">
      <c r="A236" s="1">
        <v>532</v>
      </c>
      <c r="B236">
        <f>VLOOKUP($A236,excitation!$A$1:$CV$577,MATCH($B$1,excitation!$A$1:$CV$1,0),0)</f>
        <v>7.3000000000000001E-3</v>
      </c>
      <c r="C236">
        <f>VLOOKUP($A236,emission!$A$1:$CV$577,MATCH($B$1,emission!$A$1:$CV$1,0),0)</f>
        <v>0.45040000000000002</v>
      </c>
    </row>
    <row r="237" spans="1:3" x14ac:dyDescent="0.25">
      <c r="A237" s="1">
        <v>533</v>
      </c>
      <c r="B237">
        <f>VLOOKUP($A237,excitation!$A$1:$CV$577,MATCH($B$1,excitation!$A$1:$CV$1,0),0)</f>
        <v>6.4000000000000003E-3</v>
      </c>
      <c r="C237">
        <f>VLOOKUP($A237,emission!$A$1:$CV$577,MATCH($B$1,emission!$A$1:$CV$1,0),0)</f>
        <v>0.43930000000000002</v>
      </c>
    </row>
    <row r="238" spans="1:3" x14ac:dyDescent="0.25">
      <c r="A238" s="1">
        <v>534</v>
      </c>
      <c r="B238">
        <f>VLOOKUP($A238,excitation!$A$1:$CV$577,MATCH($B$1,excitation!$A$1:$CV$1,0),0)</f>
        <v>5.8999999999999999E-3</v>
      </c>
      <c r="C238">
        <f>VLOOKUP($A238,emission!$A$1:$CV$577,MATCH($B$1,emission!$A$1:$CV$1,0),0)</f>
        <v>0.42959999999999998</v>
      </c>
    </row>
    <row r="239" spans="1:3" x14ac:dyDescent="0.25">
      <c r="A239" s="1">
        <v>535</v>
      </c>
      <c r="B239">
        <f>VLOOKUP($A239,excitation!$A$1:$CV$577,MATCH($B$1,excitation!$A$1:$CV$1,0),0)</f>
        <v>5.1000000000000004E-3</v>
      </c>
      <c r="C239">
        <f>VLOOKUP($A239,emission!$A$1:$CV$577,MATCH($B$1,emission!$A$1:$CV$1,0),0)</f>
        <v>0.42209999999999998</v>
      </c>
    </row>
    <row r="240" spans="1:3" x14ac:dyDescent="0.25">
      <c r="A240" s="1">
        <v>536</v>
      </c>
      <c r="B240">
        <f>VLOOKUP($A240,excitation!$A$1:$CV$577,MATCH($B$1,excitation!$A$1:$CV$1,0),0)</f>
        <v>5.4000000000000003E-3</v>
      </c>
      <c r="C240">
        <f>VLOOKUP($A240,emission!$A$1:$CV$577,MATCH($B$1,emission!$A$1:$CV$1,0),0)</f>
        <v>0.41049999999999998</v>
      </c>
    </row>
    <row r="241" spans="1:3" x14ac:dyDescent="0.25">
      <c r="A241" s="1">
        <v>537</v>
      </c>
      <c r="B241">
        <f>VLOOKUP($A241,excitation!$A$1:$CV$577,MATCH($B$1,excitation!$A$1:$CV$1,0),0)</f>
        <v>5.1999999999999998E-3</v>
      </c>
      <c r="C241">
        <f>VLOOKUP($A241,emission!$A$1:$CV$577,MATCH($B$1,emission!$A$1:$CV$1,0),0)</f>
        <v>0.40139999999999998</v>
      </c>
    </row>
    <row r="242" spans="1:3" x14ac:dyDescent="0.25">
      <c r="A242" s="1">
        <v>538</v>
      </c>
      <c r="B242">
        <f>VLOOKUP($A242,excitation!$A$1:$CV$577,MATCH($B$1,excitation!$A$1:$CV$1,0),0)</f>
        <v>4.7999999999999996E-3</v>
      </c>
      <c r="C242">
        <f>VLOOKUP($A242,emission!$A$1:$CV$577,MATCH($B$1,emission!$A$1:$CV$1,0),0)</f>
        <v>0.39419999999999999</v>
      </c>
    </row>
    <row r="243" spans="1:3" x14ac:dyDescent="0.25">
      <c r="A243" s="1">
        <v>539</v>
      </c>
      <c r="B243">
        <f>VLOOKUP($A243,excitation!$A$1:$CV$577,MATCH($B$1,excitation!$A$1:$CV$1,0),0)</f>
        <v>4.7000000000000002E-3</v>
      </c>
      <c r="C243">
        <f>VLOOKUP($A243,emission!$A$1:$CV$577,MATCH($B$1,emission!$A$1:$CV$1,0),0)</f>
        <v>0.38669999999999999</v>
      </c>
    </row>
    <row r="244" spans="1:3" x14ac:dyDescent="0.25">
      <c r="A244" s="1">
        <v>540</v>
      </c>
      <c r="B244">
        <f>VLOOKUP($A244,excitation!$A$1:$CV$577,MATCH($B$1,excitation!$A$1:$CV$1,0),0)</f>
        <v>4.4000000000000003E-3</v>
      </c>
      <c r="C244">
        <f>VLOOKUP($A244,emission!$A$1:$CV$577,MATCH($B$1,emission!$A$1:$CV$1,0),0)</f>
        <v>0.38100000000000001</v>
      </c>
    </row>
    <row r="245" spans="1:3" x14ac:dyDescent="0.25">
      <c r="A245" s="1">
        <v>541</v>
      </c>
      <c r="B245">
        <f>VLOOKUP($A245,excitation!$A$1:$CV$577,MATCH($B$1,excitation!$A$1:$CV$1,0),0)</f>
        <v>5.0000000000000001E-3</v>
      </c>
      <c r="C245">
        <f>VLOOKUP($A245,emission!$A$1:$CV$577,MATCH($B$1,emission!$A$1:$CV$1,0),0)</f>
        <v>0.36930000000000002</v>
      </c>
    </row>
    <row r="246" spans="1:3" x14ac:dyDescent="0.25">
      <c r="A246" s="1">
        <v>542</v>
      </c>
      <c r="B246">
        <f>VLOOKUP($A246,excitation!$A$1:$CV$577,MATCH($B$1,excitation!$A$1:$CV$1,0),0)</f>
        <v>5.5999999999999999E-3</v>
      </c>
      <c r="C246">
        <f>VLOOKUP($A246,emission!$A$1:$CV$577,MATCH($B$1,emission!$A$1:$CV$1,0),0)</f>
        <v>0.36209999999999998</v>
      </c>
    </row>
    <row r="247" spans="1:3" x14ac:dyDescent="0.25">
      <c r="A247" s="1">
        <v>543</v>
      </c>
      <c r="B247">
        <f>VLOOKUP($A247,excitation!$A$1:$CV$577,MATCH($B$1,excitation!$A$1:$CV$1,0),0)</f>
        <v>5.3E-3</v>
      </c>
      <c r="C247">
        <f>VLOOKUP($A247,emission!$A$1:$CV$577,MATCH($B$1,emission!$A$1:$CV$1,0),0)</f>
        <v>0.35830000000000001</v>
      </c>
    </row>
    <row r="248" spans="1:3" x14ac:dyDescent="0.25">
      <c r="A248" s="1">
        <v>544</v>
      </c>
      <c r="B248">
        <f>VLOOKUP($A248,excitation!$A$1:$CV$577,MATCH($B$1,excitation!$A$1:$CV$1,0),0)</f>
        <v>5.4000000000000003E-3</v>
      </c>
      <c r="C248">
        <f>VLOOKUP($A248,emission!$A$1:$CV$577,MATCH($B$1,emission!$A$1:$CV$1,0),0)</f>
        <v>0.34760000000000002</v>
      </c>
    </row>
    <row r="249" spans="1:3" x14ac:dyDescent="0.25">
      <c r="A249" s="1">
        <v>545</v>
      </c>
      <c r="B249">
        <f>VLOOKUP($A249,excitation!$A$1:$CV$577,MATCH($B$1,excitation!$A$1:$CV$1,0),0)</f>
        <v>5.3E-3</v>
      </c>
      <c r="C249">
        <f>VLOOKUP($A249,emission!$A$1:$CV$577,MATCH($B$1,emission!$A$1:$CV$1,0),0)</f>
        <v>0.33929999999999999</v>
      </c>
    </row>
    <row r="250" spans="1:3" x14ac:dyDescent="0.25">
      <c r="A250" s="1">
        <v>546</v>
      </c>
      <c r="B250">
        <f>VLOOKUP($A250,excitation!$A$1:$CV$577,MATCH($B$1,excitation!$A$1:$CV$1,0),0)</f>
        <v>4.5999999999999999E-3</v>
      </c>
      <c r="C250">
        <f>VLOOKUP($A250,emission!$A$1:$CV$577,MATCH($B$1,emission!$A$1:$CV$1,0),0)</f>
        <v>0.32950000000000002</v>
      </c>
    </row>
    <row r="251" spans="1:3" x14ac:dyDescent="0.25">
      <c r="A251" s="1">
        <v>547</v>
      </c>
      <c r="B251">
        <f>VLOOKUP($A251,excitation!$A$1:$CV$577,MATCH($B$1,excitation!$A$1:$CV$1,0),0)</f>
        <v>5.7999999999999996E-3</v>
      </c>
      <c r="C251">
        <f>VLOOKUP($A251,emission!$A$1:$CV$577,MATCH($B$1,emission!$A$1:$CV$1,0),0)</f>
        <v>0.32229999999999998</v>
      </c>
    </row>
    <row r="252" spans="1:3" x14ac:dyDescent="0.25">
      <c r="A252" s="1">
        <v>548</v>
      </c>
      <c r="B252">
        <f>VLOOKUP($A252,excitation!$A$1:$CV$577,MATCH($B$1,excitation!$A$1:$CV$1,0),0)</f>
        <v>5.7000000000000002E-3</v>
      </c>
      <c r="C252">
        <f>VLOOKUP($A252,emission!$A$1:$CV$577,MATCH($B$1,emission!$A$1:$CV$1,0),0)</f>
        <v>0.312</v>
      </c>
    </row>
    <row r="253" spans="1:3" x14ac:dyDescent="0.25">
      <c r="A253" s="1">
        <v>549</v>
      </c>
      <c r="B253">
        <f>VLOOKUP($A253,excitation!$A$1:$CV$577,MATCH($B$1,excitation!$A$1:$CV$1,0),0)</f>
        <v>6.1000000000000004E-3</v>
      </c>
      <c r="C253">
        <f>VLOOKUP($A253,emission!$A$1:$CV$577,MATCH($B$1,emission!$A$1:$CV$1,0),0)</f>
        <v>0.30149999999999999</v>
      </c>
    </row>
    <row r="254" spans="1:3" x14ac:dyDescent="0.25">
      <c r="A254" s="1">
        <v>550</v>
      </c>
      <c r="B254">
        <f>VLOOKUP($A254,excitation!$A$1:$CV$577,MATCH($B$1,excitation!$A$1:$CV$1,0),0)</f>
        <v>5.8999999999999999E-3</v>
      </c>
      <c r="C254">
        <f>VLOOKUP($A254,emission!$A$1:$CV$577,MATCH($B$1,emission!$A$1:$CV$1,0),0)</f>
        <v>0.2908</v>
      </c>
    </row>
    <row r="255" spans="1:3" x14ac:dyDescent="0.25">
      <c r="A255" s="1">
        <v>551</v>
      </c>
      <c r="B255">
        <f>VLOOKUP($A255,excitation!$A$1:$CV$577,MATCH($B$1,excitation!$A$1:$CV$1,0),0)</f>
        <v>5.0000000000000001E-3</v>
      </c>
      <c r="C255">
        <f>VLOOKUP($A255,emission!$A$1:$CV$577,MATCH($B$1,emission!$A$1:$CV$1,0),0)</f>
        <v>0.27960000000000002</v>
      </c>
    </row>
    <row r="256" spans="1:3" x14ac:dyDescent="0.25">
      <c r="A256" s="1">
        <v>552</v>
      </c>
      <c r="B256">
        <f>VLOOKUP($A256,excitation!$A$1:$CV$577,MATCH($B$1,excitation!$A$1:$CV$1,0),0)</f>
        <v>4.8999999999999998E-3</v>
      </c>
      <c r="C256">
        <f>VLOOKUP($A256,emission!$A$1:$CV$577,MATCH($B$1,emission!$A$1:$CV$1,0),0)</f>
        <v>0.26740000000000003</v>
      </c>
    </row>
    <row r="257" spans="1:3" x14ac:dyDescent="0.25">
      <c r="A257" s="1">
        <v>553</v>
      </c>
      <c r="B257">
        <f>VLOOKUP($A257,excitation!$A$1:$CV$577,MATCH($B$1,excitation!$A$1:$CV$1,0),0)</f>
        <v>4.3E-3</v>
      </c>
      <c r="C257">
        <f>VLOOKUP($A257,emission!$A$1:$CV$577,MATCH($B$1,emission!$A$1:$CV$1,0),0)</f>
        <v>0.25640000000000002</v>
      </c>
    </row>
    <row r="258" spans="1:3" x14ac:dyDescent="0.25">
      <c r="A258" s="1">
        <v>554</v>
      </c>
      <c r="B258">
        <f>VLOOKUP($A258,excitation!$A$1:$CV$577,MATCH($B$1,excitation!$A$1:$CV$1,0),0)</f>
        <v>4.4000000000000003E-3</v>
      </c>
      <c r="C258">
        <f>VLOOKUP($A258,emission!$A$1:$CV$577,MATCH($B$1,emission!$A$1:$CV$1,0),0)</f>
        <v>0.24510000000000001</v>
      </c>
    </row>
    <row r="259" spans="1:3" x14ac:dyDescent="0.25">
      <c r="A259" s="1">
        <v>555</v>
      </c>
      <c r="B259">
        <f>VLOOKUP($A259,excitation!$A$1:$CV$577,MATCH($B$1,excitation!$A$1:$CV$1,0),0)</f>
        <v>4.1999999999999997E-3</v>
      </c>
      <c r="C259">
        <f>VLOOKUP($A259,emission!$A$1:$CV$577,MATCH($B$1,emission!$A$1:$CV$1,0),0)</f>
        <v>0.2344</v>
      </c>
    </row>
    <row r="260" spans="1:3" x14ac:dyDescent="0.25">
      <c r="A260" s="1">
        <v>556</v>
      </c>
      <c r="B260">
        <f>VLOOKUP($A260,excitation!$A$1:$CV$577,MATCH($B$1,excitation!$A$1:$CV$1,0),0)</f>
        <v>4.4000000000000003E-3</v>
      </c>
      <c r="C260">
        <f>VLOOKUP($A260,emission!$A$1:$CV$577,MATCH($B$1,emission!$A$1:$CV$1,0),0)</f>
        <v>0.2243</v>
      </c>
    </row>
    <row r="261" spans="1:3" x14ac:dyDescent="0.25">
      <c r="A261" s="1">
        <v>557</v>
      </c>
      <c r="B261">
        <f>VLOOKUP($A261,excitation!$A$1:$CV$577,MATCH($B$1,excitation!$A$1:$CV$1,0),0)</f>
        <v>4.0000000000000001E-3</v>
      </c>
      <c r="C261">
        <f>VLOOKUP($A261,emission!$A$1:$CV$577,MATCH($B$1,emission!$A$1:$CV$1,0),0)</f>
        <v>0.21560000000000001</v>
      </c>
    </row>
    <row r="262" spans="1:3" x14ac:dyDescent="0.25">
      <c r="A262" s="1">
        <v>558</v>
      </c>
      <c r="B262">
        <f>VLOOKUP($A262,excitation!$A$1:$CV$577,MATCH($B$1,excitation!$A$1:$CV$1,0),0)</f>
        <v>4.5999999999999999E-3</v>
      </c>
      <c r="C262">
        <f>VLOOKUP($A262,emission!$A$1:$CV$577,MATCH($B$1,emission!$A$1:$CV$1,0),0)</f>
        <v>0.20680000000000001</v>
      </c>
    </row>
    <row r="263" spans="1:3" x14ac:dyDescent="0.25">
      <c r="A263" s="1">
        <v>559</v>
      </c>
      <c r="B263">
        <f>VLOOKUP($A263,excitation!$A$1:$CV$577,MATCH($B$1,excitation!$A$1:$CV$1,0),0)</f>
        <v>3.5999999999999999E-3</v>
      </c>
      <c r="C263">
        <f>VLOOKUP($A263,emission!$A$1:$CV$577,MATCH($B$1,emission!$A$1:$CV$1,0),0)</f>
        <v>0.19570000000000001</v>
      </c>
    </row>
    <row r="264" spans="1:3" x14ac:dyDescent="0.25">
      <c r="A264" s="1">
        <v>560</v>
      </c>
      <c r="B264">
        <f>VLOOKUP($A264,excitation!$A$1:$CV$577,MATCH($B$1,excitation!$A$1:$CV$1,0),0)</f>
        <v>5.4000000000000003E-3</v>
      </c>
      <c r="C264">
        <f>VLOOKUP($A264,emission!$A$1:$CV$577,MATCH($B$1,emission!$A$1:$CV$1,0),0)</f>
        <v>0.1865</v>
      </c>
    </row>
    <row r="265" spans="1:3" x14ac:dyDescent="0.25">
      <c r="A265" s="1">
        <v>561</v>
      </c>
      <c r="B265">
        <f>VLOOKUP($A265,excitation!$A$1:$CV$577,MATCH($B$1,excitation!$A$1:$CV$1,0),0)</f>
        <v>4.3E-3</v>
      </c>
      <c r="C265">
        <f>VLOOKUP($A265,emission!$A$1:$CV$577,MATCH($B$1,emission!$A$1:$CV$1,0),0)</f>
        <v>0.18060000000000001</v>
      </c>
    </row>
    <row r="266" spans="1:3" x14ac:dyDescent="0.25">
      <c r="A266" s="1">
        <v>562</v>
      </c>
      <c r="B266">
        <f>VLOOKUP($A266,excitation!$A$1:$CV$577,MATCH($B$1,excitation!$A$1:$CV$1,0),0)</f>
        <v>3.5999999999999999E-3</v>
      </c>
      <c r="C266">
        <f>VLOOKUP($A266,emission!$A$1:$CV$577,MATCH($B$1,emission!$A$1:$CV$1,0),0)</f>
        <v>0.1706</v>
      </c>
    </row>
    <row r="267" spans="1:3" x14ac:dyDescent="0.25">
      <c r="A267" s="1">
        <v>563</v>
      </c>
      <c r="B267">
        <f>VLOOKUP($A267,excitation!$A$1:$CV$577,MATCH($B$1,excitation!$A$1:$CV$1,0),0)</f>
        <v>3.8E-3</v>
      </c>
      <c r="C267">
        <f>VLOOKUP($A267,emission!$A$1:$CV$577,MATCH($B$1,emission!$A$1:$CV$1,0),0)</f>
        <v>0.16170000000000001</v>
      </c>
    </row>
    <row r="268" spans="1:3" x14ac:dyDescent="0.25">
      <c r="A268" s="1">
        <v>564</v>
      </c>
      <c r="B268">
        <f>VLOOKUP($A268,excitation!$A$1:$CV$577,MATCH($B$1,excitation!$A$1:$CV$1,0),0)</f>
        <v>3.5999999999999999E-3</v>
      </c>
      <c r="C268">
        <f>VLOOKUP($A268,emission!$A$1:$CV$577,MATCH($B$1,emission!$A$1:$CV$1,0),0)</f>
        <v>0.15479999999999999</v>
      </c>
    </row>
    <row r="269" spans="1:3" x14ac:dyDescent="0.25">
      <c r="A269" s="1">
        <v>565</v>
      </c>
      <c r="B269">
        <f>VLOOKUP($A269,excitation!$A$1:$CV$577,MATCH($B$1,excitation!$A$1:$CV$1,0),0)</f>
        <v>4.4000000000000003E-3</v>
      </c>
      <c r="C269">
        <f>VLOOKUP($A269,emission!$A$1:$CV$577,MATCH($B$1,emission!$A$1:$CV$1,0),0)</f>
        <v>0.14849999999999999</v>
      </c>
    </row>
    <row r="270" spans="1:3" x14ac:dyDescent="0.25">
      <c r="A270" s="1">
        <v>566</v>
      </c>
      <c r="B270">
        <f>VLOOKUP($A270,excitation!$A$1:$CV$577,MATCH($B$1,excitation!$A$1:$CV$1,0),0)</f>
        <v>5.0000000000000001E-3</v>
      </c>
      <c r="C270">
        <f>VLOOKUP($A270,emission!$A$1:$CV$577,MATCH($B$1,emission!$A$1:$CV$1,0),0)</f>
        <v>0.1406</v>
      </c>
    </row>
    <row r="271" spans="1:3" x14ac:dyDescent="0.25">
      <c r="A271" s="1">
        <v>567</v>
      </c>
      <c r="B271">
        <f>VLOOKUP($A271,excitation!$A$1:$CV$577,MATCH($B$1,excitation!$A$1:$CV$1,0),0)</f>
        <v>4.1000000000000003E-3</v>
      </c>
      <c r="C271">
        <f>VLOOKUP($A271,emission!$A$1:$CV$577,MATCH($B$1,emission!$A$1:$CV$1,0),0)</f>
        <v>0.13469999999999999</v>
      </c>
    </row>
    <row r="272" spans="1:3" x14ac:dyDescent="0.25">
      <c r="A272" s="1">
        <v>568</v>
      </c>
      <c r="B272">
        <f>VLOOKUP($A272,excitation!$A$1:$CV$577,MATCH($B$1,excitation!$A$1:$CV$1,0),0)</f>
        <v>3.7000000000000002E-3</v>
      </c>
      <c r="C272">
        <f>VLOOKUP($A272,emission!$A$1:$CV$577,MATCH($B$1,emission!$A$1:$CV$1,0),0)</f>
        <v>0.1283</v>
      </c>
    </row>
    <row r="273" spans="1:3" x14ac:dyDescent="0.25">
      <c r="A273" s="1">
        <v>569</v>
      </c>
      <c r="B273">
        <f>VLOOKUP($A273,excitation!$A$1:$CV$577,MATCH($B$1,excitation!$A$1:$CV$1,0),0)</f>
        <v>3.3999999999999998E-3</v>
      </c>
      <c r="C273">
        <f>VLOOKUP($A273,emission!$A$1:$CV$577,MATCH($B$1,emission!$A$1:$CV$1,0),0)</f>
        <v>0.12239999999999999</v>
      </c>
    </row>
    <row r="274" spans="1:3" x14ac:dyDescent="0.25">
      <c r="A274" s="1">
        <v>570</v>
      </c>
      <c r="B274">
        <f>VLOOKUP($A274,excitation!$A$1:$CV$577,MATCH($B$1,excitation!$A$1:$CV$1,0),0)</f>
        <v>4.1999999999999997E-3</v>
      </c>
      <c r="C274">
        <f>VLOOKUP($A274,emission!$A$1:$CV$577,MATCH($B$1,emission!$A$1:$CV$1,0),0)</f>
        <v>0.1173</v>
      </c>
    </row>
    <row r="275" spans="1:3" x14ac:dyDescent="0.25">
      <c r="A275" s="1">
        <v>571</v>
      </c>
      <c r="B275">
        <f>VLOOKUP($A275,excitation!$A$1:$CV$577,MATCH($B$1,excitation!$A$1:$CV$1,0),0)</f>
        <v>4.1000000000000003E-3</v>
      </c>
      <c r="C275">
        <f>VLOOKUP($A275,emission!$A$1:$CV$577,MATCH($B$1,emission!$A$1:$CV$1,0),0)</f>
        <v>0.1143</v>
      </c>
    </row>
    <row r="276" spans="1:3" x14ac:dyDescent="0.25">
      <c r="A276" s="1">
        <v>572</v>
      </c>
      <c r="B276">
        <f>VLOOKUP($A276,excitation!$A$1:$CV$577,MATCH($B$1,excitation!$A$1:$CV$1,0),0)</f>
        <v>4.7000000000000002E-3</v>
      </c>
      <c r="C276">
        <f>VLOOKUP($A276,emission!$A$1:$CV$577,MATCH($B$1,emission!$A$1:$CV$1,0),0)</f>
        <v>0.108</v>
      </c>
    </row>
    <row r="277" spans="1:3" x14ac:dyDescent="0.25">
      <c r="A277" s="1">
        <v>573</v>
      </c>
      <c r="B277">
        <f>VLOOKUP($A277,excitation!$A$1:$CV$577,MATCH($B$1,excitation!$A$1:$CV$1,0),0)</f>
        <v>4.0000000000000001E-3</v>
      </c>
      <c r="C277">
        <f>VLOOKUP($A277,emission!$A$1:$CV$577,MATCH($B$1,emission!$A$1:$CV$1,0),0)</f>
        <v>0.1041</v>
      </c>
    </row>
    <row r="278" spans="1:3" x14ac:dyDescent="0.25">
      <c r="A278" s="1">
        <v>574</v>
      </c>
      <c r="B278">
        <f>VLOOKUP($A278,excitation!$A$1:$CV$577,MATCH($B$1,excitation!$A$1:$CV$1,0),0)</f>
        <v>4.1000000000000003E-3</v>
      </c>
      <c r="C278">
        <f>VLOOKUP($A278,emission!$A$1:$CV$577,MATCH($B$1,emission!$A$1:$CV$1,0),0)</f>
        <v>9.69E-2</v>
      </c>
    </row>
    <row r="279" spans="1:3" x14ac:dyDescent="0.25">
      <c r="A279" s="1">
        <v>575</v>
      </c>
      <c r="B279">
        <f>VLOOKUP($A279,excitation!$A$1:$CV$577,MATCH($B$1,excitation!$A$1:$CV$1,0),0)</f>
        <v>4.4999999999999997E-3</v>
      </c>
      <c r="C279">
        <f>VLOOKUP($A279,emission!$A$1:$CV$577,MATCH($B$1,emission!$A$1:$CV$1,0),0)</f>
        <v>9.5899999999999999E-2</v>
      </c>
    </row>
    <row r="280" spans="1:3" x14ac:dyDescent="0.25">
      <c r="A280" s="1">
        <v>576</v>
      </c>
      <c r="B280">
        <f>VLOOKUP($A280,excitation!$A$1:$CV$577,MATCH($B$1,excitation!$A$1:$CV$1,0),0)</f>
        <v>4.7000000000000002E-3</v>
      </c>
      <c r="C280">
        <f>VLOOKUP($A280,emission!$A$1:$CV$577,MATCH($B$1,emission!$A$1:$CV$1,0),0)</f>
        <v>9.1999999999999998E-2</v>
      </c>
    </row>
    <row r="281" spans="1:3" x14ac:dyDescent="0.25">
      <c r="A281" s="1">
        <v>577</v>
      </c>
      <c r="B281">
        <f>VLOOKUP($A281,excitation!$A$1:$CV$577,MATCH($B$1,excitation!$A$1:$CV$1,0),0)</f>
        <v>5.3E-3</v>
      </c>
      <c r="C281">
        <f>VLOOKUP($A281,emission!$A$1:$CV$577,MATCH($B$1,emission!$A$1:$CV$1,0),0)</f>
        <v>8.8300000000000003E-2</v>
      </c>
    </row>
    <row r="282" spans="1:3" x14ac:dyDescent="0.25">
      <c r="A282" s="1">
        <v>578</v>
      </c>
      <c r="B282">
        <f>VLOOKUP($A282,excitation!$A$1:$CV$577,MATCH($B$1,excitation!$A$1:$CV$1,0),0)</f>
        <v>4.3E-3</v>
      </c>
      <c r="C282">
        <f>VLOOKUP($A282,emission!$A$1:$CV$577,MATCH($B$1,emission!$A$1:$CV$1,0),0)</f>
        <v>8.43E-2</v>
      </c>
    </row>
    <row r="283" spans="1:3" x14ac:dyDescent="0.25">
      <c r="A283" s="1">
        <v>579</v>
      </c>
      <c r="B283">
        <f>VLOOKUP($A283,excitation!$A$1:$CV$577,MATCH($B$1,excitation!$A$1:$CV$1,0),0)</f>
        <v>4.5999999999999999E-3</v>
      </c>
      <c r="C283">
        <f>VLOOKUP($A283,emission!$A$1:$CV$577,MATCH($B$1,emission!$A$1:$CV$1,0),0)</f>
        <v>8.1299999999999997E-2</v>
      </c>
    </row>
    <row r="284" spans="1:3" x14ac:dyDescent="0.25">
      <c r="A284" s="1">
        <v>580</v>
      </c>
      <c r="B284">
        <f>VLOOKUP($A284,excitation!$A$1:$CV$577,MATCH($B$1,excitation!$A$1:$CV$1,0),0)</f>
        <v>3.8E-3</v>
      </c>
      <c r="C284">
        <f>VLOOKUP($A284,emission!$A$1:$CV$577,MATCH($B$1,emission!$A$1:$CV$1,0),0)</f>
        <v>7.8700000000000006E-2</v>
      </c>
    </row>
    <row r="285" spans="1:3" x14ac:dyDescent="0.25">
      <c r="A285" s="1">
        <v>581</v>
      </c>
      <c r="B285">
        <f>VLOOKUP($A285,excitation!$A$1:$CV$577,MATCH($B$1,excitation!$A$1:$CV$1,0),0)</f>
        <v>4.1999999999999997E-3</v>
      </c>
      <c r="C285">
        <f>VLOOKUP($A285,emission!$A$1:$CV$577,MATCH($B$1,emission!$A$1:$CV$1,0),0)</f>
        <v>7.5899999999999995E-2</v>
      </c>
    </row>
    <row r="286" spans="1:3" x14ac:dyDescent="0.25">
      <c r="A286" s="1">
        <v>582</v>
      </c>
      <c r="B286">
        <f>VLOOKUP($A286,excitation!$A$1:$CV$577,MATCH($B$1,excitation!$A$1:$CV$1,0),0)</f>
        <v>4.1000000000000003E-3</v>
      </c>
      <c r="C286">
        <f>VLOOKUP($A286,emission!$A$1:$CV$577,MATCH($B$1,emission!$A$1:$CV$1,0),0)</f>
        <v>7.3700000000000002E-2</v>
      </c>
    </row>
    <row r="287" spans="1:3" x14ac:dyDescent="0.25">
      <c r="A287" s="1">
        <v>583</v>
      </c>
      <c r="B287">
        <f>VLOOKUP($A287,excitation!$A$1:$CV$577,MATCH($B$1,excitation!$A$1:$CV$1,0),0)</f>
        <v>3.8E-3</v>
      </c>
      <c r="C287">
        <f>VLOOKUP($A287,emission!$A$1:$CV$577,MATCH($B$1,emission!$A$1:$CV$1,0),0)</f>
        <v>7.1199999999999999E-2</v>
      </c>
    </row>
    <row r="288" spans="1:3" x14ac:dyDescent="0.25">
      <c r="A288" s="1">
        <v>584</v>
      </c>
      <c r="B288">
        <f>VLOOKUP($A288,excitation!$A$1:$CV$577,MATCH($B$1,excitation!$A$1:$CV$1,0),0)</f>
        <v>4.4999999999999997E-3</v>
      </c>
      <c r="C288">
        <f>VLOOKUP($A288,emission!$A$1:$CV$577,MATCH($B$1,emission!$A$1:$CV$1,0),0)</f>
        <v>6.8699999999999997E-2</v>
      </c>
    </row>
    <row r="289" spans="1:3" x14ac:dyDescent="0.25">
      <c r="A289" s="1">
        <v>585</v>
      </c>
      <c r="B289">
        <f>VLOOKUP($A289,excitation!$A$1:$CV$577,MATCH($B$1,excitation!$A$1:$CV$1,0),0)</f>
        <v>4.4000000000000003E-3</v>
      </c>
      <c r="C289">
        <f>VLOOKUP($A289,emission!$A$1:$CV$577,MATCH($B$1,emission!$A$1:$CV$1,0),0)</f>
        <v>6.5299999999999997E-2</v>
      </c>
    </row>
    <row r="290" spans="1:3" x14ac:dyDescent="0.25">
      <c r="A290" s="1">
        <v>586</v>
      </c>
      <c r="B290">
        <f>VLOOKUP($A290,excitation!$A$1:$CV$577,MATCH($B$1,excitation!$A$1:$CV$1,0),0)</f>
        <v>4.1000000000000003E-3</v>
      </c>
      <c r="C290">
        <f>VLOOKUP($A290,emission!$A$1:$CV$577,MATCH($B$1,emission!$A$1:$CV$1,0),0)</f>
        <v>6.4500000000000002E-2</v>
      </c>
    </row>
    <row r="291" spans="1:3" x14ac:dyDescent="0.25">
      <c r="A291" s="1">
        <v>587</v>
      </c>
      <c r="B291">
        <f>VLOOKUP($A291,excitation!$A$1:$CV$577,MATCH($B$1,excitation!$A$1:$CV$1,0),0)</f>
        <v>4.1000000000000003E-3</v>
      </c>
      <c r="C291">
        <f>VLOOKUP($A291,emission!$A$1:$CV$577,MATCH($B$1,emission!$A$1:$CV$1,0),0)</f>
        <v>6.3299999999999995E-2</v>
      </c>
    </row>
    <row r="292" spans="1:3" x14ac:dyDescent="0.25">
      <c r="A292" s="1">
        <v>588</v>
      </c>
      <c r="B292">
        <f>VLOOKUP($A292,excitation!$A$1:$CV$577,MATCH($B$1,excitation!$A$1:$CV$1,0),0)</f>
        <v>4.7999999999999996E-3</v>
      </c>
      <c r="C292">
        <f>VLOOKUP($A292,emission!$A$1:$CV$577,MATCH($B$1,emission!$A$1:$CV$1,0),0)</f>
        <v>5.9400000000000001E-2</v>
      </c>
    </row>
    <row r="293" spans="1:3" x14ac:dyDescent="0.25">
      <c r="A293" s="1">
        <v>589</v>
      </c>
      <c r="B293">
        <f>VLOOKUP($A293,excitation!$A$1:$CV$577,MATCH($B$1,excitation!$A$1:$CV$1,0),0)</f>
        <v>4.1999999999999997E-3</v>
      </c>
      <c r="C293">
        <f>VLOOKUP($A293,emission!$A$1:$CV$577,MATCH($B$1,emission!$A$1:$CV$1,0),0)</f>
        <v>5.91E-2</v>
      </c>
    </row>
    <row r="294" spans="1:3" x14ac:dyDescent="0.25">
      <c r="A294" s="1">
        <v>590</v>
      </c>
      <c r="B294">
        <f>VLOOKUP($A294,excitation!$A$1:$CV$577,MATCH($B$1,excitation!$A$1:$CV$1,0),0)</f>
        <v>4.3E-3</v>
      </c>
      <c r="C294">
        <f>VLOOKUP($A294,emission!$A$1:$CV$577,MATCH($B$1,emission!$A$1:$CV$1,0),0)</f>
        <v>5.5800000000000002E-2</v>
      </c>
    </row>
    <row r="295" spans="1:3" x14ac:dyDescent="0.25">
      <c r="A295" s="1">
        <v>591</v>
      </c>
      <c r="B295">
        <f>VLOOKUP($A295,excitation!$A$1:$CV$577,MATCH($B$1,excitation!$A$1:$CV$1,0),0)</f>
        <v>4.1999999999999997E-3</v>
      </c>
      <c r="C295">
        <f>VLOOKUP($A295,emission!$A$1:$CV$577,MATCH($B$1,emission!$A$1:$CV$1,0),0)</f>
        <v>5.4399999999999997E-2</v>
      </c>
    </row>
    <row r="296" spans="1:3" x14ac:dyDescent="0.25">
      <c r="A296" s="1">
        <v>592</v>
      </c>
      <c r="B296">
        <f>VLOOKUP($A296,excitation!$A$1:$CV$577,MATCH($B$1,excitation!$A$1:$CV$1,0),0)</f>
        <v>3.8E-3</v>
      </c>
      <c r="C296">
        <f>VLOOKUP($A296,emission!$A$1:$CV$577,MATCH($B$1,emission!$A$1:$CV$1,0),0)</f>
        <v>5.2999999999999999E-2</v>
      </c>
    </row>
    <row r="297" spans="1:3" x14ac:dyDescent="0.25">
      <c r="A297" s="1">
        <v>593</v>
      </c>
      <c r="B297">
        <f>VLOOKUP($A297,excitation!$A$1:$CV$577,MATCH($B$1,excitation!$A$1:$CV$1,0),0)</f>
        <v>4.0000000000000001E-3</v>
      </c>
      <c r="C297">
        <f>VLOOKUP($A297,emission!$A$1:$CV$577,MATCH($B$1,emission!$A$1:$CV$1,0),0)</f>
        <v>5.0099999999999999E-2</v>
      </c>
    </row>
    <row r="298" spans="1:3" x14ac:dyDescent="0.25">
      <c r="A298" s="1">
        <v>594</v>
      </c>
      <c r="B298">
        <f>VLOOKUP($A298,excitation!$A$1:$CV$577,MATCH($B$1,excitation!$A$1:$CV$1,0),0)</f>
        <v>4.7000000000000002E-3</v>
      </c>
      <c r="C298">
        <f>VLOOKUP($A298,emission!$A$1:$CV$577,MATCH($B$1,emission!$A$1:$CV$1,0),0)</f>
        <v>4.9200000000000001E-2</v>
      </c>
    </row>
    <row r="299" spans="1:3" x14ac:dyDescent="0.25">
      <c r="A299" s="1">
        <v>595</v>
      </c>
      <c r="B299">
        <f>VLOOKUP($A299,excitation!$A$1:$CV$577,MATCH($B$1,excitation!$A$1:$CV$1,0),0)</f>
        <v>4.4000000000000003E-3</v>
      </c>
      <c r="C299">
        <f>VLOOKUP($A299,emission!$A$1:$CV$577,MATCH($B$1,emission!$A$1:$CV$1,0),0)</f>
        <v>4.7199999999999999E-2</v>
      </c>
    </row>
    <row r="300" spans="1:3" x14ac:dyDescent="0.25">
      <c r="A300" s="1">
        <v>596</v>
      </c>
      <c r="B300">
        <f>VLOOKUP($A300,excitation!$A$1:$CV$577,MATCH($B$1,excitation!$A$1:$CV$1,0),0)</f>
        <v>3.2000000000000002E-3</v>
      </c>
      <c r="C300">
        <f>VLOOKUP($A300,emission!$A$1:$CV$577,MATCH($B$1,emission!$A$1:$CV$1,0),0)</f>
        <v>4.6100000000000002E-2</v>
      </c>
    </row>
    <row r="301" spans="1:3" x14ac:dyDescent="0.25">
      <c r="A301" s="1">
        <v>597</v>
      </c>
      <c r="B301">
        <f>VLOOKUP($A301,excitation!$A$1:$CV$577,MATCH($B$1,excitation!$A$1:$CV$1,0),0)</f>
        <v>3.3999999999999998E-3</v>
      </c>
      <c r="C301">
        <f>VLOOKUP($A301,emission!$A$1:$CV$577,MATCH($B$1,emission!$A$1:$CV$1,0),0)</f>
        <v>4.41E-2</v>
      </c>
    </row>
    <row r="302" spans="1:3" x14ac:dyDescent="0.25">
      <c r="A302" s="1">
        <v>598</v>
      </c>
      <c r="B302">
        <f>VLOOKUP($A302,excitation!$A$1:$CV$577,MATCH($B$1,excitation!$A$1:$CV$1,0),0)</f>
        <v>3.3999999999999998E-3</v>
      </c>
      <c r="C302">
        <f>VLOOKUP($A302,emission!$A$1:$CV$577,MATCH($B$1,emission!$A$1:$CV$1,0),0)</f>
        <v>4.1700000000000001E-2</v>
      </c>
    </row>
    <row r="303" spans="1:3" x14ac:dyDescent="0.25">
      <c r="A303" s="1">
        <v>599</v>
      </c>
      <c r="B303">
        <f>VLOOKUP($A303,excitation!$A$1:$CV$577,MATCH($B$1,excitation!$A$1:$CV$1,0),0)</f>
        <v>3.7000000000000002E-3</v>
      </c>
      <c r="C303">
        <f>VLOOKUP($A303,emission!$A$1:$CV$577,MATCH($B$1,emission!$A$1:$CV$1,0),0)</f>
        <v>4.07E-2</v>
      </c>
    </row>
    <row r="304" spans="1:3" x14ac:dyDescent="0.25">
      <c r="A304" s="1">
        <v>600</v>
      </c>
      <c r="B304">
        <f>VLOOKUP($A304,excitation!$A$1:$CV$577,MATCH($B$1,excitation!$A$1:$CV$1,0),0)</f>
        <v>3.5999999999999999E-3</v>
      </c>
      <c r="C304">
        <f>VLOOKUP($A304,emission!$A$1:$CV$577,MATCH($B$1,emission!$A$1:$CV$1,0),0)</f>
        <v>3.8800000000000001E-2</v>
      </c>
    </row>
    <row r="305" spans="1:3" x14ac:dyDescent="0.25">
      <c r="A305" s="1">
        <v>601</v>
      </c>
      <c r="B305">
        <f>VLOOKUP($A305,excitation!$A$1:$CV$577,MATCH($B$1,excitation!$A$1:$CV$1,0),0)</f>
        <v>2.7000000000000001E-3</v>
      </c>
      <c r="C305">
        <f>VLOOKUP($A305,emission!$A$1:$CV$577,MATCH($B$1,emission!$A$1:$CV$1,0),0)</f>
        <v>3.6999999999999998E-2</v>
      </c>
    </row>
    <row r="306" spans="1:3" x14ac:dyDescent="0.25">
      <c r="A306" s="1">
        <v>602</v>
      </c>
      <c r="B306">
        <f>VLOOKUP($A306,excitation!$A$1:$CV$577,MATCH($B$1,excitation!$A$1:$CV$1,0),0)</f>
        <v>3.0999999999999999E-3</v>
      </c>
      <c r="C306">
        <f>VLOOKUP($A306,emission!$A$1:$CV$577,MATCH($B$1,emission!$A$1:$CV$1,0),0)</f>
        <v>3.61E-2</v>
      </c>
    </row>
    <row r="307" spans="1:3" x14ac:dyDescent="0.25">
      <c r="A307" s="1">
        <v>603</v>
      </c>
      <c r="B307">
        <f>VLOOKUP($A307,excitation!$A$1:$CV$577,MATCH($B$1,excitation!$A$1:$CV$1,0),0)</f>
        <v>3.0000000000000001E-3</v>
      </c>
      <c r="C307">
        <f>VLOOKUP($A307,emission!$A$1:$CV$577,MATCH($B$1,emission!$A$1:$CV$1,0),0)</f>
        <v>3.56E-2</v>
      </c>
    </row>
    <row r="308" spans="1:3" x14ac:dyDescent="0.25">
      <c r="A308" s="1">
        <v>604</v>
      </c>
      <c r="B308">
        <f>VLOOKUP($A308,excitation!$A$1:$CV$577,MATCH($B$1,excitation!$A$1:$CV$1,0),0)</f>
        <v>3.3E-3</v>
      </c>
      <c r="C308">
        <f>VLOOKUP($A308,emission!$A$1:$CV$577,MATCH($B$1,emission!$A$1:$CV$1,0),0)</f>
        <v>3.3599999999999998E-2</v>
      </c>
    </row>
    <row r="309" spans="1:3" x14ac:dyDescent="0.25">
      <c r="A309" s="1">
        <v>605</v>
      </c>
      <c r="B309">
        <f>VLOOKUP($A309,excitation!$A$1:$CV$577,MATCH($B$1,excitation!$A$1:$CV$1,0),0)</f>
        <v>3.0999999999999999E-3</v>
      </c>
      <c r="C309">
        <f>VLOOKUP($A309,emission!$A$1:$CV$577,MATCH($B$1,emission!$A$1:$CV$1,0),0)</f>
        <v>3.2399999999999998E-2</v>
      </c>
    </row>
    <row r="310" spans="1:3" x14ac:dyDescent="0.25">
      <c r="A310" s="1">
        <v>606</v>
      </c>
      <c r="B310">
        <f>VLOOKUP($A310,excitation!$A$1:$CV$577,MATCH($B$1,excitation!$A$1:$CV$1,0),0)</f>
        <v>4.0000000000000001E-3</v>
      </c>
      <c r="C310">
        <f>VLOOKUP($A310,emission!$A$1:$CV$577,MATCH($B$1,emission!$A$1:$CV$1,0),0)</f>
        <v>3.2500000000000001E-2</v>
      </c>
    </row>
    <row r="311" spans="1:3" x14ac:dyDescent="0.25">
      <c r="A311" s="1">
        <v>607</v>
      </c>
      <c r="B311">
        <f>VLOOKUP($A311,excitation!$A$1:$CV$577,MATCH($B$1,excitation!$A$1:$CV$1,0),0)</f>
        <v>3.8999999999999998E-3</v>
      </c>
      <c r="C311">
        <f>VLOOKUP($A311,emission!$A$1:$CV$577,MATCH($B$1,emission!$A$1:$CV$1,0),0)</f>
        <v>2.9600000000000001E-2</v>
      </c>
    </row>
    <row r="312" spans="1:3" x14ac:dyDescent="0.25">
      <c r="A312" s="1">
        <v>608</v>
      </c>
      <c r="B312">
        <f>VLOOKUP($A312,excitation!$A$1:$CV$577,MATCH($B$1,excitation!$A$1:$CV$1,0),0)</f>
        <v>4.3E-3</v>
      </c>
      <c r="C312">
        <f>VLOOKUP($A312,emission!$A$1:$CV$577,MATCH($B$1,emission!$A$1:$CV$1,0),0)</f>
        <v>2.86E-2</v>
      </c>
    </row>
    <row r="313" spans="1:3" x14ac:dyDescent="0.25">
      <c r="A313" s="1">
        <v>609</v>
      </c>
      <c r="B313">
        <f>VLOOKUP($A313,excitation!$A$1:$CV$577,MATCH($B$1,excitation!$A$1:$CV$1,0),0)</f>
        <v>3.8E-3</v>
      </c>
      <c r="C313">
        <f>VLOOKUP($A313,emission!$A$1:$CV$577,MATCH($B$1,emission!$A$1:$CV$1,0),0)</f>
        <v>2.7900000000000001E-2</v>
      </c>
    </row>
    <row r="314" spans="1:3" x14ac:dyDescent="0.25">
      <c r="A314" s="1">
        <v>610</v>
      </c>
      <c r="B314">
        <f>VLOOKUP($A314,excitation!$A$1:$CV$577,MATCH($B$1,excitation!$A$1:$CV$1,0),0)</f>
        <v>4.7000000000000002E-3</v>
      </c>
      <c r="C314">
        <f>VLOOKUP($A314,emission!$A$1:$CV$577,MATCH($B$1,emission!$A$1:$CV$1,0),0)</f>
        <v>2.7099999999999999E-2</v>
      </c>
    </row>
    <row r="315" spans="1:3" x14ac:dyDescent="0.25">
      <c r="A315" s="1">
        <v>611</v>
      </c>
      <c r="B315">
        <f>VLOOKUP($A315,excitation!$A$1:$CV$577,MATCH($B$1,excitation!$A$1:$CV$1,0),0)</f>
        <v>3.3999999999999998E-3</v>
      </c>
      <c r="C315">
        <f>VLOOKUP($A315,emission!$A$1:$CV$577,MATCH($B$1,emission!$A$1:$CV$1,0),0)</f>
        <v>2.5600000000000001E-2</v>
      </c>
    </row>
    <row r="316" spans="1:3" x14ac:dyDescent="0.25">
      <c r="A316" s="1">
        <v>612</v>
      </c>
      <c r="B316">
        <f>VLOOKUP($A316,excitation!$A$1:$CV$577,MATCH($B$1,excitation!$A$1:$CV$1,0),0)</f>
        <v>4.1999999999999997E-3</v>
      </c>
      <c r="C316">
        <f>VLOOKUP($A316,emission!$A$1:$CV$577,MATCH($B$1,emission!$A$1:$CV$1,0),0)</f>
        <v>2.52E-2</v>
      </c>
    </row>
    <row r="317" spans="1:3" x14ac:dyDescent="0.25">
      <c r="A317" s="1">
        <v>613</v>
      </c>
      <c r="B317">
        <f>VLOOKUP($A317,excitation!$A$1:$CV$577,MATCH($B$1,excitation!$A$1:$CV$1,0),0)</f>
        <v>3.8E-3</v>
      </c>
      <c r="C317">
        <f>VLOOKUP($A317,emission!$A$1:$CV$577,MATCH($B$1,emission!$A$1:$CV$1,0),0)</f>
        <v>2.4199999999999999E-2</v>
      </c>
    </row>
    <row r="318" spans="1:3" x14ac:dyDescent="0.25">
      <c r="A318" s="1">
        <v>614</v>
      </c>
      <c r="B318">
        <f>VLOOKUP($A318,excitation!$A$1:$CV$577,MATCH($B$1,excitation!$A$1:$CV$1,0),0)</f>
        <v>4.4999999999999997E-3</v>
      </c>
      <c r="C318">
        <f>VLOOKUP($A318,emission!$A$1:$CV$577,MATCH($B$1,emission!$A$1:$CV$1,0),0)</f>
        <v>2.2200000000000001E-2</v>
      </c>
    </row>
    <row r="319" spans="1:3" x14ac:dyDescent="0.25">
      <c r="A319" s="1">
        <v>615</v>
      </c>
      <c r="B319">
        <f>VLOOKUP($A319,excitation!$A$1:$CV$577,MATCH($B$1,excitation!$A$1:$CV$1,0),0)</f>
        <v>4.1000000000000003E-3</v>
      </c>
      <c r="C319">
        <f>VLOOKUP($A319,emission!$A$1:$CV$577,MATCH($B$1,emission!$A$1:$CV$1,0),0)</f>
        <v>2.1999999999999999E-2</v>
      </c>
    </row>
    <row r="320" spans="1:3" x14ac:dyDescent="0.25">
      <c r="A320" s="1">
        <v>616</v>
      </c>
      <c r="B320">
        <f>VLOOKUP($A320,excitation!$A$1:$CV$577,MATCH($B$1,excitation!$A$1:$CV$1,0),0)</f>
        <v>3.8E-3</v>
      </c>
      <c r="C320">
        <f>VLOOKUP($A320,emission!$A$1:$CV$577,MATCH($B$1,emission!$A$1:$CV$1,0),0)</f>
        <v>2.23E-2</v>
      </c>
    </row>
    <row r="321" spans="1:3" x14ac:dyDescent="0.25">
      <c r="A321" s="1">
        <v>617</v>
      </c>
      <c r="B321">
        <f>VLOOKUP($A321,excitation!$A$1:$CV$577,MATCH($B$1,excitation!$A$1:$CV$1,0),0)</f>
        <v>3.8E-3</v>
      </c>
      <c r="C321">
        <f>VLOOKUP($A321,emission!$A$1:$CV$577,MATCH($B$1,emission!$A$1:$CV$1,0),0)</f>
        <v>2.0799999999999999E-2</v>
      </c>
    </row>
    <row r="322" spans="1:3" x14ac:dyDescent="0.25">
      <c r="A322" s="1">
        <v>618</v>
      </c>
      <c r="B322">
        <f>VLOOKUP($A322,excitation!$A$1:$CV$577,MATCH($B$1,excitation!$A$1:$CV$1,0),0)</f>
        <v>4.1000000000000003E-3</v>
      </c>
      <c r="C322">
        <f>VLOOKUP($A322,emission!$A$1:$CV$577,MATCH($B$1,emission!$A$1:$CV$1,0),0)</f>
        <v>1.9900000000000001E-2</v>
      </c>
    </row>
    <row r="323" spans="1:3" x14ac:dyDescent="0.25">
      <c r="A323" s="1">
        <v>619</v>
      </c>
      <c r="B323">
        <f>VLOOKUP($A323,excitation!$A$1:$CV$577,MATCH($B$1,excitation!$A$1:$CV$1,0),0)</f>
        <v>5.0000000000000001E-3</v>
      </c>
      <c r="C323">
        <f>VLOOKUP($A323,emission!$A$1:$CV$577,MATCH($B$1,emission!$A$1:$CV$1,0),0)</f>
        <v>1.9E-2</v>
      </c>
    </row>
    <row r="324" spans="1:3" x14ac:dyDescent="0.25">
      <c r="A324" s="1">
        <v>620</v>
      </c>
      <c r="B324">
        <f>VLOOKUP($A324,excitation!$A$1:$CV$577,MATCH($B$1,excitation!$A$1:$CV$1,0),0)</f>
        <v>4.1000000000000003E-3</v>
      </c>
      <c r="C324">
        <f>VLOOKUP($A324,emission!$A$1:$CV$577,MATCH($B$1,emission!$A$1:$CV$1,0),0)</f>
        <v>1.7899999999999999E-2</v>
      </c>
    </row>
    <row r="325" spans="1:3" x14ac:dyDescent="0.25">
      <c r="A325" s="1">
        <v>621</v>
      </c>
      <c r="B325">
        <f>VLOOKUP($A325,excitation!$A$1:$CV$577,MATCH($B$1,excitation!$A$1:$CV$1,0),0)</f>
        <v>4.4000000000000003E-3</v>
      </c>
      <c r="C325">
        <f>VLOOKUP($A325,emission!$A$1:$CV$577,MATCH($B$1,emission!$A$1:$CV$1,0),0)</f>
        <v>1.78E-2</v>
      </c>
    </row>
    <row r="326" spans="1:3" x14ac:dyDescent="0.25">
      <c r="A326" s="1">
        <v>622</v>
      </c>
      <c r="B326">
        <f>VLOOKUP($A326,excitation!$A$1:$CV$577,MATCH($B$1,excitation!$A$1:$CV$1,0),0)</f>
        <v>2.7000000000000001E-3</v>
      </c>
      <c r="C326">
        <f>VLOOKUP($A326,emission!$A$1:$CV$577,MATCH($B$1,emission!$A$1:$CV$1,0),0)</f>
        <v>1.7000000000000001E-2</v>
      </c>
    </row>
    <row r="327" spans="1:3" x14ac:dyDescent="0.25">
      <c r="A327" s="1">
        <v>623</v>
      </c>
      <c r="B327">
        <f>VLOOKUP($A327,excitation!$A$1:$CV$577,MATCH($B$1,excitation!$A$1:$CV$1,0),0)</f>
        <v>4.1000000000000003E-3</v>
      </c>
      <c r="C327">
        <f>VLOOKUP($A327,emission!$A$1:$CV$577,MATCH($B$1,emission!$A$1:$CV$1,0),0)</f>
        <v>1.7299999999999999E-2</v>
      </c>
    </row>
    <row r="328" spans="1:3" x14ac:dyDescent="0.25">
      <c r="A328" s="1">
        <v>624</v>
      </c>
      <c r="B328">
        <f>VLOOKUP($A328,excitation!$A$1:$CV$577,MATCH($B$1,excitation!$A$1:$CV$1,0),0)</f>
        <v>2.8E-3</v>
      </c>
      <c r="C328">
        <f>VLOOKUP($A328,emission!$A$1:$CV$577,MATCH($B$1,emission!$A$1:$CV$1,0),0)</f>
        <v>1.55E-2</v>
      </c>
    </row>
    <row r="329" spans="1:3" x14ac:dyDescent="0.25">
      <c r="A329" s="1">
        <v>625</v>
      </c>
      <c r="B329">
        <f>VLOOKUP($A329,excitation!$A$1:$CV$577,MATCH($B$1,excitation!$A$1:$CV$1,0),0)</f>
        <v>3.2000000000000002E-3</v>
      </c>
      <c r="C329">
        <f>VLOOKUP($A329,emission!$A$1:$CV$577,MATCH($B$1,emission!$A$1:$CV$1,0),0)</f>
        <v>1.5299999999999999E-2</v>
      </c>
    </row>
    <row r="330" spans="1:3" x14ac:dyDescent="0.25">
      <c r="A330" s="1">
        <v>626</v>
      </c>
      <c r="B330">
        <f>VLOOKUP($A330,excitation!$A$1:$CV$577,MATCH($B$1,excitation!$A$1:$CV$1,0),0)</f>
        <v>2.5999999999999999E-3</v>
      </c>
      <c r="C330">
        <f>VLOOKUP($A330,emission!$A$1:$CV$577,MATCH($B$1,emission!$A$1:$CV$1,0),0)</f>
        <v>1.52E-2</v>
      </c>
    </row>
    <row r="331" spans="1:3" x14ac:dyDescent="0.25">
      <c r="A331" s="1">
        <v>627</v>
      </c>
      <c r="B331">
        <f>VLOOKUP($A331,excitation!$A$1:$CV$577,MATCH($B$1,excitation!$A$1:$CV$1,0),0)</f>
        <v>3.5000000000000001E-3</v>
      </c>
      <c r="C331">
        <f>VLOOKUP($A331,emission!$A$1:$CV$577,MATCH($B$1,emission!$A$1:$CV$1,0),0)</f>
        <v>1.47E-2</v>
      </c>
    </row>
    <row r="332" spans="1:3" x14ac:dyDescent="0.25">
      <c r="A332" s="1">
        <v>628</v>
      </c>
      <c r="B332">
        <f>VLOOKUP($A332,excitation!$A$1:$CV$577,MATCH($B$1,excitation!$A$1:$CV$1,0),0)</f>
        <v>3.7000000000000002E-3</v>
      </c>
      <c r="C332">
        <f>VLOOKUP($A332,emission!$A$1:$CV$577,MATCH($B$1,emission!$A$1:$CV$1,0),0)</f>
        <v>1.49E-2</v>
      </c>
    </row>
    <row r="333" spans="1:3" x14ac:dyDescent="0.25">
      <c r="A333" s="1">
        <v>629</v>
      </c>
      <c r="B333">
        <f>VLOOKUP($A333,excitation!$A$1:$CV$577,MATCH($B$1,excitation!$A$1:$CV$1,0),0)</f>
        <v>3.8E-3</v>
      </c>
      <c r="C333">
        <f>VLOOKUP($A333,emission!$A$1:$CV$577,MATCH($B$1,emission!$A$1:$CV$1,0),0)</f>
        <v>1.4200000000000001E-2</v>
      </c>
    </row>
    <row r="334" spans="1:3" x14ac:dyDescent="0.25">
      <c r="A334" s="1">
        <v>630</v>
      </c>
      <c r="B334">
        <f>VLOOKUP($A334,excitation!$A$1:$CV$577,MATCH($B$1,excitation!$A$1:$CV$1,0),0)</f>
        <v>4.1000000000000003E-3</v>
      </c>
      <c r="C334">
        <f>VLOOKUP($A334,emission!$A$1:$CV$577,MATCH($B$1,emission!$A$1:$CV$1,0),0)</f>
        <v>1.34E-2</v>
      </c>
    </row>
    <row r="335" spans="1:3" x14ac:dyDescent="0.25">
      <c r="A335" s="1">
        <v>631</v>
      </c>
      <c r="B335">
        <f>VLOOKUP($A335,excitation!$A$1:$CV$577,MATCH($B$1,excitation!$A$1:$CV$1,0),0)</f>
        <v>3.7000000000000002E-3</v>
      </c>
      <c r="C335">
        <f>VLOOKUP($A335,emission!$A$1:$CV$577,MATCH($B$1,emission!$A$1:$CV$1,0),0)</f>
        <v>1.3599999999999999E-2</v>
      </c>
    </row>
    <row r="336" spans="1:3" x14ac:dyDescent="0.25">
      <c r="A336" s="1">
        <v>632</v>
      </c>
      <c r="B336">
        <f>VLOOKUP($A336,excitation!$A$1:$CV$577,MATCH($B$1,excitation!$A$1:$CV$1,0),0)</f>
        <v>4.4999999999999997E-3</v>
      </c>
      <c r="C336">
        <f>VLOOKUP($A336,emission!$A$1:$CV$577,MATCH($B$1,emission!$A$1:$CV$1,0),0)</f>
        <v>1.2500000000000001E-2</v>
      </c>
    </row>
    <row r="337" spans="1:3" x14ac:dyDescent="0.25">
      <c r="A337" s="1">
        <v>633</v>
      </c>
      <c r="B337">
        <f>VLOOKUP($A337,excitation!$A$1:$CV$577,MATCH($B$1,excitation!$A$1:$CV$1,0),0)</f>
        <v>3.2000000000000002E-3</v>
      </c>
      <c r="C337">
        <f>VLOOKUP($A337,emission!$A$1:$CV$577,MATCH($B$1,emission!$A$1:$CV$1,0),0)</f>
        <v>1.2500000000000001E-2</v>
      </c>
    </row>
    <row r="338" spans="1:3" x14ac:dyDescent="0.25">
      <c r="A338" s="1">
        <v>634</v>
      </c>
      <c r="B338">
        <f>VLOOKUP($A338,excitation!$A$1:$CV$577,MATCH($B$1,excitation!$A$1:$CV$1,0),0)</f>
        <v>3.3E-3</v>
      </c>
      <c r="C338">
        <f>VLOOKUP($A338,emission!$A$1:$CV$577,MATCH($B$1,emission!$A$1:$CV$1,0),0)</f>
        <v>1.2E-2</v>
      </c>
    </row>
    <row r="339" spans="1:3" x14ac:dyDescent="0.25">
      <c r="A339" s="1">
        <v>635</v>
      </c>
      <c r="B339">
        <f>VLOOKUP($A339,excitation!$A$1:$CV$577,MATCH($B$1,excitation!$A$1:$CV$1,0),0)</f>
        <v>3.0000000000000001E-3</v>
      </c>
      <c r="C339">
        <f>VLOOKUP($A339,emission!$A$1:$CV$577,MATCH($B$1,emission!$A$1:$CV$1,0),0)</f>
        <v>1.18E-2</v>
      </c>
    </row>
    <row r="340" spans="1:3" x14ac:dyDescent="0.25">
      <c r="A340" s="1">
        <v>636</v>
      </c>
      <c r="B340">
        <f>VLOOKUP($A340,excitation!$A$1:$CV$577,MATCH($B$1,excitation!$A$1:$CV$1,0),0)</f>
        <v>3.3999999999999998E-3</v>
      </c>
      <c r="C340">
        <f>VLOOKUP($A340,emission!$A$1:$CV$577,MATCH($B$1,emission!$A$1:$CV$1,0),0)</f>
        <v>1.1900000000000001E-2</v>
      </c>
    </row>
    <row r="341" spans="1:3" x14ac:dyDescent="0.25">
      <c r="A341" s="1">
        <v>637</v>
      </c>
      <c r="B341">
        <f>VLOOKUP($A341,excitation!$A$1:$CV$577,MATCH($B$1,excitation!$A$1:$CV$1,0),0)</f>
        <v>2.7000000000000001E-3</v>
      </c>
      <c r="C341">
        <f>VLOOKUP($A341,emission!$A$1:$CV$577,MATCH($B$1,emission!$A$1:$CV$1,0),0)</f>
        <v>1.1299999999999999E-2</v>
      </c>
    </row>
    <row r="342" spans="1:3" x14ac:dyDescent="0.25">
      <c r="A342" s="1">
        <v>638</v>
      </c>
      <c r="B342">
        <f>VLOOKUP($A342,excitation!$A$1:$CV$577,MATCH($B$1,excitation!$A$1:$CV$1,0),0)</f>
        <v>2.3E-3</v>
      </c>
      <c r="C342">
        <f>VLOOKUP($A342,emission!$A$1:$CV$577,MATCH($B$1,emission!$A$1:$CV$1,0),0)</f>
        <v>1.11E-2</v>
      </c>
    </row>
    <row r="343" spans="1:3" x14ac:dyDescent="0.25">
      <c r="A343" s="1">
        <v>639</v>
      </c>
      <c r="B343">
        <f>VLOOKUP($A343,excitation!$A$1:$CV$577,MATCH($B$1,excitation!$A$1:$CV$1,0),0)</f>
        <v>2.2000000000000001E-3</v>
      </c>
      <c r="C343">
        <f>VLOOKUP($A343,emission!$A$1:$CV$577,MATCH($B$1,emission!$A$1:$CV$1,0),0)</f>
        <v>1.09E-2</v>
      </c>
    </row>
    <row r="344" spans="1:3" x14ac:dyDescent="0.25">
      <c r="A344" s="1">
        <v>640</v>
      </c>
      <c r="B344">
        <f>VLOOKUP($A344,excitation!$A$1:$CV$577,MATCH($B$1,excitation!$A$1:$CV$1,0),0)</f>
        <v>3.0999999999999999E-3</v>
      </c>
      <c r="C344">
        <f>VLOOKUP($A344,emission!$A$1:$CV$577,MATCH($B$1,emission!$A$1:$CV$1,0),0)</f>
        <v>1.0800000000000001E-2</v>
      </c>
    </row>
    <row r="345" spans="1:3" x14ac:dyDescent="0.25">
      <c r="A345" s="1">
        <v>641</v>
      </c>
      <c r="B345">
        <f>VLOOKUP($A345,excitation!$A$1:$CV$577,MATCH($B$1,excitation!$A$1:$CV$1,0),0)</f>
        <v>2.2000000000000001E-3</v>
      </c>
      <c r="C345">
        <f>VLOOKUP($A345,emission!$A$1:$CV$577,MATCH($B$1,emission!$A$1:$CV$1,0),0)</f>
        <v>1.04E-2</v>
      </c>
    </row>
    <row r="346" spans="1:3" x14ac:dyDescent="0.25">
      <c r="A346" s="1">
        <v>642</v>
      </c>
      <c r="B346">
        <f>VLOOKUP($A346,excitation!$A$1:$CV$577,MATCH($B$1,excitation!$A$1:$CV$1,0),0)</f>
        <v>2.8E-3</v>
      </c>
      <c r="C346">
        <f>VLOOKUP($A346,emission!$A$1:$CV$577,MATCH($B$1,emission!$A$1:$CV$1,0),0)</f>
        <v>1.0200000000000001E-2</v>
      </c>
    </row>
    <row r="347" spans="1:3" x14ac:dyDescent="0.25">
      <c r="A347" s="1">
        <v>643</v>
      </c>
      <c r="B347">
        <f>VLOOKUP($A347,excitation!$A$1:$CV$577,MATCH($B$1,excitation!$A$1:$CV$1,0),0)</f>
        <v>1.9E-3</v>
      </c>
      <c r="C347">
        <f>VLOOKUP($A347,emission!$A$1:$CV$577,MATCH($B$1,emission!$A$1:$CV$1,0),0)</f>
        <v>1.0200000000000001E-2</v>
      </c>
    </row>
    <row r="348" spans="1:3" x14ac:dyDescent="0.25">
      <c r="A348" s="1">
        <v>644</v>
      </c>
      <c r="B348">
        <f>VLOOKUP($A348,excitation!$A$1:$CV$577,MATCH($B$1,excitation!$A$1:$CV$1,0),0)</f>
        <v>2.3E-3</v>
      </c>
      <c r="C348">
        <f>VLOOKUP($A348,emission!$A$1:$CV$577,MATCH($B$1,emission!$A$1:$CV$1,0),0)</f>
        <v>9.5999999999999992E-3</v>
      </c>
    </row>
    <row r="349" spans="1:3" x14ac:dyDescent="0.25">
      <c r="A349" s="1">
        <v>645</v>
      </c>
      <c r="B349">
        <f>VLOOKUP($A349,excitation!$A$1:$CV$577,MATCH($B$1,excitation!$A$1:$CV$1,0),0)</f>
        <v>2.3E-3</v>
      </c>
      <c r="C349">
        <f>VLOOKUP($A349,emission!$A$1:$CV$577,MATCH($B$1,emission!$A$1:$CV$1,0),0)</f>
        <v>9.9000000000000008E-3</v>
      </c>
    </row>
    <row r="350" spans="1:3" x14ac:dyDescent="0.25">
      <c r="A350" s="1">
        <v>646</v>
      </c>
      <c r="B350">
        <f>VLOOKUP($A350,excitation!$A$1:$CV$577,MATCH($B$1,excitation!$A$1:$CV$1,0),0)</f>
        <v>2E-3</v>
      </c>
      <c r="C350">
        <f>VLOOKUP($A350,emission!$A$1:$CV$577,MATCH($B$1,emission!$A$1:$CV$1,0),0)</f>
        <v>9.5999999999999992E-3</v>
      </c>
    </row>
    <row r="351" spans="1:3" x14ac:dyDescent="0.25">
      <c r="A351" s="1">
        <v>647</v>
      </c>
      <c r="B351">
        <f>VLOOKUP($A351,excitation!$A$1:$CV$577,MATCH($B$1,excitation!$A$1:$CV$1,0),0)</f>
        <v>3.0000000000000001E-3</v>
      </c>
      <c r="C351">
        <f>VLOOKUP($A351,emission!$A$1:$CV$577,MATCH($B$1,emission!$A$1:$CV$1,0),0)</f>
        <v>8.6999999999999994E-3</v>
      </c>
    </row>
    <row r="352" spans="1:3" x14ac:dyDescent="0.25">
      <c r="A352" s="1">
        <v>648</v>
      </c>
      <c r="B352">
        <f>VLOOKUP($A352,excitation!$A$1:$CV$577,MATCH($B$1,excitation!$A$1:$CV$1,0),0)</f>
        <v>3.0000000000000001E-3</v>
      </c>
      <c r="C352">
        <f>VLOOKUP($A352,emission!$A$1:$CV$577,MATCH($B$1,emission!$A$1:$CV$1,0),0)</f>
        <v>9.7000000000000003E-3</v>
      </c>
    </row>
    <row r="353" spans="1:3" x14ac:dyDescent="0.25">
      <c r="A353" s="1">
        <v>649</v>
      </c>
      <c r="B353">
        <f>VLOOKUP($A353,excitation!$A$1:$CV$577,MATCH($B$1,excitation!$A$1:$CV$1,0),0)</f>
        <v>3.3999999999999998E-3</v>
      </c>
      <c r="C353">
        <f>VLOOKUP($A353,emission!$A$1:$CV$577,MATCH($B$1,emission!$A$1:$CV$1,0),0)</f>
        <v>8.8000000000000005E-3</v>
      </c>
    </row>
    <row r="354" spans="1:3" x14ac:dyDescent="0.25">
      <c r="A354" s="1">
        <v>650</v>
      </c>
      <c r="B354">
        <f>VLOOKUP($A354,excitation!$A$1:$CV$577,MATCH($B$1,excitation!$A$1:$CV$1,0),0)</f>
        <v>4.3E-3</v>
      </c>
      <c r="C354">
        <f>VLOOKUP($A354,emission!$A$1:$CV$577,MATCH($B$1,emission!$A$1:$CV$1,0),0)</f>
        <v>8.9999999999999993E-3</v>
      </c>
    </row>
    <row r="355" spans="1:3" x14ac:dyDescent="0.25">
      <c r="A355" s="1">
        <v>651</v>
      </c>
      <c r="B355">
        <f>VLOOKUP($A355,excitation!$A$1:$CV$577,MATCH($B$1,excitation!$A$1:$CV$1,0),0)</f>
        <v>3.3E-3</v>
      </c>
      <c r="C355">
        <f>VLOOKUP($A355,emission!$A$1:$CV$577,MATCH($B$1,emission!$A$1:$CV$1,0),0)</f>
        <v>8.3999999999999995E-3</v>
      </c>
    </row>
    <row r="356" spans="1:3" x14ac:dyDescent="0.25">
      <c r="A356" s="1">
        <v>652</v>
      </c>
      <c r="B356">
        <f>VLOOKUP($A356,excitation!$A$1:$CV$577,MATCH($B$1,excitation!$A$1:$CV$1,0),0)</f>
        <v>3.8E-3</v>
      </c>
      <c r="C356">
        <f>VLOOKUP($A356,emission!$A$1:$CV$577,MATCH($B$1,emission!$A$1:$CV$1,0),0)</f>
        <v>8.0999999999999996E-3</v>
      </c>
    </row>
    <row r="357" spans="1:3" x14ac:dyDescent="0.25">
      <c r="A357" s="1">
        <v>653</v>
      </c>
      <c r="B357">
        <f>VLOOKUP($A357,excitation!$A$1:$CV$577,MATCH($B$1,excitation!$A$1:$CV$1,0),0)</f>
        <v>3.0999999999999999E-3</v>
      </c>
      <c r="C357">
        <f>VLOOKUP($A357,emission!$A$1:$CV$577,MATCH($B$1,emission!$A$1:$CV$1,0),0)</f>
        <v>7.9000000000000008E-3</v>
      </c>
    </row>
    <row r="358" spans="1:3" x14ac:dyDescent="0.25">
      <c r="A358" s="1">
        <v>654</v>
      </c>
      <c r="B358">
        <f>VLOOKUP($A358,excitation!$A$1:$CV$577,MATCH($B$1,excitation!$A$1:$CV$1,0),0)</f>
        <v>3.8E-3</v>
      </c>
      <c r="C358">
        <f>VLOOKUP($A358,emission!$A$1:$CV$577,MATCH($B$1,emission!$A$1:$CV$1,0),0)</f>
        <v>7.9000000000000008E-3</v>
      </c>
    </row>
    <row r="359" spans="1:3" x14ac:dyDescent="0.25">
      <c r="A359" s="1">
        <v>655</v>
      </c>
      <c r="B359">
        <f>VLOOKUP($A359,excitation!$A$1:$CV$577,MATCH($B$1,excitation!$A$1:$CV$1,0),0)</f>
        <v>3.2000000000000002E-3</v>
      </c>
      <c r="C359">
        <f>VLOOKUP($A359,emission!$A$1:$CV$577,MATCH($B$1,emission!$A$1:$CV$1,0),0)</f>
        <v>8.0000000000000002E-3</v>
      </c>
    </row>
    <row r="360" spans="1:3" x14ac:dyDescent="0.25">
      <c r="A360" s="1">
        <v>656</v>
      </c>
      <c r="B360">
        <f>VLOOKUP($A360,excitation!$A$1:$CV$577,MATCH($B$1,excitation!$A$1:$CV$1,0),0)</f>
        <v>3.5000000000000001E-3</v>
      </c>
      <c r="C360">
        <f>VLOOKUP($A360,emission!$A$1:$CV$577,MATCH($B$1,emission!$A$1:$CV$1,0),0)</f>
        <v>7.6E-3</v>
      </c>
    </row>
    <row r="361" spans="1:3" x14ac:dyDescent="0.25">
      <c r="A361" s="1">
        <v>657</v>
      </c>
      <c r="B361">
        <f>VLOOKUP($A361,excitation!$A$1:$CV$577,MATCH($B$1,excitation!$A$1:$CV$1,0),0)</f>
        <v>3.3E-3</v>
      </c>
      <c r="C361">
        <f>VLOOKUP($A361,emission!$A$1:$CV$577,MATCH($B$1,emission!$A$1:$CV$1,0),0)</f>
        <v>7.6E-3</v>
      </c>
    </row>
    <row r="362" spans="1:3" x14ac:dyDescent="0.25">
      <c r="A362" s="1">
        <v>658</v>
      </c>
      <c r="B362">
        <f>VLOOKUP($A362,excitation!$A$1:$CV$577,MATCH($B$1,excitation!$A$1:$CV$1,0),0)</f>
        <v>3.3E-3</v>
      </c>
      <c r="C362">
        <f>VLOOKUP($A362,emission!$A$1:$CV$577,MATCH($B$1,emission!$A$1:$CV$1,0),0)</f>
        <v>7.9000000000000008E-3</v>
      </c>
    </row>
    <row r="363" spans="1:3" x14ac:dyDescent="0.25">
      <c r="A363" s="1">
        <v>659</v>
      </c>
      <c r="B363">
        <f>VLOOKUP($A363,excitation!$A$1:$CV$577,MATCH($B$1,excitation!$A$1:$CV$1,0),0)</f>
        <v>4.0000000000000001E-3</v>
      </c>
      <c r="C363">
        <f>VLOOKUP($A363,emission!$A$1:$CV$577,MATCH($B$1,emission!$A$1:$CV$1,0),0)</f>
        <v>8.0000000000000002E-3</v>
      </c>
    </row>
    <row r="364" spans="1:3" x14ac:dyDescent="0.25">
      <c r="A364" s="1">
        <v>660</v>
      </c>
      <c r="B364">
        <f>VLOOKUP($A364,excitation!$A$1:$CV$577,MATCH($B$1,excitation!$A$1:$CV$1,0),0)</f>
        <v>2.8999999999999998E-3</v>
      </c>
      <c r="C364">
        <f>VLOOKUP($A364,emission!$A$1:$CV$577,MATCH($B$1,emission!$A$1:$CV$1,0),0)</f>
        <v>7.1000000000000004E-3</v>
      </c>
    </row>
    <row r="365" spans="1:3" x14ac:dyDescent="0.25">
      <c r="A365" s="1">
        <v>661</v>
      </c>
      <c r="B365">
        <f>VLOOKUP($A365,excitation!$A$1:$CV$577,MATCH($B$1,excitation!$A$1:$CV$1,0),0)</f>
        <v>2.8999999999999998E-3</v>
      </c>
      <c r="C365">
        <f>VLOOKUP($A365,emission!$A$1:$CV$577,MATCH($B$1,emission!$A$1:$CV$1,0),0)</f>
        <v>7.7999999999999996E-3</v>
      </c>
    </row>
    <row r="366" spans="1:3" x14ac:dyDescent="0.25">
      <c r="A366" s="1">
        <v>662</v>
      </c>
      <c r="B366">
        <f>VLOOKUP($A366,excitation!$A$1:$CV$577,MATCH($B$1,excitation!$A$1:$CV$1,0),0)</f>
        <v>3.2000000000000002E-3</v>
      </c>
      <c r="C366">
        <f>VLOOKUP($A366,emission!$A$1:$CV$577,MATCH($B$1,emission!$A$1:$CV$1,0),0)</f>
        <v>7.4999999999999997E-3</v>
      </c>
    </row>
    <row r="367" spans="1:3" x14ac:dyDescent="0.25">
      <c r="A367" s="1">
        <v>663</v>
      </c>
      <c r="B367">
        <f>VLOOKUP($A367,excitation!$A$1:$CV$577,MATCH($B$1,excitation!$A$1:$CV$1,0),0)</f>
        <v>3.3E-3</v>
      </c>
      <c r="C367">
        <f>VLOOKUP($A367,emission!$A$1:$CV$577,MATCH($B$1,emission!$A$1:$CV$1,0),0)</f>
        <v>7.3000000000000001E-3</v>
      </c>
    </row>
    <row r="368" spans="1:3" x14ac:dyDescent="0.25">
      <c r="A368" s="1">
        <v>664</v>
      </c>
      <c r="B368">
        <f>VLOOKUP($A368,excitation!$A$1:$CV$577,MATCH($B$1,excitation!$A$1:$CV$1,0),0)</f>
        <v>3.3E-3</v>
      </c>
      <c r="C368">
        <f>VLOOKUP($A368,emission!$A$1:$CV$577,MATCH($B$1,emission!$A$1:$CV$1,0),0)</f>
        <v>7.1000000000000004E-3</v>
      </c>
    </row>
    <row r="369" spans="1:3" x14ac:dyDescent="0.25">
      <c r="A369" s="1">
        <v>665</v>
      </c>
      <c r="B369">
        <f>VLOOKUP($A369,excitation!$A$1:$CV$577,MATCH($B$1,excitation!$A$1:$CV$1,0),0)</f>
        <v>3.2000000000000002E-3</v>
      </c>
      <c r="C369">
        <f>VLOOKUP($A369,emission!$A$1:$CV$577,MATCH($B$1,emission!$A$1:$CV$1,0),0)</f>
        <v>7.3000000000000001E-3</v>
      </c>
    </row>
    <row r="370" spans="1:3" x14ac:dyDescent="0.25">
      <c r="A370" s="1">
        <v>666</v>
      </c>
      <c r="B370">
        <f>VLOOKUP($A370,excitation!$A$1:$CV$577,MATCH($B$1,excitation!$A$1:$CV$1,0),0)</f>
        <v>2.7000000000000001E-3</v>
      </c>
      <c r="C370">
        <f>VLOOKUP($A370,emission!$A$1:$CV$577,MATCH($B$1,emission!$A$1:$CV$1,0),0)</f>
        <v>7.0000000000000001E-3</v>
      </c>
    </row>
    <row r="371" spans="1:3" x14ac:dyDescent="0.25">
      <c r="A371" s="1">
        <v>667</v>
      </c>
      <c r="B371">
        <f>VLOOKUP($A371,excitation!$A$1:$CV$577,MATCH($B$1,excitation!$A$1:$CV$1,0),0)</f>
        <v>1.9E-3</v>
      </c>
      <c r="C371">
        <f>VLOOKUP($A371,emission!$A$1:$CV$577,MATCH($B$1,emission!$A$1:$CV$1,0),0)</f>
        <v>7.0000000000000001E-3</v>
      </c>
    </row>
    <row r="372" spans="1:3" x14ac:dyDescent="0.25">
      <c r="A372" s="1">
        <v>668</v>
      </c>
      <c r="B372">
        <f>VLOOKUP($A372,excitation!$A$1:$CV$577,MATCH($B$1,excitation!$A$1:$CV$1,0),0)</f>
        <v>2.5000000000000001E-3</v>
      </c>
      <c r="C372">
        <f>VLOOKUP($A372,emission!$A$1:$CV$577,MATCH($B$1,emission!$A$1:$CV$1,0),0)</f>
        <v>6.8999999999999999E-3</v>
      </c>
    </row>
    <row r="373" spans="1:3" x14ac:dyDescent="0.25">
      <c r="A373" s="1">
        <v>669</v>
      </c>
      <c r="B373">
        <f>VLOOKUP($A373,excitation!$A$1:$CV$577,MATCH($B$1,excitation!$A$1:$CV$1,0),0)</f>
        <v>2.5999999999999999E-3</v>
      </c>
      <c r="C373">
        <f>VLOOKUP($A373,emission!$A$1:$CV$577,MATCH($B$1,emission!$A$1:$CV$1,0),0)</f>
        <v>7.0000000000000001E-3</v>
      </c>
    </row>
    <row r="374" spans="1:3" x14ac:dyDescent="0.25">
      <c r="A374" s="1">
        <v>670</v>
      </c>
      <c r="B374">
        <f>VLOOKUP($A374,excitation!$A$1:$CV$577,MATCH($B$1,excitation!$A$1:$CV$1,0),0)</f>
        <v>3.3999999999999998E-3</v>
      </c>
      <c r="C374">
        <f>VLOOKUP($A374,emission!$A$1:$CV$577,MATCH($B$1,emission!$A$1:$CV$1,0),0)</f>
        <v>6.4000000000000003E-3</v>
      </c>
    </row>
    <row r="375" spans="1:3" x14ac:dyDescent="0.25">
      <c r="A375" s="1">
        <v>671</v>
      </c>
      <c r="B375">
        <f>VLOOKUP($A375,excitation!$A$1:$CV$577,MATCH($B$1,excitation!$A$1:$CV$1,0),0)</f>
        <v>2.8E-3</v>
      </c>
      <c r="C375">
        <f>VLOOKUP($A375,emission!$A$1:$CV$577,MATCH($B$1,emission!$A$1:$CV$1,0),0)</f>
        <v>6.7999999999999996E-3</v>
      </c>
    </row>
    <row r="376" spans="1:3" x14ac:dyDescent="0.25">
      <c r="A376" s="1">
        <v>672</v>
      </c>
      <c r="B376">
        <f>VLOOKUP($A376,excitation!$A$1:$CV$577,MATCH($B$1,excitation!$A$1:$CV$1,0),0)</f>
        <v>3.5999999999999999E-3</v>
      </c>
      <c r="C376">
        <f>VLOOKUP($A376,emission!$A$1:$CV$577,MATCH($B$1,emission!$A$1:$CV$1,0),0)</f>
        <v>6.4999999999999997E-3</v>
      </c>
    </row>
    <row r="377" spans="1:3" x14ac:dyDescent="0.25">
      <c r="A377" s="1">
        <v>673</v>
      </c>
      <c r="B377">
        <f>VLOOKUP($A377,excitation!$A$1:$CV$577,MATCH($B$1,excitation!$A$1:$CV$1,0),0)</f>
        <v>4.1000000000000003E-3</v>
      </c>
      <c r="C377">
        <f>VLOOKUP($A377,emission!$A$1:$CV$577,MATCH($B$1,emission!$A$1:$CV$1,0),0)</f>
        <v>6.4000000000000003E-3</v>
      </c>
    </row>
    <row r="378" spans="1:3" x14ac:dyDescent="0.25">
      <c r="A378" s="1">
        <v>674</v>
      </c>
      <c r="B378">
        <f>VLOOKUP($A378,excitation!$A$1:$CV$577,MATCH($B$1,excitation!$A$1:$CV$1,0),0)</f>
        <v>3.5999999999999999E-3</v>
      </c>
      <c r="C378">
        <f>VLOOKUP($A378,emission!$A$1:$CV$577,MATCH($B$1,emission!$A$1:$CV$1,0),0)</f>
        <v>6.4999999999999997E-3</v>
      </c>
    </row>
    <row r="379" spans="1:3" x14ac:dyDescent="0.25">
      <c r="A379" s="1">
        <v>675</v>
      </c>
      <c r="B379">
        <f>VLOOKUP($A379,excitation!$A$1:$CV$577,MATCH($B$1,excitation!$A$1:$CV$1,0),0)</f>
        <v>3.0000000000000001E-3</v>
      </c>
      <c r="C379">
        <f>VLOOKUP($A379,emission!$A$1:$CV$577,MATCH($B$1,emission!$A$1:$CV$1,0),0)</f>
        <v>6.4999999999999997E-3</v>
      </c>
    </row>
    <row r="380" spans="1:3" x14ac:dyDescent="0.25">
      <c r="A380" s="1">
        <v>676</v>
      </c>
      <c r="B380">
        <f>VLOOKUP($A380,excitation!$A$1:$CV$577,MATCH($B$1,excitation!$A$1:$CV$1,0),0)</f>
        <v>2.0999999999999999E-3</v>
      </c>
      <c r="C380">
        <f>VLOOKUP($A380,emission!$A$1:$CV$577,MATCH($B$1,emission!$A$1:$CV$1,0),0)</f>
        <v>6.7000000000000002E-3</v>
      </c>
    </row>
    <row r="381" spans="1:3" x14ac:dyDescent="0.25">
      <c r="A381" s="1">
        <v>677</v>
      </c>
      <c r="B381">
        <f>VLOOKUP($A381,excitation!$A$1:$CV$577,MATCH($B$1,excitation!$A$1:$CV$1,0),0)</f>
        <v>1E-3</v>
      </c>
      <c r="C381">
        <f>VLOOKUP($A381,emission!$A$1:$CV$577,MATCH($B$1,emission!$A$1:$CV$1,0),0)</f>
        <v>6.7000000000000002E-3</v>
      </c>
    </row>
    <row r="382" spans="1:3" x14ac:dyDescent="0.25">
      <c r="A382" s="1">
        <v>678</v>
      </c>
      <c r="B382">
        <f>VLOOKUP($A382,excitation!$A$1:$CV$577,MATCH($B$1,excitation!$A$1:$CV$1,0),0)</f>
        <v>4.0000000000000002E-4</v>
      </c>
      <c r="C382">
        <f>VLOOKUP($A382,emission!$A$1:$CV$577,MATCH($B$1,emission!$A$1:$CV$1,0),0)</f>
        <v>6.4999999999999997E-3</v>
      </c>
    </row>
    <row r="383" spans="1:3" x14ac:dyDescent="0.25">
      <c r="A383" s="1">
        <v>679</v>
      </c>
      <c r="B383">
        <f>VLOOKUP($A383,excitation!$A$1:$CV$577,MATCH($B$1,excitation!$A$1:$CV$1,0),0)</f>
        <v>2.2000000000000001E-3</v>
      </c>
      <c r="C383">
        <f>VLOOKUP($A383,emission!$A$1:$CV$577,MATCH($B$1,emission!$A$1:$CV$1,0),0)</f>
        <v>6.4999999999999997E-3</v>
      </c>
    </row>
    <row r="384" spans="1:3" x14ac:dyDescent="0.25">
      <c r="A384" s="1">
        <v>680</v>
      </c>
      <c r="B384">
        <f>VLOOKUP($A384,excitation!$A$1:$CV$577,MATCH($B$1,excitation!$A$1:$CV$1,0),0)</f>
        <v>8.9999999999999998E-4</v>
      </c>
      <c r="C384">
        <f>VLOOKUP($A384,emission!$A$1:$CV$577,MATCH($B$1,emission!$A$1:$CV$1,0),0)</f>
        <v>6.4000000000000003E-3</v>
      </c>
    </row>
    <row r="385" spans="1:3" x14ac:dyDescent="0.25">
      <c r="A385" s="1">
        <v>681</v>
      </c>
      <c r="B385">
        <f>VLOOKUP($A385,excitation!$A$1:$CV$577,MATCH($B$1,excitation!$A$1:$CV$1,0),0)</f>
        <v>1.5E-3</v>
      </c>
      <c r="C385">
        <f>VLOOKUP($A385,emission!$A$1:$CV$577,MATCH($B$1,emission!$A$1:$CV$1,0),0)</f>
        <v>6.4999999999999997E-3</v>
      </c>
    </row>
    <row r="386" spans="1:3" x14ac:dyDescent="0.25">
      <c r="A386" s="1">
        <v>682</v>
      </c>
      <c r="B386">
        <f>VLOOKUP($A386,excitation!$A$1:$CV$577,MATCH($B$1,excitation!$A$1:$CV$1,0),0)</f>
        <v>4.0000000000000002E-4</v>
      </c>
      <c r="C386">
        <f>VLOOKUP($A386,emission!$A$1:$CV$577,MATCH($B$1,emission!$A$1:$CV$1,0),0)</f>
        <v>6.4000000000000003E-3</v>
      </c>
    </row>
    <row r="387" spans="1:3" x14ac:dyDescent="0.25">
      <c r="A387" s="1">
        <v>683</v>
      </c>
      <c r="B387">
        <f>VLOOKUP($A387,excitation!$A$1:$CV$577,MATCH($B$1,excitation!$A$1:$CV$1,0),0)</f>
        <v>6.9999999999999999E-4</v>
      </c>
      <c r="C387">
        <f>VLOOKUP($A387,emission!$A$1:$CV$577,MATCH($B$1,emission!$A$1:$CV$1,0),0)</f>
        <v>7.1000000000000004E-3</v>
      </c>
    </row>
    <row r="388" spans="1:3" x14ac:dyDescent="0.25">
      <c r="A388" s="1">
        <v>684</v>
      </c>
      <c r="B388">
        <f>VLOOKUP($A388,excitation!$A$1:$CV$577,MATCH($B$1,excitation!$A$1:$CV$1,0),0)</f>
        <v>1E-3</v>
      </c>
      <c r="C388">
        <f>VLOOKUP($A388,emission!$A$1:$CV$577,MATCH($B$1,emission!$A$1:$CV$1,0),0)</f>
        <v>6.8999999999999999E-3</v>
      </c>
    </row>
    <row r="389" spans="1:3" x14ac:dyDescent="0.25">
      <c r="A389" s="1">
        <v>685</v>
      </c>
      <c r="B389">
        <f>VLOOKUP($A389,excitation!$A$1:$CV$577,MATCH($B$1,excitation!$A$1:$CV$1,0),0)</f>
        <v>1.2999999999999999E-3</v>
      </c>
      <c r="C389">
        <f>VLOOKUP($A389,emission!$A$1:$CV$577,MATCH($B$1,emission!$A$1:$CV$1,0),0)</f>
        <v>6.6E-3</v>
      </c>
    </row>
    <row r="390" spans="1:3" x14ac:dyDescent="0.25">
      <c r="A390" s="1">
        <v>686</v>
      </c>
      <c r="B390">
        <f>VLOOKUP($A390,excitation!$A$1:$CV$577,MATCH($B$1,excitation!$A$1:$CV$1,0),0)</f>
        <v>1.6000000000000001E-3</v>
      </c>
      <c r="C390">
        <f>VLOOKUP($A390,emission!$A$1:$CV$577,MATCH($B$1,emission!$A$1:$CV$1,0),0)</f>
        <v>6.7999999999999996E-3</v>
      </c>
    </row>
    <row r="391" spans="1:3" x14ac:dyDescent="0.25">
      <c r="A391" s="1">
        <v>687</v>
      </c>
      <c r="B391">
        <f>VLOOKUP($A391,excitation!$A$1:$CV$577,MATCH($B$1,excitation!$A$1:$CV$1,0),0)</f>
        <v>1.4E-3</v>
      </c>
      <c r="C391">
        <f>VLOOKUP($A391,emission!$A$1:$CV$577,MATCH($B$1,emission!$A$1:$CV$1,0),0)</f>
        <v>6.1000000000000004E-3</v>
      </c>
    </row>
    <row r="392" spans="1:3" x14ac:dyDescent="0.25">
      <c r="A392" s="1">
        <v>688</v>
      </c>
      <c r="B392">
        <f>VLOOKUP($A392,excitation!$A$1:$CV$577,MATCH($B$1,excitation!$A$1:$CV$1,0),0)</f>
        <v>1.8E-3</v>
      </c>
      <c r="C392">
        <f>VLOOKUP($A392,emission!$A$1:$CV$577,MATCH($B$1,emission!$A$1:$CV$1,0),0)</f>
        <v>6.8999999999999999E-3</v>
      </c>
    </row>
    <row r="393" spans="1:3" x14ac:dyDescent="0.25">
      <c r="A393" s="1">
        <v>689</v>
      </c>
      <c r="B393">
        <f>VLOOKUP($A393,excitation!$A$1:$CV$577,MATCH($B$1,excitation!$A$1:$CV$1,0),0)</f>
        <v>5.0000000000000001E-4</v>
      </c>
      <c r="C393">
        <f>VLOOKUP($A393,emission!$A$1:$CV$577,MATCH($B$1,emission!$A$1:$CV$1,0),0)</f>
        <v>6.1000000000000004E-3</v>
      </c>
    </row>
    <row r="394" spans="1:3" x14ac:dyDescent="0.25">
      <c r="A394" s="1">
        <v>690</v>
      </c>
      <c r="B394">
        <f>VLOOKUP($A394,excitation!$A$1:$CV$577,MATCH($B$1,excitation!$A$1:$CV$1,0),0)</f>
        <v>1.6999999999999999E-3</v>
      </c>
      <c r="C394">
        <f>VLOOKUP($A394,emission!$A$1:$CV$577,MATCH($B$1,emission!$A$1:$CV$1,0),0)</f>
        <v>6.4999999999999997E-3</v>
      </c>
    </row>
    <row r="395" spans="1:3" x14ac:dyDescent="0.25">
      <c r="A395" s="1">
        <v>691</v>
      </c>
      <c r="B395">
        <f>VLOOKUP($A395,excitation!$A$1:$CV$577,MATCH($B$1,excitation!$A$1:$CV$1,0),0)</f>
        <v>4.0000000000000002E-4</v>
      </c>
      <c r="C395">
        <f>VLOOKUP($A395,emission!$A$1:$CV$577,MATCH($B$1,emission!$A$1:$CV$1,0),0)</f>
        <v>6.0000000000000001E-3</v>
      </c>
    </row>
    <row r="396" spans="1:3" x14ac:dyDescent="0.25">
      <c r="A396" s="1">
        <v>692</v>
      </c>
      <c r="B396">
        <f>VLOOKUP($A396,excitation!$A$1:$CV$577,MATCH($B$1,excitation!$A$1:$CV$1,0),0)</f>
        <v>1.1999999999999999E-3</v>
      </c>
      <c r="C396">
        <f>VLOOKUP($A396,emission!$A$1:$CV$577,MATCH($B$1,emission!$A$1:$CV$1,0),0)</f>
        <v>6.7999999999999996E-3</v>
      </c>
    </row>
    <row r="397" spans="1:3" x14ac:dyDescent="0.25">
      <c r="A397" s="1">
        <v>693</v>
      </c>
      <c r="B397">
        <f>VLOOKUP($A397,excitation!$A$1:$CV$577,MATCH($B$1,excitation!$A$1:$CV$1,0),0)</f>
        <v>1.1999999999999999E-3</v>
      </c>
      <c r="C397">
        <f>VLOOKUP($A397,emission!$A$1:$CV$577,MATCH($B$1,emission!$A$1:$CV$1,0),0)</f>
        <v>6.7000000000000002E-3</v>
      </c>
    </row>
    <row r="398" spans="1:3" x14ac:dyDescent="0.25">
      <c r="A398" s="1">
        <v>694</v>
      </c>
      <c r="B398">
        <f>VLOOKUP($A398,excitation!$A$1:$CV$577,MATCH($B$1,excitation!$A$1:$CV$1,0),0)</f>
        <v>2.0000000000000001E-4</v>
      </c>
      <c r="C398">
        <f>VLOOKUP($A398,emission!$A$1:$CV$577,MATCH($B$1,emission!$A$1:$CV$1,0),0)</f>
        <v>6.3E-3</v>
      </c>
    </row>
    <row r="399" spans="1:3" x14ac:dyDescent="0.25">
      <c r="A399" s="1">
        <v>695</v>
      </c>
      <c r="B399">
        <f>VLOOKUP($A399,excitation!$A$1:$CV$577,MATCH($B$1,excitation!$A$1:$CV$1,0),0)</f>
        <v>1.1000000000000001E-3</v>
      </c>
      <c r="C399">
        <f>VLOOKUP($A399,emission!$A$1:$CV$577,MATCH($B$1,emission!$A$1:$CV$1,0),0)</f>
        <v>6.3E-3</v>
      </c>
    </row>
    <row r="400" spans="1:3" x14ac:dyDescent="0.25">
      <c r="A400" s="1">
        <v>696</v>
      </c>
      <c r="B400">
        <f>VLOOKUP($A400,excitation!$A$1:$CV$577,MATCH($B$1,excitation!$A$1:$CV$1,0),0)</f>
        <v>2.0999999999999999E-3</v>
      </c>
      <c r="C400">
        <f>VLOOKUP($A400,emission!$A$1:$CV$577,MATCH($B$1,emission!$A$1:$CV$1,0),0)</f>
        <v>6.4000000000000003E-3</v>
      </c>
    </row>
    <row r="401" spans="1:3" x14ac:dyDescent="0.25">
      <c r="A401" s="1">
        <v>697</v>
      </c>
      <c r="B401">
        <f>VLOOKUP($A401,excitation!$A$1:$CV$577,MATCH($B$1,excitation!$A$1:$CV$1,0),0)</f>
        <v>2.2000000000000001E-3</v>
      </c>
      <c r="C401">
        <f>VLOOKUP($A401,emission!$A$1:$CV$577,MATCH($B$1,emission!$A$1:$CV$1,0),0)</f>
        <v>6.7000000000000002E-3</v>
      </c>
    </row>
    <row r="402" spans="1:3" x14ac:dyDescent="0.25">
      <c r="A402" s="1">
        <v>698</v>
      </c>
      <c r="B402">
        <f>VLOOKUP($A402,excitation!$A$1:$CV$577,MATCH($B$1,excitation!$A$1:$CV$1,0),0)</f>
        <v>2.3E-3</v>
      </c>
      <c r="C402">
        <f>VLOOKUP($A402,emission!$A$1:$CV$577,MATCH($B$1,emission!$A$1:$CV$1,0),0)</f>
        <v>6.7999999999999996E-3</v>
      </c>
    </row>
    <row r="403" spans="1:3" x14ac:dyDescent="0.25">
      <c r="A403" s="1">
        <v>699</v>
      </c>
      <c r="B403">
        <f>VLOOKUP($A403,excitation!$A$1:$CV$577,MATCH($B$1,excitation!$A$1:$CV$1,0),0)</f>
        <v>2.2000000000000001E-3</v>
      </c>
      <c r="C403">
        <f>VLOOKUP($A403,emission!$A$1:$CV$577,MATCH($B$1,emission!$A$1:$CV$1,0),0)</f>
        <v>6.4000000000000003E-3</v>
      </c>
    </row>
    <row r="404" spans="1:3" x14ac:dyDescent="0.25">
      <c r="A404" s="1">
        <v>700</v>
      </c>
      <c r="B404">
        <f>VLOOKUP($A404,excitation!$A$1:$CV$577,MATCH($B$1,excitation!$A$1:$CV$1,0),0)</f>
        <v>1.6999999999999999E-3</v>
      </c>
      <c r="C404">
        <f>VLOOKUP($A404,emission!$A$1:$CV$577,MATCH($B$1,emission!$A$1:$CV$1,0),0)</f>
        <v>6.4000000000000003E-3</v>
      </c>
    </row>
    <row r="405" spans="1:3" x14ac:dyDescent="0.25">
      <c r="A405" s="1">
        <v>701</v>
      </c>
      <c r="B405">
        <f>VLOOKUP($A405,excitation!$A$1:$CV$577,MATCH($B$1,excitation!$A$1:$CV$1,0),0)</f>
        <v>0</v>
      </c>
      <c r="C405">
        <f>VLOOKUP($A405,emission!$A$1:$CV$577,MATCH($B$1,emission!$A$1:$CV$1,0),0)</f>
        <v>0</v>
      </c>
    </row>
    <row r="406" spans="1:3" x14ac:dyDescent="0.25">
      <c r="A406" s="1">
        <v>702</v>
      </c>
      <c r="B406">
        <f>VLOOKUP($A406,excitation!$A$1:$CV$577,MATCH($B$1,excitation!$A$1:$CV$1,0),0)</f>
        <v>0</v>
      </c>
      <c r="C406">
        <f>VLOOKUP($A406,emission!$A$1:$CV$577,MATCH($B$1,emission!$A$1:$CV$1,0),0)</f>
        <v>0</v>
      </c>
    </row>
    <row r="407" spans="1:3" x14ac:dyDescent="0.25">
      <c r="A407" s="1">
        <v>703</v>
      </c>
      <c r="B407">
        <f>VLOOKUP($A407,excitation!$A$1:$CV$577,MATCH($B$1,excitation!$A$1:$CV$1,0),0)</f>
        <v>0</v>
      </c>
      <c r="C407">
        <f>VLOOKUP($A407,emission!$A$1:$CV$577,MATCH($B$1,emission!$A$1:$CV$1,0),0)</f>
        <v>0</v>
      </c>
    </row>
    <row r="408" spans="1:3" x14ac:dyDescent="0.25">
      <c r="A408" s="1">
        <v>704</v>
      </c>
      <c r="B408">
        <f>VLOOKUP($A408,excitation!$A$1:$CV$577,MATCH($B$1,excitation!$A$1:$CV$1,0),0)</f>
        <v>0</v>
      </c>
      <c r="C408">
        <f>VLOOKUP($A408,emission!$A$1:$CV$577,MATCH($B$1,emission!$A$1:$CV$1,0),0)</f>
        <v>0</v>
      </c>
    </row>
    <row r="409" spans="1:3" x14ac:dyDescent="0.25">
      <c r="A409" s="1">
        <v>705</v>
      </c>
      <c r="B409">
        <f>VLOOKUP($A409,excitation!$A$1:$CV$577,MATCH($B$1,excitation!$A$1:$CV$1,0),0)</f>
        <v>0</v>
      </c>
      <c r="C409">
        <f>VLOOKUP($A409,emission!$A$1:$CV$577,MATCH($B$1,emission!$A$1:$CV$1,0),0)</f>
        <v>0</v>
      </c>
    </row>
    <row r="410" spans="1:3" x14ac:dyDescent="0.25">
      <c r="A410" s="1">
        <v>706</v>
      </c>
      <c r="B410">
        <f>VLOOKUP($A410,excitation!$A$1:$CV$577,MATCH($B$1,excitation!$A$1:$CV$1,0),0)</f>
        <v>0</v>
      </c>
      <c r="C410">
        <f>VLOOKUP($A410,emission!$A$1:$CV$577,MATCH($B$1,emission!$A$1:$CV$1,0),0)</f>
        <v>0</v>
      </c>
    </row>
    <row r="411" spans="1:3" x14ac:dyDescent="0.25">
      <c r="A411" s="1">
        <v>707</v>
      </c>
      <c r="B411">
        <f>VLOOKUP($A411,excitation!$A$1:$CV$577,MATCH($B$1,excitation!$A$1:$CV$1,0),0)</f>
        <v>0</v>
      </c>
      <c r="C411">
        <f>VLOOKUP($A411,emission!$A$1:$CV$577,MATCH($B$1,emission!$A$1:$CV$1,0),0)</f>
        <v>0</v>
      </c>
    </row>
    <row r="412" spans="1:3" x14ac:dyDescent="0.25">
      <c r="A412" s="1">
        <v>708</v>
      </c>
      <c r="B412">
        <f>VLOOKUP($A412,excitation!$A$1:$CV$577,MATCH($B$1,excitation!$A$1:$CV$1,0),0)</f>
        <v>0</v>
      </c>
      <c r="C412">
        <f>VLOOKUP($A412,emission!$A$1:$CV$577,MATCH($B$1,emission!$A$1:$CV$1,0),0)</f>
        <v>0</v>
      </c>
    </row>
    <row r="413" spans="1:3" x14ac:dyDescent="0.25">
      <c r="A413" s="1">
        <v>709</v>
      </c>
      <c r="B413">
        <f>VLOOKUP($A413,excitation!$A$1:$CV$577,MATCH($B$1,excitation!$A$1:$CV$1,0),0)</f>
        <v>0</v>
      </c>
      <c r="C413">
        <f>VLOOKUP($A413,emission!$A$1:$CV$577,MATCH($B$1,emission!$A$1:$CV$1,0),0)</f>
        <v>0</v>
      </c>
    </row>
    <row r="414" spans="1:3" x14ac:dyDescent="0.25">
      <c r="A414" s="1">
        <v>710</v>
      </c>
      <c r="B414">
        <f>VLOOKUP($A414,excitation!$A$1:$CV$577,MATCH($B$1,excitation!$A$1:$CV$1,0),0)</f>
        <v>0</v>
      </c>
      <c r="C414">
        <f>VLOOKUP($A414,emission!$A$1:$CV$577,MATCH($B$1,emission!$A$1:$CV$1,0),0)</f>
        <v>0</v>
      </c>
    </row>
    <row r="415" spans="1:3" x14ac:dyDescent="0.25">
      <c r="A415" s="1">
        <v>711</v>
      </c>
      <c r="B415">
        <f>VLOOKUP($A415,excitation!$A$1:$CV$577,MATCH($B$1,excitation!$A$1:$CV$1,0),0)</f>
        <v>0</v>
      </c>
      <c r="C415">
        <f>VLOOKUP($A415,emission!$A$1:$CV$577,MATCH($B$1,emission!$A$1:$CV$1,0),0)</f>
        <v>0</v>
      </c>
    </row>
    <row r="416" spans="1:3" x14ac:dyDescent="0.25">
      <c r="A416" s="1">
        <v>712</v>
      </c>
      <c r="B416">
        <f>VLOOKUP($A416,excitation!$A$1:$CV$577,MATCH($B$1,excitation!$A$1:$CV$1,0),0)</f>
        <v>0</v>
      </c>
      <c r="C416">
        <f>VLOOKUP($A416,emission!$A$1:$CV$577,MATCH($B$1,emission!$A$1:$CV$1,0),0)</f>
        <v>0</v>
      </c>
    </row>
    <row r="417" spans="1:3" x14ac:dyDescent="0.25">
      <c r="A417" s="1">
        <v>713</v>
      </c>
      <c r="B417">
        <f>VLOOKUP($A417,excitation!$A$1:$CV$577,MATCH($B$1,excitation!$A$1:$CV$1,0),0)</f>
        <v>0</v>
      </c>
      <c r="C417">
        <f>VLOOKUP($A417,emission!$A$1:$CV$577,MATCH($B$1,emission!$A$1:$CV$1,0),0)</f>
        <v>0</v>
      </c>
    </row>
    <row r="418" spans="1:3" x14ac:dyDescent="0.25">
      <c r="A418" s="1">
        <v>714</v>
      </c>
      <c r="B418">
        <f>VLOOKUP($A418,excitation!$A$1:$CV$577,MATCH($B$1,excitation!$A$1:$CV$1,0),0)</f>
        <v>0</v>
      </c>
      <c r="C418">
        <f>VLOOKUP($A418,emission!$A$1:$CV$577,MATCH($B$1,emission!$A$1:$CV$1,0),0)</f>
        <v>0</v>
      </c>
    </row>
    <row r="419" spans="1:3" x14ac:dyDescent="0.25">
      <c r="A419" s="1">
        <v>715</v>
      </c>
      <c r="B419">
        <f>VLOOKUP($A419,excitation!$A$1:$CV$577,MATCH($B$1,excitation!$A$1:$CV$1,0),0)</f>
        <v>0</v>
      </c>
      <c r="C419">
        <f>VLOOKUP($A419,emission!$A$1:$CV$577,MATCH($B$1,emission!$A$1:$CV$1,0),0)</f>
        <v>0</v>
      </c>
    </row>
    <row r="420" spans="1:3" x14ac:dyDescent="0.25">
      <c r="A420" s="1">
        <v>716</v>
      </c>
      <c r="B420">
        <f>VLOOKUP($A420,excitation!$A$1:$CV$577,MATCH($B$1,excitation!$A$1:$CV$1,0),0)</f>
        <v>0</v>
      </c>
      <c r="C420">
        <f>VLOOKUP($A420,emission!$A$1:$CV$577,MATCH($B$1,emission!$A$1:$CV$1,0),0)</f>
        <v>0</v>
      </c>
    </row>
    <row r="421" spans="1:3" x14ac:dyDescent="0.25">
      <c r="A421" s="1">
        <v>717</v>
      </c>
      <c r="B421">
        <f>VLOOKUP($A421,excitation!$A$1:$CV$577,MATCH($B$1,excitation!$A$1:$CV$1,0),0)</f>
        <v>0</v>
      </c>
      <c r="C421">
        <f>VLOOKUP($A421,emission!$A$1:$CV$577,MATCH($B$1,emission!$A$1:$CV$1,0),0)</f>
        <v>0</v>
      </c>
    </row>
    <row r="422" spans="1:3" x14ac:dyDescent="0.25">
      <c r="A422" s="1">
        <v>718</v>
      </c>
      <c r="B422">
        <f>VLOOKUP($A422,excitation!$A$1:$CV$577,MATCH($B$1,excitation!$A$1:$CV$1,0),0)</f>
        <v>0</v>
      </c>
      <c r="C422">
        <f>VLOOKUP($A422,emission!$A$1:$CV$577,MATCH($B$1,emission!$A$1:$CV$1,0),0)</f>
        <v>0</v>
      </c>
    </row>
    <row r="423" spans="1:3" x14ac:dyDescent="0.25">
      <c r="A423" s="1">
        <v>719</v>
      </c>
      <c r="B423">
        <f>VLOOKUP($A423,excitation!$A$1:$CV$577,MATCH($B$1,excitation!$A$1:$CV$1,0),0)</f>
        <v>0</v>
      </c>
      <c r="C423">
        <f>VLOOKUP($A423,emission!$A$1:$CV$577,MATCH($B$1,emission!$A$1:$CV$1,0),0)</f>
        <v>0</v>
      </c>
    </row>
    <row r="424" spans="1:3" x14ac:dyDescent="0.25">
      <c r="A424" s="1">
        <v>720</v>
      </c>
      <c r="B424">
        <f>VLOOKUP($A424,excitation!$A$1:$CV$577,MATCH($B$1,excitation!$A$1:$CV$1,0),0)</f>
        <v>0</v>
      </c>
      <c r="C424">
        <f>VLOOKUP($A424,emission!$A$1:$CV$577,MATCH($B$1,emission!$A$1:$CV$1,0),0)</f>
        <v>0</v>
      </c>
    </row>
    <row r="425" spans="1:3" x14ac:dyDescent="0.25">
      <c r="A425" s="1">
        <v>721</v>
      </c>
      <c r="B425">
        <f>VLOOKUP($A425,excitation!$A$1:$CV$577,MATCH($B$1,excitation!$A$1:$CV$1,0),0)</f>
        <v>0</v>
      </c>
      <c r="C425">
        <f>VLOOKUP($A425,emission!$A$1:$CV$577,MATCH($B$1,emission!$A$1:$CV$1,0),0)</f>
        <v>0</v>
      </c>
    </row>
    <row r="426" spans="1:3" x14ac:dyDescent="0.25">
      <c r="A426" s="1">
        <v>722</v>
      </c>
      <c r="B426">
        <f>VLOOKUP($A426,excitation!$A$1:$CV$577,MATCH($B$1,excitation!$A$1:$CV$1,0),0)</f>
        <v>0</v>
      </c>
      <c r="C426">
        <f>VLOOKUP($A426,emission!$A$1:$CV$577,MATCH($B$1,emission!$A$1:$CV$1,0),0)</f>
        <v>0</v>
      </c>
    </row>
    <row r="427" spans="1:3" x14ac:dyDescent="0.25">
      <c r="A427" s="1">
        <v>723</v>
      </c>
      <c r="B427">
        <f>VLOOKUP($A427,excitation!$A$1:$CV$577,MATCH($B$1,excitation!$A$1:$CV$1,0),0)</f>
        <v>0</v>
      </c>
      <c r="C427">
        <f>VLOOKUP($A427,emission!$A$1:$CV$577,MATCH($B$1,emission!$A$1:$CV$1,0),0)</f>
        <v>0</v>
      </c>
    </row>
    <row r="428" spans="1:3" x14ac:dyDescent="0.25">
      <c r="A428" s="1">
        <v>724</v>
      </c>
      <c r="B428">
        <f>VLOOKUP($A428,excitation!$A$1:$CV$577,MATCH($B$1,excitation!$A$1:$CV$1,0),0)</f>
        <v>0</v>
      </c>
      <c r="C428">
        <f>VLOOKUP($A428,emission!$A$1:$CV$577,MATCH($B$1,emission!$A$1:$CV$1,0),0)</f>
        <v>0</v>
      </c>
    </row>
    <row r="429" spans="1:3" x14ac:dyDescent="0.25">
      <c r="A429" s="1">
        <v>725</v>
      </c>
      <c r="B429">
        <f>VLOOKUP($A429,excitation!$A$1:$CV$577,MATCH($B$1,excitation!$A$1:$CV$1,0),0)</f>
        <v>0</v>
      </c>
      <c r="C429">
        <f>VLOOKUP($A429,emission!$A$1:$CV$577,MATCH($B$1,emission!$A$1:$CV$1,0),0)</f>
        <v>0</v>
      </c>
    </row>
    <row r="430" spans="1:3" x14ac:dyDescent="0.25">
      <c r="A430" s="1">
        <v>726</v>
      </c>
      <c r="B430">
        <f>VLOOKUP($A430,excitation!$A$1:$CV$577,MATCH($B$1,excitation!$A$1:$CV$1,0),0)</f>
        <v>0</v>
      </c>
      <c r="C430">
        <f>VLOOKUP($A430,emission!$A$1:$CV$577,MATCH($B$1,emission!$A$1:$CV$1,0),0)</f>
        <v>0</v>
      </c>
    </row>
    <row r="431" spans="1:3" x14ac:dyDescent="0.25">
      <c r="A431" s="1">
        <v>727</v>
      </c>
      <c r="B431">
        <f>VLOOKUP($A431,excitation!$A$1:$CV$577,MATCH($B$1,excitation!$A$1:$CV$1,0),0)</f>
        <v>0</v>
      </c>
      <c r="C431">
        <f>VLOOKUP($A431,emission!$A$1:$CV$577,MATCH($B$1,emission!$A$1:$CV$1,0),0)</f>
        <v>0</v>
      </c>
    </row>
    <row r="432" spans="1:3" x14ac:dyDescent="0.25">
      <c r="A432" s="1">
        <v>728</v>
      </c>
      <c r="B432">
        <f>VLOOKUP($A432,excitation!$A$1:$CV$577,MATCH($B$1,excitation!$A$1:$CV$1,0),0)</f>
        <v>0</v>
      </c>
      <c r="C432">
        <f>VLOOKUP($A432,emission!$A$1:$CV$577,MATCH($B$1,emission!$A$1:$CV$1,0),0)</f>
        <v>0</v>
      </c>
    </row>
    <row r="433" spans="1:3" x14ac:dyDescent="0.25">
      <c r="A433" s="1">
        <v>729</v>
      </c>
      <c r="B433">
        <f>VLOOKUP($A433,excitation!$A$1:$CV$577,MATCH($B$1,excitation!$A$1:$CV$1,0),0)</f>
        <v>0</v>
      </c>
      <c r="C433">
        <f>VLOOKUP($A433,emission!$A$1:$CV$577,MATCH($B$1,emission!$A$1:$CV$1,0),0)</f>
        <v>0</v>
      </c>
    </row>
    <row r="434" spans="1:3" x14ac:dyDescent="0.25">
      <c r="A434" s="1">
        <v>730</v>
      </c>
      <c r="B434">
        <f>VLOOKUP($A434,excitation!$A$1:$CV$577,MATCH($B$1,excitation!$A$1:$CV$1,0),0)</f>
        <v>0</v>
      </c>
      <c r="C434">
        <f>VLOOKUP($A434,emission!$A$1:$CV$577,MATCH($B$1,emission!$A$1:$CV$1,0),0)</f>
        <v>0</v>
      </c>
    </row>
    <row r="435" spans="1:3" x14ac:dyDescent="0.25">
      <c r="A435" s="1">
        <v>731</v>
      </c>
      <c r="B435">
        <f>VLOOKUP($A435,excitation!$A$1:$CV$577,MATCH($B$1,excitation!$A$1:$CV$1,0),0)</f>
        <v>0</v>
      </c>
      <c r="C435">
        <f>VLOOKUP($A435,emission!$A$1:$CV$577,MATCH($B$1,emission!$A$1:$CV$1,0),0)</f>
        <v>0</v>
      </c>
    </row>
    <row r="436" spans="1:3" x14ac:dyDescent="0.25">
      <c r="A436" s="1">
        <v>732</v>
      </c>
      <c r="B436">
        <f>VLOOKUP($A436,excitation!$A$1:$CV$577,MATCH($B$1,excitation!$A$1:$CV$1,0),0)</f>
        <v>0</v>
      </c>
      <c r="C436">
        <f>VLOOKUP($A436,emission!$A$1:$CV$577,MATCH($B$1,emission!$A$1:$CV$1,0),0)</f>
        <v>0</v>
      </c>
    </row>
    <row r="437" spans="1:3" x14ac:dyDescent="0.25">
      <c r="A437" s="1">
        <v>733</v>
      </c>
      <c r="B437">
        <f>VLOOKUP($A437,excitation!$A$1:$CV$577,MATCH($B$1,excitation!$A$1:$CV$1,0),0)</f>
        <v>0</v>
      </c>
      <c r="C437">
        <f>VLOOKUP($A437,emission!$A$1:$CV$577,MATCH($B$1,emission!$A$1:$CV$1,0),0)</f>
        <v>0</v>
      </c>
    </row>
    <row r="438" spans="1:3" x14ac:dyDescent="0.25">
      <c r="A438" s="1">
        <v>734</v>
      </c>
      <c r="B438">
        <f>VLOOKUP($A438,excitation!$A$1:$CV$577,MATCH($B$1,excitation!$A$1:$CV$1,0),0)</f>
        <v>0</v>
      </c>
      <c r="C438">
        <f>VLOOKUP($A438,emission!$A$1:$CV$577,MATCH($B$1,emission!$A$1:$CV$1,0),0)</f>
        <v>0</v>
      </c>
    </row>
    <row r="439" spans="1:3" x14ac:dyDescent="0.25">
      <c r="A439" s="1">
        <v>735</v>
      </c>
      <c r="B439">
        <f>VLOOKUP($A439,excitation!$A$1:$CV$577,MATCH($B$1,excitation!$A$1:$CV$1,0),0)</f>
        <v>0</v>
      </c>
      <c r="C439">
        <f>VLOOKUP($A439,emission!$A$1:$CV$577,MATCH($B$1,emission!$A$1:$CV$1,0),0)</f>
        <v>0</v>
      </c>
    </row>
    <row r="440" spans="1:3" x14ac:dyDescent="0.25">
      <c r="A440" s="1">
        <v>736</v>
      </c>
      <c r="B440">
        <f>VLOOKUP($A440,excitation!$A$1:$CV$577,MATCH($B$1,excitation!$A$1:$CV$1,0),0)</f>
        <v>0</v>
      </c>
      <c r="C440">
        <f>VLOOKUP($A440,emission!$A$1:$CV$577,MATCH($B$1,emission!$A$1:$CV$1,0),0)</f>
        <v>0</v>
      </c>
    </row>
    <row r="441" spans="1:3" x14ac:dyDescent="0.25">
      <c r="A441" s="1">
        <v>737</v>
      </c>
      <c r="B441">
        <f>VLOOKUP($A441,excitation!$A$1:$CV$577,MATCH($B$1,excitation!$A$1:$CV$1,0),0)</f>
        <v>0</v>
      </c>
      <c r="C441">
        <f>VLOOKUP($A441,emission!$A$1:$CV$577,MATCH($B$1,emission!$A$1:$CV$1,0),0)</f>
        <v>0</v>
      </c>
    </row>
    <row r="442" spans="1:3" x14ac:dyDescent="0.25">
      <c r="A442" s="1">
        <v>738</v>
      </c>
      <c r="B442">
        <f>VLOOKUP($A442,excitation!$A$1:$CV$577,MATCH($B$1,excitation!$A$1:$CV$1,0),0)</f>
        <v>0</v>
      </c>
      <c r="C442">
        <f>VLOOKUP($A442,emission!$A$1:$CV$577,MATCH($B$1,emission!$A$1:$CV$1,0),0)</f>
        <v>0</v>
      </c>
    </row>
    <row r="443" spans="1:3" x14ac:dyDescent="0.25">
      <c r="A443" s="1">
        <v>739</v>
      </c>
      <c r="B443">
        <f>VLOOKUP($A443,excitation!$A$1:$CV$577,MATCH($B$1,excitation!$A$1:$CV$1,0),0)</f>
        <v>0</v>
      </c>
      <c r="C443">
        <f>VLOOKUP($A443,emission!$A$1:$CV$577,MATCH($B$1,emission!$A$1:$CV$1,0),0)</f>
        <v>0</v>
      </c>
    </row>
    <row r="444" spans="1:3" x14ac:dyDescent="0.25">
      <c r="A444" s="1">
        <v>740</v>
      </c>
      <c r="B444">
        <f>VLOOKUP($A444,excitation!$A$1:$CV$577,MATCH($B$1,excitation!$A$1:$CV$1,0),0)</f>
        <v>0</v>
      </c>
      <c r="C444">
        <f>VLOOKUP($A444,emission!$A$1:$CV$577,MATCH($B$1,emission!$A$1:$CV$1,0),0)</f>
        <v>0</v>
      </c>
    </row>
    <row r="445" spans="1:3" x14ac:dyDescent="0.25">
      <c r="A445" s="1">
        <v>741</v>
      </c>
      <c r="B445">
        <f>VLOOKUP($A445,excitation!$A$1:$CV$577,MATCH($B$1,excitation!$A$1:$CV$1,0),0)</f>
        <v>0</v>
      </c>
      <c r="C445">
        <f>VLOOKUP($A445,emission!$A$1:$CV$577,MATCH($B$1,emission!$A$1:$CV$1,0),0)</f>
        <v>0</v>
      </c>
    </row>
    <row r="446" spans="1:3" x14ac:dyDescent="0.25">
      <c r="A446" s="1">
        <v>742</v>
      </c>
      <c r="B446">
        <f>VLOOKUP($A446,excitation!$A$1:$CV$577,MATCH($B$1,excitation!$A$1:$CV$1,0),0)</f>
        <v>0</v>
      </c>
      <c r="C446">
        <f>VLOOKUP($A446,emission!$A$1:$CV$577,MATCH($B$1,emission!$A$1:$CV$1,0),0)</f>
        <v>0</v>
      </c>
    </row>
    <row r="447" spans="1:3" x14ac:dyDescent="0.25">
      <c r="A447" s="1">
        <v>743</v>
      </c>
      <c r="B447">
        <f>VLOOKUP($A447,excitation!$A$1:$CV$577,MATCH($B$1,excitation!$A$1:$CV$1,0),0)</f>
        <v>0</v>
      </c>
      <c r="C447">
        <f>VLOOKUP($A447,emission!$A$1:$CV$577,MATCH($B$1,emission!$A$1:$CV$1,0),0)</f>
        <v>0</v>
      </c>
    </row>
    <row r="448" spans="1:3" x14ac:dyDescent="0.25">
      <c r="A448" s="1">
        <v>744</v>
      </c>
      <c r="B448">
        <f>VLOOKUP($A448,excitation!$A$1:$CV$577,MATCH($B$1,excitation!$A$1:$CV$1,0),0)</f>
        <v>0</v>
      </c>
      <c r="C448">
        <f>VLOOKUP($A448,emission!$A$1:$CV$577,MATCH($B$1,emission!$A$1:$CV$1,0),0)</f>
        <v>0</v>
      </c>
    </row>
    <row r="449" spans="1:3" x14ac:dyDescent="0.25">
      <c r="A449" s="1">
        <v>745</v>
      </c>
      <c r="B449">
        <f>VLOOKUP($A449,excitation!$A$1:$CV$577,MATCH($B$1,excitation!$A$1:$CV$1,0),0)</f>
        <v>0</v>
      </c>
      <c r="C449">
        <f>VLOOKUP($A449,emission!$A$1:$CV$577,MATCH($B$1,emission!$A$1:$CV$1,0),0)</f>
        <v>0</v>
      </c>
    </row>
    <row r="450" spans="1:3" x14ac:dyDescent="0.25">
      <c r="A450" s="1">
        <v>746</v>
      </c>
      <c r="B450">
        <f>VLOOKUP($A450,excitation!$A$1:$CV$577,MATCH($B$1,excitation!$A$1:$CV$1,0),0)</f>
        <v>0</v>
      </c>
      <c r="C450">
        <f>VLOOKUP($A450,emission!$A$1:$CV$577,MATCH($B$1,emission!$A$1:$CV$1,0),0)</f>
        <v>0</v>
      </c>
    </row>
    <row r="451" spans="1:3" x14ac:dyDescent="0.25">
      <c r="A451" s="1">
        <v>747</v>
      </c>
      <c r="B451">
        <f>VLOOKUP($A451,excitation!$A$1:$CV$577,MATCH($B$1,excitation!$A$1:$CV$1,0),0)</f>
        <v>0</v>
      </c>
      <c r="C451">
        <f>VLOOKUP($A451,emission!$A$1:$CV$577,MATCH($B$1,emission!$A$1:$CV$1,0),0)</f>
        <v>0</v>
      </c>
    </row>
    <row r="452" spans="1:3" x14ac:dyDescent="0.25">
      <c r="A452" s="1">
        <v>748</v>
      </c>
      <c r="B452">
        <f>VLOOKUP($A452,excitation!$A$1:$CV$577,MATCH($B$1,excitation!$A$1:$CV$1,0),0)</f>
        <v>0</v>
      </c>
      <c r="C452">
        <f>VLOOKUP($A452,emission!$A$1:$CV$577,MATCH($B$1,emission!$A$1:$CV$1,0),0)</f>
        <v>0</v>
      </c>
    </row>
    <row r="453" spans="1:3" x14ac:dyDescent="0.25">
      <c r="A453" s="1">
        <v>749</v>
      </c>
      <c r="B453">
        <f>VLOOKUP($A453,excitation!$A$1:$CV$577,MATCH($B$1,excitation!$A$1:$CV$1,0),0)</f>
        <v>0</v>
      </c>
      <c r="C453">
        <f>VLOOKUP($A453,emission!$A$1:$CV$577,MATCH($B$1,emission!$A$1:$CV$1,0),0)</f>
        <v>0</v>
      </c>
    </row>
    <row r="454" spans="1:3" x14ac:dyDescent="0.25">
      <c r="A454" s="1">
        <v>750</v>
      </c>
      <c r="B454">
        <f>VLOOKUP($A454,excitation!$A$1:$CV$577,MATCH($B$1,excitation!$A$1:$CV$1,0),0)</f>
        <v>0</v>
      </c>
      <c r="C454">
        <f>VLOOKUP($A454,emission!$A$1:$CV$577,MATCH($B$1,emission!$A$1:$CV$1,0),0)</f>
        <v>0</v>
      </c>
    </row>
    <row r="455" spans="1:3" x14ac:dyDescent="0.25">
      <c r="A455" s="1">
        <v>751</v>
      </c>
      <c r="B455">
        <f>VLOOKUP($A455,excitation!$A$1:$CV$577,MATCH($B$1,excitation!$A$1:$CV$1,0),0)</f>
        <v>0</v>
      </c>
      <c r="C455">
        <f>VLOOKUP($A455,emission!$A$1:$CV$577,MATCH($B$1,emission!$A$1:$CV$1,0),0)</f>
        <v>0</v>
      </c>
    </row>
    <row r="456" spans="1:3" x14ac:dyDescent="0.25">
      <c r="A456" s="1">
        <v>752</v>
      </c>
      <c r="B456">
        <f>VLOOKUP($A456,excitation!$A$1:$CV$577,MATCH($B$1,excitation!$A$1:$CV$1,0),0)</f>
        <v>0</v>
      </c>
      <c r="C456">
        <f>VLOOKUP($A456,emission!$A$1:$CV$577,MATCH($B$1,emission!$A$1:$CV$1,0),0)</f>
        <v>0</v>
      </c>
    </row>
    <row r="457" spans="1:3" x14ac:dyDescent="0.25">
      <c r="A457" s="1">
        <v>753</v>
      </c>
      <c r="B457">
        <f>VLOOKUP($A457,excitation!$A$1:$CV$577,MATCH($B$1,excitation!$A$1:$CV$1,0),0)</f>
        <v>0</v>
      </c>
      <c r="C457">
        <f>VLOOKUP($A457,emission!$A$1:$CV$577,MATCH($B$1,emission!$A$1:$CV$1,0),0)</f>
        <v>0</v>
      </c>
    </row>
    <row r="458" spans="1:3" x14ac:dyDescent="0.25">
      <c r="A458" s="1">
        <v>754</v>
      </c>
      <c r="B458">
        <f>VLOOKUP($A458,excitation!$A$1:$CV$577,MATCH($B$1,excitation!$A$1:$CV$1,0),0)</f>
        <v>0</v>
      </c>
      <c r="C458">
        <f>VLOOKUP($A458,emission!$A$1:$CV$577,MATCH($B$1,emission!$A$1:$CV$1,0),0)</f>
        <v>0</v>
      </c>
    </row>
    <row r="459" spans="1:3" x14ac:dyDescent="0.25">
      <c r="A459" s="1">
        <v>755</v>
      </c>
      <c r="B459">
        <f>VLOOKUP($A459,excitation!$A$1:$CV$577,MATCH($B$1,excitation!$A$1:$CV$1,0),0)</f>
        <v>0</v>
      </c>
      <c r="C459">
        <f>VLOOKUP($A459,emission!$A$1:$CV$577,MATCH($B$1,emission!$A$1:$CV$1,0),0)</f>
        <v>0</v>
      </c>
    </row>
    <row r="460" spans="1:3" x14ac:dyDescent="0.25">
      <c r="A460" s="1">
        <v>756</v>
      </c>
      <c r="B460">
        <f>VLOOKUP($A460,excitation!$A$1:$CV$577,MATCH($B$1,excitation!$A$1:$CV$1,0),0)</f>
        <v>0</v>
      </c>
      <c r="C460">
        <f>VLOOKUP($A460,emission!$A$1:$CV$577,MATCH($B$1,emission!$A$1:$CV$1,0),0)</f>
        <v>0</v>
      </c>
    </row>
    <row r="461" spans="1:3" x14ac:dyDescent="0.25">
      <c r="A461" s="1">
        <v>757</v>
      </c>
      <c r="B461">
        <f>VLOOKUP($A461,excitation!$A$1:$CV$577,MATCH($B$1,excitation!$A$1:$CV$1,0),0)</f>
        <v>0</v>
      </c>
      <c r="C461">
        <f>VLOOKUP($A461,emission!$A$1:$CV$577,MATCH($B$1,emission!$A$1:$CV$1,0),0)</f>
        <v>0</v>
      </c>
    </row>
    <row r="462" spans="1:3" x14ac:dyDescent="0.25">
      <c r="A462" s="1">
        <v>758</v>
      </c>
      <c r="B462">
        <f>VLOOKUP($A462,excitation!$A$1:$CV$577,MATCH($B$1,excitation!$A$1:$CV$1,0),0)</f>
        <v>0</v>
      </c>
      <c r="C462">
        <f>VLOOKUP($A462,emission!$A$1:$CV$577,MATCH($B$1,emission!$A$1:$CV$1,0),0)</f>
        <v>0</v>
      </c>
    </row>
    <row r="463" spans="1:3" x14ac:dyDescent="0.25">
      <c r="A463" s="1">
        <v>759</v>
      </c>
      <c r="B463">
        <f>VLOOKUP($A463,excitation!$A$1:$CV$577,MATCH($B$1,excitation!$A$1:$CV$1,0),0)</f>
        <v>0</v>
      </c>
      <c r="C463">
        <f>VLOOKUP($A463,emission!$A$1:$CV$577,MATCH($B$1,emission!$A$1:$CV$1,0),0)</f>
        <v>0</v>
      </c>
    </row>
    <row r="464" spans="1:3" x14ac:dyDescent="0.25">
      <c r="A464" s="1">
        <v>760</v>
      </c>
      <c r="B464">
        <f>VLOOKUP($A464,excitation!$A$1:$CV$577,MATCH($B$1,excitation!$A$1:$CV$1,0),0)</f>
        <v>0</v>
      </c>
      <c r="C464">
        <f>VLOOKUP($A464,emission!$A$1:$CV$577,MATCH($B$1,emission!$A$1:$CV$1,0),0)</f>
        <v>0</v>
      </c>
    </row>
    <row r="465" spans="1:3" x14ac:dyDescent="0.25">
      <c r="A465" s="1">
        <v>761</v>
      </c>
      <c r="B465">
        <f>VLOOKUP($A465,excitation!$A$1:$CV$577,MATCH($B$1,excitation!$A$1:$CV$1,0),0)</f>
        <v>0</v>
      </c>
      <c r="C465">
        <f>VLOOKUP($A465,emission!$A$1:$CV$577,MATCH($B$1,emission!$A$1:$CV$1,0),0)</f>
        <v>0</v>
      </c>
    </row>
    <row r="466" spans="1:3" x14ac:dyDescent="0.25">
      <c r="A466" s="1">
        <v>762</v>
      </c>
      <c r="B466">
        <f>VLOOKUP($A466,excitation!$A$1:$CV$577,MATCH($B$1,excitation!$A$1:$CV$1,0),0)</f>
        <v>0</v>
      </c>
      <c r="C466">
        <f>VLOOKUP($A466,emission!$A$1:$CV$577,MATCH($B$1,emission!$A$1:$CV$1,0),0)</f>
        <v>0</v>
      </c>
    </row>
    <row r="467" spans="1:3" x14ac:dyDescent="0.25">
      <c r="A467" s="1">
        <v>763</v>
      </c>
      <c r="B467">
        <f>VLOOKUP($A467,excitation!$A$1:$CV$577,MATCH($B$1,excitation!$A$1:$CV$1,0),0)</f>
        <v>0</v>
      </c>
      <c r="C467">
        <f>VLOOKUP($A467,emission!$A$1:$CV$577,MATCH($B$1,emission!$A$1:$CV$1,0),0)</f>
        <v>0</v>
      </c>
    </row>
    <row r="468" spans="1:3" x14ac:dyDescent="0.25">
      <c r="A468" s="1">
        <v>764</v>
      </c>
      <c r="B468">
        <f>VLOOKUP($A468,excitation!$A$1:$CV$577,MATCH($B$1,excitation!$A$1:$CV$1,0),0)</f>
        <v>0</v>
      </c>
      <c r="C468">
        <f>VLOOKUP($A468,emission!$A$1:$CV$577,MATCH($B$1,emission!$A$1:$CV$1,0),0)</f>
        <v>0</v>
      </c>
    </row>
    <row r="469" spans="1:3" x14ac:dyDescent="0.25">
      <c r="A469" s="1">
        <v>765</v>
      </c>
      <c r="B469">
        <f>VLOOKUP($A469,excitation!$A$1:$CV$577,MATCH($B$1,excitation!$A$1:$CV$1,0),0)</f>
        <v>0</v>
      </c>
      <c r="C469">
        <f>VLOOKUP($A469,emission!$A$1:$CV$577,MATCH($B$1,emission!$A$1:$CV$1,0),0)</f>
        <v>0</v>
      </c>
    </row>
    <row r="470" spans="1:3" x14ac:dyDescent="0.25">
      <c r="A470" s="1">
        <v>766</v>
      </c>
      <c r="B470">
        <f>VLOOKUP($A470,excitation!$A$1:$CV$577,MATCH($B$1,excitation!$A$1:$CV$1,0),0)</f>
        <v>0</v>
      </c>
      <c r="C470">
        <f>VLOOKUP($A470,emission!$A$1:$CV$577,MATCH($B$1,emission!$A$1:$CV$1,0),0)</f>
        <v>0</v>
      </c>
    </row>
    <row r="471" spans="1:3" x14ac:dyDescent="0.25">
      <c r="A471" s="1">
        <v>767</v>
      </c>
      <c r="B471">
        <f>VLOOKUP($A471,excitation!$A$1:$CV$577,MATCH($B$1,excitation!$A$1:$CV$1,0),0)</f>
        <v>0</v>
      </c>
      <c r="C471">
        <f>VLOOKUP($A471,emission!$A$1:$CV$577,MATCH($B$1,emission!$A$1:$CV$1,0),0)</f>
        <v>0</v>
      </c>
    </row>
    <row r="472" spans="1:3" x14ac:dyDescent="0.25">
      <c r="A472" s="1">
        <v>768</v>
      </c>
      <c r="B472">
        <f>VLOOKUP($A472,excitation!$A$1:$CV$577,MATCH($B$1,excitation!$A$1:$CV$1,0),0)</f>
        <v>0</v>
      </c>
      <c r="C472">
        <f>VLOOKUP($A472,emission!$A$1:$CV$577,MATCH($B$1,emission!$A$1:$CV$1,0),0)</f>
        <v>0</v>
      </c>
    </row>
    <row r="473" spans="1:3" x14ac:dyDescent="0.25">
      <c r="A473" s="1">
        <v>769</v>
      </c>
      <c r="B473">
        <f>VLOOKUP($A473,excitation!$A$1:$CV$577,MATCH($B$1,excitation!$A$1:$CV$1,0),0)</f>
        <v>0</v>
      </c>
      <c r="C473">
        <f>VLOOKUP($A473,emission!$A$1:$CV$577,MATCH($B$1,emission!$A$1:$CV$1,0),0)</f>
        <v>0</v>
      </c>
    </row>
    <row r="474" spans="1:3" x14ac:dyDescent="0.25">
      <c r="A474" s="1">
        <v>770</v>
      </c>
      <c r="B474">
        <f>VLOOKUP($A474,excitation!$A$1:$CV$577,MATCH($B$1,excitation!$A$1:$CV$1,0),0)</f>
        <v>0</v>
      </c>
      <c r="C474">
        <f>VLOOKUP($A474,emission!$A$1:$CV$577,MATCH($B$1,emission!$A$1:$CV$1,0),0)</f>
        <v>0</v>
      </c>
    </row>
    <row r="475" spans="1:3" x14ac:dyDescent="0.25">
      <c r="A475" s="1">
        <v>771</v>
      </c>
      <c r="B475">
        <f>VLOOKUP($A475,excitation!$A$1:$CV$577,MATCH($B$1,excitation!$A$1:$CV$1,0),0)</f>
        <v>0</v>
      </c>
      <c r="C475">
        <f>VLOOKUP($A475,emission!$A$1:$CV$577,MATCH($B$1,emission!$A$1:$CV$1,0),0)</f>
        <v>0</v>
      </c>
    </row>
    <row r="476" spans="1:3" x14ac:dyDescent="0.25">
      <c r="A476" s="1">
        <v>772</v>
      </c>
      <c r="B476">
        <f>VLOOKUP($A476,excitation!$A$1:$CV$577,MATCH($B$1,excitation!$A$1:$CV$1,0),0)</f>
        <v>0</v>
      </c>
      <c r="C476">
        <f>VLOOKUP($A476,emission!$A$1:$CV$577,MATCH($B$1,emission!$A$1:$CV$1,0),0)</f>
        <v>0</v>
      </c>
    </row>
    <row r="477" spans="1:3" x14ac:dyDescent="0.25">
      <c r="A477" s="1">
        <v>773</v>
      </c>
      <c r="B477">
        <f>VLOOKUP($A477,excitation!$A$1:$CV$577,MATCH($B$1,excitation!$A$1:$CV$1,0),0)</f>
        <v>0</v>
      </c>
      <c r="C477">
        <f>VLOOKUP($A477,emission!$A$1:$CV$577,MATCH($B$1,emission!$A$1:$CV$1,0),0)</f>
        <v>0</v>
      </c>
    </row>
    <row r="478" spans="1:3" x14ac:dyDescent="0.25">
      <c r="A478" s="1">
        <v>774</v>
      </c>
      <c r="B478">
        <f>VLOOKUP($A478,excitation!$A$1:$CV$577,MATCH($B$1,excitation!$A$1:$CV$1,0),0)</f>
        <v>0</v>
      </c>
      <c r="C478">
        <f>VLOOKUP($A478,emission!$A$1:$CV$577,MATCH($B$1,emission!$A$1:$CV$1,0),0)</f>
        <v>0</v>
      </c>
    </row>
    <row r="479" spans="1:3" x14ac:dyDescent="0.25">
      <c r="A479" s="1">
        <v>775</v>
      </c>
      <c r="B479">
        <f>VLOOKUP($A479,excitation!$A$1:$CV$577,MATCH($B$1,excitation!$A$1:$CV$1,0),0)</f>
        <v>0</v>
      </c>
      <c r="C479">
        <f>VLOOKUP($A479,emission!$A$1:$CV$577,MATCH($B$1,emission!$A$1:$CV$1,0),0)</f>
        <v>0</v>
      </c>
    </row>
    <row r="480" spans="1:3" x14ac:dyDescent="0.25">
      <c r="A480" s="1">
        <v>776</v>
      </c>
      <c r="B480">
        <f>VLOOKUP($A480,excitation!$A$1:$CV$577,MATCH($B$1,excitation!$A$1:$CV$1,0),0)</f>
        <v>0</v>
      </c>
      <c r="C480">
        <f>VLOOKUP($A480,emission!$A$1:$CV$577,MATCH($B$1,emission!$A$1:$CV$1,0),0)</f>
        <v>0</v>
      </c>
    </row>
    <row r="481" spans="1:3" x14ac:dyDescent="0.25">
      <c r="A481" s="1">
        <v>777</v>
      </c>
      <c r="B481">
        <f>VLOOKUP($A481,excitation!$A$1:$CV$577,MATCH($B$1,excitation!$A$1:$CV$1,0),0)</f>
        <v>0</v>
      </c>
      <c r="C481">
        <f>VLOOKUP($A481,emission!$A$1:$CV$577,MATCH($B$1,emission!$A$1:$CV$1,0),0)</f>
        <v>0</v>
      </c>
    </row>
    <row r="482" spans="1:3" x14ac:dyDescent="0.25">
      <c r="A482" s="1">
        <v>778</v>
      </c>
      <c r="B482">
        <f>VLOOKUP($A482,excitation!$A$1:$CV$577,MATCH($B$1,excitation!$A$1:$CV$1,0),0)</f>
        <v>0</v>
      </c>
      <c r="C482">
        <f>VLOOKUP($A482,emission!$A$1:$CV$577,MATCH($B$1,emission!$A$1:$CV$1,0),0)</f>
        <v>0</v>
      </c>
    </row>
    <row r="483" spans="1:3" x14ac:dyDescent="0.25">
      <c r="A483" s="1">
        <v>779</v>
      </c>
      <c r="B483">
        <f>VLOOKUP($A483,excitation!$A$1:$CV$577,MATCH($B$1,excitation!$A$1:$CV$1,0),0)</f>
        <v>0</v>
      </c>
      <c r="C483">
        <f>VLOOKUP($A483,emission!$A$1:$CV$577,MATCH($B$1,emission!$A$1:$CV$1,0),0)</f>
        <v>0</v>
      </c>
    </row>
    <row r="484" spans="1:3" x14ac:dyDescent="0.25">
      <c r="A484" s="1">
        <v>780</v>
      </c>
      <c r="B484">
        <f>VLOOKUP($A484,excitation!$A$1:$CV$577,MATCH($B$1,excitation!$A$1:$CV$1,0),0)</f>
        <v>0</v>
      </c>
      <c r="C484">
        <f>VLOOKUP($A484,emission!$A$1:$CV$577,MATCH($B$1,emission!$A$1:$CV$1,0),0)</f>
        <v>0</v>
      </c>
    </row>
    <row r="485" spans="1:3" x14ac:dyDescent="0.25">
      <c r="A485" s="1">
        <v>781</v>
      </c>
      <c r="B485">
        <f>VLOOKUP($A485,excitation!$A$1:$CV$577,MATCH($B$1,excitation!$A$1:$CV$1,0),0)</f>
        <v>0</v>
      </c>
      <c r="C485">
        <f>VLOOKUP($A485,emission!$A$1:$CV$577,MATCH($B$1,emission!$A$1:$CV$1,0),0)</f>
        <v>0</v>
      </c>
    </row>
    <row r="486" spans="1:3" x14ac:dyDescent="0.25">
      <c r="A486" s="1">
        <v>782</v>
      </c>
      <c r="B486">
        <f>VLOOKUP($A486,excitation!$A$1:$CV$577,MATCH($B$1,excitation!$A$1:$CV$1,0),0)</f>
        <v>0</v>
      </c>
      <c r="C486">
        <f>VLOOKUP($A486,emission!$A$1:$CV$577,MATCH($B$1,emission!$A$1:$CV$1,0),0)</f>
        <v>0</v>
      </c>
    </row>
    <row r="487" spans="1:3" x14ac:dyDescent="0.25">
      <c r="A487" s="1">
        <v>783</v>
      </c>
      <c r="B487">
        <f>VLOOKUP($A487,excitation!$A$1:$CV$577,MATCH($B$1,excitation!$A$1:$CV$1,0),0)</f>
        <v>0</v>
      </c>
      <c r="C487">
        <f>VLOOKUP($A487,emission!$A$1:$CV$577,MATCH($B$1,emission!$A$1:$CV$1,0),0)</f>
        <v>0</v>
      </c>
    </row>
    <row r="488" spans="1:3" x14ac:dyDescent="0.25">
      <c r="A488" s="1">
        <v>784</v>
      </c>
      <c r="B488">
        <f>VLOOKUP($A488,excitation!$A$1:$CV$577,MATCH($B$1,excitation!$A$1:$CV$1,0),0)</f>
        <v>0</v>
      </c>
      <c r="C488">
        <f>VLOOKUP($A488,emission!$A$1:$CV$577,MATCH($B$1,emission!$A$1:$CV$1,0),0)</f>
        <v>0</v>
      </c>
    </row>
    <row r="489" spans="1:3" x14ac:dyDescent="0.25">
      <c r="A489" s="1">
        <v>785</v>
      </c>
      <c r="B489">
        <f>VLOOKUP($A489,excitation!$A$1:$CV$577,MATCH($B$1,excitation!$A$1:$CV$1,0),0)</f>
        <v>0</v>
      </c>
      <c r="C489">
        <f>VLOOKUP($A489,emission!$A$1:$CV$577,MATCH($B$1,emission!$A$1:$CV$1,0),0)</f>
        <v>0</v>
      </c>
    </row>
    <row r="490" spans="1:3" x14ac:dyDescent="0.25">
      <c r="A490" s="1">
        <v>786</v>
      </c>
      <c r="B490">
        <f>VLOOKUP($A490,excitation!$A$1:$CV$577,MATCH($B$1,excitation!$A$1:$CV$1,0),0)</f>
        <v>0</v>
      </c>
      <c r="C490">
        <f>VLOOKUP($A490,emission!$A$1:$CV$577,MATCH($B$1,emission!$A$1:$CV$1,0),0)</f>
        <v>0</v>
      </c>
    </row>
    <row r="491" spans="1:3" x14ac:dyDescent="0.25">
      <c r="A491" s="1">
        <v>787</v>
      </c>
      <c r="B491">
        <f>VLOOKUP($A491,excitation!$A$1:$CV$577,MATCH($B$1,excitation!$A$1:$CV$1,0),0)</f>
        <v>0</v>
      </c>
      <c r="C491">
        <f>VLOOKUP($A491,emission!$A$1:$CV$577,MATCH($B$1,emission!$A$1:$CV$1,0),0)</f>
        <v>0</v>
      </c>
    </row>
    <row r="492" spans="1:3" x14ac:dyDescent="0.25">
      <c r="A492" s="1">
        <v>788</v>
      </c>
      <c r="B492">
        <f>VLOOKUP($A492,excitation!$A$1:$CV$577,MATCH($B$1,excitation!$A$1:$CV$1,0),0)</f>
        <v>0</v>
      </c>
      <c r="C492">
        <f>VLOOKUP($A492,emission!$A$1:$CV$577,MATCH($B$1,emission!$A$1:$CV$1,0),0)</f>
        <v>0</v>
      </c>
    </row>
    <row r="493" spans="1:3" x14ac:dyDescent="0.25">
      <c r="A493" s="1">
        <v>789</v>
      </c>
      <c r="B493">
        <f>VLOOKUP($A493,excitation!$A$1:$CV$577,MATCH($B$1,excitation!$A$1:$CV$1,0),0)</f>
        <v>0</v>
      </c>
      <c r="C493">
        <f>VLOOKUP($A493,emission!$A$1:$CV$577,MATCH($B$1,emission!$A$1:$CV$1,0),0)</f>
        <v>0</v>
      </c>
    </row>
    <row r="494" spans="1:3" x14ac:dyDescent="0.25">
      <c r="A494" s="1">
        <v>790</v>
      </c>
      <c r="B494">
        <f>VLOOKUP($A494,excitation!$A$1:$CV$577,MATCH($B$1,excitation!$A$1:$CV$1,0),0)</f>
        <v>0</v>
      </c>
      <c r="C494">
        <f>VLOOKUP($A494,emission!$A$1:$CV$577,MATCH($B$1,emission!$A$1:$CV$1,0),0)</f>
        <v>0</v>
      </c>
    </row>
    <row r="495" spans="1:3" x14ac:dyDescent="0.25">
      <c r="A495" s="1">
        <v>791</v>
      </c>
      <c r="B495">
        <f>VLOOKUP($A495,excitation!$A$1:$CV$577,MATCH($B$1,excitation!$A$1:$CV$1,0),0)</f>
        <v>0</v>
      </c>
      <c r="C495">
        <f>VLOOKUP($A495,emission!$A$1:$CV$577,MATCH($B$1,emission!$A$1:$CV$1,0),0)</f>
        <v>0</v>
      </c>
    </row>
    <row r="496" spans="1:3" x14ac:dyDescent="0.25">
      <c r="A496" s="1">
        <v>792</v>
      </c>
      <c r="B496">
        <f>VLOOKUP($A496,excitation!$A$1:$CV$577,MATCH($B$1,excitation!$A$1:$CV$1,0),0)</f>
        <v>0</v>
      </c>
      <c r="C496">
        <f>VLOOKUP($A496,emission!$A$1:$CV$577,MATCH($B$1,emission!$A$1:$CV$1,0),0)</f>
        <v>0</v>
      </c>
    </row>
    <row r="497" spans="1:3" x14ac:dyDescent="0.25">
      <c r="A497" s="1">
        <v>793</v>
      </c>
      <c r="B497">
        <f>VLOOKUP($A497,excitation!$A$1:$CV$577,MATCH($B$1,excitation!$A$1:$CV$1,0),0)</f>
        <v>0</v>
      </c>
      <c r="C497">
        <f>VLOOKUP($A497,emission!$A$1:$CV$577,MATCH($B$1,emission!$A$1:$CV$1,0),0)</f>
        <v>0</v>
      </c>
    </row>
    <row r="498" spans="1:3" x14ac:dyDescent="0.25">
      <c r="A498" s="1">
        <v>794</v>
      </c>
      <c r="B498">
        <f>VLOOKUP($A498,excitation!$A$1:$CV$577,MATCH($B$1,excitation!$A$1:$CV$1,0),0)</f>
        <v>0</v>
      </c>
      <c r="C498">
        <f>VLOOKUP($A498,emission!$A$1:$CV$577,MATCH($B$1,emission!$A$1:$CV$1,0),0)</f>
        <v>0</v>
      </c>
    </row>
    <row r="499" spans="1:3" x14ac:dyDescent="0.25">
      <c r="A499" s="1">
        <v>795</v>
      </c>
      <c r="B499">
        <f>VLOOKUP($A499,excitation!$A$1:$CV$577,MATCH($B$1,excitation!$A$1:$CV$1,0),0)</f>
        <v>0</v>
      </c>
      <c r="C499">
        <f>VLOOKUP($A499,emission!$A$1:$CV$577,MATCH($B$1,emission!$A$1:$CV$1,0),0)</f>
        <v>0</v>
      </c>
    </row>
    <row r="500" spans="1:3" x14ac:dyDescent="0.25">
      <c r="A500" s="1">
        <v>796</v>
      </c>
      <c r="B500">
        <f>VLOOKUP($A500,excitation!$A$1:$CV$577,MATCH($B$1,excitation!$A$1:$CV$1,0),0)</f>
        <v>0</v>
      </c>
      <c r="C500">
        <f>VLOOKUP($A500,emission!$A$1:$CV$577,MATCH($B$1,emission!$A$1:$CV$1,0),0)</f>
        <v>0</v>
      </c>
    </row>
    <row r="501" spans="1:3" x14ac:dyDescent="0.25">
      <c r="A501" s="1">
        <v>797</v>
      </c>
      <c r="B501">
        <f>VLOOKUP($A501,excitation!$A$1:$CV$577,MATCH($B$1,excitation!$A$1:$CV$1,0),0)</f>
        <v>0</v>
      </c>
      <c r="C501">
        <f>VLOOKUP($A501,emission!$A$1:$CV$577,MATCH($B$1,emission!$A$1:$CV$1,0),0)</f>
        <v>0</v>
      </c>
    </row>
    <row r="502" spans="1:3" x14ac:dyDescent="0.25">
      <c r="A502" s="1">
        <v>798</v>
      </c>
      <c r="B502">
        <f>VLOOKUP($A502,excitation!$A$1:$CV$577,MATCH($B$1,excitation!$A$1:$CV$1,0),0)</f>
        <v>0</v>
      </c>
      <c r="C502">
        <f>VLOOKUP($A502,emission!$A$1:$CV$577,MATCH($B$1,emission!$A$1:$CV$1,0),0)</f>
        <v>0</v>
      </c>
    </row>
    <row r="503" spans="1:3" x14ac:dyDescent="0.25">
      <c r="A503" s="1">
        <v>799</v>
      </c>
      <c r="B503">
        <f>VLOOKUP($A503,excitation!$A$1:$CV$577,MATCH($B$1,excitation!$A$1:$CV$1,0),0)</f>
        <v>0</v>
      </c>
      <c r="C503">
        <f>VLOOKUP($A503,emission!$A$1:$CV$577,MATCH($B$1,emission!$A$1:$CV$1,0),0)</f>
        <v>0</v>
      </c>
    </row>
    <row r="504" spans="1:3" x14ac:dyDescent="0.25">
      <c r="A504" s="1">
        <v>800</v>
      </c>
      <c r="B504">
        <f>VLOOKUP($A504,excitation!$A$1:$CV$577,MATCH($B$1,excitation!$A$1:$CV$1,0),0)</f>
        <v>0</v>
      </c>
      <c r="C504">
        <f>VLOOKUP($A504,emission!$A$1:$CV$577,MATCH($B$1,emission!$A$1:$CV$1,0),0)</f>
        <v>0</v>
      </c>
    </row>
    <row r="505" spans="1:3" x14ac:dyDescent="0.25">
      <c r="A505" s="1">
        <v>801</v>
      </c>
      <c r="B505">
        <f>VLOOKUP($A505,excitation!$A$1:$CV$577,MATCH($B$1,excitation!$A$1:$CV$1,0),0)</f>
        <v>0</v>
      </c>
      <c r="C505">
        <f>VLOOKUP($A505,emission!$A$1:$CV$577,MATCH($B$1,emission!$A$1:$CV$1,0),0)</f>
        <v>0</v>
      </c>
    </row>
    <row r="506" spans="1:3" x14ac:dyDescent="0.25">
      <c r="A506" s="1">
        <v>802</v>
      </c>
      <c r="B506">
        <f>VLOOKUP($A506,excitation!$A$1:$CV$577,MATCH($B$1,excitation!$A$1:$CV$1,0),0)</f>
        <v>0</v>
      </c>
      <c r="C506">
        <f>VLOOKUP($A506,emission!$A$1:$CV$577,MATCH($B$1,emission!$A$1:$CV$1,0),0)</f>
        <v>0</v>
      </c>
    </row>
    <row r="507" spans="1:3" x14ac:dyDescent="0.25">
      <c r="A507" s="1">
        <v>803</v>
      </c>
      <c r="B507">
        <f>VLOOKUP($A507,excitation!$A$1:$CV$577,MATCH($B$1,excitation!$A$1:$CV$1,0),0)</f>
        <v>0</v>
      </c>
      <c r="C507">
        <f>VLOOKUP($A507,emission!$A$1:$CV$577,MATCH($B$1,emission!$A$1:$CV$1,0),0)</f>
        <v>0</v>
      </c>
    </row>
    <row r="508" spans="1:3" x14ac:dyDescent="0.25">
      <c r="A508" s="1">
        <v>804</v>
      </c>
      <c r="B508">
        <f>VLOOKUP($A508,excitation!$A$1:$CV$577,MATCH($B$1,excitation!$A$1:$CV$1,0),0)</f>
        <v>0</v>
      </c>
      <c r="C508">
        <f>VLOOKUP($A508,emission!$A$1:$CV$577,MATCH($B$1,emission!$A$1:$CV$1,0),0)</f>
        <v>0</v>
      </c>
    </row>
    <row r="509" spans="1:3" x14ac:dyDescent="0.25">
      <c r="A509" s="1">
        <v>805</v>
      </c>
      <c r="B509">
        <f>VLOOKUP($A509,excitation!$A$1:$CV$577,MATCH($B$1,excitation!$A$1:$CV$1,0),0)</f>
        <v>0</v>
      </c>
      <c r="C509">
        <f>VLOOKUP($A509,emission!$A$1:$CV$577,MATCH($B$1,emission!$A$1:$CV$1,0),0)</f>
        <v>0</v>
      </c>
    </row>
    <row r="510" spans="1:3" x14ac:dyDescent="0.25">
      <c r="A510" s="1">
        <v>806</v>
      </c>
      <c r="B510">
        <f>VLOOKUP($A510,excitation!$A$1:$CV$577,MATCH($B$1,excitation!$A$1:$CV$1,0),0)</f>
        <v>0</v>
      </c>
      <c r="C510">
        <f>VLOOKUP($A510,emission!$A$1:$CV$577,MATCH($B$1,emission!$A$1:$CV$1,0),0)</f>
        <v>0</v>
      </c>
    </row>
    <row r="511" spans="1:3" x14ac:dyDescent="0.25">
      <c r="A511" s="1">
        <v>807</v>
      </c>
      <c r="B511">
        <f>VLOOKUP($A511,excitation!$A$1:$CV$577,MATCH($B$1,excitation!$A$1:$CV$1,0),0)</f>
        <v>0</v>
      </c>
      <c r="C511">
        <f>VLOOKUP($A511,emission!$A$1:$CV$577,MATCH($B$1,emission!$A$1:$CV$1,0),0)</f>
        <v>0</v>
      </c>
    </row>
    <row r="512" spans="1:3" x14ac:dyDescent="0.25">
      <c r="A512" s="1">
        <v>808</v>
      </c>
      <c r="B512">
        <f>VLOOKUP($A512,excitation!$A$1:$CV$577,MATCH($B$1,excitation!$A$1:$CV$1,0),0)</f>
        <v>0</v>
      </c>
      <c r="C512">
        <f>VLOOKUP($A512,emission!$A$1:$CV$577,MATCH($B$1,emission!$A$1:$CV$1,0),0)</f>
        <v>0</v>
      </c>
    </row>
    <row r="513" spans="1:3" x14ac:dyDescent="0.25">
      <c r="A513" s="1">
        <v>809</v>
      </c>
      <c r="B513">
        <f>VLOOKUP($A513,excitation!$A$1:$CV$577,MATCH($B$1,excitation!$A$1:$CV$1,0),0)</f>
        <v>0</v>
      </c>
      <c r="C513">
        <f>VLOOKUP($A513,emission!$A$1:$CV$577,MATCH($B$1,emission!$A$1:$CV$1,0),0)</f>
        <v>0</v>
      </c>
    </row>
    <row r="514" spans="1:3" x14ac:dyDescent="0.25">
      <c r="A514" s="1">
        <v>810</v>
      </c>
      <c r="B514">
        <f>VLOOKUP($A514,excitation!$A$1:$CV$577,MATCH($B$1,excitation!$A$1:$CV$1,0),0)</f>
        <v>0</v>
      </c>
      <c r="C514">
        <f>VLOOKUP($A514,emission!$A$1:$CV$577,MATCH($B$1,emission!$A$1:$CV$1,0),0)</f>
        <v>0</v>
      </c>
    </row>
    <row r="515" spans="1:3" x14ac:dyDescent="0.25">
      <c r="A515" s="1">
        <v>811</v>
      </c>
      <c r="B515">
        <f>VLOOKUP($A515,excitation!$A$1:$CV$577,MATCH($B$1,excitation!$A$1:$CV$1,0),0)</f>
        <v>0</v>
      </c>
      <c r="C515">
        <f>VLOOKUP($A515,emission!$A$1:$CV$577,MATCH($B$1,emission!$A$1:$CV$1,0),0)</f>
        <v>0</v>
      </c>
    </row>
    <row r="516" spans="1:3" x14ac:dyDescent="0.25">
      <c r="A516" s="1">
        <v>812</v>
      </c>
      <c r="B516">
        <f>VLOOKUP($A516,excitation!$A$1:$CV$577,MATCH($B$1,excitation!$A$1:$CV$1,0),0)</f>
        <v>0</v>
      </c>
      <c r="C516">
        <f>VLOOKUP($A516,emission!$A$1:$CV$577,MATCH($B$1,emission!$A$1:$CV$1,0),0)</f>
        <v>0</v>
      </c>
    </row>
    <row r="517" spans="1:3" x14ac:dyDescent="0.25">
      <c r="A517" s="1">
        <v>813</v>
      </c>
      <c r="B517">
        <f>VLOOKUP($A517,excitation!$A$1:$CV$577,MATCH($B$1,excitation!$A$1:$CV$1,0),0)</f>
        <v>0</v>
      </c>
      <c r="C517">
        <f>VLOOKUP($A517,emission!$A$1:$CV$577,MATCH($B$1,emission!$A$1:$CV$1,0),0)</f>
        <v>0</v>
      </c>
    </row>
    <row r="518" spans="1:3" x14ac:dyDescent="0.25">
      <c r="A518" s="1">
        <v>814</v>
      </c>
      <c r="B518">
        <f>VLOOKUP($A518,excitation!$A$1:$CV$577,MATCH($B$1,excitation!$A$1:$CV$1,0),0)</f>
        <v>0</v>
      </c>
      <c r="C518">
        <f>VLOOKUP($A518,emission!$A$1:$CV$577,MATCH($B$1,emission!$A$1:$CV$1,0),0)</f>
        <v>0</v>
      </c>
    </row>
    <row r="519" spans="1:3" x14ac:dyDescent="0.25">
      <c r="A519" s="1">
        <v>815</v>
      </c>
      <c r="B519">
        <f>VLOOKUP($A519,excitation!$A$1:$CV$577,MATCH($B$1,excitation!$A$1:$CV$1,0),0)</f>
        <v>0</v>
      </c>
      <c r="C519">
        <f>VLOOKUP($A519,emission!$A$1:$CV$577,MATCH($B$1,emission!$A$1:$CV$1,0),0)</f>
        <v>0</v>
      </c>
    </row>
    <row r="520" spans="1:3" x14ac:dyDescent="0.25">
      <c r="A520" s="1">
        <v>816</v>
      </c>
      <c r="B520">
        <f>VLOOKUP($A520,excitation!$A$1:$CV$577,MATCH($B$1,excitation!$A$1:$CV$1,0),0)</f>
        <v>0</v>
      </c>
      <c r="C520">
        <f>VLOOKUP($A520,emission!$A$1:$CV$577,MATCH($B$1,emission!$A$1:$CV$1,0),0)</f>
        <v>0</v>
      </c>
    </row>
    <row r="521" spans="1:3" x14ac:dyDescent="0.25">
      <c r="A521" s="1">
        <v>817</v>
      </c>
      <c r="B521">
        <f>VLOOKUP($A521,excitation!$A$1:$CV$577,MATCH($B$1,excitation!$A$1:$CV$1,0),0)</f>
        <v>0</v>
      </c>
      <c r="C521">
        <f>VLOOKUP($A521,emission!$A$1:$CV$577,MATCH($B$1,emission!$A$1:$CV$1,0),0)</f>
        <v>0</v>
      </c>
    </row>
    <row r="522" spans="1:3" x14ac:dyDescent="0.25">
      <c r="A522" s="1">
        <v>818</v>
      </c>
      <c r="B522">
        <f>VLOOKUP($A522,excitation!$A$1:$CV$577,MATCH($B$1,excitation!$A$1:$CV$1,0),0)</f>
        <v>0</v>
      </c>
      <c r="C522">
        <f>VLOOKUP($A522,emission!$A$1:$CV$577,MATCH($B$1,emission!$A$1:$CV$1,0),0)</f>
        <v>0</v>
      </c>
    </row>
    <row r="523" spans="1:3" x14ac:dyDescent="0.25">
      <c r="A523" s="1">
        <v>819</v>
      </c>
      <c r="B523">
        <f>VLOOKUP($A523,excitation!$A$1:$CV$577,MATCH($B$1,excitation!$A$1:$CV$1,0),0)</f>
        <v>0</v>
      </c>
      <c r="C523">
        <f>VLOOKUP($A523,emission!$A$1:$CV$577,MATCH($B$1,emission!$A$1:$CV$1,0),0)</f>
        <v>0</v>
      </c>
    </row>
    <row r="524" spans="1:3" x14ac:dyDescent="0.25">
      <c r="A524" s="1">
        <v>820</v>
      </c>
      <c r="B524">
        <f>VLOOKUP($A524,excitation!$A$1:$CV$577,MATCH($B$1,excitation!$A$1:$CV$1,0),0)</f>
        <v>0</v>
      </c>
      <c r="C524">
        <f>VLOOKUP($A524,emission!$A$1:$CV$577,MATCH($B$1,emission!$A$1:$CV$1,0),0)</f>
        <v>0</v>
      </c>
    </row>
    <row r="525" spans="1:3" x14ac:dyDescent="0.25">
      <c r="A525" s="1">
        <v>821</v>
      </c>
      <c r="B525">
        <f>VLOOKUP($A525,excitation!$A$1:$CV$577,MATCH($B$1,excitation!$A$1:$CV$1,0),0)</f>
        <v>0</v>
      </c>
      <c r="C525">
        <f>VLOOKUP($A525,emission!$A$1:$CV$577,MATCH($B$1,emission!$A$1:$CV$1,0),0)</f>
        <v>0</v>
      </c>
    </row>
    <row r="526" spans="1:3" x14ac:dyDescent="0.25">
      <c r="A526" s="1">
        <v>822</v>
      </c>
      <c r="B526">
        <f>VLOOKUP($A526,excitation!$A$1:$CV$577,MATCH($B$1,excitation!$A$1:$CV$1,0),0)</f>
        <v>0</v>
      </c>
      <c r="C526">
        <f>VLOOKUP($A526,emission!$A$1:$CV$577,MATCH($B$1,emission!$A$1:$CV$1,0),0)</f>
        <v>0</v>
      </c>
    </row>
    <row r="527" spans="1:3" x14ac:dyDescent="0.25">
      <c r="A527" s="1">
        <v>823</v>
      </c>
      <c r="B527">
        <f>VLOOKUP($A527,excitation!$A$1:$CV$577,MATCH($B$1,excitation!$A$1:$CV$1,0),0)</f>
        <v>0</v>
      </c>
      <c r="C527">
        <f>VLOOKUP($A527,emission!$A$1:$CV$577,MATCH($B$1,emission!$A$1:$CV$1,0),0)</f>
        <v>0</v>
      </c>
    </row>
    <row r="528" spans="1:3" x14ac:dyDescent="0.25">
      <c r="A528" s="1">
        <v>824</v>
      </c>
      <c r="B528">
        <f>VLOOKUP($A528,excitation!$A$1:$CV$577,MATCH($B$1,excitation!$A$1:$CV$1,0),0)</f>
        <v>0</v>
      </c>
      <c r="C528">
        <f>VLOOKUP($A528,emission!$A$1:$CV$577,MATCH($B$1,emission!$A$1:$CV$1,0),0)</f>
        <v>0</v>
      </c>
    </row>
    <row r="529" spans="1:3" x14ac:dyDescent="0.25">
      <c r="A529" s="1">
        <v>825</v>
      </c>
      <c r="B529">
        <f>VLOOKUP($A529,excitation!$A$1:$CV$577,MATCH($B$1,excitation!$A$1:$CV$1,0),0)</f>
        <v>0</v>
      </c>
      <c r="C529">
        <f>VLOOKUP($A529,emission!$A$1:$CV$577,MATCH($B$1,emission!$A$1:$CV$1,0),0)</f>
        <v>0</v>
      </c>
    </row>
    <row r="530" spans="1:3" x14ac:dyDescent="0.25">
      <c r="A530" s="1">
        <v>826</v>
      </c>
      <c r="B530">
        <f>VLOOKUP($A530,excitation!$A$1:$CV$577,MATCH($B$1,excitation!$A$1:$CV$1,0),0)</f>
        <v>0</v>
      </c>
      <c r="C530">
        <f>VLOOKUP($A530,emission!$A$1:$CV$577,MATCH($B$1,emission!$A$1:$CV$1,0),0)</f>
        <v>0</v>
      </c>
    </row>
    <row r="531" spans="1:3" x14ac:dyDescent="0.25">
      <c r="A531" s="1">
        <v>827</v>
      </c>
      <c r="B531">
        <f>VLOOKUP($A531,excitation!$A$1:$CV$577,MATCH($B$1,excitation!$A$1:$CV$1,0),0)</f>
        <v>0</v>
      </c>
      <c r="C531">
        <f>VLOOKUP($A531,emission!$A$1:$CV$577,MATCH($B$1,emission!$A$1:$CV$1,0),0)</f>
        <v>0</v>
      </c>
    </row>
    <row r="532" spans="1:3" x14ac:dyDescent="0.25">
      <c r="A532" s="1">
        <v>828</v>
      </c>
      <c r="B532">
        <f>VLOOKUP($A532,excitation!$A$1:$CV$577,MATCH($B$1,excitation!$A$1:$CV$1,0),0)</f>
        <v>0</v>
      </c>
      <c r="C532">
        <f>VLOOKUP($A532,emission!$A$1:$CV$577,MATCH($B$1,emission!$A$1:$CV$1,0),0)</f>
        <v>0</v>
      </c>
    </row>
    <row r="533" spans="1:3" x14ac:dyDescent="0.25">
      <c r="A533" s="1">
        <v>829</v>
      </c>
      <c r="B533">
        <f>VLOOKUP($A533,excitation!$A$1:$CV$577,MATCH($B$1,excitation!$A$1:$CV$1,0),0)</f>
        <v>0</v>
      </c>
      <c r="C533">
        <f>VLOOKUP($A533,emission!$A$1:$CV$577,MATCH($B$1,emission!$A$1:$CV$1,0),0)</f>
        <v>0</v>
      </c>
    </row>
    <row r="534" spans="1:3" x14ac:dyDescent="0.25">
      <c r="A534" s="1">
        <v>830</v>
      </c>
      <c r="B534">
        <f>VLOOKUP($A534,excitation!$A$1:$CV$577,MATCH($B$1,excitation!$A$1:$CV$1,0),0)</f>
        <v>0</v>
      </c>
      <c r="C534">
        <f>VLOOKUP($A534,emission!$A$1:$CV$577,MATCH($B$1,emission!$A$1:$CV$1,0),0)</f>
        <v>0</v>
      </c>
    </row>
    <row r="535" spans="1:3" x14ac:dyDescent="0.25">
      <c r="A535" s="1">
        <v>831</v>
      </c>
      <c r="B535">
        <f>VLOOKUP($A535,excitation!$A$1:$CV$577,MATCH($B$1,excitation!$A$1:$CV$1,0),0)</f>
        <v>0</v>
      </c>
      <c r="C535">
        <f>VLOOKUP($A535,emission!$A$1:$CV$577,MATCH($B$1,emission!$A$1:$CV$1,0),0)</f>
        <v>0</v>
      </c>
    </row>
    <row r="536" spans="1:3" x14ac:dyDescent="0.25">
      <c r="A536" s="1">
        <v>832</v>
      </c>
      <c r="B536">
        <f>VLOOKUP($A536,excitation!$A$1:$CV$577,MATCH($B$1,excitation!$A$1:$CV$1,0),0)</f>
        <v>0</v>
      </c>
      <c r="C536">
        <f>VLOOKUP($A536,emission!$A$1:$CV$577,MATCH($B$1,emission!$A$1:$CV$1,0),0)</f>
        <v>0</v>
      </c>
    </row>
    <row r="537" spans="1:3" x14ac:dyDescent="0.25">
      <c r="A537" s="1">
        <v>833</v>
      </c>
      <c r="B537">
        <f>VLOOKUP($A537,excitation!$A$1:$CV$577,MATCH($B$1,excitation!$A$1:$CV$1,0),0)</f>
        <v>0</v>
      </c>
      <c r="C537">
        <f>VLOOKUP($A537,emission!$A$1:$CV$577,MATCH($B$1,emission!$A$1:$CV$1,0),0)</f>
        <v>0</v>
      </c>
    </row>
    <row r="538" spans="1:3" x14ac:dyDescent="0.25">
      <c r="A538" s="1">
        <v>834</v>
      </c>
      <c r="B538">
        <f>VLOOKUP($A538,excitation!$A$1:$CV$577,MATCH($B$1,excitation!$A$1:$CV$1,0),0)</f>
        <v>0</v>
      </c>
      <c r="C538">
        <f>VLOOKUP($A538,emission!$A$1:$CV$577,MATCH($B$1,emission!$A$1:$CV$1,0),0)</f>
        <v>0</v>
      </c>
    </row>
    <row r="539" spans="1:3" x14ac:dyDescent="0.25">
      <c r="A539" s="1">
        <v>835</v>
      </c>
      <c r="B539">
        <f>VLOOKUP($A539,excitation!$A$1:$CV$577,MATCH($B$1,excitation!$A$1:$CV$1,0),0)</f>
        <v>0</v>
      </c>
      <c r="C539">
        <f>VLOOKUP($A539,emission!$A$1:$CV$577,MATCH($B$1,emission!$A$1:$CV$1,0),0)</f>
        <v>0</v>
      </c>
    </row>
    <row r="540" spans="1:3" x14ac:dyDescent="0.25">
      <c r="A540" s="1">
        <v>836</v>
      </c>
      <c r="B540">
        <f>VLOOKUP($A540,excitation!$A$1:$CV$577,MATCH($B$1,excitation!$A$1:$CV$1,0),0)</f>
        <v>0</v>
      </c>
      <c r="C540">
        <f>VLOOKUP($A540,emission!$A$1:$CV$577,MATCH($B$1,emission!$A$1:$CV$1,0),0)</f>
        <v>0</v>
      </c>
    </row>
    <row r="541" spans="1:3" x14ac:dyDescent="0.25">
      <c r="A541" s="1">
        <v>837</v>
      </c>
      <c r="B541">
        <f>VLOOKUP($A541,excitation!$A$1:$CV$577,MATCH($B$1,excitation!$A$1:$CV$1,0),0)</f>
        <v>0</v>
      </c>
      <c r="C541">
        <f>VLOOKUP($A541,emission!$A$1:$CV$577,MATCH($B$1,emission!$A$1:$CV$1,0),0)</f>
        <v>0</v>
      </c>
    </row>
    <row r="542" spans="1:3" x14ac:dyDescent="0.25">
      <c r="A542" s="1">
        <v>838</v>
      </c>
      <c r="B542">
        <f>VLOOKUP($A542,excitation!$A$1:$CV$577,MATCH($B$1,excitation!$A$1:$CV$1,0),0)</f>
        <v>0</v>
      </c>
      <c r="C542">
        <f>VLOOKUP($A542,emission!$A$1:$CV$577,MATCH($B$1,emission!$A$1:$CV$1,0),0)</f>
        <v>0</v>
      </c>
    </row>
    <row r="543" spans="1:3" x14ac:dyDescent="0.25">
      <c r="A543" s="1">
        <v>839</v>
      </c>
      <c r="B543">
        <f>VLOOKUP($A543,excitation!$A$1:$CV$577,MATCH($B$1,excitation!$A$1:$CV$1,0),0)</f>
        <v>0</v>
      </c>
      <c r="C543">
        <f>VLOOKUP($A543,emission!$A$1:$CV$577,MATCH($B$1,emission!$A$1:$CV$1,0),0)</f>
        <v>0</v>
      </c>
    </row>
    <row r="544" spans="1:3" x14ac:dyDescent="0.25">
      <c r="A544" s="1">
        <v>840</v>
      </c>
      <c r="B544">
        <f>VLOOKUP($A544,excitation!$A$1:$CV$577,MATCH($B$1,excitation!$A$1:$CV$1,0),0)</f>
        <v>0</v>
      </c>
      <c r="C544">
        <f>VLOOKUP($A544,emission!$A$1:$CV$577,MATCH($B$1,emission!$A$1:$CV$1,0),0)</f>
        <v>0</v>
      </c>
    </row>
    <row r="545" spans="1:3" x14ac:dyDescent="0.25">
      <c r="A545" s="1">
        <v>841</v>
      </c>
      <c r="B545">
        <f>VLOOKUP($A545,excitation!$A$1:$CV$577,MATCH($B$1,excitation!$A$1:$CV$1,0),0)</f>
        <v>0</v>
      </c>
      <c r="C545">
        <f>VLOOKUP($A545,emission!$A$1:$CV$577,MATCH($B$1,emission!$A$1:$CV$1,0),0)</f>
        <v>0</v>
      </c>
    </row>
    <row r="546" spans="1:3" x14ac:dyDescent="0.25">
      <c r="A546" s="1">
        <v>842</v>
      </c>
      <c r="B546">
        <f>VLOOKUP($A546,excitation!$A$1:$CV$577,MATCH($B$1,excitation!$A$1:$CV$1,0),0)</f>
        <v>0</v>
      </c>
      <c r="C546">
        <f>VLOOKUP($A546,emission!$A$1:$CV$577,MATCH($B$1,emission!$A$1:$CV$1,0),0)</f>
        <v>0</v>
      </c>
    </row>
    <row r="547" spans="1:3" x14ac:dyDescent="0.25">
      <c r="A547" s="1">
        <v>843</v>
      </c>
      <c r="B547">
        <f>VLOOKUP($A547,excitation!$A$1:$CV$577,MATCH($B$1,excitation!$A$1:$CV$1,0),0)</f>
        <v>0</v>
      </c>
      <c r="C547">
        <f>VLOOKUP($A547,emission!$A$1:$CV$577,MATCH($B$1,emission!$A$1:$CV$1,0),0)</f>
        <v>0</v>
      </c>
    </row>
    <row r="548" spans="1:3" x14ac:dyDescent="0.25">
      <c r="A548" s="1">
        <v>844</v>
      </c>
      <c r="B548">
        <f>VLOOKUP($A548,excitation!$A$1:$CV$577,MATCH($B$1,excitation!$A$1:$CV$1,0),0)</f>
        <v>0</v>
      </c>
      <c r="C548">
        <f>VLOOKUP($A548,emission!$A$1:$CV$577,MATCH($B$1,emission!$A$1:$CV$1,0),0)</f>
        <v>0</v>
      </c>
    </row>
    <row r="549" spans="1:3" x14ac:dyDescent="0.25">
      <c r="A549" s="1">
        <v>845</v>
      </c>
      <c r="B549">
        <f>VLOOKUP($A549,excitation!$A$1:$CV$577,MATCH($B$1,excitation!$A$1:$CV$1,0),0)</f>
        <v>0</v>
      </c>
      <c r="C549">
        <f>VLOOKUP($A549,emission!$A$1:$CV$577,MATCH($B$1,emission!$A$1:$CV$1,0),0)</f>
        <v>0</v>
      </c>
    </row>
    <row r="550" spans="1:3" x14ac:dyDescent="0.25">
      <c r="A550" s="1">
        <v>846</v>
      </c>
      <c r="B550">
        <f>VLOOKUP($A550,excitation!$A$1:$CV$577,MATCH($B$1,excitation!$A$1:$CV$1,0),0)</f>
        <v>0</v>
      </c>
      <c r="C550">
        <f>VLOOKUP($A550,emission!$A$1:$CV$577,MATCH($B$1,emission!$A$1:$CV$1,0),0)</f>
        <v>0</v>
      </c>
    </row>
    <row r="551" spans="1:3" x14ac:dyDescent="0.25">
      <c r="A551" s="1">
        <v>847</v>
      </c>
      <c r="B551">
        <f>VLOOKUP($A551,excitation!$A$1:$CV$577,MATCH($B$1,excitation!$A$1:$CV$1,0),0)</f>
        <v>0</v>
      </c>
      <c r="C551">
        <f>VLOOKUP($A551,emission!$A$1:$CV$577,MATCH($B$1,emission!$A$1:$CV$1,0),0)</f>
        <v>0</v>
      </c>
    </row>
    <row r="552" spans="1:3" x14ac:dyDescent="0.25">
      <c r="A552" s="1">
        <v>848</v>
      </c>
      <c r="B552">
        <f>VLOOKUP($A552,excitation!$A$1:$CV$577,MATCH($B$1,excitation!$A$1:$CV$1,0),0)</f>
        <v>0</v>
      </c>
      <c r="C552">
        <f>VLOOKUP($A552,emission!$A$1:$CV$577,MATCH($B$1,emission!$A$1:$CV$1,0),0)</f>
        <v>0</v>
      </c>
    </row>
    <row r="553" spans="1:3" x14ac:dyDescent="0.25">
      <c r="A553" s="1">
        <v>849</v>
      </c>
      <c r="B553">
        <f>VLOOKUP($A553,excitation!$A$1:$CV$577,MATCH($B$1,excitation!$A$1:$CV$1,0),0)</f>
        <v>0</v>
      </c>
      <c r="C553">
        <f>VLOOKUP($A553,emission!$A$1:$CV$577,MATCH($B$1,emission!$A$1:$CV$1,0),0)</f>
        <v>0</v>
      </c>
    </row>
    <row r="554" spans="1:3" x14ac:dyDescent="0.25">
      <c r="A554" s="1">
        <v>850</v>
      </c>
      <c r="B554">
        <f>VLOOKUP($A554,excitation!$A$1:$CV$577,MATCH($B$1,excitation!$A$1:$CV$1,0),0)</f>
        <v>0</v>
      </c>
      <c r="C554">
        <f>VLOOKUP($A554,emission!$A$1:$CV$577,MATCH($B$1,emission!$A$1:$CV$1,0),0)</f>
        <v>0</v>
      </c>
    </row>
    <row r="555" spans="1:3" x14ac:dyDescent="0.25">
      <c r="A555" s="1">
        <v>851</v>
      </c>
      <c r="B555">
        <f>VLOOKUP($A555,excitation!$A$1:$CV$577,MATCH($B$1,excitation!$A$1:$CV$1,0),0)</f>
        <v>0</v>
      </c>
      <c r="C555">
        <f>VLOOKUP($A555,emission!$A$1:$CV$577,MATCH($B$1,emission!$A$1:$CV$1,0),0)</f>
        <v>0</v>
      </c>
    </row>
    <row r="556" spans="1:3" x14ac:dyDescent="0.25">
      <c r="A556" s="1">
        <v>852</v>
      </c>
      <c r="B556">
        <f>VLOOKUP($A556,excitation!$A$1:$CV$577,MATCH($B$1,excitation!$A$1:$CV$1,0),0)</f>
        <v>0</v>
      </c>
      <c r="C556">
        <f>VLOOKUP($A556,emission!$A$1:$CV$577,MATCH($B$1,emission!$A$1:$CV$1,0),0)</f>
        <v>0</v>
      </c>
    </row>
    <row r="557" spans="1:3" x14ac:dyDescent="0.25">
      <c r="A557" s="1">
        <v>853</v>
      </c>
      <c r="B557">
        <f>VLOOKUP($A557,excitation!$A$1:$CV$577,MATCH($B$1,excitation!$A$1:$CV$1,0),0)</f>
        <v>0</v>
      </c>
      <c r="C557">
        <f>VLOOKUP($A557,emission!$A$1:$CV$577,MATCH($B$1,emission!$A$1:$CV$1,0),0)</f>
        <v>0</v>
      </c>
    </row>
    <row r="558" spans="1:3" x14ac:dyDescent="0.25">
      <c r="A558" s="1">
        <v>854</v>
      </c>
      <c r="B558">
        <f>VLOOKUP($A558,excitation!$A$1:$CV$577,MATCH($B$1,excitation!$A$1:$CV$1,0),0)</f>
        <v>0</v>
      </c>
      <c r="C558">
        <f>VLOOKUP($A558,emission!$A$1:$CV$577,MATCH($B$1,emission!$A$1:$CV$1,0),0)</f>
        <v>0</v>
      </c>
    </row>
    <row r="559" spans="1:3" x14ac:dyDescent="0.25">
      <c r="A559" s="1">
        <v>855</v>
      </c>
      <c r="B559">
        <f>VLOOKUP($A559,excitation!$A$1:$CV$577,MATCH($B$1,excitation!$A$1:$CV$1,0),0)</f>
        <v>0</v>
      </c>
      <c r="C559">
        <f>VLOOKUP($A559,emission!$A$1:$CV$577,MATCH($B$1,emission!$A$1:$CV$1,0),0)</f>
        <v>0</v>
      </c>
    </row>
    <row r="560" spans="1:3" x14ac:dyDescent="0.25">
      <c r="A560" s="1">
        <v>856</v>
      </c>
      <c r="B560">
        <f>VLOOKUP($A560,excitation!$A$1:$CV$577,MATCH($B$1,excitation!$A$1:$CV$1,0),0)</f>
        <v>0</v>
      </c>
      <c r="C560">
        <f>VLOOKUP($A560,emission!$A$1:$CV$577,MATCH($B$1,emission!$A$1:$CV$1,0),0)</f>
        <v>0</v>
      </c>
    </row>
    <row r="561" spans="1:3" x14ac:dyDescent="0.25">
      <c r="A561" s="1">
        <v>857</v>
      </c>
      <c r="B561">
        <f>VLOOKUP($A561,excitation!$A$1:$CV$577,MATCH($B$1,excitation!$A$1:$CV$1,0),0)</f>
        <v>0</v>
      </c>
      <c r="C561">
        <f>VLOOKUP($A561,emission!$A$1:$CV$577,MATCH($B$1,emission!$A$1:$CV$1,0),0)</f>
        <v>0</v>
      </c>
    </row>
    <row r="562" spans="1:3" x14ac:dyDescent="0.25">
      <c r="A562" s="1">
        <v>858</v>
      </c>
      <c r="B562">
        <f>VLOOKUP($A562,excitation!$A$1:$CV$577,MATCH($B$1,excitation!$A$1:$CV$1,0),0)</f>
        <v>0</v>
      </c>
      <c r="C562">
        <f>VLOOKUP($A562,emission!$A$1:$CV$577,MATCH($B$1,emission!$A$1:$CV$1,0),0)</f>
        <v>0</v>
      </c>
    </row>
    <row r="563" spans="1:3" x14ac:dyDescent="0.25">
      <c r="A563" s="1">
        <v>859</v>
      </c>
      <c r="B563">
        <f>VLOOKUP($A563,excitation!$A$1:$CV$577,MATCH($B$1,excitation!$A$1:$CV$1,0),0)</f>
        <v>0</v>
      </c>
      <c r="C563">
        <f>VLOOKUP($A563,emission!$A$1:$CV$577,MATCH($B$1,emission!$A$1:$CV$1,0),0)</f>
        <v>0</v>
      </c>
    </row>
    <row r="564" spans="1:3" x14ac:dyDescent="0.25">
      <c r="A564" s="1">
        <v>860</v>
      </c>
      <c r="B564">
        <f>VLOOKUP($A564,excitation!$A$1:$CV$577,MATCH($B$1,excitation!$A$1:$CV$1,0),0)</f>
        <v>0</v>
      </c>
      <c r="C564">
        <f>VLOOKUP($A564,emission!$A$1:$CV$577,MATCH($B$1,emission!$A$1:$CV$1,0),0)</f>
        <v>0</v>
      </c>
    </row>
    <row r="565" spans="1:3" x14ac:dyDescent="0.25">
      <c r="A565" s="1">
        <v>861</v>
      </c>
      <c r="B565">
        <f>VLOOKUP($A565,excitation!$A$1:$CV$577,MATCH($B$1,excitation!$A$1:$CV$1,0),0)</f>
        <v>0</v>
      </c>
      <c r="C565">
        <f>VLOOKUP($A565,emission!$A$1:$CV$577,MATCH($B$1,emission!$A$1:$CV$1,0),0)</f>
        <v>0</v>
      </c>
    </row>
    <row r="566" spans="1:3" x14ac:dyDescent="0.25">
      <c r="A566" s="1">
        <v>862</v>
      </c>
      <c r="B566">
        <f>VLOOKUP($A566,excitation!$A$1:$CV$577,MATCH($B$1,excitation!$A$1:$CV$1,0),0)</f>
        <v>0</v>
      </c>
      <c r="C566">
        <f>VLOOKUP($A566,emission!$A$1:$CV$577,MATCH($B$1,emission!$A$1:$CV$1,0),0)</f>
        <v>0</v>
      </c>
    </row>
    <row r="567" spans="1:3" x14ac:dyDescent="0.25">
      <c r="A567" s="1">
        <v>863</v>
      </c>
      <c r="B567">
        <f>VLOOKUP($A567,excitation!$A$1:$CV$577,MATCH($B$1,excitation!$A$1:$CV$1,0),0)</f>
        <v>0</v>
      </c>
      <c r="C567">
        <f>VLOOKUP($A567,emission!$A$1:$CV$577,MATCH($B$1,emission!$A$1:$CV$1,0),0)</f>
        <v>0</v>
      </c>
    </row>
    <row r="568" spans="1:3" x14ac:dyDescent="0.25">
      <c r="A568" s="1">
        <v>864</v>
      </c>
      <c r="B568">
        <f>VLOOKUP($A568,excitation!$A$1:$CV$577,MATCH($B$1,excitation!$A$1:$CV$1,0),0)</f>
        <v>0</v>
      </c>
      <c r="C568">
        <f>VLOOKUP($A568,emission!$A$1:$CV$577,MATCH($B$1,emission!$A$1:$CV$1,0),0)</f>
        <v>0</v>
      </c>
    </row>
    <row r="569" spans="1:3" x14ac:dyDescent="0.25">
      <c r="A569" s="1">
        <v>865</v>
      </c>
      <c r="B569">
        <f>VLOOKUP($A569,excitation!$A$1:$CV$577,MATCH($B$1,excitation!$A$1:$CV$1,0),0)</f>
        <v>0</v>
      </c>
      <c r="C569">
        <f>VLOOKUP($A569,emission!$A$1:$CV$577,MATCH($B$1,emission!$A$1:$CV$1,0),0)</f>
        <v>0</v>
      </c>
    </row>
    <row r="570" spans="1:3" x14ac:dyDescent="0.25">
      <c r="A570" s="1">
        <v>866</v>
      </c>
      <c r="B570">
        <f>VLOOKUP($A570,excitation!$A$1:$CV$577,MATCH($B$1,excitation!$A$1:$CV$1,0),0)</f>
        <v>0</v>
      </c>
      <c r="C570">
        <f>VLOOKUP($A570,emission!$A$1:$CV$577,MATCH($B$1,emission!$A$1:$CV$1,0),0)</f>
        <v>0</v>
      </c>
    </row>
    <row r="571" spans="1:3" x14ac:dyDescent="0.25">
      <c r="A571" s="1">
        <v>867</v>
      </c>
      <c r="B571">
        <f>VLOOKUP($A571,excitation!$A$1:$CV$577,MATCH($B$1,excitation!$A$1:$CV$1,0),0)</f>
        <v>0</v>
      </c>
      <c r="C571">
        <f>VLOOKUP($A571,emission!$A$1:$CV$577,MATCH($B$1,emission!$A$1:$CV$1,0),0)</f>
        <v>0</v>
      </c>
    </row>
    <row r="572" spans="1:3" x14ac:dyDescent="0.25">
      <c r="A572" s="1">
        <v>868</v>
      </c>
      <c r="B572">
        <f>VLOOKUP($A572,excitation!$A$1:$CV$577,MATCH($B$1,excitation!$A$1:$CV$1,0),0)</f>
        <v>0</v>
      </c>
      <c r="C572">
        <f>VLOOKUP($A572,emission!$A$1:$CV$577,MATCH($B$1,emission!$A$1:$CV$1,0),0)</f>
        <v>0</v>
      </c>
    </row>
    <row r="573" spans="1:3" x14ac:dyDescent="0.25">
      <c r="A573" s="1">
        <v>869</v>
      </c>
      <c r="B573">
        <f>VLOOKUP($A573,excitation!$A$1:$CV$577,MATCH($B$1,excitation!$A$1:$CV$1,0),0)</f>
        <v>0</v>
      </c>
      <c r="C573">
        <f>VLOOKUP($A573,emission!$A$1:$CV$577,MATCH($B$1,emission!$A$1:$CV$1,0),0)</f>
        <v>0</v>
      </c>
    </row>
    <row r="574" spans="1:3" x14ac:dyDescent="0.25">
      <c r="A574" s="1">
        <v>870</v>
      </c>
      <c r="B574">
        <f>VLOOKUP($A574,excitation!$A$1:$CV$577,MATCH($B$1,excitation!$A$1:$CV$1,0),0)</f>
        <v>0</v>
      </c>
      <c r="C574">
        <f>VLOOKUP($A574,emission!$A$1:$CV$577,MATCH($B$1,emission!$A$1:$CV$1,0),0)</f>
        <v>0</v>
      </c>
    </row>
    <row r="575" spans="1:3" x14ac:dyDescent="0.25">
      <c r="A575" s="1">
        <v>871</v>
      </c>
      <c r="B575">
        <f>VLOOKUP($A575,excitation!$A$1:$CV$577,MATCH($B$1,excitation!$A$1:$CV$1,0),0)</f>
        <v>0</v>
      </c>
      <c r="C575">
        <f>VLOOKUP($A575,emission!$A$1:$CV$577,MATCH($B$1,emission!$A$1:$CV$1,0),0)</f>
        <v>0</v>
      </c>
    </row>
    <row r="576" spans="1:3" x14ac:dyDescent="0.25">
      <c r="A576" s="1">
        <v>872</v>
      </c>
      <c r="B576">
        <f>VLOOKUP($A576,excitation!$A$1:$CV$577,MATCH($B$1,excitation!$A$1:$CV$1,0),0)</f>
        <v>0</v>
      </c>
      <c r="C576">
        <f>VLOOKUP($A576,emission!$A$1:$CV$577,MATCH($B$1,emission!$A$1:$CV$1,0),0)</f>
        <v>0</v>
      </c>
    </row>
    <row r="577" spans="1:3" x14ac:dyDescent="0.25">
      <c r="A577" s="1">
        <v>873</v>
      </c>
      <c r="B577">
        <f>VLOOKUP($A577,excitation!$A$1:$CV$577,MATCH($B$1,excitation!$A$1:$CV$1,0),0)</f>
        <v>0</v>
      </c>
      <c r="C577">
        <f>VLOOKUP($A577,emission!$A$1:$CV$577,MATCH($B$1,emission!$A$1:$CV$1,0),0)</f>
        <v>0</v>
      </c>
    </row>
    <row r="578" spans="1:3" x14ac:dyDescent="0.25">
      <c r="A578" s="1">
        <v>874</v>
      </c>
      <c r="B578">
        <f>VLOOKUP($A578,excitation!$A$1:$CV$577,MATCH($B$1,excitation!$A$1:$CV$1,0),0)</f>
        <v>0</v>
      </c>
      <c r="C578">
        <f>VLOOKUP($A578,emission!$A$1:$CV$577,MATCH($B$1,emission!$A$1:$CV$1,0),0)</f>
        <v>0</v>
      </c>
    </row>
    <row r="579" spans="1:3" x14ac:dyDescent="0.25">
      <c r="A579" s="1">
        <v>875</v>
      </c>
      <c r="B579">
        <f>VLOOKUP($A579,excitation!$A$1:$CV$577,MATCH($B$1,excitation!$A$1:$CV$1,0),0)</f>
        <v>0</v>
      </c>
      <c r="C579">
        <f>VLOOKUP($A579,emission!$A$1:$CV$577,MATCH($B$1,emission!$A$1:$CV$1,0),0)</f>
        <v>0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list!$A$2:$A$100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F577"/>
  <sheetViews>
    <sheetView workbookViewId="0">
      <selection activeCell="C2" sqref="C2:C11"/>
    </sheetView>
  </sheetViews>
  <sheetFormatPr defaultRowHeight="15" x14ac:dyDescent="0.25"/>
  <cols>
    <col min="2" max="2" width="3.7109375" customWidth="1"/>
    <col min="3" max="3" width="12" customWidth="1"/>
    <col min="4" max="4" width="5.5703125" customWidth="1"/>
    <col min="5" max="5" width="5.140625" customWidth="1"/>
    <col min="6" max="6" width="3.85546875" customWidth="1"/>
    <col min="30" max="30" width="9.140625" style="1"/>
    <col min="31" max="33" width="9.5703125" customWidth="1"/>
    <col min="34" max="34" width="9.5703125" style="1" customWidth="1"/>
    <col min="35" max="50" width="9.5703125" customWidth="1"/>
    <col min="51" max="56" width="5.42578125" customWidth="1"/>
    <col min="57" max="57" width="6.7109375" customWidth="1"/>
    <col min="58" max="91" width="5.42578125" customWidth="1"/>
  </cols>
  <sheetData>
    <row r="1" spans="1:58" x14ac:dyDescent="0.25">
      <c r="A1" s="22" t="s">
        <v>71</v>
      </c>
      <c r="D1" t="s">
        <v>40</v>
      </c>
      <c r="E1" t="s">
        <v>41</v>
      </c>
      <c r="H1" t="str">
        <f t="shared" ref="H1:AA1" si="0">AE1</f>
        <v>-</v>
      </c>
      <c r="I1" t="str">
        <f t="shared" si="0"/>
        <v>-</v>
      </c>
      <c r="J1" t="str">
        <f t="shared" si="0"/>
        <v>DAPI</v>
      </c>
      <c r="K1" t="str">
        <f t="shared" si="0"/>
        <v>DAPI</v>
      </c>
      <c r="L1" t="str">
        <f t="shared" si="0"/>
        <v>-</v>
      </c>
      <c r="M1" t="str">
        <f t="shared" si="0"/>
        <v>-</v>
      </c>
      <c r="N1" t="str">
        <f t="shared" si="0"/>
        <v>Alexa 488</v>
      </c>
      <c r="O1" t="str">
        <f t="shared" si="0"/>
        <v>Alexa 488</v>
      </c>
      <c r="P1" t="str">
        <f t="shared" si="0"/>
        <v>Alexa 532</v>
      </c>
      <c r="Q1" t="str">
        <f t="shared" si="0"/>
        <v>Alexa 532</v>
      </c>
      <c r="R1" t="str">
        <f t="shared" si="0"/>
        <v>Alexa 555</v>
      </c>
      <c r="S1" t="str">
        <f t="shared" si="0"/>
        <v>Alexa 555</v>
      </c>
      <c r="T1" t="str">
        <f t="shared" si="0"/>
        <v>Alexa 594</v>
      </c>
      <c r="U1" t="str">
        <f t="shared" si="0"/>
        <v>Alexa 594</v>
      </c>
      <c r="V1" t="str">
        <f t="shared" si="0"/>
        <v>-</v>
      </c>
      <c r="W1" t="str">
        <f t="shared" si="0"/>
        <v>-</v>
      </c>
      <c r="X1" t="str">
        <f t="shared" si="0"/>
        <v>DyLight 649</v>
      </c>
      <c r="Y1" t="str">
        <f t="shared" si="0"/>
        <v>DyLight 649</v>
      </c>
      <c r="Z1" t="str">
        <f t="shared" si="0"/>
        <v>-</v>
      </c>
      <c r="AA1" t="str">
        <f t="shared" si="0"/>
        <v>-</v>
      </c>
      <c r="AB1" t="s">
        <v>73</v>
      </c>
      <c r="AE1" s="1" t="str">
        <f>C2</f>
        <v>-</v>
      </c>
      <c r="AF1" s="1" t="str">
        <f>C2</f>
        <v>-</v>
      </c>
      <c r="AG1" s="1" t="str">
        <f>C3</f>
        <v>DAPI</v>
      </c>
      <c r="AH1" s="1" t="str">
        <f>C3</f>
        <v>DAPI</v>
      </c>
      <c r="AI1" s="1" t="str">
        <f>C4</f>
        <v>-</v>
      </c>
      <c r="AJ1" s="1" t="str">
        <f>C4</f>
        <v>-</v>
      </c>
      <c r="AK1" s="1" t="str">
        <f>C5</f>
        <v>Alexa 488</v>
      </c>
      <c r="AL1" s="1" t="str">
        <f>C5</f>
        <v>Alexa 488</v>
      </c>
      <c r="AM1" s="1" t="str">
        <f>C6</f>
        <v>Alexa 532</v>
      </c>
      <c r="AN1" s="1" t="str">
        <f>C6</f>
        <v>Alexa 532</v>
      </c>
      <c r="AO1" s="1" t="str">
        <f>C7</f>
        <v>Alexa 555</v>
      </c>
      <c r="AP1" s="1" t="str">
        <f>C7</f>
        <v>Alexa 555</v>
      </c>
      <c r="AQ1" s="1" t="str">
        <f>C8</f>
        <v>Alexa 594</v>
      </c>
      <c r="AR1" s="1" t="str">
        <f>C8</f>
        <v>Alexa 594</v>
      </c>
      <c r="AS1" s="1" t="str">
        <f>C9</f>
        <v>-</v>
      </c>
      <c r="AT1" s="1" t="str">
        <f>C9</f>
        <v>-</v>
      </c>
      <c r="AU1" s="1" t="str">
        <f>C10</f>
        <v>DyLight 649</v>
      </c>
      <c r="AV1" s="1" t="str">
        <f>C10</f>
        <v>DyLight 649</v>
      </c>
      <c r="AW1" s="1" t="str">
        <f>C11</f>
        <v>-</v>
      </c>
      <c r="AX1" s="1" t="str">
        <f>C11</f>
        <v>-</v>
      </c>
      <c r="BE1" t="s">
        <v>40</v>
      </c>
      <c r="BF1" t="s">
        <v>41</v>
      </c>
    </row>
    <row r="2" spans="1:58" x14ac:dyDescent="0.25">
      <c r="B2">
        <v>1</v>
      </c>
      <c r="C2" s="23" t="s">
        <v>2</v>
      </c>
      <c r="F2" s="24"/>
      <c r="G2">
        <v>300</v>
      </c>
      <c r="H2" t="b">
        <f>IF($BE$2=TRUE,AE2)</f>
        <v>0</v>
      </c>
      <c r="I2" t="b">
        <f t="shared" ref="I2:I65" si="1">IF($BF$2=TRUE,AF2*IF($BE$14=TRUE,VLOOKUP($D$13,$AD$1:$CV$577,2,FALSE),1))</f>
        <v>0</v>
      </c>
      <c r="J2">
        <f>IF($BE$3=TRUE,AG2)</f>
        <v>0.25069999999999998</v>
      </c>
      <c r="K2">
        <f t="shared" ref="K2:K65" si="2">IF($BF$3=TRUE,AH2*IF($BE$14=TRUE,VLOOKUP($D$13,$AD$1:$CV$577,4,FALSE),1))</f>
        <v>0</v>
      </c>
      <c r="L2" t="b">
        <f>IF($BE$4=TRUE,AI2)</f>
        <v>0</v>
      </c>
      <c r="M2" t="b">
        <f t="shared" ref="M2:M65" si="3">IF($BF$4=TRUE,AJ2*IF($BE$14=TRUE,VLOOKUP($D$13,$AD$1:$CV$577,6,FALSE),1))</f>
        <v>0</v>
      </c>
      <c r="N2">
        <f>IF($BE$5=TRUE,AK2)</f>
        <v>0.372</v>
      </c>
      <c r="O2">
        <f t="shared" ref="O2:O65" si="4">IF($BF$5=TRUE,AL2*IF($BE$14=TRUE,VLOOKUP($D$13,$AD$1:$CV$577,8,FALSE),1))</f>
        <v>0</v>
      </c>
      <c r="P2">
        <f>IF($BE$6=TRUE,AM2)</f>
        <v>0.23599999999999999</v>
      </c>
      <c r="Q2">
        <f t="shared" ref="Q2:Q65" si="5">IF($BF$6=TRUE,AN2*IF($BE$14=TRUE,VLOOKUP($D$13,$AD$1:$CV$577,10,FALSE),1))</f>
        <v>0</v>
      </c>
      <c r="R2">
        <f>IF($BE$7=TRUE,AO2)</f>
        <v>0.111</v>
      </c>
      <c r="S2">
        <f t="shared" ref="S2:S65" si="6">IF($BF$7=TRUE,AP2*IF($BE$14=TRUE,VLOOKUP($D$13,$AD$1:$CV$577,12,FALSE),1))</f>
        <v>0</v>
      </c>
      <c r="T2">
        <f>IF($BE$8=TRUE,AQ2)</f>
        <v>0.1988</v>
      </c>
      <c r="U2">
        <f t="shared" ref="U2:U65" si="7">IF($BF$8=TRUE,AR2*IF($BE$14=TRUE,VLOOKUP($D$13,$AD$1:$CV$577,14,FALSE),1))</f>
        <v>0</v>
      </c>
      <c r="V2" t="b">
        <f>IF($BE$9=TRUE,AS2)</f>
        <v>0</v>
      </c>
      <c r="W2" t="b">
        <f t="shared" ref="W2:W65" si="8">IF($BF$9=TRUE,AT2*IF($BE$14=TRUE,VLOOKUP($D$13,$AD$1:$CV$577,16,FALSE),1))</f>
        <v>0</v>
      </c>
      <c r="X2">
        <f>IF($BE$10=TRUE,AU2)</f>
        <v>0</v>
      </c>
      <c r="Y2">
        <f t="shared" ref="Y2:Y65" si="9">IF($BF$10=TRUE,AV2*IF($BE$14=TRUE,VLOOKUP($D$13,$AD$1:$CV$577,18,FALSE),1))</f>
        <v>0</v>
      </c>
      <c r="Z2" t="b">
        <f>IF($BE$11=TRUE,AW2)</f>
        <v>0</v>
      </c>
      <c r="AA2" t="b">
        <f t="shared" ref="AA2:AA65" si="10">IF($BF$11=TRUE,CV2*IF($BE$14=TRUE,VLOOKUP($D$13,$AD$1:$CV$577,20,FALSE),1))</f>
        <v>0</v>
      </c>
      <c r="AB2">
        <v>0</v>
      </c>
      <c r="AD2" s="1">
        <v>300</v>
      </c>
      <c r="AE2" t="e">
        <f>VLOOKUP($AD2,excitation!$A$1:$CV$577,MATCH(C$2,excitation!$A$1:$CV$1,0),0)</f>
        <v>#N/A</v>
      </c>
      <c r="AF2" t="e">
        <f>VLOOKUP($AD2,emission!$A$1:$CV$577,MATCH($C$2,emission!$A$1:$CV$1,0),0)</f>
        <v>#N/A</v>
      </c>
      <c r="AG2">
        <f>VLOOKUP($AD2,excitation!$A$1:$CV$577,MATCH(C$3,excitation!$A$1:$CV$1,0),0)</f>
        <v>0.25069999999999998</v>
      </c>
      <c r="AH2">
        <f>VLOOKUP($AD2,emission!$A$1:$CV$577,MATCH($C$3,emission!$A$1:$CV$1,0),0)</f>
        <v>0</v>
      </c>
      <c r="AI2" t="e">
        <f>VLOOKUP($AD2,excitation!$A$1:$CV$577,MATCH(C$4,excitation!$A$1:$CV$1,0),0)</f>
        <v>#N/A</v>
      </c>
      <c r="AJ2" t="e">
        <f>VLOOKUP($AD2,emission!$A$1:$CV$577,MATCH($C$4,emission!$A$1:$CV$1,0),0)</f>
        <v>#N/A</v>
      </c>
      <c r="AK2">
        <f>VLOOKUP($AD2,excitation!$A$1:$CV$577,MATCH(C$5,excitation!$A$1:$CV$1,0),0)</f>
        <v>0.372</v>
      </c>
      <c r="AL2">
        <f>VLOOKUP($AD2,emission!$A$1:$CV$577,MATCH($C$5,emission!$A$1:$CV$1,0),0)</f>
        <v>0</v>
      </c>
      <c r="AM2">
        <f>VLOOKUP($AD2,excitation!$A$1:$CV$577,MATCH(C$6,excitation!$A$1:$CV$1,0),0)</f>
        <v>0.23599999999999999</v>
      </c>
      <c r="AN2">
        <f>VLOOKUP($AD2,emission!$A$1:$CV$577,MATCH($C$6,emission!$A$1:$CV$1,0),0)</f>
        <v>0</v>
      </c>
      <c r="AO2">
        <f>VLOOKUP($AD2,excitation!$A$1:$CV$577,MATCH(C$7,excitation!$A$1:$CV$1,0),0)</f>
        <v>0.111</v>
      </c>
      <c r="AP2">
        <f>VLOOKUP($AD2,emission!$A$1:$CV$577,MATCH($C$7,emission!$A$1:$CV$1,0),0)</f>
        <v>0</v>
      </c>
      <c r="AQ2">
        <f>VLOOKUP($AD2,excitation!$A$1:$CV$577,MATCH(C$8,excitation!$A$1:$CV$1,0),0)</f>
        <v>0.1988</v>
      </c>
      <c r="AR2">
        <f>VLOOKUP($AD2,emission!$A$1:$CV$577,MATCH($C$8,emission!$A$1:$CV$1,0),0)</f>
        <v>0</v>
      </c>
      <c r="AS2" t="e">
        <f>VLOOKUP($AD2,excitation!$A$1:$CV$577,MATCH(C$9,excitation!$A$1:$CV$1,0),0)</f>
        <v>#N/A</v>
      </c>
      <c r="AT2" t="e">
        <f>VLOOKUP($AD2,emission!$A$1:$CV$577,MATCH($C$9,emission!$A$1:$CV$1,0),0)</f>
        <v>#N/A</v>
      </c>
      <c r="AU2">
        <f>VLOOKUP($AD2,excitation!$A$1:$CV$577,MATCH(C$10,excitation!$A$1:$CV$1,0),0)</f>
        <v>0</v>
      </c>
      <c r="AV2">
        <f>VLOOKUP($AD2,emission!$A$1:$CV$577,MATCH($C$10,emission!$A$1:$CV$1,0),0)</f>
        <v>0</v>
      </c>
      <c r="AW2" t="e">
        <f>VLOOKUP($AD2,excitation!$A$1:$CV$577,MATCH(C$11,excitation!$A$1:$CV$1,0),0)</f>
        <v>#N/A</v>
      </c>
      <c r="AX2" t="e">
        <f>VLOOKUP($AD2,emission!$A$1:$CV$577,MATCH($C$11,emission!$A$1:$CV$1,0),0)</f>
        <v>#N/A</v>
      </c>
      <c r="BA2">
        <f>D13</f>
        <v>488</v>
      </c>
      <c r="BB2">
        <v>0</v>
      </c>
      <c r="BD2" s="1">
        <v>1</v>
      </c>
      <c r="BE2" s="1" t="b">
        <v>0</v>
      </c>
      <c r="BF2" s="1" t="b">
        <v>0</v>
      </c>
    </row>
    <row r="3" spans="1:58" s="1" customFormat="1" x14ac:dyDescent="0.25">
      <c r="B3" s="21">
        <v>2</v>
      </c>
      <c r="C3" s="23" t="s">
        <v>37</v>
      </c>
      <c r="F3" s="25"/>
      <c r="G3" s="1">
        <v>301</v>
      </c>
      <c r="H3" t="b">
        <f t="shared" ref="H3:H66" si="11">IF($BE$2=TRUE,AE3)</f>
        <v>0</v>
      </c>
      <c r="I3" t="b">
        <f t="shared" si="1"/>
        <v>0</v>
      </c>
      <c r="J3">
        <f t="shared" ref="J3:J66" si="12">IF($BE$3=TRUE,AG3)</f>
        <v>0.25369999999999998</v>
      </c>
      <c r="K3">
        <f t="shared" si="2"/>
        <v>0</v>
      </c>
      <c r="L3" t="b">
        <f t="shared" ref="L3:L66" si="13">IF($BE$4=TRUE,AI3)</f>
        <v>0</v>
      </c>
      <c r="M3" t="b">
        <f t="shared" si="3"/>
        <v>0</v>
      </c>
      <c r="N3">
        <f t="shared" ref="N3:N66" si="14">IF($BE$5=TRUE,AK3)</f>
        <v>0.35139999999999999</v>
      </c>
      <c r="O3">
        <f t="shared" si="4"/>
        <v>0</v>
      </c>
      <c r="P3">
        <f t="shared" ref="P3:P66" si="15">IF($BE$6=TRUE,AM3)</f>
        <v>0.219</v>
      </c>
      <c r="Q3">
        <f t="shared" si="5"/>
        <v>0</v>
      </c>
      <c r="R3">
        <f t="shared" ref="R3:R66" si="16">IF($BE$7=TRUE,AO3)</f>
        <v>9.7299999999999998E-2</v>
      </c>
      <c r="S3">
        <f t="shared" si="6"/>
        <v>0</v>
      </c>
      <c r="T3">
        <f t="shared" ref="T3:T66" si="17">IF($BE$8=TRUE,AQ3)</f>
        <v>0.17960000000000001</v>
      </c>
      <c r="U3">
        <f t="shared" si="7"/>
        <v>0</v>
      </c>
      <c r="V3" t="b">
        <f t="shared" ref="V3:V66" si="18">IF($BE$9=TRUE,AS3)</f>
        <v>0</v>
      </c>
      <c r="W3" t="b">
        <f t="shared" si="8"/>
        <v>0</v>
      </c>
      <c r="X3">
        <f t="shared" ref="X3:X66" si="19">IF($BE$10=TRUE,AU3)</f>
        <v>0</v>
      </c>
      <c r="Y3">
        <f t="shared" si="9"/>
        <v>0</v>
      </c>
      <c r="Z3" t="b">
        <f t="shared" ref="Z3:Z66" si="20">IF($BE$11=TRUE,AW3)</f>
        <v>0</v>
      </c>
      <c r="AA3" t="b">
        <f t="shared" si="10"/>
        <v>0</v>
      </c>
      <c r="AB3">
        <v>0</v>
      </c>
      <c r="AC3"/>
      <c r="AD3" s="1">
        <v>301</v>
      </c>
      <c r="AE3" t="e">
        <f>VLOOKUP($AD3,excitation!$A$1:$CV$577,MATCH(C$2,excitation!$A$1:$CV$1,0),0)</f>
        <v>#N/A</v>
      </c>
      <c r="AF3" t="e">
        <f>VLOOKUP($AD3,emission!$A$1:$CV$577,MATCH($C$2,emission!$A$1:$CV$1,0),0)</f>
        <v>#N/A</v>
      </c>
      <c r="AG3">
        <f>VLOOKUP($AD3,excitation!$A$1:$CV$577,MATCH(C$3,excitation!$A$1:$CV$1,0),0)</f>
        <v>0.25369999999999998</v>
      </c>
      <c r="AH3">
        <f>VLOOKUP($AD3,emission!$A$1:$CV$577,MATCH($C$3,emission!$A$1:$CV$1,0),0)</f>
        <v>0</v>
      </c>
      <c r="AI3" t="e">
        <f>VLOOKUP($AD3,excitation!$A$1:$CV$577,MATCH(C$4,excitation!$A$1:$CV$1,0),0)</f>
        <v>#N/A</v>
      </c>
      <c r="AJ3" t="e">
        <f>VLOOKUP($AD3,emission!$A$1:$CV$577,MATCH($C$4,emission!$A$1:$CV$1,0),0)</f>
        <v>#N/A</v>
      </c>
      <c r="AK3">
        <f>VLOOKUP($AD3,excitation!$A$1:$CV$577,MATCH(C$5,excitation!$A$1:$CV$1,0),0)</f>
        <v>0.35139999999999999</v>
      </c>
      <c r="AL3">
        <f>VLOOKUP($AD3,emission!$A$1:$CV$577,MATCH($C$5,emission!$A$1:$CV$1,0),0)</f>
        <v>0</v>
      </c>
      <c r="AM3">
        <f>VLOOKUP($AD3,excitation!$A$1:$CV$577,MATCH(C$6,excitation!$A$1:$CV$1,0),0)</f>
        <v>0.219</v>
      </c>
      <c r="AN3">
        <f>VLOOKUP($AD3,emission!$A$1:$CV$577,MATCH($C$6,emission!$A$1:$CV$1,0),0)</f>
        <v>0</v>
      </c>
      <c r="AO3">
        <f>VLOOKUP($AD3,excitation!$A$1:$CV$577,MATCH(C$7,excitation!$A$1:$CV$1,0),0)</f>
        <v>9.7299999999999998E-2</v>
      </c>
      <c r="AP3">
        <f>VLOOKUP($AD3,emission!$A$1:$CV$577,MATCH($C$7,emission!$A$1:$CV$1,0),0)</f>
        <v>0</v>
      </c>
      <c r="AQ3">
        <f>VLOOKUP($AD3,excitation!$A$1:$CV$577,MATCH(C$8,excitation!$A$1:$CV$1,0),0)</f>
        <v>0.17960000000000001</v>
      </c>
      <c r="AR3">
        <f>VLOOKUP($AD3,emission!$A$1:$CV$577,MATCH($C$8,emission!$A$1:$CV$1,0),0)</f>
        <v>0</v>
      </c>
      <c r="AS3" t="e">
        <f>VLOOKUP($AD3,excitation!$A$1:$CV$577,MATCH(C$9,excitation!$A$1:$CV$1,0),0)</f>
        <v>#N/A</v>
      </c>
      <c r="AT3" t="e">
        <f>VLOOKUP($AD3,emission!$A$1:$CV$577,MATCH($C$9,emission!$A$1:$CV$1,0),0)</f>
        <v>#N/A</v>
      </c>
      <c r="AU3">
        <f>VLOOKUP($AD3,excitation!$A$1:$CV$577,MATCH(C$10,excitation!$A$1:$CV$1,0),0)</f>
        <v>0</v>
      </c>
      <c r="AV3">
        <f>VLOOKUP($AD3,emission!$A$1:$CV$577,MATCH($C$10,emission!$A$1:$CV$1,0),0)</f>
        <v>0</v>
      </c>
      <c r="AW3" t="e">
        <f>VLOOKUP($AD3,excitation!$A$1:$CV$577,MATCH(C$11,excitation!$A$1:$CV$1,0),0)</f>
        <v>#N/A</v>
      </c>
      <c r="AX3" t="e">
        <f>VLOOKUP($AD3,emission!$A$1:$CV$577,MATCH($C$11,emission!$A$1:$CV$1,0),0)</f>
        <v>#N/A</v>
      </c>
      <c r="BA3">
        <f>D13</f>
        <v>488</v>
      </c>
      <c r="BB3">
        <f>IF(BE13=TRUE,1,0)</f>
        <v>1</v>
      </c>
      <c r="BD3">
        <v>2</v>
      </c>
      <c r="BE3" t="b">
        <v>1</v>
      </c>
      <c r="BF3" t="b">
        <v>1</v>
      </c>
    </row>
    <row r="4" spans="1:58" x14ac:dyDescent="0.25">
      <c r="B4">
        <v>3</v>
      </c>
      <c r="C4" s="23" t="s">
        <v>2</v>
      </c>
      <c r="F4" s="26"/>
      <c r="G4">
        <v>302</v>
      </c>
      <c r="H4" t="b">
        <f t="shared" si="11"/>
        <v>0</v>
      </c>
      <c r="I4" t="b">
        <f t="shared" si="1"/>
        <v>0</v>
      </c>
      <c r="J4">
        <f t="shared" si="12"/>
        <v>0.25740000000000002</v>
      </c>
      <c r="K4">
        <f t="shared" si="2"/>
        <v>0</v>
      </c>
      <c r="L4" t="b">
        <f t="shared" si="13"/>
        <v>0</v>
      </c>
      <c r="M4" t="b">
        <f t="shared" si="3"/>
        <v>0</v>
      </c>
      <c r="N4">
        <f t="shared" si="14"/>
        <v>0.33639999999999998</v>
      </c>
      <c r="O4">
        <f t="shared" si="4"/>
        <v>0</v>
      </c>
      <c r="P4">
        <f t="shared" si="15"/>
        <v>0.20530000000000001</v>
      </c>
      <c r="Q4">
        <f t="shared" si="5"/>
        <v>0</v>
      </c>
      <c r="R4">
        <f t="shared" si="16"/>
        <v>8.8700000000000001E-2</v>
      </c>
      <c r="S4">
        <f t="shared" si="6"/>
        <v>0</v>
      </c>
      <c r="T4">
        <f t="shared" si="17"/>
        <v>0.16220000000000001</v>
      </c>
      <c r="U4">
        <f t="shared" si="7"/>
        <v>0</v>
      </c>
      <c r="V4" t="b">
        <f t="shared" si="18"/>
        <v>0</v>
      </c>
      <c r="W4" t="b">
        <f t="shared" si="8"/>
        <v>0</v>
      </c>
      <c r="X4">
        <f t="shared" si="19"/>
        <v>0</v>
      </c>
      <c r="Y4">
        <f t="shared" si="9"/>
        <v>0</v>
      </c>
      <c r="Z4" t="b">
        <f t="shared" si="20"/>
        <v>0</v>
      </c>
      <c r="AA4" t="b">
        <f t="shared" si="10"/>
        <v>0</v>
      </c>
      <c r="AB4">
        <v>0</v>
      </c>
      <c r="AD4" s="1">
        <v>302</v>
      </c>
      <c r="AE4" t="e">
        <f>VLOOKUP($AD4,excitation!$A$1:$CV$577,MATCH(C$2,excitation!$A$1:$CV$1,0),0)</f>
        <v>#N/A</v>
      </c>
      <c r="AF4" t="e">
        <f>VLOOKUP($AD4,emission!$A$1:$CV$577,MATCH($C$2,emission!$A$1:$CV$1,0),0)</f>
        <v>#N/A</v>
      </c>
      <c r="AG4">
        <f>VLOOKUP($AD4,excitation!$A$1:$CV$577,MATCH(C$3,excitation!$A$1:$CV$1,0),0)</f>
        <v>0.25740000000000002</v>
      </c>
      <c r="AH4">
        <f>VLOOKUP($AD4,emission!$A$1:$CV$577,MATCH($C$3,emission!$A$1:$CV$1,0),0)</f>
        <v>0</v>
      </c>
      <c r="AI4" t="e">
        <f>VLOOKUP($AD4,excitation!$A$1:$CV$577,MATCH(C$4,excitation!$A$1:$CV$1,0),0)</f>
        <v>#N/A</v>
      </c>
      <c r="AJ4" t="e">
        <f>VLOOKUP($AD4,emission!$A$1:$CV$577,MATCH($C$4,emission!$A$1:$CV$1,0),0)</f>
        <v>#N/A</v>
      </c>
      <c r="AK4">
        <f>VLOOKUP($AD4,excitation!$A$1:$CV$577,MATCH(C$5,excitation!$A$1:$CV$1,0),0)</f>
        <v>0.33639999999999998</v>
      </c>
      <c r="AL4">
        <f>VLOOKUP($AD4,emission!$A$1:$CV$577,MATCH($C$5,emission!$A$1:$CV$1,0),0)</f>
        <v>0</v>
      </c>
      <c r="AM4">
        <f>VLOOKUP($AD4,excitation!$A$1:$CV$577,MATCH(C$6,excitation!$A$1:$CV$1,0),0)</f>
        <v>0.20530000000000001</v>
      </c>
      <c r="AN4">
        <f>VLOOKUP($AD4,emission!$A$1:$CV$577,MATCH($C$6,emission!$A$1:$CV$1,0),0)</f>
        <v>0</v>
      </c>
      <c r="AO4">
        <f>VLOOKUP($AD4,excitation!$A$1:$CV$577,MATCH(C$7,excitation!$A$1:$CV$1,0),0)</f>
        <v>8.8700000000000001E-2</v>
      </c>
      <c r="AP4">
        <f>VLOOKUP($AD4,emission!$A$1:$CV$577,MATCH($C$7,emission!$A$1:$CV$1,0),0)</f>
        <v>0</v>
      </c>
      <c r="AQ4">
        <f>VLOOKUP($AD4,excitation!$A$1:$CV$577,MATCH(C$8,excitation!$A$1:$CV$1,0),0)</f>
        <v>0.16220000000000001</v>
      </c>
      <c r="AR4">
        <f>VLOOKUP($AD4,emission!$A$1:$CV$577,MATCH($C$8,emission!$A$1:$CV$1,0),0)</f>
        <v>0</v>
      </c>
      <c r="AS4" t="e">
        <f>VLOOKUP($AD4,excitation!$A$1:$CV$577,MATCH(C$9,excitation!$A$1:$CV$1,0),0)</f>
        <v>#N/A</v>
      </c>
      <c r="AT4" t="e">
        <f>VLOOKUP($AD4,emission!$A$1:$CV$577,MATCH($C$9,emission!$A$1:$CV$1,0),0)</f>
        <v>#N/A</v>
      </c>
      <c r="AU4">
        <f>VLOOKUP($AD4,excitation!$A$1:$CV$577,MATCH(C$10,excitation!$A$1:$CV$1,0),0)</f>
        <v>0</v>
      </c>
      <c r="AV4">
        <f>VLOOKUP($AD4,emission!$A$1:$CV$577,MATCH($C$10,emission!$A$1:$CV$1,0),0)</f>
        <v>0</v>
      </c>
      <c r="AW4" t="e">
        <f>VLOOKUP($AD4,excitation!$A$1:$CV$577,MATCH(C$11,excitation!$A$1:$CV$1,0),0)</f>
        <v>#N/A</v>
      </c>
      <c r="AX4" t="e">
        <f>VLOOKUP($AD4,emission!$A$1:$CV$577,MATCH($C$11,emission!$A$1:$CV$1,0),0)</f>
        <v>#N/A</v>
      </c>
      <c r="BD4" s="1">
        <v>3</v>
      </c>
      <c r="BE4" t="b">
        <v>0</v>
      </c>
      <c r="BF4" t="b">
        <v>0</v>
      </c>
    </row>
    <row r="5" spans="1:58" x14ac:dyDescent="0.25">
      <c r="B5">
        <v>4</v>
      </c>
      <c r="C5" s="23" t="s">
        <v>5</v>
      </c>
      <c r="F5" s="27"/>
      <c r="G5">
        <v>303</v>
      </c>
      <c r="H5" t="b">
        <f t="shared" si="11"/>
        <v>0</v>
      </c>
      <c r="I5" t="b">
        <f t="shared" si="1"/>
        <v>0</v>
      </c>
      <c r="J5">
        <f t="shared" si="12"/>
        <v>0.26169999999999999</v>
      </c>
      <c r="K5">
        <f t="shared" si="2"/>
        <v>0</v>
      </c>
      <c r="L5" t="b">
        <f t="shared" si="13"/>
        <v>0</v>
      </c>
      <c r="M5" t="b">
        <f t="shared" si="3"/>
        <v>0</v>
      </c>
      <c r="N5">
        <f t="shared" si="14"/>
        <v>0.32300000000000001</v>
      </c>
      <c r="O5">
        <f t="shared" si="4"/>
        <v>0</v>
      </c>
      <c r="P5">
        <f t="shared" si="15"/>
        <v>0.19159999999999999</v>
      </c>
      <c r="Q5">
        <f t="shared" si="5"/>
        <v>0</v>
      </c>
      <c r="R5">
        <f t="shared" si="16"/>
        <v>8.2500000000000004E-2</v>
      </c>
      <c r="S5">
        <f t="shared" si="6"/>
        <v>0</v>
      </c>
      <c r="T5">
        <f t="shared" si="17"/>
        <v>0.1472</v>
      </c>
      <c r="U5">
        <f t="shared" si="7"/>
        <v>0</v>
      </c>
      <c r="V5" t="b">
        <f t="shared" si="18"/>
        <v>0</v>
      </c>
      <c r="W5" t="b">
        <f t="shared" si="8"/>
        <v>0</v>
      </c>
      <c r="X5">
        <f t="shared" si="19"/>
        <v>0</v>
      </c>
      <c r="Y5">
        <f t="shared" si="9"/>
        <v>0</v>
      </c>
      <c r="Z5" t="b">
        <f t="shared" si="20"/>
        <v>0</v>
      </c>
      <c r="AA5" t="b">
        <f t="shared" si="10"/>
        <v>0</v>
      </c>
      <c r="AB5">
        <v>0</v>
      </c>
      <c r="AD5" s="1">
        <v>303</v>
      </c>
      <c r="AE5" t="e">
        <f>VLOOKUP($AD5,excitation!$A$1:$CV$577,MATCH(C$2,excitation!$A$1:$CV$1,0),0)</f>
        <v>#N/A</v>
      </c>
      <c r="AF5" t="e">
        <f>VLOOKUP($AD5,emission!$A$1:$CV$577,MATCH($C$2,emission!$A$1:$CV$1,0),0)</f>
        <v>#N/A</v>
      </c>
      <c r="AG5">
        <f>VLOOKUP($AD5,excitation!$A$1:$CV$577,MATCH(C$3,excitation!$A$1:$CV$1,0),0)</f>
        <v>0.26169999999999999</v>
      </c>
      <c r="AH5">
        <f>VLOOKUP($AD5,emission!$A$1:$CV$577,MATCH($C$3,emission!$A$1:$CV$1,0),0)</f>
        <v>0</v>
      </c>
      <c r="AI5" t="e">
        <f>VLOOKUP($AD5,excitation!$A$1:$CV$577,MATCH(C$4,excitation!$A$1:$CV$1,0),0)</f>
        <v>#N/A</v>
      </c>
      <c r="AJ5" t="e">
        <f>VLOOKUP($AD5,emission!$A$1:$CV$577,MATCH($C$4,emission!$A$1:$CV$1,0),0)</f>
        <v>#N/A</v>
      </c>
      <c r="AK5">
        <f>VLOOKUP($AD5,excitation!$A$1:$CV$577,MATCH(C$5,excitation!$A$1:$CV$1,0),0)</f>
        <v>0.32300000000000001</v>
      </c>
      <c r="AL5">
        <f>VLOOKUP($AD5,emission!$A$1:$CV$577,MATCH($C$5,emission!$A$1:$CV$1,0),0)</f>
        <v>0</v>
      </c>
      <c r="AM5">
        <f>VLOOKUP($AD5,excitation!$A$1:$CV$577,MATCH(C$6,excitation!$A$1:$CV$1,0),0)</f>
        <v>0.19159999999999999</v>
      </c>
      <c r="AN5">
        <f>VLOOKUP($AD5,emission!$A$1:$CV$577,MATCH($C$6,emission!$A$1:$CV$1,0),0)</f>
        <v>0</v>
      </c>
      <c r="AO5">
        <f>VLOOKUP($AD5,excitation!$A$1:$CV$577,MATCH(C$7,excitation!$A$1:$CV$1,0),0)</f>
        <v>8.2500000000000004E-2</v>
      </c>
      <c r="AP5">
        <f>VLOOKUP($AD5,emission!$A$1:$CV$577,MATCH($C$7,emission!$A$1:$CV$1,0),0)</f>
        <v>0</v>
      </c>
      <c r="AQ5">
        <f>VLOOKUP($AD5,excitation!$A$1:$CV$577,MATCH(C$8,excitation!$A$1:$CV$1,0),0)</f>
        <v>0.1472</v>
      </c>
      <c r="AR5">
        <f>VLOOKUP($AD5,emission!$A$1:$CV$577,MATCH($C$8,emission!$A$1:$CV$1,0),0)</f>
        <v>0</v>
      </c>
      <c r="AS5" t="e">
        <f>VLOOKUP($AD5,excitation!$A$1:$CV$577,MATCH(C$9,excitation!$A$1:$CV$1,0),0)</f>
        <v>#N/A</v>
      </c>
      <c r="AT5" t="e">
        <f>VLOOKUP($AD5,emission!$A$1:$CV$577,MATCH($C$9,emission!$A$1:$CV$1,0),0)</f>
        <v>#N/A</v>
      </c>
      <c r="AU5">
        <f>VLOOKUP($AD5,excitation!$A$1:$CV$577,MATCH(C$10,excitation!$A$1:$CV$1,0),0)</f>
        <v>0</v>
      </c>
      <c r="AV5">
        <f>VLOOKUP($AD5,emission!$A$1:$CV$577,MATCH($C$10,emission!$A$1:$CV$1,0),0)</f>
        <v>0</v>
      </c>
      <c r="AW5" t="e">
        <f>VLOOKUP($AD5,excitation!$A$1:$CV$577,MATCH(C$11,excitation!$A$1:$CV$1,0),0)</f>
        <v>#N/A</v>
      </c>
      <c r="AX5" t="e">
        <f>VLOOKUP($AD5,emission!$A$1:$CV$577,MATCH($C$11,emission!$A$1:$CV$1,0),0)</f>
        <v>#N/A</v>
      </c>
      <c r="BA5">
        <v>300</v>
      </c>
      <c r="BB5">
        <v>0</v>
      </c>
      <c r="BD5">
        <v>4</v>
      </c>
      <c r="BE5" t="b">
        <v>1</v>
      </c>
      <c r="BF5" t="b">
        <v>1</v>
      </c>
    </row>
    <row r="6" spans="1:58" x14ac:dyDescent="0.25">
      <c r="B6">
        <v>5</v>
      </c>
      <c r="C6" s="23" t="s">
        <v>7</v>
      </c>
      <c r="F6" s="28"/>
      <c r="G6">
        <v>304</v>
      </c>
      <c r="H6" t="b">
        <f t="shared" si="11"/>
        <v>0</v>
      </c>
      <c r="I6" t="b">
        <f t="shared" si="1"/>
        <v>0</v>
      </c>
      <c r="J6">
        <f t="shared" si="12"/>
        <v>0.26729999999999998</v>
      </c>
      <c r="K6">
        <f t="shared" si="2"/>
        <v>0</v>
      </c>
      <c r="L6" t="b">
        <f t="shared" si="13"/>
        <v>0</v>
      </c>
      <c r="M6" t="b">
        <f t="shared" si="3"/>
        <v>0</v>
      </c>
      <c r="N6">
        <f t="shared" si="14"/>
        <v>0.30890000000000001</v>
      </c>
      <c r="O6">
        <f t="shared" si="4"/>
        <v>0</v>
      </c>
      <c r="P6">
        <f t="shared" si="15"/>
        <v>0.17849999999999999</v>
      </c>
      <c r="Q6">
        <f t="shared" si="5"/>
        <v>0</v>
      </c>
      <c r="R6">
        <f t="shared" si="16"/>
        <v>8.0799999999999997E-2</v>
      </c>
      <c r="S6">
        <f t="shared" si="6"/>
        <v>0</v>
      </c>
      <c r="T6">
        <f t="shared" si="17"/>
        <v>0.13539999999999999</v>
      </c>
      <c r="U6">
        <f t="shared" si="7"/>
        <v>0</v>
      </c>
      <c r="V6" t="b">
        <f t="shared" si="18"/>
        <v>0</v>
      </c>
      <c r="W6" t="b">
        <f t="shared" si="8"/>
        <v>0</v>
      </c>
      <c r="X6">
        <f t="shared" si="19"/>
        <v>0</v>
      </c>
      <c r="Y6">
        <f t="shared" si="9"/>
        <v>0</v>
      </c>
      <c r="Z6" t="b">
        <f t="shared" si="20"/>
        <v>0</v>
      </c>
      <c r="AA6" t="b">
        <f t="shared" si="10"/>
        <v>0</v>
      </c>
      <c r="AB6">
        <v>0</v>
      </c>
      <c r="AD6" s="1">
        <v>304</v>
      </c>
      <c r="AE6" t="e">
        <f>VLOOKUP($AD6,excitation!$A$1:$CV$577,MATCH(C$2,excitation!$A$1:$CV$1,0),0)</f>
        <v>#N/A</v>
      </c>
      <c r="AF6" t="e">
        <f>VLOOKUP($AD6,emission!$A$1:$CV$577,MATCH($C$2,emission!$A$1:$CV$1,0),0)</f>
        <v>#N/A</v>
      </c>
      <c r="AG6">
        <f>VLOOKUP($AD6,excitation!$A$1:$CV$577,MATCH(C$3,excitation!$A$1:$CV$1,0),0)</f>
        <v>0.26729999999999998</v>
      </c>
      <c r="AH6">
        <f>VLOOKUP($AD6,emission!$A$1:$CV$577,MATCH($C$3,emission!$A$1:$CV$1,0),0)</f>
        <v>0</v>
      </c>
      <c r="AI6" t="e">
        <f>VLOOKUP($AD6,excitation!$A$1:$CV$577,MATCH(C$4,excitation!$A$1:$CV$1,0),0)</f>
        <v>#N/A</v>
      </c>
      <c r="AJ6" t="e">
        <f>VLOOKUP($AD6,emission!$A$1:$CV$577,MATCH($C$4,emission!$A$1:$CV$1,0),0)</f>
        <v>#N/A</v>
      </c>
      <c r="AK6">
        <f>VLOOKUP($AD6,excitation!$A$1:$CV$577,MATCH(C$5,excitation!$A$1:$CV$1,0),0)</f>
        <v>0.30890000000000001</v>
      </c>
      <c r="AL6">
        <f>VLOOKUP($AD6,emission!$A$1:$CV$577,MATCH($C$5,emission!$A$1:$CV$1,0),0)</f>
        <v>0</v>
      </c>
      <c r="AM6">
        <f>VLOOKUP($AD6,excitation!$A$1:$CV$577,MATCH(C$6,excitation!$A$1:$CV$1,0),0)</f>
        <v>0.17849999999999999</v>
      </c>
      <c r="AN6">
        <f>VLOOKUP($AD6,emission!$A$1:$CV$577,MATCH($C$6,emission!$A$1:$CV$1,0),0)</f>
        <v>0</v>
      </c>
      <c r="AO6">
        <f>VLOOKUP($AD6,excitation!$A$1:$CV$577,MATCH(C$7,excitation!$A$1:$CV$1,0),0)</f>
        <v>8.0799999999999997E-2</v>
      </c>
      <c r="AP6">
        <f>VLOOKUP($AD6,emission!$A$1:$CV$577,MATCH($C$7,emission!$A$1:$CV$1,0),0)</f>
        <v>0</v>
      </c>
      <c r="AQ6">
        <f>VLOOKUP($AD6,excitation!$A$1:$CV$577,MATCH(C$8,excitation!$A$1:$CV$1,0),0)</f>
        <v>0.13539999999999999</v>
      </c>
      <c r="AR6">
        <f>VLOOKUP($AD6,emission!$A$1:$CV$577,MATCH($C$8,emission!$A$1:$CV$1,0),0)</f>
        <v>0</v>
      </c>
      <c r="AS6" t="e">
        <f>VLOOKUP($AD6,excitation!$A$1:$CV$577,MATCH(C$9,excitation!$A$1:$CV$1,0),0)</f>
        <v>#N/A</v>
      </c>
      <c r="AT6" t="e">
        <f>VLOOKUP($AD6,emission!$A$1:$CV$577,MATCH($C$9,emission!$A$1:$CV$1,0),0)</f>
        <v>#N/A</v>
      </c>
      <c r="AU6">
        <f>VLOOKUP($AD6,excitation!$A$1:$CV$577,MATCH(C$10,excitation!$A$1:$CV$1,0),0)</f>
        <v>0</v>
      </c>
      <c r="AV6">
        <f>VLOOKUP($AD6,emission!$A$1:$CV$577,MATCH($C$10,emission!$A$1:$CV$1,0),0)</f>
        <v>0</v>
      </c>
      <c r="AW6" t="e">
        <f>VLOOKUP($AD6,excitation!$A$1:$CV$577,MATCH(C$11,excitation!$A$1:$CV$1,0),0)</f>
        <v>#N/A</v>
      </c>
      <c r="AX6" t="e">
        <f>VLOOKUP($AD6,emission!$A$1:$CV$577,MATCH($C$11,emission!$A$1:$CV$1,0),0)</f>
        <v>#N/A</v>
      </c>
      <c r="BA6">
        <v>865</v>
      </c>
      <c r="BB6">
        <v>0</v>
      </c>
      <c r="BD6" s="1">
        <v>5</v>
      </c>
      <c r="BE6" t="b">
        <v>1</v>
      </c>
      <c r="BF6" t="b">
        <v>1</v>
      </c>
    </row>
    <row r="7" spans="1:58" x14ac:dyDescent="0.25">
      <c r="B7">
        <v>6</v>
      </c>
      <c r="C7" s="23" t="s">
        <v>9</v>
      </c>
      <c r="F7" s="29"/>
      <c r="G7">
        <v>305</v>
      </c>
      <c r="H7" t="b">
        <f t="shared" si="11"/>
        <v>0</v>
      </c>
      <c r="I7" t="b">
        <f t="shared" si="1"/>
        <v>0</v>
      </c>
      <c r="J7">
        <f t="shared" si="12"/>
        <v>0.27410000000000001</v>
      </c>
      <c r="K7">
        <f t="shared" si="2"/>
        <v>0</v>
      </c>
      <c r="L7" t="b">
        <f t="shared" si="13"/>
        <v>0</v>
      </c>
      <c r="M7" t="b">
        <f t="shared" si="3"/>
        <v>0</v>
      </c>
      <c r="N7">
        <f t="shared" si="14"/>
        <v>0.29930000000000001</v>
      </c>
      <c r="O7">
        <f t="shared" si="4"/>
        <v>0</v>
      </c>
      <c r="P7">
        <f t="shared" si="15"/>
        <v>0.1696</v>
      </c>
      <c r="Q7">
        <f t="shared" si="5"/>
        <v>0</v>
      </c>
      <c r="R7">
        <f t="shared" si="16"/>
        <v>6.7799999999999999E-2</v>
      </c>
      <c r="S7">
        <f t="shared" si="6"/>
        <v>0</v>
      </c>
      <c r="T7">
        <f t="shared" si="17"/>
        <v>0.1166</v>
      </c>
      <c r="U7">
        <f t="shared" si="7"/>
        <v>0</v>
      </c>
      <c r="V7" t="b">
        <f t="shared" si="18"/>
        <v>0</v>
      </c>
      <c r="W7" t="b">
        <f t="shared" si="8"/>
        <v>0</v>
      </c>
      <c r="X7">
        <f t="shared" si="19"/>
        <v>0</v>
      </c>
      <c r="Y7">
        <f t="shared" si="9"/>
        <v>0</v>
      </c>
      <c r="Z7" t="b">
        <f t="shared" si="20"/>
        <v>0</v>
      </c>
      <c r="AA7" t="b">
        <f t="shared" si="10"/>
        <v>0</v>
      </c>
      <c r="AB7">
        <v>0</v>
      </c>
      <c r="AD7" s="1">
        <v>305</v>
      </c>
      <c r="AE7" t="e">
        <f>VLOOKUP($AD7,excitation!$A$1:$CV$577,MATCH(C$2,excitation!$A$1:$CV$1,0),0)</f>
        <v>#N/A</v>
      </c>
      <c r="AF7" t="e">
        <f>VLOOKUP($AD7,emission!$A$1:$CV$577,MATCH($C$2,emission!$A$1:$CV$1,0),0)</f>
        <v>#N/A</v>
      </c>
      <c r="AG7">
        <f>VLOOKUP($AD7,excitation!$A$1:$CV$577,MATCH(C$3,excitation!$A$1:$CV$1,0),0)</f>
        <v>0.27410000000000001</v>
      </c>
      <c r="AH7">
        <f>VLOOKUP($AD7,emission!$A$1:$CV$577,MATCH($C$3,emission!$A$1:$CV$1,0),0)</f>
        <v>0</v>
      </c>
      <c r="AI7" t="e">
        <f>VLOOKUP($AD7,excitation!$A$1:$CV$577,MATCH(C$4,excitation!$A$1:$CV$1,0),0)</f>
        <v>#N/A</v>
      </c>
      <c r="AJ7" t="e">
        <f>VLOOKUP($AD7,emission!$A$1:$CV$577,MATCH($C$4,emission!$A$1:$CV$1,0),0)</f>
        <v>#N/A</v>
      </c>
      <c r="AK7">
        <f>VLOOKUP($AD7,excitation!$A$1:$CV$577,MATCH(C$5,excitation!$A$1:$CV$1,0),0)</f>
        <v>0.29930000000000001</v>
      </c>
      <c r="AL7">
        <f>VLOOKUP($AD7,emission!$A$1:$CV$577,MATCH($C$5,emission!$A$1:$CV$1,0),0)</f>
        <v>0</v>
      </c>
      <c r="AM7">
        <f>VLOOKUP($AD7,excitation!$A$1:$CV$577,MATCH(C$6,excitation!$A$1:$CV$1,0),0)</f>
        <v>0.1696</v>
      </c>
      <c r="AN7">
        <f>VLOOKUP($AD7,emission!$A$1:$CV$577,MATCH($C$6,emission!$A$1:$CV$1,0),0)</f>
        <v>0</v>
      </c>
      <c r="AO7">
        <f>VLOOKUP($AD7,excitation!$A$1:$CV$577,MATCH(C$7,excitation!$A$1:$CV$1,0),0)</f>
        <v>6.7799999999999999E-2</v>
      </c>
      <c r="AP7">
        <f>VLOOKUP($AD7,emission!$A$1:$CV$577,MATCH($C$7,emission!$A$1:$CV$1,0),0)</f>
        <v>0</v>
      </c>
      <c r="AQ7">
        <f>VLOOKUP($AD7,excitation!$A$1:$CV$577,MATCH(C$8,excitation!$A$1:$CV$1,0),0)</f>
        <v>0.1166</v>
      </c>
      <c r="AR7">
        <f>VLOOKUP($AD7,emission!$A$1:$CV$577,MATCH($C$8,emission!$A$1:$CV$1,0),0)</f>
        <v>0</v>
      </c>
      <c r="AS7" t="e">
        <f>VLOOKUP($AD7,excitation!$A$1:$CV$577,MATCH(C$9,excitation!$A$1:$CV$1,0),0)</f>
        <v>#N/A</v>
      </c>
      <c r="AT7" t="e">
        <f>VLOOKUP($AD7,emission!$A$1:$CV$577,MATCH($C$9,emission!$A$1:$CV$1,0),0)</f>
        <v>#N/A</v>
      </c>
      <c r="AU7">
        <f>VLOOKUP($AD7,excitation!$A$1:$CV$577,MATCH(C$10,excitation!$A$1:$CV$1,0),0)</f>
        <v>0</v>
      </c>
      <c r="AV7">
        <f>VLOOKUP($AD7,emission!$A$1:$CV$577,MATCH($C$10,emission!$A$1:$CV$1,0),0)</f>
        <v>0</v>
      </c>
      <c r="AW7" t="e">
        <f>VLOOKUP($AD7,excitation!$A$1:$CV$577,MATCH(C$11,excitation!$A$1:$CV$1,0),0)</f>
        <v>#N/A</v>
      </c>
      <c r="AX7" t="e">
        <f>VLOOKUP($AD7,emission!$A$1:$CV$577,MATCH($C$11,emission!$A$1:$CV$1,0),0)</f>
        <v>#N/A</v>
      </c>
      <c r="BD7">
        <v>6</v>
      </c>
      <c r="BE7" t="b">
        <v>1</v>
      </c>
      <c r="BF7" t="b">
        <v>1</v>
      </c>
    </row>
    <row r="8" spans="1:58" x14ac:dyDescent="0.25">
      <c r="B8">
        <v>7</v>
      </c>
      <c r="C8" s="23" t="s">
        <v>11</v>
      </c>
      <c r="F8" s="30"/>
      <c r="G8">
        <v>306</v>
      </c>
      <c r="H8" t="b">
        <f t="shared" si="11"/>
        <v>0</v>
      </c>
      <c r="I8" t="b">
        <f t="shared" si="1"/>
        <v>0</v>
      </c>
      <c r="J8">
        <f t="shared" si="12"/>
        <v>0.28179999999999999</v>
      </c>
      <c r="K8">
        <f t="shared" si="2"/>
        <v>0</v>
      </c>
      <c r="L8" t="b">
        <f t="shared" si="13"/>
        <v>0</v>
      </c>
      <c r="M8" t="b">
        <f t="shared" si="3"/>
        <v>0</v>
      </c>
      <c r="N8">
        <f t="shared" si="14"/>
        <v>0.29110000000000003</v>
      </c>
      <c r="O8">
        <f t="shared" si="4"/>
        <v>0</v>
      </c>
      <c r="P8">
        <f t="shared" si="15"/>
        <v>0.161</v>
      </c>
      <c r="Q8">
        <f t="shared" si="5"/>
        <v>0</v>
      </c>
      <c r="R8">
        <f t="shared" si="16"/>
        <v>5.7099999999999998E-2</v>
      </c>
      <c r="S8">
        <f t="shared" si="6"/>
        <v>0</v>
      </c>
      <c r="T8">
        <f t="shared" si="17"/>
        <v>9.9900000000000003E-2</v>
      </c>
      <c r="U8">
        <f t="shared" si="7"/>
        <v>0</v>
      </c>
      <c r="V8" t="b">
        <f t="shared" si="18"/>
        <v>0</v>
      </c>
      <c r="W8" t="b">
        <f t="shared" si="8"/>
        <v>0</v>
      </c>
      <c r="X8">
        <f t="shared" si="19"/>
        <v>0</v>
      </c>
      <c r="Y8">
        <f t="shared" si="9"/>
        <v>0</v>
      </c>
      <c r="Z8" t="b">
        <f t="shared" si="20"/>
        <v>0</v>
      </c>
      <c r="AA8" t="b">
        <f t="shared" si="10"/>
        <v>0</v>
      </c>
      <c r="AB8">
        <v>0</v>
      </c>
      <c r="AD8" s="1">
        <v>306</v>
      </c>
      <c r="AE8" t="e">
        <f>VLOOKUP($AD8,excitation!$A$1:$CV$577,MATCH(C$2,excitation!$A$1:$CV$1,0),0)</f>
        <v>#N/A</v>
      </c>
      <c r="AF8" t="e">
        <f>VLOOKUP($AD8,emission!$A$1:$CV$577,MATCH($C$2,emission!$A$1:$CV$1,0),0)</f>
        <v>#N/A</v>
      </c>
      <c r="AG8">
        <f>VLOOKUP($AD8,excitation!$A$1:$CV$577,MATCH(C$3,excitation!$A$1:$CV$1,0),0)</f>
        <v>0.28179999999999999</v>
      </c>
      <c r="AH8">
        <f>VLOOKUP($AD8,emission!$A$1:$CV$577,MATCH($C$3,emission!$A$1:$CV$1,0),0)</f>
        <v>0</v>
      </c>
      <c r="AI8" t="e">
        <f>VLOOKUP($AD8,excitation!$A$1:$CV$577,MATCH(C$4,excitation!$A$1:$CV$1,0),0)</f>
        <v>#N/A</v>
      </c>
      <c r="AJ8" t="e">
        <f>VLOOKUP($AD8,emission!$A$1:$CV$577,MATCH($C$4,emission!$A$1:$CV$1,0),0)</f>
        <v>#N/A</v>
      </c>
      <c r="AK8">
        <f>VLOOKUP($AD8,excitation!$A$1:$CV$577,MATCH(C$5,excitation!$A$1:$CV$1,0),0)</f>
        <v>0.29110000000000003</v>
      </c>
      <c r="AL8">
        <f>VLOOKUP($AD8,emission!$A$1:$CV$577,MATCH($C$5,emission!$A$1:$CV$1,0),0)</f>
        <v>0</v>
      </c>
      <c r="AM8">
        <f>VLOOKUP($AD8,excitation!$A$1:$CV$577,MATCH(C$6,excitation!$A$1:$CV$1,0),0)</f>
        <v>0.161</v>
      </c>
      <c r="AN8">
        <f>VLOOKUP($AD8,emission!$A$1:$CV$577,MATCH($C$6,emission!$A$1:$CV$1,0),0)</f>
        <v>0</v>
      </c>
      <c r="AO8">
        <f>VLOOKUP($AD8,excitation!$A$1:$CV$577,MATCH(C$7,excitation!$A$1:$CV$1,0),0)</f>
        <v>5.7099999999999998E-2</v>
      </c>
      <c r="AP8">
        <f>VLOOKUP($AD8,emission!$A$1:$CV$577,MATCH($C$7,emission!$A$1:$CV$1,0),0)</f>
        <v>0</v>
      </c>
      <c r="AQ8">
        <f>VLOOKUP($AD8,excitation!$A$1:$CV$577,MATCH(C$8,excitation!$A$1:$CV$1,0),0)</f>
        <v>9.9900000000000003E-2</v>
      </c>
      <c r="AR8">
        <f>VLOOKUP($AD8,emission!$A$1:$CV$577,MATCH($C$8,emission!$A$1:$CV$1,0),0)</f>
        <v>0</v>
      </c>
      <c r="AS8" t="e">
        <f>VLOOKUP($AD8,excitation!$A$1:$CV$577,MATCH(C$9,excitation!$A$1:$CV$1,0),0)</f>
        <v>#N/A</v>
      </c>
      <c r="AT8" t="e">
        <f>VLOOKUP($AD8,emission!$A$1:$CV$577,MATCH($C$9,emission!$A$1:$CV$1,0),0)</f>
        <v>#N/A</v>
      </c>
      <c r="AU8">
        <f>VLOOKUP($AD8,excitation!$A$1:$CV$577,MATCH(C$10,excitation!$A$1:$CV$1,0),0)</f>
        <v>0</v>
      </c>
      <c r="AV8">
        <f>VLOOKUP($AD8,emission!$A$1:$CV$577,MATCH($C$10,emission!$A$1:$CV$1,0),0)</f>
        <v>0</v>
      </c>
      <c r="AW8" t="e">
        <f>VLOOKUP($AD8,excitation!$A$1:$CV$577,MATCH(C$11,excitation!$A$1:$CV$1,0),0)</f>
        <v>#N/A</v>
      </c>
      <c r="AX8" t="e">
        <f>VLOOKUP($AD8,emission!$A$1:$CV$577,MATCH($C$11,emission!$A$1:$CV$1,0),0)</f>
        <v>#N/A</v>
      </c>
      <c r="BD8" s="1">
        <v>7</v>
      </c>
      <c r="BE8" t="b">
        <v>1</v>
      </c>
      <c r="BF8" t="b">
        <v>1</v>
      </c>
    </row>
    <row r="9" spans="1:58" x14ac:dyDescent="0.25">
      <c r="B9">
        <v>8</v>
      </c>
      <c r="C9" s="23" t="s">
        <v>2</v>
      </c>
      <c r="F9" s="31"/>
      <c r="G9">
        <v>307</v>
      </c>
      <c r="H9" t="b">
        <f t="shared" si="11"/>
        <v>0</v>
      </c>
      <c r="I9" t="b">
        <f t="shared" si="1"/>
        <v>0</v>
      </c>
      <c r="J9">
        <f t="shared" si="12"/>
        <v>0.29039999999999999</v>
      </c>
      <c r="K9">
        <f t="shared" si="2"/>
        <v>0</v>
      </c>
      <c r="L9" t="b">
        <f t="shared" si="13"/>
        <v>0</v>
      </c>
      <c r="M9" t="b">
        <f t="shared" si="3"/>
        <v>0</v>
      </c>
      <c r="N9">
        <f t="shared" si="14"/>
        <v>0.28170000000000001</v>
      </c>
      <c r="O9">
        <f t="shared" si="4"/>
        <v>0</v>
      </c>
      <c r="P9">
        <f t="shared" si="15"/>
        <v>0.1515</v>
      </c>
      <c r="Q9">
        <f t="shared" si="5"/>
        <v>0</v>
      </c>
      <c r="R9">
        <f t="shared" si="16"/>
        <v>5.7299999999999997E-2</v>
      </c>
      <c r="S9">
        <f t="shared" si="6"/>
        <v>0</v>
      </c>
      <c r="T9">
        <f t="shared" si="17"/>
        <v>8.3599999999999994E-2</v>
      </c>
      <c r="U9">
        <f t="shared" si="7"/>
        <v>0</v>
      </c>
      <c r="V9" t="b">
        <f t="shared" si="18"/>
        <v>0</v>
      </c>
      <c r="W9" t="b">
        <f t="shared" si="8"/>
        <v>0</v>
      </c>
      <c r="X9">
        <f t="shared" si="19"/>
        <v>0</v>
      </c>
      <c r="Y9">
        <f t="shared" si="9"/>
        <v>0</v>
      </c>
      <c r="Z9" t="b">
        <f t="shared" si="20"/>
        <v>0</v>
      </c>
      <c r="AA9" t="b">
        <f t="shared" si="10"/>
        <v>0</v>
      </c>
      <c r="AB9">
        <v>0</v>
      </c>
      <c r="AD9" s="1">
        <v>307</v>
      </c>
      <c r="AE9" t="e">
        <f>VLOOKUP($AD9,excitation!$A$1:$CV$577,MATCH(C$2,excitation!$A$1:$CV$1,0),0)</f>
        <v>#N/A</v>
      </c>
      <c r="AF9" t="e">
        <f>VLOOKUP($AD9,emission!$A$1:$CV$577,MATCH($C$2,emission!$A$1:$CV$1,0),0)</f>
        <v>#N/A</v>
      </c>
      <c r="AG9">
        <f>VLOOKUP($AD9,excitation!$A$1:$CV$577,MATCH(C$3,excitation!$A$1:$CV$1,0),0)</f>
        <v>0.29039999999999999</v>
      </c>
      <c r="AH9">
        <f>VLOOKUP($AD9,emission!$A$1:$CV$577,MATCH($C$3,emission!$A$1:$CV$1,0),0)</f>
        <v>0</v>
      </c>
      <c r="AI9" t="e">
        <f>VLOOKUP($AD9,excitation!$A$1:$CV$577,MATCH(C$4,excitation!$A$1:$CV$1,0),0)</f>
        <v>#N/A</v>
      </c>
      <c r="AJ9" t="e">
        <f>VLOOKUP($AD9,emission!$A$1:$CV$577,MATCH($C$4,emission!$A$1:$CV$1,0),0)</f>
        <v>#N/A</v>
      </c>
      <c r="AK9">
        <f>VLOOKUP($AD9,excitation!$A$1:$CV$577,MATCH(C$5,excitation!$A$1:$CV$1,0),0)</f>
        <v>0.28170000000000001</v>
      </c>
      <c r="AL9">
        <f>VLOOKUP($AD9,emission!$A$1:$CV$577,MATCH($C$5,emission!$A$1:$CV$1,0),0)</f>
        <v>0</v>
      </c>
      <c r="AM9">
        <f>VLOOKUP($AD9,excitation!$A$1:$CV$577,MATCH(C$6,excitation!$A$1:$CV$1,0),0)</f>
        <v>0.1515</v>
      </c>
      <c r="AN9">
        <f>VLOOKUP($AD9,emission!$A$1:$CV$577,MATCH($C$6,emission!$A$1:$CV$1,0),0)</f>
        <v>0</v>
      </c>
      <c r="AO9">
        <f>VLOOKUP($AD9,excitation!$A$1:$CV$577,MATCH(C$7,excitation!$A$1:$CV$1,0),0)</f>
        <v>5.7299999999999997E-2</v>
      </c>
      <c r="AP9">
        <f>VLOOKUP($AD9,emission!$A$1:$CV$577,MATCH($C$7,emission!$A$1:$CV$1,0),0)</f>
        <v>0</v>
      </c>
      <c r="AQ9">
        <f>VLOOKUP($AD9,excitation!$A$1:$CV$577,MATCH(C$8,excitation!$A$1:$CV$1,0),0)</f>
        <v>8.3599999999999994E-2</v>
      </c>
      <c r="AR9">
        <f>VLOOKUP($AD9,emission!$A$1:$CV$577,MATCH($C$8,emission!$A$1:$CV$1,0),0)</f>
        <v>0</v>
      </c>
      <c r="AS9" t="e">
        <f>VLOOKUP($AD9,excitation!$A$1:$CV$577,MATCH(C$9,excitation!$A$1:$CV$1,0),0)</f>
        <v>#N/A</v>
      </c>
      <c r="AT9" t="e">
        <f>VLOOKUP($AD9,emission!$A$1:$CV$577,MATCH($C$9,emission!$A$1:$CV$1,0),0)</f>
        <v>#N/A</v>
      </c>
      <c r="AU9">
        <f>VLOOKUP($AD9,excitation!$A$1:$CV$577,MATCH(C$10,excitation!$A$1:$CV$1,0),0)</f>
        <v>0</v>
      </c>
      <c r="AV9">
        <f>VLOOKUP($AD9,emission!$A$1:$CV$577,MATCH($C$10,emission!$A$1:$CV$1,0),0)</f>
        <v>0</v>
      </c>
      <c r="AW9" t="e">
        <f>VLOOKUP($AD9,excitation!$A$1:$CV$577,MATCH(C$11,excitation!$A$1:$CV$1,0),0)</f>
        <v>#N/A</v>
      </c>
      <c r="AX9" t="e">
        <f>VLOOKUP($AD9,emission!$A$1:$CV$577,MATCH($C$11,emission!$A$1:$CV$1,0),0)</f>
        <v>#N/A</v>
      </c>
      <c r="BD9">
        <v>8</v>
      </c>
      <c r="BE9" t="b">
        <v>0</v>
      </c>
      <c r="BF9" t="b">
        <v>0</v>
      </c>
    </row>
    <row r="10" spans="1:58" x14ac:dyDescent="0.25">
      <c r="B10">
        <v>9</v>
      </c>
      <c r="C10" s="23" t="s">
        <v>86</v>
      </c>
      <c r="F10" s="32"/>
      <c r="G10">
        <v>308</v>
      </c>
      <c r="H10" t="b">
        <f t="shared" si="11"/>
        <v>0</v>
      </c>
      <c r="I10" t="b">
        <f t="shared" si="1"/>
        <v>0</v>
      </c>
      <c r="J10">
        <f t="shared" si="12"/>
        <v>0.30099999999999999</v>
      </c>
      <c r="K10">
        <f t="shared" si="2"/>
        <v>0</v>
      </c>
      <c r="L10" t="b">
        <f t="shared" si="13"/>
        <v>0</v>
      </c>
      <c r="M10" t="b">
        <f t="shared" si="3"/>
        <v>0</v>
      </c>
      <c r="N10">
        <f t="shared" si="14"/>
        <v>0.27839999999999998</v>
      </c>
      <c r="O10">
        <f t="shared" si="4"/>
        <v>0</v>
      </c>
      <c r="P10">
        <f t="shared" si="15"/>
        <v>0.14710000000000001</v>
      </c>
      <c r="Q10">
        <f t="shared" si="5"/>
        <v>0</v>
      </c>
      <c r="R10">
        <f t="shared" si="16"/>
        <v>5.33E-2</v>
      </c>
      <c r="S10">
        <f t="shared" si="6"/>
        <v>0</v>
      </c>
      <c r="T10">
        <f t="shared" si="17"/>
        <v>7.3499999999999996E-2</v>
      </c>
      <c r="U10">
        <f t="shared" si="7"/>
        <v>0</v>
      </c>
      <c r="V10" t="b">
        <f t="shared" si="18"/>
        <v>0</v>
      </c>
      <c r="W10" t="b">
        <f t="shared" si="8"/>
        <v>0</v>
      </c>
      <c r="X10">
        <f t="shared" si="19"/>
        <v>0</v>
      </c>
      <c r="Y10">
        <f t="shared" si="9"/>
        <v>0</v>
      </c>
      <c r="Z10" t="b">
        <f t="shared" si="20"/>
        <v>0</v>
      </c>
      <c r="AA10" t="b">
        <f t="shared" si="10"/>
        <v>0</v>
      </c>
      <c r="AB10">
        <v>0</v>
      </c>
      <c r="AD10" s="1">
        <v>308</v>
      </c>
      <c r="AE10" t="e">
        <f>VLOOKUP($AD10,excitation!$A$1:$CV$577,MATCH(C$2,excitation!$A$1:$CV$1,0),0)</f>
        <v>#N/A</v>
      </c>
      <c r="AF10" t="e">
        <f>VLOOKUP($AD10,emission!$A$1:$CV$577,MATCH($C$2,emission!$A$1:$CV$1,0),0)</f>
        <v>#N/A</v>
      </c>
      <c r="AG10">
        <f>VLOOKUP($AD10,excitation!$A$1:$CV$577,MATCH(C$3,excitation!$A$1:$CV$1,0),0)</f>
        <v>0.30099999999999999</v>
      </c>
      <c r="AH10">
        <f>VLOOKUP($AD10,emission!$A$1:$CV$577,MATCH($C$3,emission!$A$1:$CV$1,0),0)</f>
        <v>0</v>
      </c>
      <c r="AI10" t="e">
        <f>VLOOKUP($AD10,excitation!$A$1:$CV$577,MATCH(C$4,excitation!$A$1:$CV$1,0),0)</f>
        <v>#N/A</v>
      </c>
      <c r="AJ10" t="e">
        <f>VLOOKUP($AD10,emission!$A$1:$CV$577,MATCH($C$4,emission!$A$1:$CV$1,0),0)</f>
        <v>#N/A</v>
      </c>
      <c r="AK10">
        <f>VLOOKUP($AD10,excitation!$A$1:$CV$577,MATCH(C$5,excitation!$A$1:$CV$1,0),0)</f>
        <v>0.27839999999999998</v>
      </c>
      <c r="AL10">
        <f>VLOOKUP($AD10,emission!$A$1:$CV$577,MATCH($C$5,emission!$A$1:$CV$1,0),0)</f>
        <v>0</v>
      </c>
      <c r="AM10">
        <f>VLOOKUP($AD10,excitation!$A$1:$CV$577,MATCH(C$6,excitation!$A$1:$CV$1,0),0)</f>
        <v>0.14710000000000001</v>
      </c>
      <c r="AN10">
        <f>VLOOKUP($AD10,emission!$A$1:$CV$577,MATCH($C$6,emission!$A$1:$CV$1,0),0)</f>
        <v>0</v>
      </c>
      <c r="AO10">
        <f>VLOOKUP($AD10,excitation!$A$1:$CV$577,MATCH(C$7,excitation!$A$1:$CV$1,0),0)</f>
        <v>5.33E-2</v>
      </c>
      <c r="AP10">
        <f>VLOOKUP($AD10,emission!$A$1:$CV$577,MATCH($C$7,emission!$A$1:$CV$1,0),0)</f>
        <v>0</v>
      </c>
      <c r="AQ10">
        <f>VLOOKUP($AD10,excitation!$A$1:$CV$577,MATCH(C$8,excitation!$A$1:$CV$1,0),0)</f>
        <v>7.3499999999999996E-2</v>
      </c>
      <c r="AR10">
        <f>VLOOKUP($AD10,emission!$A$1:$CV$577,MATCH($C$8,emission!$A$1:$CV$1,0),0)</f>
        <v>0</v>
      </c>
      <c r="AS10" t="e">
        <f>VLOOKUP($AD10,excitation!$A$1:$CV$577,MATCH(C$9,excitation!$A$1:$CV$1,0),0)</f>
        <v>#N/A</v>
      </c>
      <c r="AT10" t="e">
        <f>VLOOKUP($AD10,emission!$A$1:$CV$577,MATCH($C$9,emission!$A$1:$CV$1,0),0)</f>
        <v>#N/A</v>
      </c>
      <c r="AU10">
        <f>VLOOKUP($AD10,excitation!$A$1:$CV$577,MATCH(C$10,excitation!$A$1:$CV$1,0),0)</f>
        <v>0</v>
      </c>
      <c r="AV10">
        <f>VLOOKUP($AD10,emission!$A$1:$CV$577,MATCH($C$10,emission!$A$1:$CV$1,0),0)</f>
        <v>0</v>
      </c>
      <c r="AW10" t="e">
        <f>VLOOKUP($AD10,excitation!$A$1:$CV$577,MATCH(C$11,excitation!$A$1:$CV$1,0),0)</f>
        <v>#N/A</v>
      </c>
      <c r="AX10" t="e">
        <f>VLOOKUP($AD10,emission!$A$1:$CV$577,MATCH($C$11,emission!$A$1:$CV$1,0),0)</f>
        <v>#N/A</v>
      </c>
      <c r="BD10" s="1">
        <v>9</v>
      </c>
      <c r="BE10" t="b">
        <v>1</v>
      </c>
      <c r="BF10" t="b">
        <v>1</v>
      </c>
    </row>
    <row r="11" spans="1:58" x14ac:dyDescent="0.25">
      <c r="B11">
        <v>10</v>
      </c>
      <c r="C11" s="23" t="s">
        <v>2</v>
      </c>
      <c r="F11" s="33"/>
      <c r="G11">
        <v>309</v>
      </c>
      <c r="H11" t="b">
        <f t="shared" si="11"/>
        <v>0</v>
      </c>
      <c r="I11" t="b">
        <f t="shared" si="1"/>
        <v>0</v>
      </c>
      <c r="J11">
        <f t="shared" si="12"/>
        <v>0.31219999999999998</v>
      </c>
      <c r="K11">
        <f t="shared" si="2"/>
        <v>0</v>
      </c>
      <c r="L11" t="b">
        <f t="shared" si="13"/>
        <v>0</v>
      </c>
      <c r="M11" t="b">
        <f t="shared" si="3"/>
        <v>0</v>
      </c>
      <c r="N11">
        <f t="shared" si="14"/>
        <v>0.27500000000000002</v>
      </c>
      <c r="O11">
        <f t="shared" si="4"/>
        <v>0</v>
      </c>
      <c r="P11">
        <f t="shared" si="15"/>
        <v>0.1424</v>
      </c>
      <c r="Q11">
        <f t="shared" si="5"/>
        <v>0</v>
      </c>
      <c r="R11">
        <f t="shared" si="16"/>
        <v>4.3099999999999999E-2</v>
      </c>
      <c r="S11">
        <f t="shared" si="6"/>
        <v>0</v>
      </c>
      <c r="T11">
        <f t="shared" si="17"/>
        <v>6.7699999999999996E-2</v>
      </c>
      <c r="U11">
        <f t="shared" si="7"/>
        <v>0</v>
      </c>
      <c r="V11" t="b">
        <f t="shared" si="18"/>
        <v>0</v>
      </c>
      <c r="W11" t="b">
        <f t="shared" si="8"/>
        <v>0</v>
      </c>
      <c r="X11">
        <f t="shared" si="19"/>
        <v>0</v>
      </c>
      <c r="Y11">
        <f t="shared" si="9"/>
        <v>0</v>
      </c>
      <c r="Z11" t="b">
        <f t="shared" si="20"/>
        <v>0</v>
      </c>
      <c r="AA11" t="b">
        <f t="shared" si="10"/>
        <v>0</v>
      </c>
      <c r="AB11">
        <v>0</v>
      </c>
      <c r="AD11" s="1">
        <v>309</v>
      </c>
      <c r="AE11" t="e">
        <f>VLOOKUP($AD11,excitation!$A$1:$CV$577,MATCH(C$2,excitation!$A$1:$CV$1,0),0)</f>
        <v>#N/A</v>
      </c>
      <c r="AF11" t="e">
        <f>VLOOKUP($AD11,emission!$A$1:$CV$577,MATCH($C$2,emission!$A$1:$CV$1,0),0)</f>
        <v>#N/A</v>
      </c>
      <c r="AG11">
        <f>VLOOKUP($AD11,excitation!$A$1:$CV$577,MATCH(C$3,excitation!$A$1:$CV$1,0),0)</f>
        <v>0.31219999999999998</v>
      </c>
      <c r="AH11">
        <f>VLOOKUP($AD11,emission!$A$1:$CV$577,MATCH($C$3,emission!$A$1:$CV$1,0),0)</f>
        <v>0</v>
      </c>
      <c r="AI11" t="e">
        <f>VLOOKUP($AD11,excitation!$A$1:$CV$577,MATCH(C$4,excitation!$A$1:$CV$1,0),0)</f>
        <v>#N/A</v>
      </c>
      <c r="AJ11" t="e">
        <f>VLOOKUP($AD11,emission!$A$1:$CV$577,MATCH($C$4,emission!$A$1:$CV$1,0),0)</f>
        <v>#N/A</v>
      </c>
      <c r="AK11">
        <f>VLOOKUP($AD11,excitation!$A$1:$CV$577,MATCH(C$5,excitation!$A$1:$CV$1,0),0)</f>
        <v>0.27500000000000002</v>
      </c>
      <c r="AL11">
        <f>VLOOKUP($AD11,emission!$A$1:$CV$577,MATCH($C$5,emission!$A$1:$CV$1,0),0)</f>
        <v>0</v>
      </c>
      <c r="AM11">
        <f>VLOOKUP($AD11,excitation!$A$1:$CV$577,MATCH(C$6,excitation!$A$1:$CV$1,0),0)</f>
        <v>0.1424</v>
      </c>
      <c r="AN11">
        <f>VLOOKUP($AD11,emission!$A$1:$CV$577,MATCH($C$6,emission!$A$1:$CV$1,0),0)</f>
        <v>0</v>
      </c>
      <c r="AO11">
        <f>VLOOKUP($AD11,excitation!$A$1:$CV$577,MATCH(C$7,excitation!$A$1:$CV$1,0),0)</f>
        <v>4.3099999999999999E-2</v>
      </c>
      <c r="AP11">
        <f>VLOOKUP($AD11,emission!$A$1:$CV$577,MATCH($C$7,emission!$A$1:$CV$1,0),0)</f>
        <v>0</v>
      </c>
      <c r="AQ11">
        <f>VLOOKUP($AD11,excitation!$A$1:$CV$577,MATCH(C$8,excitation!$A$1:$CV$1,0),0)</f>
        <v>6.7699999999999996E-2</v>
      </c>
      <c r="AR11">
        <f>VLOOKUP($AD11,emission!$A$1:$CV$577,MATCH($C$8,emission!$A$1:$CV$1,0),0)</f>
        <v>0</v>
      </c>
      <c r="AS11" t="e">
        <f>VLOOKUP($AD11,excitation!$A$1:$CV$577,MATCH(C$9,excitation!$A$1:$CV$1,0),0)</f>
        <v>#N/A</v>
      </c>
      <c r="AT11" t="e">
        <f>VLOOKUP($AD11,emission!$A$1:$CV$577,MATCH($C$9,emission!$A$1:$CV$1,0),0)</f>
        <v>#N/A</v>
      </c>
      <c r="AU11">
        <f>VLOOKUP($AD11,excitation!$A$1:$CV$577,MATCH(C$10,excitation!$A$1:$CV$1,0),0)</f>
        <v>0</v>
      </c>
      <c r="AV11">
        <f>VLOOKUP($AD11,emission!$A$1:$CV$577,MATCH($C$10,emission!$A$1:$CV$1,0),0)</f>
        <v>0</v>
      </c>
      <c r="AW11" t="e">
        <f>VLOOKUP($AD11,excitation!$A$1:$CV$577,MATCH(C$11,excitation!$A$1:$CV$1,0),0)</f>
        <v>#N/A</v>
      </c>
      <c r="AX11" t="e">
        <f>VLOOKUP($AD11,emission!$A$1:$CV$577,MATCH($C$11,emission!$A$1:$CV$1,0),0)</f>
        <v>#N/A</v>
      </c>
      <c r="BD11">
        <v>10</v>
      </c>
      <c r="BE11" t="b">
        <v>0</v>
      </c>
      <c r="BF11" t="b">
        <v>0</v>
      </c>
    </row>
    <row r="12" spans="1:58" x14ac:dyDescent="0.25">
      <c r="B12" s="13"/>
      <c r="G12">
        <v>310</v>
      </c>
      <c r="H12" t="b">
        <f t="shared" si="11"/>
        <v>0</v>
      </c>
      <c r="I12" t="b">
        <f t="shared" si="1"/>
        <v>0</v>
      </c>
      <c r="J12">
        <f t="shared" si="12"/>
        <v>0.32519999999999999</v>
      </c>
      <c r="K12">
        <f t="shared" si="2"/>
        <v>0</v>
      </c>
      <c r="L12" t="b">
        <f t="shared" si="13"/>
        <v>0</v>
      </c>
      <c r="M12" t="b">
        <f t="shared" si="3"/>
        <v>0</v>
      </c>
      <c r="N12">
        <f t="shared" si="14"/>
        <v>0.27289999999999998</v>
      </c>
      <c r="O12">
        <f t="shared" si="4"/>
        <v>0</v>
      </c>
      <c r="P12">
        <f t="shared" si="15"/>
        <v>0.13900000000000001</v>
      </c>
      <c r="Q12">
        <f t="shared" si="5"/>
        <v>0</v>
      </c>
      <c r="R12">
        <f t="shared" si="16"/>
        <v>4.5199999999999997E-2</v>
      </c>
      <c r="S12">
        <f t="shared" si="6"/>
        <v>0</v>
      </c>
      <c r="T12">
        <f t="shared" si="17"/>
        <v>5.79E-2</v>
      </c>
      <c r="U12">
        <f t="shared" si="7"/>
        <v>0</v>
      </c>
      <c r="V12" t="b">
        <f t="shared" si="18"/>
        <v>0</v>
      </c>
      <c r="W12" t="b">
        <f t="shared" si="8"/>
        <v>0</v>
      </c>
      <c r="X12">
        <f t="shared" si="19"/>
        <v>0</v>
      </c>
      <c r="Y12">
        <f t="shared" si="9"/>
        <v>0</v>
      </c>
      <c r="Z12" t="b">
        <f t="shared" si="20"/>
        <v>0</v>
      </c>
      <c r="AA12" t="b">
        <f t="shared" si="10"/>
        <v>0</v>
      </c>
      <c r="AB12">
        <v>0</v>
      </c>
      <c r="AD12" s="1">
        <v>310</v>
      </c>
      <c r="AE12" t="e">
        <f>VLOOKUP($AD12,excitation!$A$1:$CV$577,MATCH(C$2,excitation!$A$1:$CV$1,0),0)</f>
        <v>#N/A</v>
      </c>
      <c r="AF12" t="e">
        <f>VLOOKUP($AD12,emission!$A$1:$CV$577,MATCH($C$2,emission!$A$1:$CV$1,0),0)</f>
        <v>#N/A</v>
      </c>
      <c r="AG12">
        <f>VLOOKUP($AD12,excitation!$A$1:$CV$577,MATCH(C$3,excitation!$A$1:$CV$1,0),0)</f>
        <v>0.32519999999999999</v>
      </c>
      <c r="AH12">
        <f>VLOOKUP($AD12,emission!$A$1:$CV$577,MATCH($C$3,emission!$A$1:$CV$1,0),0)</f>
        <v>0</v>
      </c>
      <c r="AI12" t="e">
        <f>VLOOKUP($AD12,excitation!$A$1:$CV$577,MATCH(C$4,excitation!$A$1:$CV$1,0),0)</f>
        <v>#N/A</v>
      </c>
      <c r="AJ12" t="e">
        <f>VLOOKUP($AD12,emission!$A$1:$CV$577,MATCH($C$4,emission!$A$1:$CV$1,0),0)</f>
        <v>#N/A</v>
      </c>
      <c r="AK12">
        <f>VLOOKUP($AD12,excitation!$A$1:$CV$577,MATCH(C$5,excitation!$A$1:$CV$1,0),0)</f>
        <v>0.27289999999999998</v>
      </c>
      <c r="AL12">
        <f>VLOOKUP($AD12,emission!$A$1:$CV$577,MATCH($C$5,emission!$A$1:$CV$1,0),0)</f>
        <v>0</v>
      </c>
      <c r="AM12">
        <f>VLOOKUP($AD12,excitation!$A$1:$CV$577,MATCH(C$6,excitation!$A$1:$CV$1,0),0)</f>
        <v>0.13900000000000001</v>
      </c>
      <c r="AN12">
        <f>VLOOKUP($AD12,emission!$A$1:$CV$577,MATCH($C$6,emission!$A$1:$CV$1,0),0)</f>
        <v>0</v>
      </c>
      <c r="AO12">
        <f>VLOOKUP($AD12,excitation!$A$1:$CV$577,MATCH(C$7,excitation!$A$1:$CV$1,0),0)</f>
        <v>4.5199999999999997E-2</v>
      </c>
      <c r="AP12">
        <f>VLOOKUP($AD12,emission!$A$1:$CV$577,MATCH($C$7,emission!$A$1:$CV$1,0),0)</f>
        <v>0</v>
      </c>
      <c r="AQ12">
        <f>VLOOKUP($AD12,excitation!$A$1:$CV$577,MATCH(C$8,excitation!$A$1:$CV$1,0),0)</f>
        <v>5.79E-2</v>
      </c>
      <c r="AR12">
        <f>VLOOKUP($AD12,emission!$A$1:$CV$577,MATCH($C$8,emission!$A$1:$CV$1,0),0)</f>
        <v>0</v>
      </c>
      <c r="AS12" t="e">
        <f>VLOOKUP($AD12,excitation!$A$1:$CV$577,MATCH(C$9,excitation!$A$1:$CV$1,0),0)</f>
        <v>#N/A</v>
      </c>
      <c r="AT12" t="e">
        <f>VLOOKUP($AD12,emission!$A$1:$CV$577,MATCH($C$9,emission!$A$1:$CV$1,0),0)</f>
        <v>#N/A</v>
      </c>
      <c r="AU12">
        <f>VLOOKUP($AD12,excitation!$A$1:$CV$577,MATCH(C$10,excitation!$A$1:$CV$1,0),0)</f>
        <v>0</v>
      </c>
      <c r="AV12">
        <f>VLOOKUP($AD12,emission!$A$1:$CV$577,MATCH($C$10,emission!$A$1:$CV$1,0),0)</f>
        <v>0</v>
      </c>
      <c r="AW12" t="e">
        <f>VLOOKUP($AD12,excitation!$A$1:$CV$577,MATCH(C$11,excitation!$A$1:$CV$1,0),0)</f>
        <v>#N/A</v>
      </c>
      <c r="AX12" t="e">
        <f>VLOOKUP($AD12,emission!$A$1:$CV$577,MATCH($C$11,emission!$A$1:$CV$1,0),0)</f>
        <v>#N/A</v>
      </c>
    </row>
    <row r="13" spans="1:58" x14ac:dyDescent="0.25">
      <c r="B13" s="1" t="s">
        <v>74</v>
      </c>
      <c r="D13" s="23">
        <v>488</v>
      </c>
      <c r="G13">
        <v>311</v>
      </c>
      <c r="H13" t="b">
        <f t="shared" si="11"/>
        <v>0</v>
      </c>
      <c r="I13" t="b">
        <f t="shared" si="1"/>
        <v>0</v>
      </c>
      <c r="J13">
        <f t="shared" si="12"/>
        <v>0.34079999999999999</v>
      </c>
      <c r="K13">
        <f t="shared" si="2"/>
        <v>0</v>
      </c>
      <c r="L13" t="b">
        <f t="shared" si="13"/>
        <v>0</v>
      </c>
      <c r="M13" t="b">
        <f t="shared" si="3"/>
        <v>0</v>
      </c>
      <c r="N13">
        <f t="shared" si="14"/>
        <v>0.27260000000000001</v>
      </c>
      <c r="O13">
        <f t="shared" si="4"/>
        <v>0</v>
      </c>
      <c r="P13">
        <f t="shared" si="15"/>
        <v>0.13780000000000001</v>
      </c>
      <c r="Q13">
        <f t="shared" si="5"/>
        <v>0</v>
      </c>
      <c r="R13">
        <f t="shared" si="16"/>
        <v>4.3900000000000002E-2</v>
      </c>
      <c r="S13">
        <f t="shared" si="6"/>
        <v>0</v>
      </c>
      <c r="T13">
        <f t="shared" si="17"/>
        <v>5.0799999999999998E-2</v>
      </c>
      <c r="U13">
        <f t="shared" si="7"/>
        <v>0</v>
      </c>
      <c r="V13" t="b">
        <f t="shared" si="18"/>
        <v>0</v>
      </c>
      <c r="W13" t="b">
        <f t="shared" si="8"/>
        <v>0</v>
      </c>
      <c r="X13">
        <f t="shared" si="19"/>
        <v>0</v>
      </c>
      <c r="Y13">
        <f t="shared" si="9"/>
        <v>0</v>
      </c>
      <c r="Z13" t="b">
        <f t="shared" si="20"/>
        <v>0</v>
      </c>
      <c r="AA13" t="b">
        <f t="shared" si="10"/>
        <v>0</v>
      </c>
      <c r="AB13">
        <v>0</v>
      </c>
      <c r="AD13" s="1">
        <v>311</v>
      </c>
      <c r="AE13" t="e">
        <f>VLOOKUP($AD13,excitation!$A$1:$CV$577,MATCH(C$2,excitation!$A$1:$CV$1,0),0)</f>
        <v>#N/A</v>
      </c>
      <c r="AF13" t="e">
        <f>VLOOKUP($AD13,emission!$A$1:$CV$577,MATCH($C$2,emission!$A$1:$CV$1,0),0)</f>
        <v>#N/A</v>
      </c>
      <c r="AG13">
        <f>VLOOKUP($AD13,excitation!$A$1:$CV$577,MATCH(C$3,excitation!$A$1:$CV$1,0),0)</f>
        <v>0.34079999999999999</v>
      </c>
      <c r="AH13">
        <f>VLOOKUP($AD13,emission!$A$1:$CV$577,MATCH($C$3,emission!$A$1:$CV$1,0),0)</f>
        <v>0</v>
      </c>
      <c r="AI13" t="e">
        <f>VLOOKUP($AD13,excitation!$A$1:$CV$577,MATCH(C$4,excitation!$A$1:$CV$1,0),0)</f>
        <v>#N/A</v>
      </c>
      <c r="AJ13" t="e">
        <f>VLOOKUP($AD13,emission!$A$1:$CV$577,MATCH($C$4,emission!$A$1:$CV$1,0),0)</f>
        <v>#N/A</v>
      </c>
      <c r="AK13">
        <f>VLOOKUP($AD13,excitation!$A$1:$CV$577,MATCH(C$5,excitation!$A$1:$CV$1,0),0)</f>
        <v>0.27260000000000001</v>
      </c>
      <c r="AL13">
        <f>VLOOKUP($AD13,emission!$A$1:$CV$577,MATCH($C$5,emission!$A$1:$CV$1,0),0)</f>
        <v>0</v>
      </c>
      <c r="AM13">
        <f>VLOOKUP($AD13,excitation!$A$1:$CV$577,MATCH(C$6,excitation!$A$1:$CV$1,0),0)</f>
        <v>0.13780000000000001</v>
      </c>
      <c r="AN13">
        <f>VLOOKUP($AD13,emission!$A$1:$CV$577,MATCH($C$6,emission!$A$1:$CV$1,0),0)</f>
        <v>0</v>
      </c>
      <c r="AO13">
        <f>VLOOKUP($AD13,excitation!$A$1:$CV$577,MATCH(C$7,excitation!$A$1:$CV$1,0),0)</f>
        <v>4.3900000000000002E-2</v>
      </c>
      <c r="AP13">
        <f>VLOOKUP($AD13,emission!$A$1:$CV$577,MATCH($C$7,emission!$A$1:$CV$1,0),0)</f>
        <v>0</v>
      </c>
      <c r="AQ13">
        <f>VLOOKUP($AD13,excitation!$A$1:$CV$577,MATCH(C$8,excitation!$A$1:$CV$1,0),0)</f>
        <v>5.0799999999999998E-2</v>
      </c>
      <c r="AR13">
        <f>VLOOKUP($AD13,emission!$A$1:$CV$577,MATCH($C$8,emission!$A$1:$CV$1,0),0)</f>
        <v>0</v>
      </c>
      <c r="AS13" t="e">
        <f>VLOOKUP($AD13,excitation!$A$1:$CV$577,MATCH(C$9,excitation!$A$1:$CV$1,0),0)</f>
        <v>#N/A</v>
      </c>
      <c r="AT13" t="e">
        <f>VLOOKUP($AD13,emission!$A$1:$CV$577,MATCH($C$9,emission!$A$1:$CV$1,0),0)</f>
        <v>#N/A</v>
      </c>
      <c r="AU13">
        <f>VLOOKUP($AD13,excitation!$A$1:$CV$577,MATCH(C$10,excitation!$A$1:$CV$1,0),0)</f>
        <v>0</v>
      </c>
      <c r="AV13">
        <f>VLOOKUP($AD13,emission!$A$1:$CV$577,MATCH($C$10,emission!$A$1:$CV$1,0),0)</f>
        <v>0</v>
      </c>
      <c r="AW13" t="e">
        <f>VLOOKUP($AD13,excitation!$A$1:$CV$577,MATCH(C$11,excitation!$A$1:$CV$1,0),0)</f>
        <v>#N/A</v>
      </c>
      <c r="AX13" t="e">
        <f>VLOOKUP($AD13,emission!$A$1:$CV$577,MATCH($C$11,emission!$A$1:$CV$1,0),0)</f>
        <v>#N/A</v>
      </c>
      <c r="BE13" t="b">
        <v>1</v>
      </c>
    </row>
    <row r="14" spans="1:58" x14ac:dyDescent="0.25">
      <c r="C14" t="s">
        <v>72</v>
      </c>
      <c r="G14">
        <v>312</v>
      </c>
      <c r="H14" t="b">
        <f t="shared" si="11"/>
        <v>0</v>
      </c>
      <c r="I14" t="b">
        <f t="shared" si="1"/>
        <v>0</v>
      </c>
      <c r="J14">
        <f t="shared" si="12"/>
        <v>0.35749999999999998</v>
      </c>
      <c r="K14">
        <f t="shared" si="2"/>
        <v>0</v>
      </c>
      <c r="L14" t="b">
        <f t="shared" si="13"/>
        <v>0</v>
      </c>
      <c r="M14" t="b">
        <f t="shared" si="3"/>
        <v>0</v>
      </c>
      <c r="N14">
        <f t="shared" si="14"/>
        <v>0.27429999999999999</v>
      </c>
      <c r="O14">
        <f t="shared" si="4"/>
        <v>0</v>
      </c>
      <c r="P14">
        <f t="shared" si="15"/>
        <v>0.13800000000000001</v>
      </c>
      <c r="Q14">
        <f t="shared" si="5"/>
        <v>0</v>
      </c>
      <c r="R14">
        <f t="shared" si="16"/>
        <v>3.9600000000000003E-2</v>
      </c>
      <c r="S14">
        <f t="shared" si="6"/>
        <v>0</v>
      </c>
      <c r="T14">
        <f t="shared" si="17"/>
        <v>5.2699999999999997E-2</v>
      </c>
      <c r="U14">
        <f t="shared" si="7"/>
        <v>0</v>
      </c>
      <c r="V14" t="b">
        <f t="shared" si="18"/>
        <v>0</v>
      </c>
      <c r="W14" t="b">
        <f t="shared" si="8"/>
        <v>0</v>
      </c>
      <c r="X14">
        <f t="shared" si="19"/>
        <v>0</v>
      </c>
      <c r="Y14">
        <f t="shared" si="9"/>
        <v>0</v>
      </c>
      <c r="Z14" t="b">
        <f t="shared" si="20"/>
        <v>0</v>
      </c>
      <c r="AA14" t="b">
        <f t="shared" si="10"/>
        <v>0</v>
      </c>
      <c r="AB14">
        <v>0</v>
      </c>
      <c r="AD14" s="1">
        <v>312</v>
      </c>
      <c r="AE14" t="e">
        <f>VLOOKUP($AD14,excitation!$A$1:$CV$577,MATCH(C$2,excitation!$A$1:$CV$1,0),0)</f>
        <v>#N/A</v>
      </c>
      <c r="AF14" t="e">
        <f>VLOOKUP($AD14,emission!$A$1:$CV$577,MATCH($C$2,emission!$A$1:$CV$1,0),0)</f>
        <v>#N/A</v>
      </c>
      <c r="AG14">
        <f>VLOOKUP($AD14,excitation!$A$1:$CV$577,MATCH(C$3,excitation!$A$1:$CV$1,0),0)</f>
        <v>0.35749999999999998</v>
      </c>
      <c r="AH14">
        <f>VLOOKUP($AD14,emission!$A$1:$CV$577,MATCH($C$3,emission!$A$1:$CV$1,0),0)</f>
        <v>0</v>
      </c>
      <c r="AI14" t="e">
        <f>VLOOKUP($AD14,excitation!$A$1:$CV$577,MATCH(C$4,excitation!$A$1:$CV$1,0),0)</f>
        <v>#N/A</v>
      </c>
      <c r="AJ14" t="e">
        <f>VLOOKUP($AD14,emission!$A$1:$CV$577,MATCH($C$4,emission!$A$1:$CV$1,0),0)</f>
        <v>#N/A</v>
      </c>
      <c r="AK14">
        <f>VLOOKUP($AD14,excitation!$A$1:$CV$577,MATCH(C$5,excitation!$A$1:$CV$1,0),0)</f>
        <v>0.27429999999999999</v>
      </c>
      <c r="AL14">
        <f>VLOOKUP($AD14,emission!$A$1:$CV$577,MATCH($C$5,emission!$A$1:$CV$1,0),0)</f>
        <v>0</v>
      </c>
      <c r="AM14">
        <f>VLOOKUP($AD14,excitation!$A$1:$CV$577,MATCH(C$6,excitation!$A$1:$CV$1,0),0)</f>
        <v>0.13800000000000001</v>
      </c>
      <c r="AN14">
        <f>VLOOKUP($AD14,emission!$A$1:$CV$577,MATCH($C$6,emission!$A$1:$CV$1,0),0)</f>
        <v>0</v>
      </c>
      <c r="AO14">
        <f>VLOOKUP($AD14,excitation!$A$1:$CV$577,MATCH(C$7,excitation!$A$1:$CV$1,0),0)</f>
        <v>3.9600000000000003E-2</v>
      </c>
      <c r="AP14">
        <f>VLOOKUP($AD14,emission!$A$1:$CV$577,MATCH($C$7,emission!$A$1:$CV$1,0),0)</f>
        <v>0</v>
      </c>
      <c r="AQ14">
        <f>VLOOKUP($AD14,excitation!$A$1:$CV$577,MATCH(C$8,excitation!$A$1:$CV$1,0),0)</f>
        <v>5.2699999999999997E-2</v>
      </c>
      <c r="AR14">
        <f>VLOOKUP($AD14,emission!$A$1:$CV$577,MATCH($C$8,emission!$A$1:$CV$1,0),0)</f>
        <v>0</v>
      </c>
      <c r="AS14" t="e">
        <f>VLOOKUP($AD14,excitation!$A$1:$CV$577,MATCH(C$9,excitation!$A$1:$CV$1,0),0)</f>
        <v>#N/A</v>
      </c>
      <c r="AT14" t="e">
        <f>VLOOKUP($AD14,emission!$A$1:$CV$577,MATCH($C$9,emission!$A$1:$CV$1,0),0)</f>
        <v>#N/A</v>
      </c>
      <c r="AU14">
        <f>VLOOKUP($AD14,excitation!$A$1:$CV$577,MATCH(C$10,excitation!$A$1:$CV$1,0),0)</f>
        <v>0</v>
      </c>
      <c r="AV14">
        <f>VLOOKUP($AD14,emission!$A$1:$CV$577,MATCH($C$10,emission!$A$1:$CV$1,0),0)</f>
        <v>0</v>
      </c>
      <c r="AW14" t="e">
        <f>VLOOKUP($AD14,excitation!$A$1:$CV$577,MATCH(C$11,excitation!$A$1:$CV$1,0),0)</f>
        <v>#N/A</v>
      </c>
      <c r="AX14" t="e">
        <f>VLOOKUP($AD14,emission!$A$1:$CV$577,MATCH($C$11,emission!$A$1:$CV$1,0),0)</f>
        <v>#N/A</v>
      </c>
      <c r="BE14" t="b">
        <v>0</v>
      </c>
    </row>
    <row r="15" spans="1:58" x14ac:dyDescent="0.25">
      <c r="G15">
        <v>313</v>
      </c>
      <c r="H15" t="b">
        <f t="shared" si="11"/>
        <v>0</v>
      </c>
      <c r="I15" t="b">
        <f t="shared" si="1"/>
        <v>0</v>
      </c>
      <c r="J15">
        <f t="shared" si="12"/>
        <v>0.37580000000000002</v>
      </c>
      <c r="K15">
        <f t="shared" si="2"/>
        <v>0</v>
      </c>
      <c r="L15" t="b">
        <f t="shared" si="13"/>
        <v>0</v>
      </c>
      <c r="M15" t="b">
        <f t="shared" si="3"/>
        <v>0</v>
      </c>
      <c r="N15">
        <f t="shared" si="14"/>
        <v>0.2737</v>
      </c>
      <c r="O15">
        <f t="shared" si="4"/>
        <v>0</v>
      </c>
      <c r="P15">
        <f t="shared" si="15"/>
        <v>0.13869999999999999</v>
      </c>
      <c r="Q15">
        <f t="shared" si="5"/>
        <v>0</v>
      </c>
      <c r="R15">
        <f t="shared" si="16"/>
        <v>3.85E-2</v>
      </c>
      <c r="S15">
        <f t="shared" si="6"/>
        <v>0</v>
      </c>
      <c r="T15">
        <f t="shared" si="17"/>
        <v>4.6199999999999998E-2</v>
      </c>
      <c r="U15">
        <f t="shared" si="7"/>
        <v>0</v>
      </c>
      <c r="V15" t="b">
        <f t="shared" si="18"/>
        <v>0</v>
      </c>
      <c r="W15" t="b">
        <f t="shared" si="8"/>
        <v>0</v>
      </c>
      <c r="X15">
        <f t="shared" si="19"/>
        <v>0</v>
      </c>
      <c r="Y15">
        <f t="shared" si="9"/>
        <v>0</v>
      </c>
      <c r="Z15" t="b">
        <f t="shared" si="20"/>
        <v>0</v>
      </c>
      <c r="AA15" t="b">
        <f t="shared" si="10"/>
        <v>0</v>
      </c>
      <c r="AB15">
        <v>0</v>
      </c>
      <c r="AD15" s="1">
        <v>313</v>
      </c>
      <c r="AE15" t="e">
        <f>VLOOKUP($AD15,excitation!$A$1:$CV$577,MATCH(C$2,excitation!$A$1:$CV$1,0),0)</f>
        <v>#N/A</v>
      </c>
      <c r="AF15" t="e">
        <f>VLOOKUP($AD15,emission!$A$1:$CV$577,MATCH($C$2,emission!$A$1:$CV$1,0),0)</f>
        <v>#N/A</v>
      </c>
      <c r="AG15">
        <f>VLOOKUP($AD15,excitation!$A$1:$CV$577,MATCH(C$3,excitation!$A$1:$CV$1,0),0)</f>
        <v>0.37580000000000002</v>
      </c>
      <c r="AH15">
        <f>VLOOKUP($AD15,emission!$A$1:$CV$577,MATCH($C$3,emission!$A$1:$CV$1,0),0)</f>
        <v>0</v>
      </c>
      <c r="AI15" t="e">
        <f>VLOOKUP($AD15,excitation!$A$1:$CV$577,MATCH(C$4,excitation!$A$1:$CV$1,0),0)</f>
        <v>#N/A</v>
      </c>
      <c r="AJ15" t="e">
        <f>VLOOKUP($AD15,emission!$A$1:$CV$577,MATCH($C$4,emission!$A$1:$CV$1,0),0)</f>
        <v>#N/A</v>
      </c>
      <c r="AK15">
        <f>VLOOKUP($AD15,excitation!$A$1:$CV$577,MATCH(C$5,excitation!$A$1:$CV$1,0),0)</f>
        <v>0.2737</v>
      </c>
      <c r="AL15">
        <f>VLOOKUP($AD15,emission!$A$1:$CV$577,MATCH($C$5,emission!$A$1:$CV$1,0),0)</f>
        <v>0</v>
      </c>
      <c r="AM15">
        <f>VLOOKUP($AD15,excitation!$A$1:$CV$577,MATCH(C$6,excitation!$A$1:$CV$1,0),0)</f>
        <v>0.13869999999999999</v>
      </c>
      <c r="AN15">
        <f>VLOOKUP($AD15,emission!$A$1:$CV$577,MATCH($C$6,emission!$A$1:$CV$1,0),0)</f>
        <v>0</v>
      </c>
      <c r="AO15">
        <f>VLOOKUP($AD15,excitation!$A$1:$CV$577,MATCH(C$7,excitation!$A$1:$CV$1,0),0)</f>
        <v>3.85E-2</v>
      </c>
      <c r="AP15">
        <f>VLOOKUP($AD15,emission!$A$1:$CV$577,MATCH($C$7,emission!$A$1:$CV$1,0),0)</f>
        <v>0</v>
      </c>
      <c r="AQ15">
        <f>VLOOKUP($AD15,excitation!$A$1:$CV$577,MATCH(C$8,excitation!$A$1:$CV$1,0),0)</f>
        <v>4.6199999999999998E-2</v>
      </c>
      <c r="AR15">
        <f>VLOOKUP($AD15,emission!$A$1:$CV$577,MATCH($C$8,emission!$A$1:$CV$1,0),0)</f>
        <v>0</v>
      </c>
      <c r="AS15" t="e">
        <f>VLOOKUP($AD15,excitation!$A$1:$CV$577,MATCH(C$9,excitation!$A$1:$CV$1,0),0)</f>
        <v>#N/A</v>
      </c>
      <c r="AT15" t="e">
        <f>VLOOKUP($AD15,emission!$A$1:$CV$577,MATCH($C$9,emission!$A$1:$CV$1,0),0)</f>
        <v>#N/A</v>
      </c>
      <c r="AU15">
        <f>VLOOKUP($AD15,excitation!$A$1:$CV$577,MATCH(C$10,excitation!$A$1:$CV$1,0),0)</f>
        <v>0</v>
      </c>
      <c r="AV15">
        <f>VLOOKUP($AD15,emission!$A$1:$CV$577,MATCH($C$10,emission!$A$1:$CV$1,0),0)</f>
        <v>0</v>
      </c>
      <c r="AW15" t="e">
        <f>VLOOKUP($AD15,excitation!$A$1:$CV$577,MATCH(C$11,excitation!$A$1:$CV$1,0),0)</f>
        <v>#N/A</v>
      </c>
      <c r="AX15" t="e">
        <f>VLOOKUP($AD15,emission!$A$1:$CV$577,MATCH($C$11,emission!$A$1:$CV$1,0),0)</f>
        <v>#N/A</v>
      </c>
    </row>
    <row r="16" spans="1:58" x14ac:dyDescent="0.25">
      <c r="G16">
        <v>314</v>
      </c>
      <c r="H16" t="b">
        <f t="shared" si="11"/>
        <v>0</v>
      </c>
      <c r="I16" t="b">
        <f t="shared" si="1"/>
        <v>0</v>
      </c>
      <c r="J16">
        <f t="shared" si="12"/>
        <v>0.39629999999999999</v>
      </c>
      <c r="K16">
        <f t="shared" si="2"/>
        <v>0</v>
      </c>
      <c r="L16" t="b">
        <f t="shared" si="13"/>
        <v>0</v>
      </c>
      <c r="M16" t="b">
        <f t="shared" si="3"/>
        <v>0</v>
      </c>
      <c r="N16">
        <f t="shared" si="14"/>
        <v>0.27429999999999999</v>
      </c>
      <c r="O16">
        <f t="shared" si="4"/>
        <v>0</v>
      </c>
      <c r="P16">
        <f t="shared" si="15"/>
        <v>0.14000000000000001</v>
      </c>
      <c r="Q16">
        <f t="shared" si="5"/>
        <v>0</v>
      </c>
      <c r="R16">
        <f t="shared" si="16"/>
        <v>3.7999999999999999E-2</v>
      </c>
      <c r="S16">
        <f t="shared" si="6"/>
        <v>0</v>
      </c>
      <c r="T16">
        <f t="shared" si="17"/>
        <v>4.2700000000000002E-2</v>
      </c>
      <c r="U16">
        <f t="shared" si="7"/>
        <v>0</v>
      </c>
      <c r="V16" t="b">
        <f t="shared" si="18"/>
        <v>0</v>
      </c>
      <c r="W16" t="b">
        <f t="shared" si="8"/>
        <v>0</v>
      </c>
      <c r="X16">
        <f t="shared" si="19"/>
        <v>0</v>
      </c>
      <c r="Y16">
        <f t="shared" si="9"/>
        <v>0</v>
      </c>
      <c r="Z16" t="b">
        <f t="shared" si="20"/>
        <v>0</v>
      </c>
      <c r="AA16" t="b">
        <f t="shared" si="10"/>
        <v>0</v>
      </c>
      <c r="AB16">
        <v>0</v>
      </c>
      <c r="AD16" s="1">
        <v>314</v>
      </c>
      <c r="AE16" t="e">
        <f>VLOOKUP($AD16,excitation!$A$1:$CV$577,MATCH(C$2,excitation!$A$1:$CV$1,0),0)</f>
        <v>#N/A</v>
      </c>
      <c r="AF16" t="e">
        <f>VLOOKUP($AD16,emission!$A$1:$CV$577,MATCH($C$2,emission!$A$1:$CV$1,0),0)</f>
        <v>#N/A</v>
      </c>
      <c r="AG16">
        <f>VLOOKUP($AD16,excitation!$A$1:$CV$577,MATCH(C$3,excitation!$A$1:$CV$1,0),0)</f>
        <v>0.39629999999999999</v>
      </c>
      <c r="AH16">
        <f>VLOOKUP($AD16,emission!$A$1:$CV$577,MATCH($C$3,emission!$A$1:$CV$1,0),0)</f>
        <v>0</v>
      </c>
      <c r="AI16" t="e">
        <f>VLOOKUP($AD16,excitation!$A$1:$CV$577,MATCH(C$4,excitation!$A$1:$CV$1,0),0)</f>
        <v>#N/A</v>
      </c>
      <c r="AJ16" t="e">
        <f>VLOOKUP($AD16,emission!$A$1:$CV$577,MATCH($C$4,emission!$A$1:$CV$1,0),0)</f>
        <v>#N/A</v>
      </c>
      <c r="AK16">
        <f>VLOOKUP($AD16,excitation!$A$1:$CV$577,MATCH(C$5,excitation!$A$1:$CV$1,0),0)</f>
        <v>0.27429999999999999</v>
      </c>
      <c r="AL16">
        <f>VLOOKUP($AD16,emission!$A$1:$CV$577,MATCH($C$5,emission!$A$1:$CV$1,0),0)</f>
        <v>0</v>
      </c>
      <c r="AM16">
        <f>VLOOKUP($AD16,excitation!$A$1:$CV$577,MATCH(C$6,excitation!$A$1:$CV$1,0),0)</f>
        <v>0.14000000000000001</v>
      </c>
      <c r="AN16">
        <f>VLOOKUP($AD16,emission!$A$1:$CV$577,MATCH($C$6,emission!$A$1:$CV$1,0),0)</f>
        <v>0</v>
      </c>
      <c r="AO16">
        <f>VLOOKUP($AD16,excitation!$A$1:$CV$577,MATCH(C$7,excitation!$A$1:$CV$1,0),0)</f>
        <v>3.7999999999999999E-2</v>
      </c>
      <c r="AP16">
        <f>VLOOKUP($AD16,emission!$A$1:$CV$577,MATCH($C$7,emission!$A$1:$CV$1,0),0)</f>
        <v>0</v>
      </c>
      <c r="AQ16">
        <f>VLOOKUP($AD16,excitation!$A$1:$CV$577,MATCH(C$8,excitation!$A$1:$CV$1,0),0)</f>
        <v>4.2700000000000002E-2</v>
      </c>
      <c r="AR16">
        <f>VLOOKUP($AD16,emission!$A$1:$CV$577,MATCH($C$8,emission!$A$1:$CV$1,0),0)</f>
        <v>0</v>
      </c>
      <c r="AS16" t="e">
        <f>VLOOKUP($AD16,excitation!$A$1:$CV$577,MATCH(C$9,excitation!$A$1:$CV$1,0),0)</f>
        <v>#N/A</v>
      </c>
      <c r="AT16" t="e">
        <f>VLOOKUP($AD16,emission!$A$1:$CV$577,MATCH($C$9,emission!$A$1:$CV$1,0),0)</f>
        <v>#N/A</v>
      </c>
      <c r="AU16">
        <f>VLOOKUP($AD16,excitation!$A$1:$CV$577,MATCH(C$10,excitation!$A$1:$CV$1,0),0)</f>
        <v>0</v>
      </c>
      <c r="AV16">
        <f>VLOOKUP($AD16,emission!$A$1:$CV$577,MATCH($C$10,emission!$A$1:$CV$1,0),0)</f>
        <v>0</v>
      </c>
      <c r="AW16" t="e">
        <f>VLOOKUP($AD16,excitation!$A$1:$CV$577,MATCH(C$11,excitation!$A$1:$CV$1,0),0)</f>
        <v>#N/A</v>
      </c>
      <c r="AX16" t="e">
        <f>VLOOKUP($AD16,emission!$A$1:$CV$577,MATCH($C$11,emission!$A$1:$CV$1,0),0)</f>
        <v>#N/A</v>
      </c>
    </row>
    <row r="17" spans="7:50" x14ac:dyDescent="0.25">
      <c r="G17">
        <v>315</v>
      </c>
      <c r="H17" t="b">
        <f t="shared" si="11"/>
        <v>0</v>
      </c>
      <c r="I17" t="b">
        <f t="shared" si="1"/>
        <v>0</v>
      </c>
      <c r="J17">
        <f t="shared" si="12"/>
        <v>0.41760000000000003</v>
      </c>
      <c r="K17">
        <f t="shared" si="2"/>
        <v>0</v>
      </c>
      <c r="L17" t="b">
        <f t="shared" si="13"/>
        <v>0</v>
      </c>
      <c r="M17" t="b">
        <f t="shared" si="3"/>
        <v>0</v>
      </c>
      <c r="N17">
        <f t="shared" si="14"/>
        <v>0.2732</v>
      </c>
      <c r="O17">
        <f t="shared" si="4"/>
        <v>0</v>
      </c>
      <c r="P17">
        <f t="shared" si="15"/>
        <v>0.1419</v>
      </c>
      <c r="Q17">
        <f t="shared" si="5"/>
        <v>0</v>
      </c>
      <c r="R17">
        <f t="shared" si="16"/>
        <v>3.6499999999999998E-2</v>
      </c>
      <c r="S17">
        <f t="shared" si="6"/>
        <v>0</v>
      </c>
      <c r="T17">
        <f t="shared" si="17"/>
        <v>3.9699999999999999E-2</v>
      </c>
      <c r="U17">
        <f t="shared" si="7"/>
        <v>0</v>
      </c>
      <c r="V17" t="b">
        <f t="shared" si="18"/>
        <v>0</v>
      </c>
      <c r="W17" t="b">
        <f t="shared" si="8"/>
        <v>0</v>
      </c>
      <c r="X17">
        <f t="shared" si="19"/>
        <v>0</v>
      </c>
      <c r="Y17">
        <f t="shared" si="9"/>
        <v>0</v>
      </c>
      <c r="Z17" t="b">
        <f t="shared" si="20"/>
        <v>0</v>
      </c>
      <c r="AA17" t="b">
        <f t="shared" si="10"/>
        <v>0</v>
      </c>
      <c r="AB17">
        <v>0</v>
      </c>
      <c r="AD17" s="1">
        <v>315</v>
      </c>
      <c r="AE17" t="e">
        <f>VLOOKUP($AD17,excitation!$A$1:$CV$577,MATCH(C$2,excitation!$A$1:$CV$1,0),0)</f>
        <v>#N/A</v>
      </c>
      <c r="AF17" t="e">
        <f>VLOOKUP($AD17,emission!$A$1:$CV$577,MATCH($C$2,emission!$A$1:$CV$1,0),0)</f>
        <v>#N/A</v>
      </c>
      <c r="AG17">
        <f>VLOOKUP($AD17,excitation!$A$1:$CV$577,MATCH(C$3,excitation!$A$1:$CV$1,0),0)</f>
        <v>0.41760000000000003</v>
      </c>
      <c r="AH17">
        <f>VLOOKUP($AD17,emission!$A$1:$CV$577,MATCH($C$3,emission!$A$1:$CV$1,0),0)</f>
        <v>0</v>
      </c>
      <c r="AI17" t="e">
        <f>VLOOKUP($AD17,excitation!$A$1:$CV$577,MATCH(C$4,excitation!$A$1:$CV$1,0),0)</f>
        <v>#N/A</v>
      </c>
      <c r="AJ17" t="e">
        <f>VLOOKUP($AD17,emission!$A$1:$CV$577,MATCH($C$4,emission!$A$1:$CV$1,0),0)</f>
        <v>#N/A</v>
      </c>
      <c r="AK17">
        <f>VLOOKUP($AD17,excitation!$A$1:$CV$577,MATCH(C$5,excitation!$A$1:$CV$1,0),0)</f>
        <v>0.2732</v>
      </c>
      <c r="AL17">
        <f>VLOOKUP($AD17,emission!$A$1:$CV$577,MATCH($C$5,emission!$A$1:$CV$1,0),0)</f>
        <v>0</v>
      </c>
      <c r="AM17">
        <f>VLOOKUP($AD17,excitation!$A$1:$CV$577,MATCH(C$6,excitation!$A$1:$CV$1,0),0)</f>
        <v>0.1419</v>
      </c>
      <c r="AN17">
        <f>VLOOKUP($AD17,emission!$A$1:$CV$577,MATCH($C$6,emission!$A$1:$CV$1,0),0)</f>
        <v>0</v>
      </c>
      <c r="AO17">
        <f>VLOOKUP($AD17,excitation!$A$1:$CV$577,MATCH(C$7,excitation!$A$1:$CV$1,0),0)</f>
        <v>3.6499999999999998E-2</v>
      </c>
      <c r="AP17">
        <f>VLOOKUP($AD17,emission!$A$1:$CV$577,MATCH($C$7,emission!$A$1:$CV$1,0),0)</f>
        <v>0</v>
      </c>
      <c r="AQ17">
        <f>VLOOKUP($AD17,excitation!$A$1:$CV$577,MATCH(C$8,excitation!$A$1:$CV$1,0),0)</f>
        <v>3.9699999999999999E-2</v>
      </c>
      <c r="AR17">
        <f>VLOOKUP($AD17,emission!$A$1:$CV$577,MATCH($C$8,emission!$A$1:$CV$1,0),0)</f>
        <v>0</v>
      </c>
      <c r="AS17" t="e">
        <f>VLOOKUP($AD17,excitation!$A$1:$CV$577,MATCH(C$9,excitation!$A$1:$CV$1,0),0)</f>
        <v>#N/A</v>
      </c>
      <c r="AT17" t="e">
        <f>VLOOKUP($AD17,emission!$A$1:$CV$577,MATCH($C$9,emission!$A$1:$CV$1,0),0)</f>
        <v>#N/A</v>
      </c>
      <c r="AU17">
        <f>VLOOKUP($AD17,excitation!$A$1:$CV$577,MATCH(C$10,excitation!$A$1:$CV$1,0),0)</f>
        <v>0</v>
      </c>
      <c r="AV17">
        <f>VLOOKUP($AD17,emission!$A$1:$CV$577,MATCH($C$10,emission!$A$1:$CV$1,0),0)</f>
        <v>0</v>
      </c>
      <c r="AW17" t="e">
        <f>VLOOKUP($AD17,excitation!$A$1:$CV$577,MATCH(C$11,excitation!$A$1:$CV$1,0),0)</f>
        <v>#N/A</v>
      </c>
      <c r="AX17" t="e">
        <f>VLOOKUP($AD17,emission!$A$1:$CV$577,MATCH($C$11,emission!$A$1:$CV$1,0),0)</f>
        <v>#N/A</v>
      </c>
    </row>
    <row r="18" spans="7:50" x14ac:dyDescent="0.25">
      <c r="G18">
        <v>316</v>
      </c>
      <c r="H18" t="b">
        <f t="shared" si="11"/>
        <v>0</v>
      </c>
      <c r="I18" t="b">
        <f t="shared" si="1"/>
        <v>0</v>
      </c>
      <c r="J18">
        <f t="shared" si="12"/>
        <v>0.439</v>
      </c>
      <c r="K18">
        <f t="shared" si="2"/>
        <v>0</v>
      </c>
      <c r="L18" t="b">
        <f t="shared" si="13"/>
        <v>0</v>
      </c>
      <c r="M18" t="b">
        <f t="shared" si="3"/>
        <v>0</v>
      </c>
      <c r="N18">
        <f t="shared" si="14"/>
        <v>0.2697</v>
      </c>
      <c r="O18">
        <f t="shared" si="4"/>
        <v>0</v>
      </c>
      <c r="P18">
        <f t="shared" si="15"/>
        <v>0.1424</v>
      </c>
      <c r="Q18">
        <f t="shared" si="5"/>
        <v>0</v>
      </c>
      <c r="R18">
        <f t="shared" si="16"/>
        <v>4.1799999999999997E-2</v>
      </c>
      <c r="S18">
        <f t="shared" si="6"/>
        <v>0</v>
      </c>
      <c r="T18">
        <f t="shared" si="17"/>
        <v>4.5600000000000002E-2</v>
      </c>
      <c r="U18">
        <f t="shared" si="7"/>
        <v>0</v>
      </c>
      <c r="V18" t="b">
        <f t="shared" si="18"/>
        <v>0</v>
      </c>
      <c r="W18" t="b">
        <f t="shared" si="8"/>
        <v>0</v>
      </c>
      <c r="X18">
        <f t="shared" si="19"/>
        <v>0</v>
      </c>
      <c r="Y18">
        <f t="shared" si="9"/>
        <v>0</v>
      </c>
      <c r="Z18" t="b">
        <f t="shared" si="20"/>
        <v>0</v>
      </c>
      <c r="AA18" t="b">
        <f t="shared" si="10"/>
        <v>0</v>
      </c>
      <c r="AB18">
        <v>0</v>
      </c>
      <c r="AD18" s="1">
        <v>316</v>
      </c>
      <c r="AE18" t="e">
        <f>VLOOKUP($AD18,excitation!$A$1:$CV$577,MATCH(C$2,excitation!$A$1:$CV$1,0),0)</f>
        <v>#N/A</v>
      </c>
      <c r="AF18" t="e">
        <f>VLOOKUP($AD18,emission!$A$1:$CV$577,MATCH($C$2,emission!$A$1:$CV$1,0),0)</f>
        <v>#N/A</v>
      </c>
      <c r="AG18">
        <f>VLOOKUP($AD18,excitation!$A$1:$CV$577,MATCH(C$3,excitation!$A$1:$CV$1,0),0)</f>
        <v>0.439</v>
      </c>
      <c r="AH18">
        <f>VLOOKUP($AD18,emission!$A$1:$CV$577,MATCH($C$3,emission!$A$1:$CV$1,0),0)</f>
        <v>0</v>
      </c>
      <c r="AI18" t="e">
        <f>VLOOKUP($AD18,excitation!$A$1:$CV$577,MATCH(C$4,excitation!$A$1:$CV$1,0),0)</f>
        <v>#N/A</v>
      </c>
      <c r="AJ18" t="e">
        <f>VLOOKUP($AD18,emission!$A$1:$CV$577,MATCH($C$4,emission!$A$1:$CV$1,0),0)</f>
        <v>#N/A</v>
      </c>
      <c r="AK18">
        <f>VLOOKUP($AD18,excitation!$A$1:$CV$577,MATCH(C$5,excitation!$A$1:$CV$1,0),0)</f>
        <v>0.2697</v>
      </c>
      <c r="AL18">
        <f>VLOOKUP($AD18,emission!$A$1:$CV$577,MATCH($C$5,emission!$A$1:$CV$1,0),0)</f>
        <v>0</v>
      </c>
      <c r="AM18">
        <f>VLOOKUP($AD18,excitation!$A$1:$CV$577,MATCH(C$6,excitation!$A$1:$CV$1,0),0)</f>
        <v>0.1424</v>
      </c>
      <c r="AN18">
        <f>VLOOKUP($AD18,emission!$A$1:$CV$577,MATCH($C$6,emission!$A$1:$CV$1,0),0)</f>
        <v>0</v>
      </c>
      <c r="AO18">
        <f>VLOOKUP($AD18,excitation!$A$1:$CV$577,MATCH(C$7,excitation!$A$1:$CV$1,0),0)</f>
        <v>4.1799999999999997E-2</v>
      </c>
      <c r="AP18">
        <f>VLOOKUP($AD18,emission!$A$1:$CV$577,MATCH($C$7,emission!$A$1:$CV$1,0),0)</f>
        <v>0</v>
      </c>
      <c r="AQ18">
        <f>VLOOKUP($AD18,excitation!$A$1:$CV$577,MATCH(C$8,excitation!$A$1:$CV$1,0),0)</f>
        <v>4.5600000000000002E-2</v>
      </c>
      <c r="AR18">
        <f>VLOOKUP($AD18,emission!$A$1:$CV$577,MATCH($C$8,emission!$A$1:$CV$1,0),0)</f>
        <v>0</v>
      </c>
      <c r="AS18" t="e">
        <f>VLOOKUP($AD18,excitation!$A$1:$CV$577,MATCH(C$9,excitation!$A$1:$CV$1,0),0)</f>
        <v>#N/A</v>
      </c>
      <c r="AT18" t="e">
        <f>VLOOKUP($AD18,emission!$A$1:$CV$577,MATCH($C$9,emission!$A$1:$CV$1,0),0)</f>
        <v>#N/A</v>
      </c>
      <c r="AU18">
        <f>VLOOKUP($AD18,excitation!$A$1:$CV$577,MATCH(C$10,excitation!$A$1:$CV$1,0),0)</f>
        <v>0</v>
      </c>
      <c r="AV18">
        <f>VLOOKUP($AD18,emission!$A$1:$CV$577,MATCH($C$10,emission!$A$1:$CV$1,0),0)</f>
        <v>0</v>
      </c>
      <c r="AW18" t="e">
        <f>VLOOKUP($AD18,excitation!$A$1:$CV$577,MATCH(C$11,excitation!$A$1:$CV$1,0),0)</f>
        <v>#N/A</v>
      </c>
      <c r="AX18" t="e">
        <f>VLOOKUP($AD18,emission!$A$1:$CV$577,MATCH($C$11,emission!$A$1:$CV$1,0),0)</f>
        <v>#N/A</v>
      </c>
    </row>
    <row r="19" spans="7:50" x14ac:dyDescent="0.25">
      <c r="G19">
        <v>317</v>
      </c>
      <c r="H19" t="b">
        <f t="shared" si="11"/>
        <v>0</v>
      </c>
      <c r="I19" t="b">
        <f t="shared" si="1"/>
        <v>0</v>
      </c>
      <c r="J19">
        <f t="shared" si="12"/>
        <v>0.4612</v>
      </c>
      <c r="K19">
        <f t="shared" si="2"/>
        <v>0</v>
      </c>
      <c r="L19" t="b">
        <f t="shared" si="13"/>
        <v>0</v>
      </c>
      <c r="M19" t="b">
        <f t="shared" si="3"/>
        <v>0</v>
      </c>
      <c r="N19">
        <f t="shared" si="14"/>
        <v>0.26679999999999998</v>
      </c>
      <c r="O19">
        <f t="shared" si="4"/>
        <v>0</v>
      </c>
      <c r="P19">
        <f t="shared" si="15"/>
        <v>0.1444</v>
      </c>
      <c r="Q19">
        <f t="shared" si="5"/>
        <v>0</v>
      </c>
      <c r="R19">
        <f t="shared" si="16"/>
        <v>3.8100000000000002E-2</v>
      </c>
      <c r="S19">
        <f t="shared" si="6"/>
        <v>0</v>
      </c>
      <c r="T19">
        <f t="shared" si="17"/>
        <v>3.73E-2</v>
      </c>
      <c r="U19">
        <f t="shared" si="7"/>
        <v>0</v>
      </c>
      <c r="V19" t="b">
        <f t="shared" si="18"/>
        <v>0</v>
      </c>
      <c r="W19" t="b">
        <f t="shared" si="8"/>
        <v>0</v>
      </c>
      <c r="X19">
        <f t="shared" si="19"/>
        <v>0</v>
      </c>
      <c r="Y19">
        <f t="shared" si="9"/>
        <v>0</v>
      </c>
      <c r="Z19" t="b">
        <f t="shared" si="20"/>
        <v>0</v>
      </c>
      <c r="AA19" t="b">
        <f t="shared" si="10"/>
        <v>0</v>
      </c>
      <c r="AB19">
        <v>0</v>
      </c>
      <c r="AD19" s="1">
        <v>317</v>
      </c>
      <c r="AE19" t="e">
        <f>VLOOKUP($AD19,excitation!$A$1:$CV$577,MATCH(C$2,excitation!$A$1:$CV$1,0),0)</f>
        <v>#N/A</v>
      </c>
      <c r="AF19" t="e">
        <f>VLOOKUP($AD19,emission!$A$1:$CV$577,MATCH($C$2,emission!$A$1:$CV$1,0),0)</f>
        <v>#N/A</v>
      </c>
      <c r="AG19">
        <f>VLOOKUP($AD19,excitation!$A$1:$CV$577,MATCH(C$3,excitation!$A$1:$CV$1,0),0)</f>
        <v>0.4612</v>
      </c>
      <c r="AH19">
        <f>VLOOKUP($AD19,emission!$A$1:$CV$577,MATCH($C$3,emission!$A$1:$CV$1,0),0)</f>
        <v>0</v>
      </c>
      <c r="AI19" t="e">
        <f>VLOOKUP($AD19,excitation!$A$1:$CV$577,MATCH(C$4,excitation!$A$1:$CV$1,0),0)</f>
        <v>#N/A</v>
      </c>
      <c r="AJ19" t="e">
        <f>VLOOKUP($AD19,emission!$A$1:$CV$577,MATCH($C$4,emission!$A$1:$CV$1,0),0)</f>
        <v>#N/A</v>
      </c>
      <c r="AK19">
        <f>VLOOKUP($AD19,excitation!$A$1:$CV$577,MATCH(C$5,excitation!$A$1:$CV$1,0),0)</f>
        <v>0.26679999999999998</v>
      </c>
      <c r="AL19">
        <f>VLOOKUP($AD19,emission!$A$1:$CV$577,MATCH($C$5,emission!$A$1:$CV$1,0),0)</f>
        <v>0</v>
      </c>
      <c r="AM19">
        <f>VLOOKUP($AD19,excitation!$A$1:$CV$577,MATCH(C$6,excitation!$A$1:$CV$1,0),0)</f>
        <v>0.1444</v>
      </c>
      <c r="AN19">
        <f>VLOOKUP($AD19,emission!$A$1:$CV$577,MATCH($C$6,emission!$A$1:$CV$1,0),0)</f>
        <v>0</v>
      </c>
      <c r="AO19">
        <f>VLOOKUP($AD19,excitation!$A$1:$CV$577,MATCH(C$7,excitation!$A$1:$CV$1,0),0)</f>
        <v>3.8100000000000002E-2</v>
      </c>
      <c r="AP19">
        <f>VLOOKUP($AD19,emission!$A$1:$CV$577,MATCH($C$7,emission!$A$1:$CV$1,0),0)</f>
        <v>0</v>
      </c>
      <c r="AQ19">
        <f>VLOOKUP($AD19,excitation!$A$1:$CV$577,MATCH(C$8,excitation!$A$1:$CV$1,0),0)</f>
        <v>3.73E-2</v>
      </c>
      <c r="AR19">
        <f>VLOOKUP($AD19,emission!$A$1:$CV$577,MATCH($C$8,emission!$A$1:$CV$1,0),0)</f>
        <v>0</v>
      </c>
      <c r="AS19" t="e">
        <f>VLOOKUP($AD19,excitation!$A$1:$CV$577,MATCH(C$9,excitation!$A$1:$CV$1,0),0)</f>
        <v>#N/A</v>
      </c>
      <c r="AT19" t="e">
        <f>VLOOKUP($AD19,emission!$A$1:$CV$577,MATCH($C$9,emission!$A$1:$CV$1,0),0)</f>
        <v>#N/A</v>
      </c>
      <c r="AU19">
        <f>VLOOKUP($AD19,excitation!$A$1:$CV$577,MATCH(C$10,excitation!$A$1:$CV$1,0),0)</f>
        <v>0</v>
      </c>
      <c r="AV19">
        <f>VLOOKUP($AD19,emission!$A$1:$CV$577,MATCH($C$10,emission!$A$1:$CV$1,0),0)</f>
        <v>0</v>
      </c>
      <c r="AW19" t="e">
        <f>VLOOKUP($AD19,excitation!$A$1:$CV$577,MATCH(C$11,excitation!$A$1:$CV$1,0),0)</f>
        <v>#N/A</v>
      </c>
      <c r="AX19" t="e">
        <f>VLOOKUP($AD19,emission!$A$1:$CV$577,MATCH($C$11,emission!$A$1:$CV$1,0),0)</f>
        <v>#N/A</v>
      </c>
    </row>
    <row r="20" spans="7:50" x14ac:dyDescent="0.25">
      <c r="G20">
        <v>318</v>
      </c>
      <c r="H20" t="b">
        <f t="shared" si="11"/>
        <v>0</v>
      </c>
      <c r="I20" t="b">
        <f t="shared" si="1"/>
        <v>0</v>
      </c>
      <c r="J20">
        <f t="shared" si="12"/>
        <v>0.48570000000000002</v>
      </c>
      <c r="K20">
        <f t="shared" si="2"/>
        <v>0</v>
      </c>
      <c r="L20" t="b">
        <f t="shared" si="13"/>
        <v>0</v>
      </c>
      <c r="M20" t="b">
        <f t="shared" si="3"/>
        <v>0</v>
      </c>
      <c r="N20">
        <f t="shared" si="14"/>
        <v>0.25919999999999999</v>
      </c>
      <c r="O20">
        <f t="shared" si="4"/>
        <v>0</v>
      </c>
      <c r="P20">
        <f t="shared" si="15"/>
        <v>0.1439</v>
      </c>
      <c r="Q20">
        <f t="shared" si="5"/>
        <v>0</v>
      </c>
      <c r="R20">
        <f t="shared" si="16"/>
        <v>3.3700000000000001E-2</v>
      </c>
      <c r="S20">
        <f t="shared" si="6"/>
        <v>0</v>
      </c>
      <c r="T20">
        <f t="shared" si="17"/>
        <v>3.8800000000000001E-2</v>
      </c>
      <c r="U20">
        <f t="shared" si="7"/>
        <v>0</v>
      </c>
      <c r="V20" t="b">
        <f t="shared" si="18"/>
        <v>0</v>
      </c>
      <c r="W20" t="b">
        <f t="shared" si="8"/>
        <v>0</v>
      </c>
      <c r="X20">
        <f t="shared" si="19"/>
        <v>0</v>
      </c>
      <c r="Y20">
        <f t="shared" si="9"/>
        <v>0</v>
      </c>
      <c r="Z20" t="b">
        <f t="shared" si="20"/>
        <v>0</v>
      </c>
      <c r="AA20" t="b">
        <f t="shared" si="10"/>
        <v>0</v>
      </c>
      <c r="AB20">
        <v>0</v>
      </c>
      <c r="AD20" s="1">
        <v>318</v>
      </c>
      <c r="AE20" t="e">
        <f>VLOOKUP($AD20,excitation!$A$1:$CV$577,MATCH(C$2,excitation!$A$1:$CV$1,0),0)</f>
        <v>#N/A</v>
      </c>
      <c r="AF20" t="e">
        <f>VLOOKUP($AD20,emission!$A$1:$CV$577,MATCH($C$2,emission!$A$1:$CV$1,0),0)</f>
        <v>#N/A</v>
      </c>
      <c r="AG20">
        <f>VLOOKUP($AD20,excitation!$A$1:$CV$577,MATCH(C$3,excitation!$A$1:$CV$1,0),0)</f>
        <v>0.48570000000000002</v>
      </c>
      <c r="AH20">
        <f>VLOOKUP($AD20,emission!$A$1:$CV$577,MATCH($C$3,emission!$A$1:$CV$1,0),0)</f>
        <v>0</v>
      </c>
      <c r="AI20" t="e">
        <f>VLOOKUP($AD20,excitation!$A$1:$CV$577,MATCH(C$4,excitation!$A$1:$CV$1,0),0)</f>
        <v>#N/A</v>
      </c>
      <c r="AJ20" t="e">
        <f>VLOOKUP($AD20,emission!$A$1:$CV$577,MATCH($C$4,emission!$A$1:$CV$1,0),0)</f>
        <v>#N/A</v>
      </c>
      <c r="AK20">
        <f>VLOOKUP($AD20,excitation!$A$1:$CV$577,MATCH(C$5,excitation!$A$1:$CV$1,0),0)</f>
        <v>0.25919999999999999</v>
      </c>
      <c r="AL20">
        <f>VLOOKUP($AD20,emission!$A$1:$CV$577,MATCH($C$5,emission!$A$1:$CV$1,0),0)</f>
        <v>0</v>
      </c>
      <c r="AM20">
        <f>VLOOKUP($AD20,excitation!$A$1:$CV$577,MATCH(C$6,excitation!$A$1:$CV$1,0),0)</f>
        <v>0.1439</v>
      </c>
      <c r="AN20">
        <f>VLOOKUP($AD20,emission!$A$1:$CV$577,MATCH($C$6,emission!$A$1:$CV$1,0),0)</f>
        <v>0</v>
      </c>
      <c r="AO20">
        <f>VLOOKUP($AD20,excitation!$A$1:$CV$577,MATCH(C$7,excitation!$A$1:$CV$1,0),0)</f>
        <v>3.3700000000000001E-2</v>
      </c>
      <c r="AP20">
        <f>VLOOKUP($AD20,emission!$A$1:$CV$577,MATCH($C$7,emission!$A$1:$CV$1,0),0)</f>
        <v>0</v>
      </c>
      <c r="AQ20">
        <f>VLOOKUP($AD20,excitation!$A$1:$CV$577,MATCH(C$8,excitation!$A$1:$CV$1,0),0)</f>
        <v>3.8800000000000001E-2</v>
      </c>
      <c r="AR20">
        <f>VLOOKUP($AD20,emission!$A$1:$CV$577,MATCH($C$8,emission!$A$1:$CV$1,0),0)</f>
        <v>0</v>
      </c>
      <c r="AS20" t="e">
        <f>VLOOKUP($AD20,excitation!$A$1:$CV$577,MATCH(C$9,excitation!$A$1:$CV$1,0),0)</f>
        <v>#N/A</v>
      </c>
      <c r="AT20" t="e">
        <f>VLOOKUP($AD20,emission!$A$1:$CV$577,MATCH($C$9,emission!$A$1:$CV$1,0),0)</f>
        <v>#N/A</v>
      </c>
      <c r="AU20">
        <f>VLOOKUP($AD20,excitation!$A$1:$CV$577,MATCH(C$10,excitation!$A$1:$CV$1,0),0)</f>
        <v>0</v>
      </c>
      <c r="AV20">
        <f>VLOOKUP($AD20,emission!$A$1:$CV$577,MATCH($C$10,emission!$A$1:$CV$1,0),0)</f>
        <v>0</v>
      </c>
      <c r="AW20" t="e">
        <f>VLOOKUP($AD20,excitation!$A$1:$CV$577,MATCH(C$11,excitation!$A$1:$CV$1,0),0)</f>
        <v>#N/A</v>
      </c>
      <c r="AX20" t="e">
        <f>VLOOKUP($AD20,emission!$A$1:$CV$577,MATCH($C$11,emission!$A$1:$CV$1,0),0)</f>
        <v>#N/A</v>
      </c>
    </row>
    <row r="21" spans="7:50" x14ac:dyDescent="0.25">
      <c r="G21">
        <v>319</v>
      </c>
      <c r="H21" t="b">
        <f t="shared" si="11"/>
        <v>0</v>
      </c>
      <c r="I21" t="b">
        <f t="shared" si="1"/>
        <v>0</v>
      </c>
      <c r="J21">
        <f t="shared" si="12"/>
        <v>0.5091</v>
      </c>
      <c r="K21">
        <f t="shared" si="2"/>
        <v>0</v>
      </c>
      <c r="L21" t="b">
        <f t="shared" si="13"/>
        <v>0</v>
      </c>
      <c r="M21" t="b">
        <f t="shared" si="3"/>
        <v>0</v>
      </c>
      <c r="N21">
        <f t="shared" si="14"/>
        <v>0.25190000000000001</v>
      </c>
      <c r="O21">
        <f t="shared" si="4"/>
        <v>0</v>
      </c>
      <c r="P21">
        <f t="shared" si="15"/>
        <v>0.1457</v>
      </c>
      <c r="Q21">
        <f t="shared" si="5"/>
        <v>0</v>
      </c>
      <c r="R21">
        <f t="shared" si="16"/>
        <v>3.2199999999999999E-2</v>
      </c>
      <c r="S21">
        <f t="shared" si="6"/>
        <v>0</v>
      </c>
      <c r="T21">
        <f t="shared" si="17"/>
        <v>4.0899999999999999E-2</v>
      </c>
      <c r="U21">
        <f t="shared" si="7"/>
        <v>0</v>
      </c>
      <c r="V21" t="b">
        <f t="shared" si="18"/>
        <v>0</v>
      </c>
      <c r="W21" t="b">
        <f t="shared" si="8"/>
        <v>0</v>
      </c>
      <c r="X21">
        <f t="shared" si="19"/>
        <v>0</v>
      </c>
      <c r="Y21">
        <f t="shared" si="9"/>
        <v>0</v>
      </c>
      <c r="Z21" t="b">
        <f t="shared" si="20"/>
        <v>0</v>
      </c>
      <c r="AA21" t="b">
        <f t="shared" si="10"/>
        <v>0</v>
      </c>
      <c r="AB21">
        <v>0</v>
      </c>
      <c r="AD21" s="1">
        <v>319</v>
      </c>
      <c r="AE21" t="e">
        <f>VLOOKUP($AD21,excitation!$A$1:$CV$577,MATCH(C$2,excitation!$A$1:$CV$1,0),0)</f>
        <v>#N/A</v>
      </c>
      <c r="AF21" t="e">
        <f>VLOOKUP($AD21,emission!$A$1:$CV$577,MATCH($C$2,emission!$A$1:$CV$1,0),0)</f>
        <v>#N/A</v>
      </c>
      <c r="AG21">
        <f>VLOOKUP($AD21,excitation!$A$1:$CV$577,MATCH(C$3,excitation!$A$1:$CV$1,0),0)</f>
        <v>0.5091</v>
      </c>
      <c r="AH21">
        <f>VLOOKUP($AD21,emission!$A$1:$CV$577,MATCH($C$3,emission!$A$1:$CV$1,0),0)</f>
        <v>0</v>
      </c>
      <c r="AI21" t="e">
        <f>VLOOKUP($AD21,excitation!$A$1:$CV$577,MATCH(C$4,excitation!$A$1:$CV$1,0),0)</f>
        <v>#N/A</v>
      </c>
      <c r="AJ21" t="e">
        <f>VLOOKUP($AD21,emission!$A$1:$CV$577,MATCH($C$4,emission!$A$1:$CV$1,0),0)</f>
        <v>#N/A</v>
      </c>
      <c r="AK21">
        <f>VLOOKUP($AD21,excitation!$A$1:$CV$577,MATCH(C$5,excitation!$A$1:$CV$1,0),0)</f>
        <v>0.25190000000000001</v>
      </c>
      <c r="AL21">
        <f>VLOOKUP($AD21,emission!$A$1:$CV$577,MATCH($C$5,emission!$A$1:$CV$1,0),0)</f>
        <v>0</v>
      </c>
      <c r="AM21">
        <f>VLOOKUP($AD21,excitation!$A$1:$CV$577,MATCH(C$6,excitation!$A$1:$CV$1,0),0)</f>
        <v>0.1457</v>
      </c>
      <c r="AN21">
        <f>VLOOKUP($AD21,emission!$A$1:$CV$577,MATCH($C$6,emission!$A$1:$CV$1,0),0)</f>
        <v>0</v>
      </c>
      <c r="AO21">
        <f>VLOOKUP($AD21,excitation!$A$1:$CV$577,MATCH(C$7,excitation!$A$1:$CV$1,0),0)</f>
        <v>3.2199999999999999E-2</v>
      </c>
      <c r="AP21">
        <f>VLOOKUP($AD21,emission!$A$1:$CV$577,MATCH($C$7,emission!$A$1:$CV$1,0),0)</f>
        <v>0</v>
      </c>
      <c r="AQ21">
        <f>VLOOKUP($AD21,excitation!$A$1:$CV$577,MATCH(C$8,excitation!$A$1:$CV$1,0),0)</f>
        <v>4.0899999999999999E-2</v>
      </c>
      <c r="AR21">
        <f>VLOOKUP($AD21,emission!$A$1:$CV$577,MATCH($C$8,emission!$A$1:$CV$1,0),0)</f>
        <v>0</v>
      </c>
      <c r="AS21" t="e">
        <f>VLOOKUP($AD21,excitation!$A$1:$CV$577,MATCH(C$9,excitation!$A$1:$CV$1,0),0)</f>
        <v>#N/A</v>
      </c>
      <c r="AT21" t="e">
        <f>VLOOKUP($AD21,emission!$A$1:$CV$577,MATCH($C$9,emission!$A$1:$CV$1,0),0)</f>
        <v>#N/A</v>
      </c>
      <c r="AU21">
        <f>VLOOKUP($AD21,excitation!$A$1:$CV$577,MATCH(C$10,excitation!$A$1:$CV$1,0),0)</f>
        <v>0</v>
      </c>
      <c r="AV21">
        <f>VLOOKUP($AD21,emission!$A$1:$CV$577,MATCH($C$10,emission!$A$1:$CV$1,0),0)</f>
        <v>0</v>
      </c>
      <c r="AW21" t="e">
        <f>VLOOKUP($AD21,excitation!$A$1:$CV$577,MATCH(C$11,excitation!$A$1:$CV$1,0),0)</f>
        <v>#N/A</v>
      </c>
      <c r="AX21" t="e">
        <f>VLOOKUP($AD21,emission!$A$1:$CV$577,MATCH($C$11,emission!$A$1:$CV$1,0),0)</f>
        <v>#N/A</v>
      </c>
    </row>
    <row r="22" spans="7:50" x14ac:dyDescent="0.25">
      <c r="G22">
        <v>320</v>
      </c>
      <c r="H22" t="b">
        <f t="shared" si="11"/>
        <v>0</v>
      </c>
      <c r="I22" t="b">
        <f t="shared" si="1"/>
        <v>0</v>
      </c>
      <c r="J22">
        <f t="shared" si="12"/>
        <v>0.5333</v>
      </c>
      <c r="K22">
        <f t="shared" si="2"/>
        <v>0</v>
      </c>
      <c r="L22" t="b">
        <f t="shared" si="13"/>
        <v>0</v>
      </c>
      <c r="M22" t="b">
        <f t="shared" si="3"/>
        <v>0</v>
      </c>
      <c r="N22">
        <f t="shared" si="14"/>
        <v>0.24299999999999999</v>
      </c>
      <c r="O22">
        <f t="shared" si="4"/>
        <v>0</v>
      </c>
      <c r="P22">
        <f t="shared" si="15"/>
        <v>0.1474</v>
      </c>
      <c r="Q22">
        <f t="shared" si="5"/>
        <v>0</v>
      </c>
      <c r="R22">
        <f t="shared" si="16"/>
        <v>2.93E-2</v>
      </c>
      <c r="S22">
        <f t="shared" si="6"/>
        <v>0</v>
      </c>
      <c r="T22">
        <f t="shared" si="17"/>
        <v>4.0500000000000001E-2</v>
      </c>
      <c r="U22">
        <f t="shared" si="7"/>
        <v>0</v>
      </c>
      <c r="V22" t="b">
        <f t="shared" si="18"/>
        <v>0</v>
      </c>
      <c r="W22" t="b">
        <f t="shared" si="8"/>
        <v>0</v>
      </c>
      <c r="X22">
        <f t="shared" si="19"/>
        <v>0</v>
      </c>
      <c r="Y22">
        <f t="shared" si="9"/>
        <v>0</v>
      </c>
      <c r="Z22" t="b">
        <f t="shared" si="20"/>
        <v>0</v>
      </c>
      <c r="AA22" t="b">
        <f t="shared" si="10"/>
        <v>0</v>
      </c>
      <c r="AB22">
        <v>0</v>
      </c>
      <c r="AD22" s="1">
        <v>320</v>
      </c>
      <c r="AE22" t="e">
        <f>VLOOKUP($AD22,excitation!$A$1:$CV$577,MATCH(C$2,excitation!$A$1:$CV$1,0),0)</f>
        <v>#N/A</v>
      </c>
      <c r="AF22" t="e">
        <f>VLOOKUP($AD22,emission!$A$1:$CV$577,MATCH($C$2,emission!$A$1:$CV$1,0),0)</f>
        <v>#N/A</v>
      </c>
      <c r="AG22">
        <f>VLOOKUP($AD22,excitation!$A$1:$CV$577,MATCH(C$3,excitation!$A$1:$CV$1,0),0)</f>
        <v>0.5333</v>
      </c>
      <c r="AH22">
        <f>VLOOKUP($AD22,emission!$A$1:$CV$577,MATCH($C$3,emission!$A$1:$CV$1,0),0)</f>
        <v>0</v>
      </c>
      <c r="AI22" t="e">
        <f>VLOOKUP($AD22,excitation!$A$1:$CV$577,MATCH(C$4,excitation!$A$1:$CV$1,0),0)</f>
        <v>#N/A</v>
      </c>
      <c r="AJ22" t="e">
        <f>VLOOKUP($AD22,emission!$A$1:$CV$577,MATCH($C$4,emission!$A$1:$CV$1,0),0)</f>
        <v>#N/A</v>
      </c>
      <c r="AK22">
        <f>VLOOKUP($AD22,excitation!$A$1:$CV$577,MATCH(C$5,excitation!$A$1:$CV$1,0),0)</f>
        <v>0.24299999999999999</v>
      </c>
      <c r="AL22">
        <f>VLOOKUP($AD22,emission!$A$1:$CV$577,MATCH($C$5,emission!$A$1:$CV$1,0),0)</f>
        <v>0</v>
      </c>
      <c r="AM22">
        <f>VLOOKUP($AD22,excitation!$A$1:$CV$577,MATCH(C$6,excitation!$A$1:$CV$1,0),0)</f>
        <v>0.1474</v>
      </c>
      <c r="AN22">
        <f>VLOOKUP($AD22,emission!$A$1:$CV$577,MATCH($C$6,emission!$A$1:$CV$1,0),0)</f>
        <v>0</v>
      </c>
      <c r="AO22">
        <f>VLOOKUP($AD22,excitation!$A$1:$CV$577,MATCH(C$7,excitation!$A$1:$CV$1,0),0)</f>
        <v>2.93E-2</v>
      </c>
      <c r="AP22">
        <f>VLOOKUP($AD22,emission!$A$1:$CV$577,MATCH($C$7,emission!$A$1:$CV$1,0),0)</f>
        <v>0</v>
      </c>
      <c r="AQ22">
        <f>VLOOKUP($AD22,excitation!$A$1:$CV$577,MATCH(C$8,excitation!$A$1:$CV$1,0),0)</f>
        <v>4.0500000000000001E-2</v>
      </c>
      <c r="AR22">
        <f>VLOOKUP($AD22,emission!$A$1:$CV$577,MATCH($C$8,emission!$A$1:$CV$1,0),0)</f>
        <v>0</v>
      </c>
      <c r="AS22" t="e">
        <f>VLOOKUP($AD22,excitation!$A$1:$CV$577,MATCH(C$9,excitation!$A$1:$CV$1,0),0)</f>
        <v>#N/A</v>
      </c>
      <c r="AT22" t="e">
        <f>VLOOKUP($AD22,emission!$A$1:$CV$577,MATCH($C$9,emission!$A$1:$CV$1,0),0)</f>
        <v>#N/A</v>
      </c>
      <c r="AU22">
        <f>VLOOKUP($AD22,excitation!$A$1:$CV$577,MATCH(C$10,excitation!$A$1:$CV$1,0),0)</f>
        <v>0</v>
      </c>
      <c r="AV22">
        <f>VLOOKUP($AD22,emission!$A$1:$CV$577,MATCH($C$10,emission!$A$1:$CV$1,0),0)</f>
        <v>0</v>
      </c>
      <c r="AW22" t="e">
        <f>VLOOKUP($AD22,excitation!$A$1:$CV$577,MATCH(C$11,excitation!$A$1:$CV$1,0),0)</f>
        <v>#N/A</v>
      </c>
      <c r="AX22" t="e">
        <f>VLOOKUP($AD22,emission!$A$1:$CV$577,MATCH($C$11,emission!$A$1:$CV$1,0),0)</f>
        <v>#N/A</v>
      </c>
    </row>
    <row r="23" spans="7:50" x14ac:dyDescent="0.25">
      <c r="G23">
        <v>321</v>
      </c>
      <c r="H23" t="b">
        <f t="shared" si="11"/>
        <v>0</v>
      </c>
      <c r="I23" t="b">
        <f t="shared" si="1"/>
        <v>0</v>
      </c>
      <c r="J23">
        <f t="shared" si="12"/>
        <v>0.55649999999999999</v>
      </c>
      <c r="K23">
        <f t="shared" si="2"/>
        <v>0</v>
      </c>
      <c r="L23" t="b">
        <f t="shared" si="13"/>
        <v>0</v>
      </c>
      <c r="M23" t="b">
        <f t="shared" si="3"/>
        <v>0</v>
      </c>
      <c r="N23">
        <f t="shared" si="14"/>
        <v>0.23280000000000001</v>
      </c>
      <c r="O23">
        <f t="shared" si="4"/>
        <v>0</v>
      </c>
      <c r="P23">
        <f t="shared" si="15"/>
        <v>0.14729999999999999</v>
      </c>
      <c r="Q23">
        <f t="shared" si="5"/>
        <v>0</v>
      </c>
      <c r="R23">
        <f t="shared" si="16"/>
        <v>2.4E-2</v>
      </c>
      <c r="S23">
        <f t="shared" si="6"/>
        <v>0</v>
      </c>
      <c r="T23">
        <f t="shared" si="17"/>
        <v>4.1300000000000003E-2</v>
      </c>
      <c r="U23">
        <f t="shared" si="7"/>
        <v>0</v>
      </c>
      <c r="V23" t="b">
        <f t="shared" si="18"/>
        <v>0</v>
      </c>
      <c r="W23" t="b">
        <f t="shared" si="8"/>
        <v>0</v>
      </c>
      <c r="X23">
        <f t="shared" si="19"/>
        <v>0</v>
      </c>
      <c r="Y23">
        <f t="shared" si="9"/>
        <v>0</v>
      </c>
      <c r="Z23" t="b">
        <f t="shared" si="20"/>
        <v>0</v>
      </c>
      <c r="AA23" t="b">
        <f t="shared" si="10"/>
        <v>0</v>
      </c>
      <c r="AB23">
        <v>0</v>
      </c>
      <c r="AD23" s="1">
        <v>321</v>
      </c>
      <c r="AE23" t="e">
        <f>VLOOKUP($AD23,excitation!$A$1:$CV$577,MATCH(C$2,excitation!$A$1:$CV$1,0),0)</f>
        <v>#N/A</v>
      </c>
      <c r="AF23" t="e">
        <f>VLOOKUP($AD23,emission!$A$1:$CV$577,MATCH($C$2,emission!$A$1:$CV$1,0),0)</f>
        <v>#N/A</v>
      </c>
      <c r="AG23">
        <f>VLOOKUP($AD23,excitation!$A$1:$CV$577,MATCH(C$3,excitation!$A$1:$CV$1,0),0)</f>
        <v>0.55649999999999999</v>
      </c>
      <c r="AH23">
        <f>VLOOKUP($AD23,emission!$A$1:$CV$577,MATCH($C$3,emission!$A$1:$CV$1,0),0)</f>
        <v>0</v>
      </c>
      <c r="AI23" t="e">
        <f>VLOOKUP($AD23,excitation!$A$1:$CV$577,MATCH(C$4,excitation!$A$1:$CV$1,0),0)</f>
        <v>#N/A</v>
      </c>
      <c r="AJ23" t="e">
        <f>VLOOKUP($AD23,emission!$A$1:$CV$577,MATCH($C$4,emission!$A$1:$CV$1,0),0)</f>
        <v>#N/A</v>
      </c>
      <c r="AK23">
        <f>VLOOKUP($AD23,excitation!$A$1:$CV$577,MATCH(C$5,excitation!$A$1:$CV$1,0),0)</f>
        <v>0.23280000000000001</v>
      </c>
      <c r="AL23">
        <f>VLOOKUP($AD23,emission!$A$1:$CV$577,MATCH($C$5,emission!$A$1:$CV$1,0),0)</f>
        <v>0</v>
      </c>
      <c r="AM23">
        <f>VLOOKUP($AD23,excitation!$A$1:$CV$577,MATCH(C$6,excitation!$A$1:$CV$1,0),0)</f>
        <v>0.14729999999999999</v>
      </c>
      <c r="AN23">
        <f>VLOOKUP($AD23,emission!$A$1:$CV$577,MATCH($C$6,emission!$A$1:$CV$1,0),0)</f>
        <v>0</v>
      </c>
      <c r="AO23">
        <f>VLOOKUP($AD23,excitation!$A$1:$CV$577,MATCH(C$7,excitation!$A$1:$CV$1,0),0)</f>
        <v>2.4E-2</v>
      </c>
      <c r="AP23">
        <f>VLOOKUP($AD23,emission!$A$1:$CV$577,MATCH($C$7,emission!$A$1:$CV$1,0),0)</f>
        <v>0</v>
      </c>
      <c r="AQ23">
        <f>VLOOKUP($AD23,excitation!$A$1:$CV$577,MATCH(C$8,excitation!$A$1:$CV$1,0),0)</f>
        <v>4.1300000000000003E-2</v>
      </c>
      <c r="AR23">
        <f>VLOOKUP($AD23,emission!$A$1:$CV$577,MATCH($C$8,emission!$A$1:$CV$1,0),0)</f>
        <v>0</v>
      </c>
      <c r="AS23" t="e">
        <f>VLOOKUP($AD23,excitation!$A$1:$CV$577,MATCH(C$9,excitation!$A$1:$CV$1,0),0)</f>
        <v>#N/A</v>
      </c>
      <c r="AT23" t="e">
        <f>VLOOKUP($AD23,emission!$A$1:$CV$577,MATCH($C$9,emission!$A$1:$CV$1,0),0)</f>
        <v>#N/A</v>
      </c>
      <c r="AU23">
        <f>VLOOKUP($AD23,excitation!$A$1:$CV$577,MATCH(C$10,excitation!$A$1:$CV$1,0),0)</f>
        <v>0</v>
      </c>
      <c r="AV23">
        <f>VLOOKUP($AD23,emission!$A$1:$CV$577,MATCH($C$10,emission!$A$1:$CV$1,0),0)</f>
        <v>0</v>
      </c>
      <c r="AW23" t="e">
        <f>VLOOKUP($AD23,excitation!$A$1:$CV$577,MATCH(C$11,excitation!$A$1:$CV$1,0),0)</f>
        <v>#N/A</v>
      </c>
      <c r="AX23" t="e">
        <f>VLOOKUP($AD23,emission!$A$1:$CV$577,MATCH($C$11,emission!$A$1:$CV$1,0),0)</f>
        <v>#N/A</v>
      </c>
    </row>
    <row r="24" spans="7:50" x14ac:dyDescent="0.25">
      <c r="G24">
        <v>322</v>
      </c>
      <c r="H24" t="b">
        <f t="shared" si="11"/>
        <v>0</v>
      </c>
      <c r="I24" t="b">
        <f t="shared" si="1"/>
        <v>0</v>
      </c>
      <c r="J24">
        <f t="shared" si="12"/>
        <v>0.58030000000000004</v>
      </c>
      <c r="K24">
        <f t="shared" si="2"/>
        <v>0</v>
      </c>
      <c r="L24" t="b">
        <f t="shared" si="13"/>
        <v>0</v>
      </c>
      <c r="M24" t="b">
        <f t="shared" si="3"/>
        <v>0</v>
      </c>
      <c r="N24">
        <f t="shared" si="14"/>
        <v>0.2198</v>
      </c>
      <c r="O24">
        <f t="shared" si="4"/>
        <v>0</v>
      </c>
      <c r="P24">
        <f t="shared" si="15"/>
        <v>0.14560000000000001</v>
      </c>
      <c r="Q24">
        <f t="shared" si="5"/>
        <v>0</v>
      </c>
      <c r="R24">
        <f t="shared" si="16"/>
        <v>2.7E-2</v>
      </c>
      <c r="S24">
        <f t="shared" si="6"/>
        <v>0</v>
      </c>
      <c r="T24">
        <f t="shared" si="17"/>
        <v>4.1300000000000003E-2</v>
      </c>
      <c r="U24">
        <f t="shared" si="7"/>
        <v>0</v>
      </c>
      <c r="V24" t="b">
        <f t="shared" si="18"/>
        <v>0</v>
      </c>
      <c r="W24" t="b">
        <f t="shared" si="8"/>
        <v>0</v>
      </c>
      <c r="X24">
        <f t="shared" si="19"/>
        <v>0</v>
      </c>
      <c r="Y24">
        <f t="shared" si="9"/>
        <v>0</v>
      </c>
      <c r="Z24" t="b">
        <f t="shared" si="20"/>
        <v>0</v>
      </c>
      <c r="AA24" t="b">
        <f t="shared" si="10"/>
        <v>0</v>
      </c>
      <c r="AB24">
        <v>0</v>
      </c>
      <c r="AD24" s="1">
        <v>322</v>
      </c>
      <c r="AE24" t="e">
        <f>VLOOKUP($AD24,excitation!$A$1:$CV$577,MATCH(C$2,excitation!$A$1:$CV$1,0),0)</f>
        <v>#N/A</v>
      </c>
      <c r="AF24" t="e">
        <f>VLOOKUP($AD24,emission!$A$1:$CV$577,MATCH($C$2,emission!$A$1:$CV$1,0),0)</f>
        <v>#N/A</v>
      </c>
      <c r="AG24">
        <f>VLOOKUP($AD24,excitation!$A$1:$CV$577,MATCH(C$3,excitation!$A$1:$CV$1,0),0)</f>
        <v>0.58030000000000004</v>
      </c>
      <c r="AH24">
        <f>VLOOKUP($AD24,emission!$A$1:$CV$577,MATCH($C$3,emission!$A$1:$CV$1,0),0)</f>
        <v>0</v>
      </c>
      <c r="AI24" t="e">
        <f>VLOOKUP($AD24,excitation!$A$1:$CV$577,MATCH(C$4,excitation!$A$1:$CV$1,0),0)</f>
        <v>#N/A</v>
      </c>
      <c r="AJ24" t="e">
        <f>VLOOKUP($AD24,emission!$A$1:$CV$577,MATCH($C$4,emission!$A$1:$CV$1,0),0)</f>
        <v>#N/A</v>
      </c>
      <c r="AK24">
        <f>VLOOKUP($AD24,excitation!$A$1:$CV$577,MATCH(C$5,excitation!$A$1:$CV$1,0),0)</f>
        <v>0.2198</v>
      </c>
      <c r="AL24">
        <f>VLOOKUP($AD24,emission!$A$1:$CV$577,MATCH($C$5,emission!$A$1:$CV$1,0),0)</f>
        <v>0</v>
      </c>
      <c r="AM24">
        <f>VLOOKUP($AD24,excitation!$A$1:$CV$577,MATCH(C$6,excitation!$A$1:$CV$1,0),0)</f>
        <v>0.14560000000000001</v>
      </c>
      <c r="AN24">
        <f>VLOOKUP($AD24,emission!$A$1:$CV$577,MATCH($C$6,emission!$A$1:$CV$1,0),0)</f>
        <v>0</v>
      </c>
      <c r="AO24">
        <f>VLOOKUP($AD24,excitation!$A$1:$CV$577,MATCH(C$7,excitation!$A$1:$CV$1,0),0)</f>
        <v>2.7E-2</v>
      </c>
      <c r="AP24">
        <f>VLOOKUP($AD24,emission!$A$1:$CV$577,MATCH($C$7,emission!$A$1:$CV$1,0),0)</f>
        <v>0</v>
      </c>
      <c r="AQ24">
        <f>VLOOKUP($AD24,excitation!$A$1:$CV$577,MATCH(C$8,excitation!$A$1:$CV$1,0),0)</f>
        <v>4.1300000000000003E-2</v>
      </c>
      <c r="AR24">
        <f>VLOOKUP($AD24,emission!$A$1:$CV$577,MATCH($C$8,emission!$A$1:$CV$1,0),0)</f>
        <v>0</v>
      </c>
      <c r="AS24" t="e">
        <f>VLOOKUP($AD24,excitation!$A$1:$CV$577,MATCH(C$9,excitation!$A$1:$CV$1,0),0)</f>
        <v>#N/A</v>
      </c>
      <c r="AT24" t="e">
        <f>VLOOKUP($AD24,emission!$A$1:$CV$577,MATCH($C$9,emission!$A$1:$CV$1,0),0)</f>
        <v>#N/A</v>
      </c>
      <c r="AU24">
        <f>VLOOKUP($AD24,excitation!$A$1:$CV$577,MATCH(C$10,excitation!$A$1:$CV$1,0),0)</f>
        <v>0</v>
      </c>
      <c r="AV24">
        <f>VLOOKUP($AD24,emission!$A$1:$CV$577,MATCH($C$10,emission!$A$1:$CV$1,0),0)</f>
        <v>0</v>
      </c>
      <c r="AW24" t="e">
        <f>VLOOKUP($AD24,excitation!$A$1:$CV$577,MATCH(C$11,excitation!$A$1:$CV$1,0),0)</f>
        <v>#N/A</v>
      </c>
      <c r="AX24" t="e">
        <f>VLOOKUP($AD24,emission!$A$1:$CV$577,MATCH($C$11,emission!$A$1:$CV$1,0),0)</f>
        <v>#N/A</v>
      </c>
    </row>
    <row r="25" spans="7:50" x14ac:dyDescent="0.25">
      <c r="G25">
        <v>323</v>
      </c>
      <c r="H25" t="b">
        <f t="shared" si="11"/>
        <v>0</v>
      </c>
      <c r="I25" t="b">
        <f t="shared" si="1"/>
        <v>0</v>
      </c>
      <c r="J25">
        <f t="shared" si="12"/>
        <v>0.60340000000000005</v>
      </c>
      <c r="K25">
        <f t="shared" si="2"/>
        <v>0</v>
      </c>
      <c r="L25" t="b">
        <f t="shared" si="13"/>
        <v>0</v>
      </c>
      <c r="M25" t="b">
        <f t="shared" si="3"/>
        <v>0</v>
      </c>
      <c r="N25">
        <f t="shared" si="14"/>
        <v>0.20979999999999999</v>
      </c>
      <c r="O25">
        <f t="shared" si="4"/>
        <v>0</v>
      </c>
      <c r="P25">
        <f t="shared" si="15"/>
        <v>0.1477</v>
      </c>
      <c r="Q25">
        <f t="shared" si="5"/>
        <v>0</v>
      </c>
      <c r="R25">
        <f t="shared" si="16"/>
        <v>2.3400000000000001E-2</v>
      </c>
      <c r="S25">
        <f t="shared" si="6"/>
        <v>0</v>
      </c>
      <c r="T25">
        <f t="shared" si="17"/>
        <v>4.2099999999999999E-2</v>
      </c>
      <c r="U25">
        <f t="shared" si="7"/>
        <v>0</v>
      </c>
      <c r="V25" t="b">
        <f t="shared" si="18"/>
        <v>0</v>
      </c>
      <c r="W25" t="b">
        <f t="shared" si="8"/>
        <v>0</v>
      </c>
      <c r="X25">
        <f t="shared" si="19"/>
        <v>0</v>
      </c>
      <c r="Y25">
        <f t="shared" si="9"/>
        <v>0</v>
      </c>
      <c r="Z25" t="b">
        <f t="shared" si="20"/>
        <v>0</v>
      </c>
      <c r="AA25" t="b">
        <f t="shared" si="10"/>
        <v>0</v>
      </c>
      <c r="AB25">
        <v>0</v>
      </c>
      <c r="AD25" s="1">
        <v>323</v>
      </c>
      <c r="AE25" t="e">
        <f>VLOOKUP($AD25,excitation!$A$1:$CV$577,MATCH(C$2,excitation!$A$1:$CV$1,0),0)</f>
        <v>#N/A</v>
      </c>
      <c r="AF25" t="e">
        <f>VLOOKUP($AD25,emission!$A$1:$CV$577,MATCH($C$2,emission!$A$1:$CV$1,0),0)</f>
        <v>#N/A</v>
      </c>
      <c r="AG25">
        <f>VLOOKUP($AD25,excitation!$A$1:$CV$577,MATCH(C$3,excitation!$A$1:$CV$1,0),0)</f>
        <v>0.60340000000000005</v>
      </c>
      <c r="AH25">
        <f>VLOOKUP($AD25,emission!$A$1:$CV$577,MATCH($C$3,emission!$A$1:$CV$1,0),0)</f>
        <v>0</v>
      </c>
      <c r="AI25" t="e">
        <f>VLOOKUP($AD25,excitation!$A$1:$CV$577,MATCH(C$4,excitation!$A$1:$CV$1,0),0)</f>
        <v>#N/A</v>
      </c>
      <c r="AJ25" t="e">
        <f>VLOOKUP($AD25,emission!$A$1:$CV$577,MATCH($C$4,emission!$A$1:$CV$1,0),0)</f>
        <v>#N/A</v>
      </c>
      <c r="AK25">
        <f>VLOOKUP($AD25,excitation!$A$1:$CV$577,MATCH(C$5,excitation!$A$1:$CV$1,0),0)</f>
        <v>0.20979999999999999</v>
      </c>
      <c r="AL25">
        <f>VLOOKUP($AD25,emission!$A$1:$CV$577,MATCH($C$5,emission!$A$1:$CV$1,0),0)</f>
        <v>0</v>
      </c>
      <c r="AM25">
        <f>VLOOKUP($AD25,excitation!$A$1:$CV$577,MATCH(C$6,excitation!$A$1:$CV$1,0),0)</f>
        <v>0.1477</v>
      </c>
      <c r="AN25">
        <f>VLOOKUP($AD25,emission!$A$1:$CV$577,MATCH($C$6,emission!$A$1:$CV$1,0),0)</f>
        <v>0</v>
      </c>
      <c r="AO25">
        <f>VLOOKUP($AD25,excitation!$A$1:$CV$577,MATCH(C$7,excitation!$A$1:$CV$1,0),0)</f>
        <v>2.3400000000000001E-2</v>
      </c>
      <c r="AP25">
        <f>VLOOKUP($AD25,emission!$A$1:$CV$577,MATCH($C$7,emission!$A$1:$CV$1,0),0)</f>
        <v>0</v>
      </c>
      <c r="AQ25">
        <f>VLOOKUP($AD25,excitation!$A$1:$CV$577,MATCH(C$8,excitation!$A$1:$CV$1,0),0)</f>
        <v>4.2099999999999999E-2</v>
      </c>
      <c r="AR25">
        <f>VLOOKUP($AD25,emission!$A$1:$CV$577,MATCH($C$8,emission!$A$1:$CV$1,0),0)</f>
        <v>0</v>
      </c>
      <c r="AS25" t="e">
        <f>VLOOKUP($AD25,excitation!$A$1:$CV$577,MATCH(C$9,excitation!$A$1:$CV$1,0),0)</f>
        <v>#N/A</v>
      </c>
      <c r="AT25" t="e">
        <f>VLOOKUP($AD25,emission!$A$1:$CV$577,MATCH($C$9,emission!$A$1:$CV$1,0),0)</f>
        <v>#N/A</v>
      </c>
      <c r="AU25">
        <f>VLOOKUP($AD25,excitation!$A$1:$CV$577,MATCH(C$10,excitation!$A$1:$CV$1,0),0)</f>
        <v>0</v>
      </c>
      <c r="AV25">
        <f>VLOOKUP($AD25,emission!$A$1:$CV$577,MATCH($C$10,emission!$A$1:$CV$1,0),0)</f>
        <v>0</v>
      </c>
      <c r="AW25" t="e">
        <f>VLOOKUP($AD25,excitation!$A$1:$CV$577,MATCH(C$11,excitation!$A$1:$CV$1,0),0)</f>
        <v>#N/A</v>
      </c>
      <c r="AX25" t="e">
        <f>VLOOKUP($AD25,emission!$A$1:$CV$577,MATCH($C$11,emission!$A$1:$CV$1,0),0)</f>
        <v>#N/A</v>
      </c>
    </row>
    <row r="26" spans="7:50" x14ac:dyDescent="0.25">
      <c r="G26">
        <v>324</v>
      </c>
      <c r="H26" t="b">
        <f t="shared" si="11"/>
        <v>0</v>
      </c>
      <c r="I26" t="b">
        <f t="shared" si="1"/>
        <v>0</v>
      </c>
      <c r="J26">
        <f t="shared" si="12"/>
        <v>0.627</v>
      </c>
      <c r="K26">
        <f t="shared" si="2"/>
        <v>0</v>
      </c>
      <c r="L26" t="b">
        <f t="shared" si="13"/>
        <v>0</v>
      </c>
      <c r="M26" t="b">
        <f t="shared" si="3"/>
        <v>0</v>
      </c>
      <c r="N26">
        <f t="shared" si="14"/>
        <v>0.19919999999999999</v>
      </c>
      <c r="O26">
        <f t="shared" si="4"/>
        <v>0</v>
      </c>
      <c r="P26">
        <f t="shared" si="15"/>
        <v>0.14799999999999999</v>
      </c>
      <c r="Q26">
        <f t="shared" si="5"/>
        <v>0</v>
      </c>
      <c r="R26">
        <f t="shared" si="16"/>
        <v>2.1899999999999999E-2</v>
      </c>
      <c r="S26">
        <f t="shared" si="6"/>
        <v>0</v>
      </c>
      <c r="T26">
        <f t="shared" si="17"/>
        <v>4.2299999999999997E-2</v>
      </c>
      <c r="U26">
        <f t="shared" si="7"/>
        <v>0</v>
      </c>
      <c r="V26" t="b">
        <f t="shared" si="18"/>
        <v>0</v>
      </c>
      <c r="W26" t="b">
        <f t="shared" si="8"/>
        <v>0</v>
      </c>
      <c r="X26">
        <f t="shared" si="19"/>
        <v>0</v>
      </c>
      <c r="Y26">
        <f t="shared" si="9"/>
        <v>0</v>
      </c>
      <c r="Z26" t="b">
        <f t="shared" si="20"/>
        <v>0</v>
      </c>
      <c r="AA26" t="b">
        <f t="shared" si="10"/>
        <v>0</v>
      </c>
      <c r="AB26">
        <v>0</v>
      </c>
      <c r="AD26" s="1">
        <v>324</v>
      </c>
      <c r="AE26" t="e">
        <f>VLOOKUP($AD26,excitation!$A$1:$CV$577,MATCH(C$2,excitation!$A$1:$CV$1,0),0)</f>
        <v>#N/A</v>
      </c>
      <c r="AF26" t="e">
        <f>VLOOKUP($AD26,emission!$A$1:$CV$577,MATCH($C$2,emission!$A$1:$CV$1,0),0)</f>
        <v>#N/A</v>
      </c>
      <c r="AG26">
        <f>VLOOKUP($AD26,excitation!$A$1:$CV$577,MATCH(C$3,excitation!$A$1:$CV$1,0),0)</f>
        <v>0.627</v>
      </c>
      <c r="AH26">
        <f>VLOOKUP($AD26,emission!$A$1:$CV$577,MATCH($C$3,emission!$A$1:$CV$1,0),0)</f>
        <v>0</v>
      </c>
      <c r="AI26" t="e">
        <f>VLOOKUP($AD26,excitation!$A$1:$CV$577,MATCH(C$4,excitation!$A$1:$CV$1,0),0)</f>
        <v>#N/A</v>
      </c>
      <c r="AJ26" t="e">
        <f>VLOOKUP($AD26,emission!$A$1:$CV$577,MATCH($C$4,emission!$A$1:$CV$1,0),0)</f>
        <v>#N/A</v>
      </c>
      <c r="AK26">
        <f>VLOOKUP($AD26,excitation!$A$1:$CV$577,MATCH(C$5,excitation!$A$1:$CV$1,0),0)</f>
        <v>0.19919999999999999</v>
      </c>
      <c r="AL26">
        <f>VLOOKUP($AD26,emission!$A$1:$CV$577,MATCH($C$5,emission!$A$1:$CV$1,0),0)</f>
        <v>0</v>
      </c>
      <c r="AM26">
        <f>VLOOKUP($AD26,excitation!$A$1:$CV$577,MATCH(C$6,excitation!$A$1:$CV$1,0),0)</f>
        <v>0.14799999999999999</v>
      </c>
      <c r="AN26">
        <f>VLOOKUP($AD26,emission!$A$1:$CV$577,MATCH($C$6,emission!$A$1:$CV$1,0),0)</f>
        <v>0</v>
      </c>
      <c r="AO26">
        <f>VLOOKUP($AD26,excitation!$A$1:$CV$577,MATCH(C$7,excitation!$A$1:$CV$1,0),0)</f>
        <v>2.1899999999999999E-2</v>
      </c>
      <c r="AP26">
        <f>VLOOKUP($AD26,emission!$A$1:$CV$577,MATCH($C$7,emission!$A$1:$CV$1,0),0)</f>
        <v>0</v>
      </c>
      <c r="AQ26">
        <f>VLOOKUP($AD26,excitation!$A$1:$CV$577,MATCH(C$8,excitation!$A$1:$CV$1,0),0)</f>
        <v>4.2299999999999997E-2</v>
      </c>
      <c r="AR26">
        <f>VLOOKUP($AD26,emission!$A$1:$CV$577,MATCH($C$8,emission!$A$1:$CV$1,0),0)</f>
        <v>0</v>
      </c>
      <c r="AS26" t="e">
        <f>VLOOKUP($AD26,excitation!$A$1:$CV$577,MATCH(C$9,excitation!$A$1:$CV$1,0),0)</f>
        <v>#N/A</v>
      </c>
      <c r="AT26" t="e">
        <f>VLOOKUP($AD26,emission!$A$1:$CV$577,MATCH($C$9,emission!$A$1:$CV$1,0),0)</f>
        <v>#N/A</v>
      </c>
      <c r="AU26">
        <f>VLOOKUP($AD26,excitation!$A$1:$CV$577,MATCH(C$10,excitation!$A$1:$CV$1,0),0)</f>
        <v>0</v>
      </c>
      <c r="AV26">
        <f>VLOOKUP($AD26,emission!$A$1:$CV$577,MATCH($C$10,emission!$A$1:$CV$1,0),0)</f>
        <v>0</v>
      </c>
      <c r="AW26" t="e">
        <f>VLOOKUP($AD26,excitation!$A$1:$CV$577,MATCH(C$11,excitation!$A$1:$CV$1,0),0)</f>
        <v>#N/A</v>
      </c>
      <c r="AX26" t="e">
        <f>VLOOKUP($AD26,emission!$A$1:$CV$577,MATCH($C$11,emission!$A$1:$CV$1,0),0)</f>
        <v>#N/A</v>
      </c>
    </row>
    <row r="27" spans="7:50" x14ac:dyDescent="0.25">
      <c r="G27">
        <v>325</v>
      </c>
      <c r="H27" t="b">
        <f t="shared" si="11"/>
        <v>0</v>
      </c>
      <c r="I27" t="b">
        <f t="shared" si="1"/>
        <v>0</v>
      </c>
      <c r="J27">
        <f t="shared" si="12"/>
        <v>0.64980000000000004</v>
      </c>
      <c r="K27">
        <f t="shared" si="2"/>
        <v>0</v>
      </c>
      <c r="L27" t="b">
        <f t="shared" si="13"/>
        <v>0</v>
      </c>
      <c r="M27" t="b">
        <f t="shared" si="3"/>
        <v>0</v>
      </c>
      <c r="N27">
        <f t="shared" si="14"/>
        <v>0.18640000000000001</v>
      </c>
      <c r="O27">
        <f t="shared" si="4"/>
        <v>0</v>
      </c>
      <c r="P27">
        <f t="shared" si="15"/>
        <v>0.1467</v>
      </c>
      <c r="Q27">
        <f t="shared" si="5"/>
        <v>0</v>
      </c>
      <c r="R27">
        <f t="shared" si="16"/>
        <v>2.5700000000000001E-2</v>
      </c>
      <c r="S27">
        <f t="shared" si="6"/>
        <v>0</v>
      </c>
      <c r="T27">
        <f t="shared" si="17"/>
        <v>4.1799999999999997E-2</v>
      </c>
      <c r="U27">
        <f t="shared" si="7"/>
        <v>0</v>
      </c>
      <c r="V27" t="b">
        <f t="shared" si="18"/>
        <v>0</v>
      </c>
      <c r="W27" t="b">
        <f t="shared" si="8"/>
        <v>0</v>
      </c>
      <c r="X27">
        <f t="shared" si="19"/>
        <v>0</v>
      </c>
      <c r="Y27">
        <f t="shared" si="9"/>
        <v>0</v>
      </c>
      <c r="Z27" t="b">
        <f t="shared" si="20"/>
        <v>0</v>
      </c>
      <c r="AA27" t="b">
        <f t="shared" si="10"/>
        <v>0</v>
      </c>
      <c r="AB27">
        <v>0</v>
      </c>
      <c r="AD27" s="1">
        <v>325</v>
      </c>
      <c r="AE27" t="e">
        <f>VLOOKUP($AD27,excitation!$A$1:$CV$577,MATCH(C$2,excitation!$A$1:$CV$1,0),0)</f>
        <v>#N/A</v>
      </c>
      <c r="AF27" t="e">
        <f>VLOOKUP($AD27,emission!$A$1:$CV$577,MATCH($C$2,emission!$A$1:$CV$1,0),0)</f>
        <v>#N/A</v>
      </c>
      <c r="AG27">
        <f>VLOOKUP($AD27,excitation!$A$1:$CV$577,MATCH(C$3,excitation!$A$1:$CV$1,0),0)</f>
        <v>0.64980000000000004</v>
      </c>
      <c r="AH27">
        <f>VLOOKUP($AD27,emission!$A$1:$CV$577,MATCH($C$3,emission!$A$1:$CV$1,0),0)</f>
        <v>0</v>
      </c>
      <c r="AI27" t="e">
        <f>VLOOKUP($AD27,excitation!$A$1:$CV$577,MATCH(C$4,excitation!$A$1:$CV$1,0),0)</f>
        <v>#N/A</v>
      </c>
      <c r="AJ27" t="e">
        <f>VLOOKUP($AD27,emission!$A$1:$CV$577,MATCH($C$4,emission!$A$1:$CV$1,0),0)</f>
        <v>#N/A</v>
      </c>
      <c r="AK27">
        <f>VLOOKUP($AD27,excitation!$A$1:$CV$577,MATCH(C$5,excitation!$A$1:$CV$1,0),0)</f>
        <v>0.18640000000000001</v>
      </c>
      <c r="AL27">
        <f>VLOOKUP($AD27,emission!$A$1:$CV$577,MATCH($C$5,emission!$A$1:$CV$1,0),0)</f>
        <v>0</v>
      </c>
      <c r="AM27">
        <f>VLOOKUP($AD27,excitation!$A$1:$CV$577,MATCH(C$6,excitation!$A$1:$CV$1,0),0)</f>
        <v>0.1467</v>
      </c>
      <c r="AN27">
        <f>VLOOKUP($AD27,emission!$A$1:$CV$577,MATCH($C$6,emission!$A$1:$CV$1,0),0)</f>
        <v>0</v>
      </c>
      <c r="AO27">
        <f>VLOOKUP($AD27,excitation!$A$1:$CV$577,MATCH(C$7,excitation!$A$1:$CV$1,0),0)</f>
        <v>2.5700000000000001E-2</v>
      </c>
      <c r="AP27">
        <f>VLOOKUP($AD27,emission!$A$1:$CV$577,MATCH($C$7,emission!$A$1:$CV$1,0),0)</f>
        <v>0</v>
      </c>
      <c r="AQ27">
        <f>VLOOKUP($AD27,excitation!$A$1:$CV$577,MATCH(C$8,excitation!$A$1:$CV$1,0),0)</f>
        <v>4.1799999999999997E-2</v>
      </c>
      <c r="AR27">
        <f>VLOOKUP($AD27,emission!$A$1:$CV$577,MATCH($C$8,emission!$A$1:$CV$1,0),0)</f>
        <v>0</v>
      </c>
      <c r="AS27" t="e">
        <f>VLOOKUP($AD27,excitation!$A$1:$CV$577,MATCH(C$9,excitation!$A$1:$CV$1,0),0)</f>
        <v>#N/A</v>
      </c>
      <c r="AT27" t="e">
        <f>VLOOKUP($AD27,emission!$A$1:$CV$577,MATCH($C$9,emission!$A$1:$CV$1,0),0)</f>
        <v>#N/A</v>
      </c>
      <c r="AU27">
        <f>VLOOKUP($AD27,excitation!$A$1:$CV$577,MATCH(C$10,excitation!$A$1:$CV$1,0),0)</f>
        <v>0</v>
      </c>
      <c r="AV27">
        <f>VLOOKUP($AD27,emission!$A$1:$CV$577,MATCH($C$10,emission!$A$1:$CV$1,0),0)</f>
        <v>0</v>
      </c>
      <c r="AW27" t="e">
        <f>VLOOKUP($AD27,excitation!$A$1:$CV$577,MATCH(C$11,excitation!$A$1:$CV$1,0),0)</f>
        <v>#N/A</v>
      </c>
      <c r="AX27" t="e">
        <f>VLOOKUP($AD27,emission!$A$1:$CV$577,MATCH($C$11,emission!$A$1:$CV$1,0),0)</f>
        <v>#N/A</v>
      </c>
    </row>
    <row r="28" spans="7:50" x14ac:dyDescent="0.25">
      <c r="G28">
        <v>326</v>
      </c>
      <c r="H28" t="b">
        <f t="shared" si="11"/>
        <v>0</v>
      </c>
      <c r="I28" t="b">
        <f t="shared" si="1"/>
        <v>0</v>
      </c>
      <c r="J28">
        <f t="shared" si="12"/>
        <v>0.6714</v>
      </c>
      <c r="K28">
        <f t="shared" si="2"/>
        <v>0</v>
      </c>
      <c r="L28" t="b">
        <f t="shared" si="13"/>
        <v>0</v>
      </c>
      <c r="M28" t="b">
        <f t="shared" si="3"/>
        <v>0</v>
      </c>
      <c r="N28">
        <f t="shared" si="14"/>
        <v>0.1757</v>
      </c>
      <c r="O28">
        <f t="shared" si="4"/>
        <v>0</v>
      </c>
      <c r="P28">
        <f t="shared" si="15"/>
        <v>0.1479</v>
      </c>
      <c r="Q28">
        <f t="shared" si="5"/>
        <v>0</v>
      </c>
      <c r="R28">
        <f t="shared" si="16"/>
        <v>2.9399999999999999E-2</v>
      </c>
      <c r="S28">
        <f t="shared" si="6"/>
        <v>0</v>
      </c>
      <c r="T28">
        <f t="shared" si="17"/>
        <v>3.9600000000000003E-2</v>
      </c>
      <c r="U28">
        <f t="shared" si="7"/>
        <v>0</v>
      </c>
      <c r="V28" t="b">
        <f t="shared" si="18"/>
        <v>0</v>
      </c>
      <c r="W28" t="b">
        <f t="shared" si="8"/>
        <v>0</v>
      </c>
      <c r="X28">
        <f t="shared" si="19"/>
        <v>0</v>
      </c>
      <c r="Y28">
        <f t="shared" si="9"/>
        <v>0</v>
      </c>
      <c r="Z28" t="b">
        <f t="shared" si="20"/>
        <v>0</v>
      </c>
      <c r="AA28" t="b">
        <f t="shared" si="10"/>
        <v>0</v>
      </c>
      <c r="AB28">
        <v>0</v>
      </c>
      <c r="AD28" s="1">
        <v>326</v>
      </c>
      <c r="AE28" t="e">
        <f>VLOOKUP($AD28,excitation!$A$1:$CV$577,MATCH(C$2,excitation!$A$1:$CV$1,0),0)</f>
        <v>#N/A</v>
      </c>
      <c r="AF28" t="e">
        <f>VLOOKUP($AD28,emission!$A$1:$CV$577,MATCH($C$2,emission!$A$1:$CV$1,0),0)</f>
        <v>#N/A</v>
      </c>
      <c r="AG28">
        <f>VLOOKUP($AD28,excitation!$A$1:$CV$577,MATCH(C$3,excitation!$A$1:$CV$1,0),0)</f>
        <v>0.6714</v>
      </c>
      <c r="AH28">
        <f>VLOOKUP($AD28,emission!$A$1:$CV$577,MATCH($C$3,emission!$A$1:$CV$1,0),0)</f>
        <v>0</v>
      </c>
      <c r="AI28" t="e">
        <f>VLOOKUP($AD28,excitation!$A$1:$CV$577,MATCH(C$4,excitation!$A$1:$CV$1,0),0)</f>
        <v>#N/A</v>
      </c>
      <c r="AJ28" t="e">
        <f>VLOOKUP($AD28,emission!$A$1:$CV$577,MATCH($C$4,emission!$A$1:$CV$1,0),0)</f>
        <v>#N/A</v>
      </c>
      <c r="AK28">
        <f>VLOOKUP($AD28,excitation!$A$1:$CV$577,MATCH(C$5,excitation!$A$1:$CV$1,0),0)</f>
        <v>0.1757</v>
      </c>
      <c r="AL28">
        <f>VLOOKUP($AD28,emission!$A$1:$CV$577,MATCH($C$5,emission!$A$1:$CV$1,0),0)</f>
        <v>0</v>
      </c>
      <c r="AM28">
        <f>VLOOKUP($AD28,excitation!$A$1:$CV$577,MATCH(C$6,excitation!$A$1:$CV$1,0),0)</f>
        <v>0.1479</v>
      </c>
      <c r="AN28">
        <f>VLOOKUP($AD28,emission!$A$1:$CV$577,MATCH($C$6,emission!$A$1:$CV$1,0),0)</f>
        <v>0</v>
      </c>
      <c r="AO28">
        <f>VLOOKUP($AD28,excitation!$A$1:$CV$577,MATCH(C$7,excitation!$A$1:$CV$1,0),0)</f>
        <v>2.9399999999999999E-2</v>
      </c>
      <c r="AP28">
        <f>VLOOKUP($AD28,emission!$A$1:$CV$577,MATCH($C$7,emission!$A$1:$CV$1,0),0)</f>
        <v>0</v>
      </c>
      <c r="AQ28">
        <f>VLOOKUP($AD28,excitation!$A$1:$CV$577,MATCH(C$8,excitation!$A$1:$CV$1,0),0)</f>
        <v>3.9600000000000003E-2</v>
      </c>
      <c r="AR28">
        <f>VLOOKUP($AD28,emission!$A$1:$CV$577,MATCH($C$8,emission!$A$1:$CV$1,0),0)</f>
        <v>0</v>
      </c>
      <c r="AS28" t="e">
        <f>VLOOKUP($AD28,excitation!$A$1:$CV$577,MATCH(C$9,excitation!$A$1:$CV$1,0),0)</f>
        <v>#N/A</v>
      </c>
      <c r="AT28" t="e">
        <f>VLOOKUP($AD28,emission!$A$1:$CV$577,MATCH($C$9,emission!$A$1:$CV$1,0),0)</f>
        <v>#N/A</v>
      </c>
      <c r="AU28">
        <f>VLOOKUP($AD28,excitation!$A$1:$CV$577,MATCH(C$10,excitation!$A$1:$CV$1,0),0)</f>
        <v>0</v>
      </c>
      <c r="AV28">
        <f>VLOOKUP($AD28,emission!$A$1:$CV$577,MATCH($C$10,emission!$A$1:$CV$1,0),0)</f>
        <v>0</v>
      </c>
      <c r="AW28" t="e">
        <f>VLOOKUP($AD28,excitation!$A$1:$CV$577,MATCH(C$11,excitation!$A$1:$CV$1,0),0)</f>
        <v>#N/A</v>
      </c>
      <c r="AX28" t="e">
        <f>VLOOKUP($AD28,emission!$A$1:$CV$577,MATCH($C$11,emission!$A$1:$CV$1,0),0)</f>
        <v>#N/A</v>
      </c>
    </row>
    <row r="29" spans="7:50" x14ac:dyDescent="0.25">
      <c r="G29">
        <v>327</v>
      </c>
      <c r="H29" t="b">
        <f t="shared" si="11"/>
        <v>0</v>
      </c>
      <c r="I29" t="b">
        <f t="shared" si="1"/>
        <v>0</v>
      </c>
      <c r="J29">
        <f t="shared" si="12"/>
        <v>0.69279999999999997</v>
      </c>
      <c r="K29">
        <f t="shared" si="2"/>
        <v>0</v>
      </c>
      <c r="L29" t="b">
        <f t="shared" si="13"/>
        <v>0</v>
      </c>
      <c r="M29" t="b">
        <f t="shared" si="3"/>
        <v>0</v>
      </c>
      <c r="N29">
        <f t="shared" si="14"/>
        <v>0.16769999999999999</v>
      </c>
      <c r="O29">
        <f t="shared" si="4"/>
        <v>0</v>
      </c>
      <c r="P29">
        <f t="shared" si="15"/>
        <v>0.1497</v>
      </c>
      <c r="Q29">
        <f t="shared" si="5"/>
        <v>0</v>
      </c>
      <c r="R29">
        <f t="shared" si="16"/>
        <v>2.2499999999999999E-2</v>
      </c>
      <c r="S29">
        <f t="shared" si="6"/>
        <v>0</v>
      </c>
      <c r="T29">
        <f t="shared" si="17"/>
        <v>4.7199999999999999E-2</v>
      </c>
      <c r="U29">
        <f t="shared" si="7"/>
        <v>0</v>
      </c>
      <c r="V29" t="b">
        <f t="shared" si="18"/>
        <v>0</v>
      </c>
      <c r="W29" t="b">
        <f t="shared" si="8"/>
        <v>0</v>
      </c>
      <c r="X29">
        <f t="shared" si="19"/>
        <v>0</v>
      </c>
      <c r="Y29">
        <f t="shared" si="9"/>
        <v>0</v>
      </c>
      <c r="Z29" t="b">
        <f t="shared" si="20"/>
        <v>0</v>
      </c>
      <c r="AA29" t="b">
        <f t="shared" si="10"/>
        <v>0</v>
      </c>
      <c r="AB29">
        <v>0</v>
      </c>
      <c r="AD29" s="1">
        <v>327</v>
      </c>
      <c r="AE29" t="e">
        <f>VLOOKUP($AD29,excitation!$A$1:$CV$577,MATCH(C$2,excitation!$A$1:$CV$1,0),0)</f>
        <v>#N/A</v>
      </c>
      <c r="AF29" t="e">
        <f>VLOOKUP($AD29,emission!$A$1:$CV$577,MATCH($C$2,emission!$A$1:$CV$1,0),0)</f>
        <v>#N/A</v>
      </c>
      <c r="AG29">
        <f>VLOOKUP($AD29,excitation!$A$1:$CV$577,MATCH(C$3,excitation!$A$1:$CV$1,0),0)</f>
        <v>0.69279999999999997</v>
      </c>
      <c r="AH29">
        <f>VLOOKUP($AD29,emission!$A$1:$CV$577,MATCH($C$3,emission!$A$1:$CV$1,0),0)</f>
        <v>0</v>
      </c>
      <c r="AI29" t="e">
        <f>VLOOKUP($AD29,excitation!$A$1:$CV$577,MATCH(C$4,excitation!$A$1:$CV$1,0),0)</f>
        <v>#N/A</v>
      </c>
      <c r="AJ29" t="e">
        <f>VLOOKUP($AD29,emission!$A$1:$CV$577,MATCH($C$4,emission!$A$1:$CV$1,0),0)</f>
        <v>#N/A</v>
      </c>
      <c r="AK29">
        <f>VLOOKUP($AD29,excitation!$A$1:$CV$577,MATCH(C$5,excitation!$A$1:$CV$1,0),0)</f>
        <v>0.16769999999999999</v>
      </c>
      <c r="AL29">
        <f>VLOOKUP($AD29,emission!$A$1:$CV$577,MATCH($C$5,emission!$A$1:$CV$1,0),0)</f>
        <v>0</v>
      </c>
      <c r="AM29">
        <f>VLOOKUP($AD29,excitation!$A$1:$CV$577,MATCH(C$6,excitation!$A$1:$CV$1,0),0)</f>
        <v>0.1497</v>
      </c>
      <c r="AN29">
        <f>VLOOKUP($AD29,emission!$A$1:$CV$577,MATCH($C$6,emission!$A$1:$CV$1,0),0)</f>
        <v>0</v>
      </c>
      <c r="AO29">
        <f>VLOOKUP($AD29,excitation!$A$1:$CV$577,MATCH(C$7,excitation!$A$1:$CV$1,0),0)</f>
        <v>2.2499999999999999E-2</v>
      </c>
      <c r="AP29">
        <f>VLOOKUP($AD29,emission!$A$1:$CV$577,MATCH($C$7,emission!$A$1:$CV$1,0),0)</f>
        <v>0</v>
      </c>
      <c r="AQ29">
        <f>VLOOKUP($AD29,excitation!$A$1:$CV$577,MATCH(C$8,excitation!$A$1:$CV$1,0),0)</f>
        <v>4.7199999999999999E-2</v>
      </c>
      <c r="AR29">
        <f>VLOOKUP($AD29,emission!$A$1:$CV$577,MATCH($C$8,emission!$A$1:$CV$1,0),0)</f>
        <v>0</v>
      </c>
      <c r="AS29" t="e">
        <f>VLOOKUP($AD29,excitation!$A$1:$CV$577,MATCH(C$9,excitation!$A$1:$CV$1,0),0)</f>
        <v>#N/A</v>
      </c>
      <c r="AT29" t="e">
        <f>VLOOKUP($AD29,emission!$A$1:$CV$577,MATCH($C$9,emission!$A$1:$CV$1,0),0)</f>
        <v>#N/A</v>
      </c>
      <c r="AU29">
        <f>VLOOKUP($AD29,excitation!$A$1:$CV$577,MATCH(C$10,excitation!$A$1:$CV$1,0),0)</f>
        <v>0</v>
      </c>
      <c r="AV29">
        <f>VLOOKUP($AD29,emission!$A$1:$CV$577,MATCH($C$10,emission!$A$1:$CV$1,0),0)</f>
        <v>0</v>
      </c>
      <c r="AW29" t="e">
        <f>VLOOKUP($AD29,excitation!$A$1:$CV$577,MATCH(C$11,excitation!$A$1:$CV$1,0),0)</f>
        <v>#N/A</v>
      </c>
      <c r="AX29" t="e">
        <f>VLOOKUP($AD29,emission!$A$1:$CV$577,MATCH($C$11,emission!$A$1:$CV$1,0),0)</f>
        <v>#N/A</v>
      </c>
    </row>
    <row r="30" spans="7:50" x14ac:dyDescent="0.25">
      <c r="G30">
        <v>328</v>
      </c>
      <c r="H30" t="b">
        <f t="shared" si="11"/>
        <v>0</v>
      </c>
      <c r="I30" t="b">
        <f t="shared" si="1"/>
        <v>0</v>
      </c>
      <c r="J30">
        <f t="shared" si="12"/>
        <v>0.71330000000000005</v>
      </c>
      <c r="K30">
        <f t="shared" si="2"/>
        <v>0</v>
      </c>
      <c r="L30" t="b">
        <f t="shared" si="13"/>
        <v>0</v>
      </c>
      <c r="M30" t="b">
        <f t="shared" si="3"/>
        <v>0</v>
      </c>
      <c r="N30">
        <f t="shared" si="14"/>
        <v>0.15820000000000001</v>
      </c>
      <c r="O30">
        <f t="shared" si="4"/>
        <v>0</v>
      </c>
      <c r="P30">
        <f t="shared" si="15"/>
        <v>0.151</v>
      </c>
      <c r="Q30">
        <f t="shared" si="5"/>
        <v>0</v>
      </c>
      <c r="R30">
        <f t="shared" si="16"/>
        <v>3.1399999999999997E-2</v>
      </c>
      <c r="S30">
        <f t="shared" si="6"/>
        <v>0</v>
      </c>
      <c r="T30">
        <f t="shared" si="17"/>
        <v>4.3099999999999999E-2</v>
      </c>
      <c r="U30">
        <f t="shared" si="7"/>
        <v>0</v>
      </c>
      <c r="V30" t="b">
        <f t="shared" si="18"/>
        <v>0</v>
      </c>
      <c r="W30" t="b">
        <f t="shared" si="8"/>
        <v>0</v>
      </c>
      <c r="X30">
        <f t="shared" si="19"/>
        <v>0</v>
      </c>
      <c r="Y30">
        <f t="shared" si="9"/>
        <v>0</v>
      </c>
      <c r="Z30" t="b">
        <f t="shared" si="20"/>
        <v>0</v>
      </c>
      <c r="AA30" t="b">
        <f t="shared" si="10"/>
        <v>0</v>
      </c>
      <c r="AB30">
        <v>0</v>
      </c>
      <c r="AD30" s="1">
        <v>328</v>
      </c>
      <c r="AE30" t="e">
        <f>VLOOKUP($AD30,excitation!$A$1:$CV$577,MATCH(C$2,excitation!$A$1:$CV$1,0),0)</f>
        <v>#N/A</v>
      </c>
      <c r="AF30" t="e">
        <f>VLOOKUP($AD30,emission!$A$1:$CV$577,MATCH($C$2,emission!$A$1:$CV$1,0),0)</f>
        <v>#N/A</v>
      </c>
      <c r="AG30">
        <f>VLOOKUP($AD30,excitation!$A$1:$CV$577,MATCH(C$3,excitation!$A$1:$CV$1,0),0)</f>
        <v>0.71330000000000005</v>
      </c>
      <c r="AH30">
        <f>VLOOKUP($AD30,emission!$A$1:$CV$577,MATCH($C$3,emission!$A$1:$CV$1,0),0)</f>
        <v>0</v>
      </c>
      <c r="AI30" t="e">
        <f>VLOOKUP($AD30,excitation!$A$1:$CV$577,MATCH(C$4,excitation!$A$1:$CV$1,0),0)</f>
        <v>#N/A</v>
      </c>
      <c r="AJ30" t="e">
        <f>VLOOKUP($AD30,emission!$A$1:$CV$577,MATCH($C$4,emission!$A$1:$CV$1,0),0)</f>
        <v>#N/A</v>
      </c>
      <c r="AK30">
        <f>VLOOKUP($AD30,excitation!$A$1:$CV$577,MATCH(C$5,excitation!$A$1:$CV$1,0),0)</f>
        <v>0.15820000000000001</v>
      </c>
      <c r="AL30">
        <f>VLOOKUP($AD30,emission!$A$1:$CV$577,MATCH($C$5,emission!$A$1:$CV$1,0),0)</f>
        <v>0</v>
      </c>
      <c r="AM30">
        <f>VLOOKUP($AD30,excitation!$A$1:$CV$577,MATCH(C$6,excitation!$A$1:$CV$1,0),0)</f>
        <v>0.151</v>
      </c>
      <c r="AN30">
        <f>VLOOKUP($AD30,emission!$A$1:$CV$577,MATCH($C$6,emission!$A$1:$CV$1,0),0)</f>
        <v>0</v>
      </c>
      <c r="AO30">
        <f>VLOOKUP($AD30,excitation!$A$1:$CV$577,MATCH(C$7,excitation!$A$1:$CV$1,0),0)</f>
        <v>3.1399999999999997E-2</v>
      </c>
      <c r="AP30">
        <f>VLOOKUP($AD30,emission!$A$1:$CV$577,MATCH($C$7,emission!$A$1:$CV$1,0),0)</f>
        <v>0</v>
      </c>
      <c r="AQ30">
        <f>VLOOKUP($AD30,excitation!$A$1:$CV$577,MATCH(C$8,excitation!$A$1:$CV$1,0),0)</f>
        <v>4.3099999999999999E-2</v>
      </c>
      <c r="AR30">
        <f>VLOOKUP($AD30,emission!$A$1:$CV$577,MATCH($C$8,emission!$A$1:$CV$1,0),0)</f>
        <v>0</v>
      </c>
      <c r="AS30" t="e">
        <f>VLOOKUP($AD30,excitation!$A$1:$CV$577,MATCH(C$9,excitation!$A$1:$CV$1,0),0)</f>
        <v>#N/A</v>
      </c>
      <c r="AT30" t="e">
        <f>VLOOKUP($AD30,emission!$A$1:$CV$577,MATCH($C$9,emission!$A$1:$CV$1,0),0)</f>
        <v>#N/A</v>
      </c>
      <c r="AU30">
        <f>VLOOKUP($AD30,excitation!$A$1:$CV$577,MATCH(C$10,excitation!$A$1:$CV$1,0),0)</f>
        <v>0</v>
      </c>
      <c r="AV30">
        <f>VLOOKUP($AD30,emission!$A$1:$CV$577,MATCH($C$10,emission!$A$1:$CV$1,0),0)</f>
        <v>0</v>
      </c>
      <c r="AW30" t="e">
        <f>VLOOKUP($AD30,excitation!$A$1:$CV$577,MATCH(C$11,excitation!$A$1:$CV$1,0),0)</f>
        <v>#N/A</v>
      </c>
      <c r="AX30" t="e">
        <f>VLOOKUP($AD30,emission!$A$1:$CV$577,MATCH($C$11,emission!$A$1:$CV$1,0),0)</f>
        <v>#N/A</v>
      </c>
    </row>
    <row r="31" spans="7:50" x14ac:dyDescent="0.25">
      <c r="G31">
        <v>329</v>
      </c>
      <c r="H31" t="b">
        <f t="shared" si="11"/>
        <v>0</v>
      </c>
      <c r="I31" t="b">
        <f t="shared" si="1"/>
        <v>0</v>
      </c>
      <c r="J31">
        <f t="shared" si="12"/>
        <v>0.73799999999999999</v>
      </c>
      <c r="K31">
        <f t="shared" si="2"/>
        <v>0</v>
      </c>
      <c r="L31" t="b">
        <f t="shared" si="13"/>
        <v>0</v>
      </c>
      <c r="M31" t="b">
        <f t="shared" si="3"/>
        <v>0</v>
      </c>
      <c r="N31">
        <f t="shared" si="14"/>
        <v>0.14929999999999999</v>
      </c>
      <c r="O31">
        <f t="shared" si="4"/>
        <v>0</v>
      </c>
      <c r="P31">
        <f t="shared" si="15"/>
        <v>0.15110000000000001</v>
      </c>
      <c r="Q31">
        <f t="shared" si="5"/>
        <v>0</v>
      </c>
      <c r="R31">
        <f t="shared" si="16"/>
        <v>3.2000000000000001E-2</v>
      </c>
      <c r="S31">
        <f t="shared" si="6"/>
        <v>0</v>
      </c>
      <c r="T31">
        <f t="shared" si="17"/>
        <v>4.2099999999999999E-2</v>
      </c>
      <c r="U31">
        <f t="shared" si="7"/>
        <v>0</v>
      </c>
      <c r="V31" t="b">
        <f t="shared" si="18"/>
        <v>0</v>
      </c>
      <c r="W31" t="b">
        <f t="shared" si="8"/>
        <v>0</v>
      </c>
      <c r="X31">
        <f t="shared" si="19"/>
        <v>0</v>
      </c>
      <c r="Y31">
        <f t="shared" si="9"/>
        <v>0</v>
      </c>
      <c r="Z31" t="b">
        <f t="shared" si="20"/>
        <v>0</v>
      </c>
      <c r="AA31" t="b">
        <f t="shared" si="10"/>
        <v>0</v>
      </c>
      <c r="AB31">
        <v>0</v>
      </c>
      <c r="AD31" s="1">
        <v>329</v>
      </c>
      <c r="AE31" t="e">
        <f>VLOOKUP($AD31,excitation!$A$1:$CV$577,MATCH(C$2,excitation!$A$1:$CV$1,0),0)</f>
        <v>#N/A</v>
      </c>
      <c r="AF31" t="e">
        <f>VLOOKUP($AD31,emission!$A$1:$CV$577,MATCH($C$2,emission!$A$1:$CV$1,0),0)</f>
        <v>#N/A</v>
      </c>
      <c r="AG31">
        <f>VLOOKUP($AD31,excitation!$A$1:$CV$577,MATCH(C$3,excitation!$A$1:$CV$1,0),0)</f>
        <v>0.73799999999999999</v>
      </c>
      <c r="AH31">
        <f>VLOOKUP($AD31,emission!$A$1:$CV$577,MATCH($C$3,emission!$A$1:$CV$1,0),0)</f>
        <v>0</v>
      </c>
      <c r="AI31" t="e">
        <f>VLOOKUP($AD31,excitation!$A$1:$CV$577,MATCH(C$4,excitation!$A$1:$CV$1,0),0)</f>
        <v>#N/A</v>
      </c>
      <c r="AJ31" t="e">
        <f>VLOOKUP($AD31,emission!$A$1:$CV$577,MATCH($C$4,emission!$A$1:$CV$1,0),0)</f>
        <v>#N/A</v>
      </c>
      <c r="AK31">
        <f>VLOOKUP($AD31,excitation!$A$1:$CV$577,MATCH(C$5,excitation!$A$1:$CV$1,0),0)</f>
        <v>0.14929999999999999</v>
      </c>
      <c r="AL31">
        <f>VLOOKUP($AD31,emission!$A$1:$CV$577,MATCH($C$5,emission!$A$1:$CV$1,0),0)</f>
        <v>0</v>
      </c>
      <c r="AM31">
        <f>VLOOKUP($AD31,excitation!$A$1:$CV$577,MATCH(C$6,excitation!$A$1:$CV$1,0),0)</f>
        <v>0.15110000000000001</v>
      </c>
      <c r="AN31">
        <f>VLOOKUP($AD31,emission!$A$1:$CV$577,MATCH($C$6,emission!$A$1:$CV$1,0),0)</f>
        <v>0</v>
      </c>
      <c r="AO31">
        <f>VLOOKUP($AD31,excitation!$A$1:$CV$577,MATCH(C$7,excitation!$A$1:$CV$1,0),0)</f>
        <v>3.2000000000000001E-2</v>
      </c>
      <c r="AP31">
        <f>VLOOKUP($AD31,emission!$A$1:$CV$577,MATCH($C$7,emission!$A$1:$CV$1,0),0)</f>
        <v>0</v>
      </c>
      <c r="AQ31">
        <f>VLOOKUP($AD31,excitation!$A$1:$CV$577,MATCH(C$8,excitation!$A$1:$CV$1,0),0)</f>
        <v>4.2099999999999999E-2</v>
      </c>
      <c r="AR31">
        <f>VLOOKUP($AD31,emission!$A$1:$CV$577,MATCH($C$8,emission!$A$1:$CV$1,0),0)</f>
        <v>0</v>
      </c>
      <c r="AS31" t="e">
        <f>VLOOKUP($AD31,excitation!$A$1:$CV$577,MATCH(C$9,excitation!$A$1:$CV$1,0),0)</f>
        <v>#N/A</v>
      </c>
      <c r="AT31" t="e">
        <f>VLOOKUP($AD31,emission!$A$1:$CV$577,MATCH($C$9,emission!$A$1:$CV$1,0),0)</f>
        <v>#N/A</v>
      </c>
      <c r="AU31">
        <f>VLOOKUP($AD31,excitation!$A$1:$CV$577,MATCH(C$10,excitation!$A$1:$CV$1,0),0)</f>
        <v>0</v>
      </c>
      <c r="AV31">
        <f>VLOOKUP($AD31,emission!$A$1:$CV$577,MATCH($C$10,emission!$A$1:$CV$1,0),0)</f>
        <v>0</v>
      </c>
      <c r="AW31" t="e">
        <f>VLOOKUP($AD31,excitation!$A$1:$CV$577,MATCH(C$11,excitation!$A$1:$CV$1,0),0)</f>
        <v>#N/A</v>
      </c>
      <c r="AX31" t="e">
        <f>VLOOKUP($AD31,emission!$A$1:$CV$577,MATCH($C$11,emission!$A$1:$CV$1,0),0)</f>
        <v>#N/A</v>
      </c>
    </row>
    <row r="32" spans="7:50" x14ac:dyDescent="0.25">
      <c r="G32">
        <v>330</v>
      </c>
      <c r="H32" t="b">
        <f t="shared" si="11"/>
        <v>0</v>
      </c>
      <c r="I32" t="b">
        <f t="shared" si="1"/>
        <v>0</v>
      </c>
      <c r="J32">
        <f t="shared" si="12"/>
        <v>0.75590000000000002</v>
      </c>
      <c r="K32">
        <f t="shared" si="2"/>
        <v>0</v>
      </c>
      <c r="L32" t="b">
        <f t="shared" si="13"/>
        <v>0</v>
      </c>
      <c r="M32" t="b">
        <f t="shared" si="3"/>
        <v>0</v>
      </c>
      <c r="N32">
        <f t="shared" si="14"/>
        <v>0.1439</v>
      </c>
      <c r="O32">
        <f t="shared" si="4"/>
        <v>0</v>
      </c>
      <c r="P32">
        <f t="shared" si="15"/>
        <v>0.1517</v>
      </c>
      <c r="Q32">
        <f t="shared" si="5"/>
        <v>0</v>
      </c>
      <c r="R32">
        <f t="shared" si="16"/>
        <v>2.64E-2</v>
      </c>
      <c r="S32">
        <f t="shared" si="6"/>
        <v>0</v>
      </c>
      <c r="T32">
        <f t="shared" si="17"/>
        <v>4.6300000000000001E-2</v>
      </c>
      <c r="U32">
        <f t="shared" si="7"/>
        <v>0</v>
      </c>
      <c r="V32" t="b">
        <f t="shared" si="18"/>
        <v>0</v>
      </c>
      <c r="W32" t="b">
        <f t="shared" si="8"/>
        <v>0</v>
      </c>
      <c r="X32">
        <f t="shared" si="19"/>
        <v>0</v>
      </c>
      <c r="Y32">
        <f t="shared" si="9"/>
        <v>0</v>
      </c>
      <c r="Z32" t="b">
        <f t="shared" si="20"/>
        <v>0</v>
      </c>
      <c r="AA32" t="b">
        <f t="shared" si="10"/>
        <v>0</v>
      </c>
      <c r="AB32">
        <v>0</v>
      </c>
      <c r="AD32" s="1">
        <v>330</v>
      </c>
      <c r="AE32" t="e">
        <f>VLOOKUP($AD32,excitation!$A$1:$CV$577,MATCH(C$2,excitation!$A$1:$CV$1,0),0)</f>
        <v>#N/A</v>
      </c>
      <c r="AF32" t="e">
        <f>VLOOKUP($AD32,emission!$A$1:$CV$577,MATCH($C$2,emission!$A$1:$CV$1,0),0)</f>
        <v>#N/A</v>
      </c>
      <c r="AG32">
        <f>VLOOKUP($AD32,excitation!$A$1:$CV$577,MATCH(C$3,excitation!$A$1:$CV$1,0),0)</f>
        <v>0.75590000000000002</v>
      </c>
      <c r="AH32">
        <f>VLOOKUP($AD32,emission!$A$1:$CV$577,MATCH($C$3,emission!$A$1:$CV$1,0),0)</f>
        <v>0</v>
      </c>
      <c r="AI32" t="e">
        <f>VLOOKUP($AD32,excitation!$A$1:$CV$577,MATCH(C$4,excitation!$A$1:$CV$1,0),0)</f>
        <v>#N/A</v>
      </c>
      <c r="AJ32" t="e">
        <f>VLOOKUP($AD32,emission!$A$1:$CV$577,MATCH($C$4,emission!$A$1:$CV$1,0),0)</f>
        <v>#N/A</v>
      </c>
      <c r="AK32">
        <f>VLOOKUP($AD32,excitation!$A$1:$CV$577,MATCH(C$5,excitation!$A$1:$CV$1,0),0)</f>
        <v>0.1439</v>
      </c>
      <c r="AL32">
        <f>VLOOKUP($AD32,emission!$A$1:$CV$577,MATCH($C$5,emission!$A$1:$CV$1,0),0)</f>
        <v>0</v>
      </c>
      <c r="AM32">
        <f>VLOOKUP($AD32,excitation!$A$1:$CV$577,MATCH(C$6,excitation!$A$1:$CV$1,0),0)</f>
        <v>0.1517</v>
      </c>
      <c r="AN32">
        <f>VLOOKUP($AD32,emission!$A$1:$CV$577,MATCH($C$6,emission!$A$1:$CV$1,0),0)</f>
        <v>0</v>
      </c>
      <c r="AO32">
        <f>VLOOKUP($AD32,excitation!$A$1:$CV$577,MATCH(C$7,excitation!$A$1:$CV$1,0),0)</f>
        <v>2.64E-2</v>
      </c>
      <c r="AP32">
        <f>VLOOKUP($AD32,emission!$A$1:$CV$577,MATCH($C$7,emission!$A$1:$CV$1,0),0)</f>
        <v>0</v>
      </c>
      <c r="AQ32">
        <f>VLOOKUP($AD32,excitation!$A$1:$CV$577,MATCH(C$8,excitation!$A$1:$CV$1,0),0)</f>
        <v>4.6300000000000001E-2</v>
      </c>
      <c r="AR32">
        <f>VLOOKUP($AD32,emission!$A$1:$CV$577,MATCH($C$8,emission!$A$1:$CV$1,0),0)</f>
        <v>0</v>
      </c>
      <c r="AS32" t="e">
        <f>VLOOKUP($AD32,excitation!$A$1:$CV$577,MATCH(C$9,excitation!$A$1:$CV$1,0),0)</f>
        <v>#N/A</v>
      </c>
      <c r="AT32" t="e">
        <f>VLOOKUP($AD32,emission!$A$1:$CV$577,MATCH($C$9,emission!$A$1:$CV$1,0),0)</f>
        <v>#N/A</v>
      </c>
      <c r="AU32">
        <f>VLOOKUP($AD32,excitation!$A$1:$CV$577,MATCH(C$10,excitation!$A$1:$CV$1,0),0)</f>
        <v>0</v>
      </c>
      <c r="AV32">
        <f>VLOOKUP($AD32,emission!$A$1:$CV$577,MATCH($C$10,emission!$A$1:$CV$1,0),0)</f>
        <v>0</v>
      </c>
      <c r="AW32" t="e">
        <f>VLOOKUP($AD32,excitation!$A$1:$CV$577,MATCH(C$11,excitation!$A$1:$CV$1,0),0)</f>
        <v>#N/A</v>
      </c>
      <c r="AX32" t="e">
        <f>VLOOKUP($AD32,emission!$A$1:$CV$577,MATCH($C$11,emission!$A$1:$CV$1,0),0)</f>
        <v>#N/A</v>
      </c>
    </row>
    <row r="33" spans="7:50" x14ac:dyDescent="0.25">
      <c r="G33">
        <v>331</v>
      </c>
      <c r="H33" t="b">
        <f t="shared" si="11"/>
        <v>0</v>
      </c>
      <c r="I33" t="b">
        <f t="shared" si="1"/>
        <v>0</v>
      </c>
      <c r="J33">
        <f t="shared" si="12"/>
        <v>0.77280000000000004</v>
      </c>
      <c r="K33">
        <f t="shared" si="2"/>
        <v>0</v>
      </c>
      <c r="L33" t="b">
        <f t="shared" si="13"/>
        <v>0</v>
      </c>
      <c r="M33" t="b">
        <f t="shared" si="3"/>
        <v>0</v>
      </c>
      <c r="N33">
        <f t="shared" si="14"/>
        <v>0.13930000000000001</v>
      </c>
      <c r="O33">
        <f t="shared" si="4"/>
        <v>0</v>
      </c>
      <c r="P33">
        <f t="shared" si="15"/>
        <v>0.1527</v>
      </c>
      <c r="Q33">
        <f t="shared" si="5"/>
        <v>0</v>
      </c>
      <c r="R33">
        <f t="shared" si="16"/>
        <v>2.9100000000000001E-2</v>
      </c>
      <c r="S33">
        <f t="shared" si="6"/>
        <v>0</v>
      </c>
      <c r="T33">
        <f t="shared" si="17"/>
        <v>4.3999999999999997E-2</v>
      </c>
      <c r="U33">
        <f t="shared" si="7"/>
        <v>0</v>
      </c>
      <c r="V33" t="b">
        <f t="shared" si="18"/>
        <v>0</v>
      </c>
      <c r="W33" t="b">
        <f t="shared" si="8"/>
        <v>0</v>
      </c>
      <c r="X33">
        <f t="shared" si="19"/>
        <v>0</v>
      </c>
      <c r="Y33">
        <f t="shared" si="9"/>
        <v>0</v>
      </c>
      <c r="Z33" t="b">
        <f t="shared" si="20"/>
        <v>0</v>
      </c>
      <c r="AA33" t="b">
        <f t="shared" si="10"/>
        <v>0</v>
      </c>
      <c r="AB33">
        <v>0</v>
      </c>
      <c r="AD33" s="1">
        <v>331</v>
      </c>
      <c r="AE33" t="e">
        <f>VLOOKUP($AD33,excitation!$A$1:$CV$577,MATCH(C$2,excitation!$A$1:$CV$1,0),0)</f>
        <v>#N/A</v>
      </c>
      <c r="AF33" t="e">
        <f>VLOOKUP($AD33,emission!$A$1:$CV$577,MATCH($C$2,emission!$A$1:$CV$1,0),0)</f>
        <v>#N/A</v>
      </c>
      <c r="AG33">
        <f>VLOOKUP($AD33,excitation!$A$1:$CV$577,MATCH(C$3,excitation!$A$1:$CV$1,0),0)</f>
        <v>0.77280000000000004</v>
      </c>
      <c r="AH33">
        <f>VLOOKUP($AD33,emission!$A$1:$CV$577,MATCH($C$3,emission!$A$1:$CV$1,0),0)</f>
        <v>0</v>
      </c>
      <c r="AI33" t="e">
        <f>VLOOKUP($AD33,excitation!$A$1:$CV$577,MATCH(C$4,excitation!$A$1:$CV$1,0),0)</f>
        <v>#N/A</v>
      </c>
      <c r="AJ33" t="e">
        <f>VLOOKUP($AD33,emission!$A$1:$CV$577,MATCH($C$4,emission!$A$1:$CV$1,0),0)</f>
        <v>#N/A</v>
      </c>
      <c r="AK33">
        <f>VLOOKUP($AD33,excitation!$A$1:$CV$577,MATCH(C$5,excitation!$A$1:$CV$1,0),0)</f>
        <v>0.13930000000000001</v>
      </c>
      <c r="AL33">
        <f>VLOOKUP($AD33,emission!$A$1:$CV$577,MATCH($C$5,emission!$A$1:$CV$1,0),0)</f>
        <v>0</v>
      </c>
      <c r="AM33">
        <f>VLOOKUP($AD33,excitation!$A$1:$CV$577,MATCH(C$6,excitation!$A$1:$CV$1,0),0)</f>
        <v>0.1527</v>
      </c>
      <c r="AN33">
        <f>VLOOKUP($AD33,emission!$A$1:$CV$577,MATCH($C$6,emission!$A$1:$CV$1,0),0)</f>
        <v>0</v>
      </c>
      <c r="AO33">
        <f>VLOOKUP($AD33,excitation!$A$1:$CV$577,MATCH(C$7,excitation!$A$1:$CV$1,0),0)</f>
        <v>2.9100000000000001E-2</v>
      </c>
      <c r="AP33">
        <f>VLOOKUP($AD33,emission!$A$1:$CV$577,MATCH($C$7,emission!$A$1:$CV$1,0),0)</f>
        <v>0</v>
      </c>
      <c r="AQ33">
        <f>VLOOKUP($AD33,excitation!$A$1:$CV$577,MATCH(C$8,excitation!$A$1:$CV$1,0),0)</f>
        <v>4.3999999999999997E-2</v>
      </c>
      <c r="AR33">
        <f>VLOOKUP($AD33,emission!$A$1:$CV$577,MATCH($C$8,emission!$A$1:$CV$1,0),0)</f>
        <v>0</v>
      </c>
      <c r="AS33" t="e">
        <f>VLOOKUP($AD33,excitation!$A$1:$CV$577,MATCH(C$9,excitation!$A$1:$CV$1,0),0)</f>
        <v>#N/A</v>
      </c>
      <c r="AT33" t="e">
        <f>VLOOKUP($AD33,emission!$A$1:$CV$577,MATCH($C$9,emission!$A$1:$CV$1,0),0)</f>
        <v>#N/A</v>
      </c>
      <c r="AU33">
        <f>VLOOKUP($AD33,excitation!$A$1:$CV$577,MATCH(C$10,excitation!$A$1:$CV$1,0),0)</f>
        <v>0</v>
      </c>
      <c r="AV33">
        <f>VLOOKUP($AD33,emission!$A$1:$CV$577,MATCH($C$10,emission!$A$1:$CV$1,0),0)</f>
        <v>0</v>
      </c>
      <c r="AW33" t="e">
        <f>VLOOKUP($AD33,excitation!$A$1:$CV$577,MATCH(C$11,excitation!$A$1:$CV$1,0),0)</f>
        <v>#N/A</v>
      </c>
      <c r="AX33" t="e">
        <f>VLOOKUP($AD33,emission!$A$1:$CV$577,MATCH($C$11,emission!$A$1:$CV$1,0),0)</f>
        <v>#N/A</v>
      </c>
    </row>
    <row r="34" spans="7:50" x14ac:dyDescent="0.25">
      <c r="G34">
        <v>332</v>
      </c>
      <c r="H34" t="b">
        <f t="shared" si="11"/>
        <v>0</v>
      </c>
      <c r="I34" t="b">
        <f t="shared" si="1"/>
        <v>0</v>
      </c>
      <c r="J34">
        <f t="shared" si="12"/>
        <v>0.79039999999999999</v>
      </c>
      <c r="K34">
        <f t="shared" si="2"/>
        <v>0</v>
      </c>
      <c r="L34" t="b">
        <f t="shared" si="13"/>
        <v>0</v>
      </c>
      <c r="M34" t="b">
        <f t="shared" si="3"/>
        <v>0</v>
      </c>
      <c r="N34">
        <f t="shared" si="14"/>
        <v>0.1363</v>
      </c>
      <c r="O34">
        <f t="shared" si="4"/>
        <v>0</v>
      </c>
      <c r="P34">
        <f t="shared" si="15"/>
        <v>0.15160000000000001</v>
      </c>
      <c r="Q34">
        <f t="shared" si="5"/>
        <v>0</v>
      </c>
      <c r="R34">
        <f t="shared" si="16"/>
        <v>2.8400000000000002E-2</v>
      </c>
      <c r="S34">
        <f t="shared" si="6"/>
        <v>0</v>
      </c>
      <c r="T34">
        <f t="shared" si="17"/>
        <v>4.6100000000000002E-2</v>
      </c>
      <c r="U34">
        <f t="shared" si="7"/>
        <v>0</v>
      </c>
      <c r="V34" t="b">
        <f t="shared" si="18"/>
        <v>0</v>
      </c>
      <c r="W34" t="b">
        <f t="shared" si="8"/>
        <v>0</v>
      </c>
      <c r="X34">
        <f t="shared" si="19"/>
        <v>0</v>
      </c>
      <c r="Y34">
        <f t="shared" si="9"/>
        <v>0</v>
      </c>
      <c r="Z34" t="b">
        <f t="shared" si="20"/>
        <v>0</v>
      </c>
      <c r="AA34" t="b">
        <f t="shared" si="10"/>
        <v>0</v>
      </c>
      <c r="AB34">
        <v>0</v>
      </c>
      <c r="AD34" s="1">
        <v>332</v>
      </c>
      <c r="AE34" t="e">
        <f>VLOOKUP($AD34,excitation!$A$1:$CV$577,MATCH(C$2,excitation!$A$1:$CV$1,0),0)</f>
        <v>#N/A</v>
      </c>
      <c r="AF34" t="e">
        <f>VLOOKUP($AD34,emission!$A$1:$CV$577,MATCH($C$2,emission!$A$1:$CV$1,0),0)</f>
        <v>#N/A</v>
      </c>
      <c r="AG34">
        <f>VLOOKUP($AD34,excitation!$A$1:$CV$577,MATCH(C$3,excitation!$A$1:$CV$1,0),0)</f>
        <v>0.79039999999999999</v>
      </c>
      <c r="AH34">
        <f>VLOOKUP($AD34,emission!$A$1:$CV$577,MATCH($C$3,emission!$A$1:$CV$1,0),0)</f>
        <v>0</v>
      </c>
      <c r="AI34" t="e">
        <f>VLOOKUP($AD34,excitation!$A$1:$CV$577,MATCH(C$4,excitation!$A$1:$CV$1,0),0)</f>
        <v>#N/A</v>
      </c>
      <c r="AJ34" t="e">
        <f>VLOOKUP($AD34,emission!$A$1:$CV$577,MATCH($C$4,emission!$A$1:$CV$1,0),0)</f>
        <v>#N/A</v>
      </c>
      <c r="AK34">
        <f>VLOOKUP($AD34,excitation!$A$1:$CV$577,MATCH(C$5,excitation!$A$1:$CV$1,0),0)</f>
        <v>0.1363</v>
      </c>
      <c r="AL34">
        <f>VLOOKUP($AD34,emission!$A$1:$CV$577,MATCH($C$5,emission!$A$1:$CV$1,0),0)</f>
        <v>0</v>
      </c>
      <c r="AM34">
        <f>VLOOKUP($AD34,excitation!$A$1:$CV$577,MATCH(C$6,excitation!$A$1:$CV$1,0),0)</f>
        <v>0.15160000000000001</v>
      </c>
      <c r="AN34">
        <f>VLOOKUP($AD34,emission!$A$1:$CV$577,MATCH($C$6,emission!$A$1:$CV$1,0),0)</f>
        <v>0</v>
      </c>
      <c r="AO34">
        <f>VLOOKUP($AD34,excitation!$A$1:$CV$577,MATCH(C$7,excitation!$A$1:$CV$1,0),0)</f>
        <v>2.8400000000000002E-2</v>
      </c>
      <c r="AP34">
        <f>VLOOKUP($AD34,emission!$A$1:$CV$577,MATCH($C$7,emission!$A$1:$CV$1,0),0)</f>
        <v>0</v>
      </c>
      <c r="AQ34">
        <f>VLOOKUP($AD34,excitation!$A$1:$CV$577,MATCH(C$8,excitation!$A$1:$CV$1,0),0)</f>
        <v>4.6100000000000002E-2</v>
      </c>
      <c r="AR34">
        <f>VLOOKUP($AD34,emission!$A$1:$CV$577,MATCH($C$8,emission!$A$1:$CV$1,0),0)</f>
        <v>0</v>
      </c>
      <c r="AS34" t="e">
        <f>VLOOKUP($AD34,excitation!$A$1:$CV$577,MATCH(C$9,excitation!$A$1:$CV$1,0),0)</f>
        <v>#N/A</v>
      </c>
      <c r="AT34" t="e">
        <f>VLOOKUP($AD34,emission!$A$1:$CV$577,MATCH($C$9,emission!$A$1:$CV$1,0),0)</f>
        <v>#N/A</v>
      </c>
      <c r="AU34">
        <f>VLOOKUP($AD34,excitation!$A$1:$CV$577,MATCH(C$10,excitation!$A$1:$CV$1,0),0)</f>
        <v>0</v>
      </c>
      <c r="AV34">
        <f>VLOOKUP($AD34,emission!$A$1:$CV$577,MATCH($C$10,emission!$A$1:$CV$1,0),0)</f>
        <v>0</v>
      </c>
      <c r="AW34" t="e">
        <f>VLOOKUP($AD34,excitation!$A$1:$CV$577,MATCH(C$11,excitation!$A$1:$CV$1,0),0)</f>
        <v>#N/A</v>
      </c>
      <c r="AX34" t="e">
        <f>VLOOKUP($AD34,emission!$A$1:$CV$577,MATCH($C$11,emission!$A$1:$CV$1,0),0)</f>
        <v>#N/A</v>
      </c>
    </row>
    <row r="35" spans="7:50" x14ac:dyDescent="0.25">
      <c r="G35">
        <v>333</v>
      </c>
      <c r="H35" t="b">
        <f t="shared" si="11"/>
        <v>0</v>
      </c>
      <c r="I35" t="b">
        <f t="shared" si="1"/>
        <v>0</v>
      </c>
      <c r="J35">
        <f t="shared" si="12"/>
        <v>0.80679999999999996</v>
      </c>
      <c r="K35">
        <f t="shared" si="2"/>
        <v>0</v>
      </c>
      <c r="L35" t="b">
        <f t="shared" si="13"/>
        <v>0</v>
      </c>
      <c r="M35" t="b">
        <f t="shared" si="3"/>
        <v>0</v>
      </c>
      <c r="N35">
        <f t="shared" si="14"/>
        <v>0.13400000000000001</v>
      </c>
      <c r="O35">
        <f t="shared" si="4"/>
        <v>0</v>
      </c>
      <c r="P35">
        <f t="shared" si="15"/>
        <v>0.1502</v>
      </c>
      <c r="Q35">
        <f t="shared" si="5"/>
        <v>0</v>
      </c>
      <c r="R35">
        <f t="shared" si="16"/>
        <v>2.5600000000000001E-2</v>
      </c>
      <c r="S35">
        <f t="shared" si="6"/>
        <v>0</v>
      </c>
      <c r="T35">
        <f t="shared" si="17"/>
        <v>4.8599999999999997E-2</v>
      </c>
      <c r="U35">
        <f t="shared" si="7"/>
        <v>0</v>
      </c>
      <c r="V35" t="b">
        <f t="shared" si="18"/>
        <v>0</v>
      </c>
      <c r="W35" t="b">
        <f t="shared" si="8"/>
        <v>0</v>
      </c>
      <c r="X35">
        <f t="shared" si="19"/>
        <v>0</v>
      </c>
      <c r="Y35">
        <f t="shared" si="9"/>
        <v>0</v>
      </c>
      <c r="Z35" t="b">
        <f t="shared" si="20"/>
        <v>0</v>
      </c>
      <c r="AA35" t="b">
        <f t="shared" si="10"/>
        <v>0</v>
      </c>
      <c r="AB35">
        <v>0</v>
      </c>
      <c r="AD35" s="1">
        <v>333</v>
      </c>
      <c r="AE35" t="e">
        <f>VLOOKUP($AD35,excitation!$A$1:$CV$577,MATCH(C$2,excitation!$A$1:$CV$1,0),0)</f>
        <v>#N/A</v>
      </c>
      <c r="AF35" t="e">
        <f>VLOOKUP($AD35,emission!$A$1:$CV$577,MATCH($C$2,emission!$A$1:$CV$1,0),0)</f>
        <v>#N/A</v>
      </c>
      <c r="AG35">
        <f>VLOOKUP($AD35,excitation!$A$1:$CV$577,MATCH(C$3,excitation!$A$1:$CV$1,0),0)</f>
        <v>0.80679999999999996</v>
      </c>
      <c r="AH35">
        <f>VLOOKUP($AD35,emission!$A$1:$CV$577,MATCH($C$3,emission!$A$1:$CV$1,0),0)</f>
        <v>0</v>
      </c>
      <c r="AI35" t="e">
        <f>VLOOKUP($AD35,excitation!$A$1:$CV$577,MATCH(C$4,excitation!$A$1:$CV$1,0),0)</f>
        <v>#N/A</v>
      </c>
      <c r="AJ35" t="e">
        <f>VLOOKUP($AD35,emission!$A$1:$CV$577,MATCH($C$4,emission!$A$1:$CV$1,0),0)</f>
        <v>#N/A</v>
      </c>
      <c r="AK35">
        <f>VLOOKUP($AD35,excitation!$A$1:$CV$577,MATCH(C$5,excitation!$A$1:$CV$1,0),0)</f>
        <v>0.13400000000000001</v>
      </c>
      <c r="AL35">
        <f>VLOOKUP($AD35,emission!$A$1:$CV$577,MATCH($C$5,emission!$A$1:$CV$1,0),0)</f>
        <v>0</v>
      </c>
      <c r="AM35">
        <f>VLOOKUP($AD35,excitation!$A$1:$CV$577,MATCH(C$6,excitation!$A$1:$CV$1,0),0)</f>
        <v>0.1502</v>
      </c>
      <c r="AN35">
        <f>VLOOKUP($AD35,emission!$A$1:$CV$577,MATCH($C$6,emission!$A$1:$CV$1,0),0)</f>
        <v>0</v>
      </c>
      <c r="AO35">
        <f>VLOOKUP($AD35,excitation!$A$1:$CV$577,MATCH(C$7,excitation!$A$1:$CV$1,0),0)</f>
        <v>2.5600000000000001E-2</v>
      </c>
      <c r="AP35">
        <f>VLOOKUP($AD35,emission!$A$1:$CV$577,MATCH($C$7,emission!$A$1:$CV$1,0),0)</f>
        <v>0</v>
      </c>
      <c r="AQ35">
        <f>VLOOKUP($AD35,excitation!$A$1:$CV$577,MATCH(C$8,excitation!$A$1:$CV$1,0),0)</f>
        <v>4.8599999999999997E-2</v>
      </c>
      <c r="AR35">
        <f>VLOOKUP($AD35,emission!$A$1:$CV$577,MATCH($C$8,emission!$A$1:$CV$1,0),0)</f>
        <v>0</v>
      </c>
      <c r="AS35" t="e">
        <f>VLOOKUP($AD35,excitation!$A$1:$CV$577,MATCH(C$9,excitation!$A$1:$CV$1,0),0)</f>
        <v>#N/A</v>
      </c>
      <c r="AT35" t="e">
        <f>VLOOKUP($AD35,emission!$A$1:$CV$577,MATCH($C$9,emission!$A$1:$CV$1,0),0)</f>
        <v>#N/A</v>
      </c>
      <c r="AU35">
        <f>VLOOKUP($AD35,excitation!$A$1:$CV$577,MATCH(C$10,excitation!$A$1:$CV$1,0),0)</f>
        <v>0</v>
      </c>
      <c r="AV35">
        <f>VLOOKUP($AD35,emission!$A$1:$CV$577,MATCH($C$10,emission!$A$1:$CV$1,0),0)</f>
        <v>0</v>
      </c>
      <c r="AW35" t="e">
        <f>VLOOKUP($AD35,excitation!$A$1:$CV$577,MATCH(C$11,excitation!$A$1:$CV$1,0),0)</f>
        <v>#N/A</v>
      </c>
      <c r="AX35" t="e">
        <f>VLOOKUP($AD35,emission!$A$1:$CV$577,MATCH($C$11,emission!$A$1:$CV$1,0),0)</f>
        <v>#N/A</v>
      </c>
    </row>
    <row r="36" spans="7:50" x14ac:dyDescent="0.25">
      <c r="G36">
        <v>334</v>
      </c>
      <c r="H36" t="b">
        <f t="shared" si="11"/>
        <v>0</v>
      </c>
      <c r="I36" t="b">
        <f t="shared" si="1"/>
        <v>0</v>
      </c>
      <c r="J36">
        <f t="shared" si="12"/>
        <v>0.82010000000000005</v>
      </c>
      <c r="K36">
        <f t="shared" si="2"/>
        <v>0</v>
      </c>
      <c r="L36" t="b">
        <f t="shared" si="13"/>
        <v>0</v>
      </c>
      <c r="M36" t="b">
        <f t="shared" si="3"/>
        <v>0</v>
      </c>
      <c r="N36">
        <f t="shared" si="14"/>
        <v>0.1336</v>
      </c>
      <c r="O36">
        <f t="shared" si="4"/>
        <v>0</v>
      </c>
      <c r="P36">
        <f t="shared" si="15"/>
        <v>0.1482</v>
      </c>
      <c r="Q36">
        <f t="shared" si="5"/>
        <v>0</v>
      </c>
      <c r="R36">
        <f t="shared" si="16"/>
        <v>2.2599999999999999E-2</v>
      </c>
      <c r="S36">
        <f t="shared" si="6"/>
        <v>0</v>
      </c>
      <c r="T36">
        <f t="shared" si="17"/>
        <v>5.0299999999999997E-2</v>
      </c>
      <c r="U36">
        <f t="shared" si="7"/>
        <v>0</v>
      </c>
      <c r="V36" t="b">
        <f t="shared" si="18"/>
        <v>0</v>
      </c>
      <c r="W36" t="b">
        <f t="shared" si="8"/>
        <v>0</v>
      </c>
      <c r="X36">
        <f t="shared" si="19"/>
        <v>0</v>
      </c>
      <c r="Y36">
        <f t="shared" si="9"/>
        <v>0</v>
      </c>
      <c r="Z36" t="b">
        <f t="shared" si="20"/>
        <v>0</v>
      </c>
      <c r="AA36" t="b">
        <f t="shared" si="10"/>
        <v>0</v>
      </c>
      <c r="AB36">
        <v>0</v>
      </c>
      <c r="AD36" s="1">
        <v>334</v>
      </c>
      <c r="AE36" t="e">
        <f>VLOOKUP($AD36,excitation!$A$1:$CV$577,MATCH(C$2,excitation!$A$1:$CV$1,0),0)</f>
        <v>#N/A</v>
      </c>
      <c r="AF36" t="e">
        <f>VLOOKUP($AD36,emission!$A$1:$CV$577,MATCH($C$2,emission!$A$1:$CV$1,0),0)</f>
        <v>#N/A</v>
      </c>
      <c r="AG36">
        <f>VLOOKUP($AD36,excitation!$A$1:$CV$577,MATCH(C$3,excitation!$A$1:$CV$1,0),0)</f>
        <v>0.82010000000000005</v>
      </c>
      <c r="AH36">
        <f>VLOOKUP($AD36,emission!$A$1:$CV$577,MATCH($C$3,emission!$A$1:$CV$1,0),0)</f>
        <v>0</v>
      </c>
      <c r="AI36" t="e">
        <f>VLOOKUP($AD36,excitation!$A$1:$CV$577,MATCH(C$4,excitation!$A$1:$CV$1,0),0)</f>
        <v>#N/A</v>
      </c>
      <c r="AJ36" t="e">
        <f>VLOOKUP($AD36,emission!$A$1:$CV$577,MATCH($C$4,emission!$A$1:$CV$1,0),0)</f>
        <v>#N/A</v>
      </c>
      <c r="AK36">
        <f>VLOOKUP($AD36,excitation!$A$1:$CV$577,MATCH(C$5,excitation!$A$1:$CV$1,0),0)</f>
        <v>0.1336</v>
      </c>
      <c r="AL36">
        <f>VLOOKUP($AD36,emission!$A$1:$CV$577,MATCH($C$5,emission!$A$1:$CV$1,0),0)</f>
        <v>0</v>
      </c>
      <c r="AM36">
        <f>VLOOKUP($AD36,excitation!$A$1:$CV$577,MATCH(C$6,excitation!$A$1:$CV$1,0),0)</f>
        <v>0.1482</v>
      </c>
      <c r="AN36">
        <f>VLOOKUP($AD36,emission!$A$1:$CV$577,MATCH($C$6,emission!$A$1:$CV$1,0),0)</f>
        <v>0</v>
      </c>
      <c r="AO36">
        <f>VLOOKUP($AD36,excitation!$A$1:$CV$577,MATCH(C$7,excitation!$A$1:$CV$1,0),0)</f>
        <v>2.2599999999999999E-2</v>
      </c>
      <c r="AP36">
        <f>VLOOKUP($AD36,emission!$A$1:$CV$577,MATCH($C$7,emission!$A$1:$CV$1,0),0)</f>
        <v>0</v>
      </c>
      <c r="AQ36">
        <f>VLOOKUP($AD36,excitation!$A$1:$CV$577,MATCH(C$8,excitation!$A$1:$CV$1,0),0)</f>
        <v>5.0299999999999997E-2</v>
      </c>
      <c r="AR36">
        <f>VLOOKUP($AD36,emission!$A$1:$CV$577,MATCH($C$8,emission!$A$1:$CV$1,0),0)</f>
        <v>0</v>
      </c>
      <c r="AS36" t="e">
        <f>VLOOKUP($AD36,excitation!$A$1:$CV$577,MATCH(C$9,excitation!$A$1:$CV$1,0),0)</f>
        <v>#N/A</v>
      </c>
      <c r="AT36" t="e">
        <f>VLOOKUP($AD36,emission!$A$1:$CV$577,MATCH($C$9,emission!$A$1:$CV$1,0),0)</f>
        <v>#N/A</v>
      </c>
      <c r="AU36">
        <f>VLOOKUP($AD36,excitation!$A$1:$CV$577,MATCH(C$10,excitation!$A$1:$CV$1,0),0)</f>
        <v>0</v>
      </c>
      <c r="AV36">
        <f>VLOOKUP($AD36,emission!$A$1:$CV$577,MATCH($C$10,emission!$A$1:$CV$1,0),0)</f>
        <v>0</v>
      </c>
      <c r="AW36" t="e">
        <f>VLOOKUP($AD36,excitation!$A$1:$CV$577,MATCH(C$11,excitation!$A$1:$CV$1,0),0)</f>
        <v>#N/A</v>
      </c>
      <c r="AX36" t="e">
        <f>VLOOKUP($AD36,emission!$A$1:$CV$577,MATCH($C$11,emission!$A$1:$CV$1,0),0)</f>
        <v>#N/A</v>
      </c>
    </row>
    <row r="37" spans="7:50" x14ac:dyDescent="0.25">
      <c r="G37">
        <v>335</v>
      </c>
      <c r="H37" t="b">
        <f t="shared" si="11"/>
        <v>0</v>
      </c>
      <c r="I37" t="b">
        <f t="shared" si="1"/>
        <v>0</v>
      </c>
      <c r="J37">
        <f t="shared" si="12"/>
        <v>0.83509999999999995</v>
      </c>
      <c r="K37">
        <f t="shared" si="2"/>
        <v>0</v>
      </c>
      <c r="L37" t="b">
        <f t="shared" si="13"/>
        <v>0</v>
      </c>
      <c r="M37" t="b">
        <f t="shared" si="3"/>
        <v>0</v>
      </c>
      <c r="N37">
        <f t="shared" si="14"/>
        <v>0.13420000000000001</v>
      </c>
      <c r="O37">
        <f t="shared" si="4"/>
        <v>0</v>
      </c>
      <c r="P37">
        <f t="shared" si="15"/>
        <v>0.14499999999999999</v>
      </c>
      <c r="Q37">
        <f t="shared" si="5"/>
        <v>0</v>
      </c>
      <c r="R37">
        <f t="shared" si="16"/>
        <v>2.8299999999999999E-2</v>
      </c>
      <c r="S37">
        <f t="shared" si="6"/>
        <v>0</v>
      </c>
      <c r="T37">
        <f t="shared" si="17"/>
        <v>5.0500000000000003E-2</v>
      </c>
      <c r="U37">
        <f t="shared" si="7"/>
        <v>0</v>
      </c>
      <c r="V37" t="b">
        <f t="shared" si="18"/>
        <v>0</v>
      </c>
      <c r="W37" t="b">
        <f t="shared" si="8"/>
        <v>0</v>
      </c>
      <c r="X37">
        <f t="shared" si="19"/>
        <v>0</v>
      </c>
      <c r="Y37">
        <f t="shared" si="9"/>
        <v>0</v>
      </c>
      <c r="Z37" t="b">
        <f t="shared" si="20"/>
        <v>0</v>
      </c>
      <c r="AA37" t="b">
        <f t="shared" si="10"/>
        <v>0</v>
      </c>
      <c r="AB37">
        <v>0</v>
      </c>
      <c r="AD37" s="1">
        <v>335</v>
      </c>
      <c r="AE37" t="e">
        <f>VLOOKUP($AD37,excitation!$A$1:$CV$577,MATCH(C$2,excitation!$A$1:$CV$1,0),0)</f>
        <v>#N/A</v>
      </c>
      <c r="AF37" t="e">
        <f>VLOOKUP($AD37,emission!$A$1:$CV$577,MATCH($C$2,emission!$A$1:$CV$1,0),0)</f>
        <v>#N/A</v>
      </c>
      <c r="AG37">
        <f>VLOOKUP($AD37,excitation!$A$1:$CV$577,MATCH(C$3,excitation!$A$1:$CV$1,0),0)</f>
        <v>0.83509999999999995</v>
      </c>
      <c r="AH37">
        <f>VLOOKUP($AD37,emission!$A$1:$CV$577,MATCH($C$3,emission!$A$1:$CV$1,0),0)</f>
        <v>0</v>
      </c>
      <c r="AI37" t="e">
        <f>VLOOKUP($AD37,excitation!$A$1:$CV$577,MATCH(C$4,excitation!$A$1:$CV$1,0),0)</f>
        <v>#N/A</v>
      </c>
      <c r="AJ37" t="e">
        <f>VLOOKUP($AD37,emission!$A$1:$CV$577,MATCH($C$4,emission!$A$1:$CV$1,0),0)</f>
        <v>#N/A</v>
      </c>
      <c r="AK37">
        <f>VLOOKUP($AD37,excitation!$A$1:$CV$577,MATCH(C$5,excitation!$A$1:$CV$1,0),0)</f>
        <v>0.13420000000000001</v>
      </c>
      <c r="AL37">
        <f>VLOOKUP($AD37,emission!$A$1:$CV$577,MATCH($C$5,emission!$A$1:$CV$1,0),0)</f>
        <v>0</v>
      </c>
      <c r="AM37">
        <f>VLOOKUP($AD37,excitation!$A$1:$CV$577,MATCH(C$6,excitation!$A$1:$CV$1,0),0)</f>
        <v>0.14499999999999999</v>
      </c>
      <c r="AN37">
        <f>VLOOKUP($AD37,emission!$A$1:$CV$577,MATCH($C$6,emission!$A$1:$CV$1,0),0)</f>
        <v>0</v>
      </c>
      <c r="AO37">
        <f>VLOOKUP($AD37,excitation!$A$1:$CV$577,MATCH(C$7,excitation!$A$1:$CV$1,0),0)</f>
        <v>2.8299999999999999E-2</v>
      </c>
      <c r="AP37">
        <f>VLOOKUP($AD37,emission!$A$1:$CV$577,MATCH($C$7,emission!$A$1:$CV$1,0),0)</f>
        <v>0</v>
      </c>
      <c r="AQ37">
        <f>VLOOKUP($AD37,excitation!$A$1:$CV$577,MATCH(C$8,excitation!$A$1:$CV$1,0),0)</f>
        <v>5.0500000000000003E-2</v>
      </c>
      <c r="AR37">
        <f>VLOOKUP($AD37,emission!$A$1:$CV$577,MATCH($C$8,emission!$A$1:$CV$1,0),0)</f>
        <v>0</v>
      </c>
      <c r="AS37" t="e">
        <f>VLOOKUP($AD37,excitation!$A$1:$CV$577,MATCH(C$9,excitation!$A$1:$CV$1,0),0)</f>
        <v>#N/A</v>
      </c>
      <c r="AT37" t="e">
        <f>VLOOKUP($AD37,emission!$A$1:$CV$577,MATCH($C$9,emission!$A$1:$CV$1,0),0)</f>
        <v>#N/A</v>
      </c>
      <c r="AU37">
        <f>VLOOKUP($AD37,excitation!$A$1:$CV$577,MATCH(C$10,excitation!$A$1:$CV$1,0),0)</f>
        <v>0</v>
      </c>
      <c r="AV37">
        <f>VLOOKUP($AD37,emission!$A$1:$CV$577,MATCH($C$10,emission!$A$1:$CV$1,0),0)</f>
        <v>0</v>
      </c>
      <c r="AW37" t="e">
        <f>VLOOKUP($AD37,excitation!$A$1:$CV$577,MATCH(C$11,excitation!$A$1:$CV$1,0),0)</f>
        <v>#N/A</v>
      </c>
      <c r="AX37" t="e">
        <f>VLOOKUP($AD37,emission!$A$1:$CV$577,MATCH($C$11,emission!$A$1:$CV$1,0),0)</f>
        <v>#N/A</v>
      </c>
    </row>
    <row r="38" spans="7:50" x14ac:dyDescent="0.25">
      <c r="G38">
        <v>336</v>
      </c>
      <c r="H38" t="b">
        <f t="shared" si="11"/>
        <v>0</v>
      </c>
      <c r="I38" t="b">
        <f t="shared" si="1"/>
        <v>0</v>
      </c>
      <c r="J38">
        <f t="shared" si="12"/>
        <v>0.84609999999999996</v>
      </c>
      <c r="K38">
        <f t="shared" si="2"/>
        <v>0</v>
      </c>
      <c r="L38" t="b">
        <f t="shared" si="13"/>
        <v>0</v>
      </c>
      <c r="M38" t="b">
        <f t="shared" si="3"/>
        <v>0</v>
      </c>
      <c r="N38">
        <f t="shared" si="14"/>
        <v>0.1356</v>
      </c>
      <c r="O38">
        <f t="shared" si="4"/>
        <v>0</v>
      </c>
      <c r="P38">
        <f t="shared" si="15"/>
        <v>0.14080000000000001</v>
      </c>
      <c r="Q38">
        <f t="shared" si="5"/>
        <v>0</v>
      </c>
      <c r="R38">
        <f t="shared" si="16"/>
        <v>2.07E-2</v>
      </c>
      <c r="S38">
        <f t="shared" si="6"/>
        <v>0</v>
      </c>
      <c r="T38">
        <f t="shared" si="17"/>
        <v>5.2200000000000003E-2</v>
      </c>
      <c r="U38">
        <f t="shared" si="7"/>
        <v>0</v>
      </c>
      <c r="V38" t="b">
        <f t="shared" si="18"/>
        <v>0</v>
      </c>
      <c r="W38" t="b">
        <f t="shared" si="8"/>
        <v>0</v>
      </c>
      <c r="X38">
        <f t="shared" si="19"/>
        <v>0</v>
      </c>
      <c r="Y38">
        <f t="shared" si="9"/>
        <v>0</v>
      </c>
      <c r="Z38" t="b">
        <f t="shared" si="20"/>
        <v>0</v>
      </c>
      <c r="AA38" t="b">
        <f t="shared" si="10"/>
        <v>0</v>
      </c>
      <c r="AB38">
        <v>0</v>
      </c>
      <c r="AD38" s="1">
        <v>336</v>
      </c>
      <c r="AE38" t="e">
        <f>VLOOKUP($AD38,excitation!$A$1:$CV$577,MATCH(C$2,excitation!$A$1:$CV$1,0),0)</f>
        <v>#N/A</v>
      </c>
      <c r="AF38" t="e">
        <f>VLOOKUP($AD38,emission!$A$1:$CV$577,MATCH($C$2,emission!$A$1:$CV$1,0),0)</f>
        <v>#N/A</v>
      </c>
      <c r="AG38">
        <f>VLOOKUP($AD38,excitation!$A$1:$CV$577,MATCH(C$3,excitation!$A$1:$CV$1,0),0)</f>
        <v>0.84609999999999996</v>
      </c>
      <c r="AH38">
        <f>VLOOKUP($AD38,emission!$A$1:$CV$577,MATCH($C$3,emission!$A$1:$CV$1,0),0)</f>
        <v>0</v>
      </c>
      <c r="AI38" t="e">
        <f>VLOOKUP($AD38,excitation!$A$1:$CV$577,MATCH(C$4,excitation!$A$1:$CV$1,0),0)</f>
        <v>#N/A</v>
      </c>
      <c r="AJ38" t="e">
        <f>VLOOKUP($AD38,emission!$A$1:$CV$577,MATCH($C$4,emission!$A$1:$CV$1,0),0)</f>
        <v>#N/A</v>
      </c>
      <c r="AK38">
        <f>VLOOKUP($AD38,excitation!$A$1:$CV$577,MATCH(C$5,excitation!$A$1:$CV$1,0),0)</f>
        <v>0.1356</v>
      </c>
      <c r="AL38">
        <f>VLOOKUP($AD38,emission!$A$1:$CV$577,MATCH($C$5,emission!$A$1:$CV$1,0),0)</f>
        <v>0</v>
      </c>
      <c r="AM38">
        <f>VLOOKUP($AD38,excitation!$A$1:$CV$577,MATCH(C$6,excitation!$A$1:$CV$1,0),0)</f>
        <v>0.14080000000000001</v>
      </c>
      <c r="AN38">
        <f>VLOOKUP($AD38,emission!$A$1:$CV$577,MATCH($C$6,emission!$A$1:$CV$1,0),0)</f>
        <v>0</v>
      </c>
      <c r="AO38">
        <f>VLOOKUP($AD38,excitation!$A$1:$CV$577,MATCH(C$7,excitation!$A$1:$CV$1,0),0)</f>
        <v>2.07E-2</v>
      </c>
      <c r="AP38">
        <f>VLOOKUP($AD38,emission!$A$1:$CV$577,MATCH($C$7,emission!$A$1:$CV$1,0),0)</f>
        <v>0</v>
      </c>
      <c r="AQ38">
        <f>VLOOKUP($AD38,excitation!$A$1:$CV$577,MATCH(C$8,excitation!$A$1:$CV$1,0),0)</f>
        <v>5.2200000000000003E-2</v>
      </c>
      <c r="AR38">
        <f>VLOOKUP($AD38,emission!$A$1:$CV$577,MATCH($C$8,emission!$A$1:$CV$1,0),0)</f>
        <v>0</v>
      </c>
      <c r="AS38" t="e">
        <f>VLOOKUP($AD38,excitation!$A$1:$CV$577,MATCH(C$9,excitation!$A$1:$CV$1,0),0)</f>
        <v>#N/A</v>
      </c>
      <c r="AT38" t="e">
        <f>VLOOKUP($AD38,emission!$A$1:$CV$577,MATCH($C$9,emission!$A$1:$CV$1,0),0)</f>
        <v>#N/A</v>
      </c>
      <c r="AU38">
        <f>VLOOKUP($AD38,excitation!$A$1:$CV$577,MATCH(C$10,excitation!$A$1:$CV$1,0),0)</f>
        <v>0</v>
      </c>
      <c r="AV38">
        <f>VLOOKUP($AD38,emission!$A$1:$CV$577,MATCH($C$10,emission!$A$1:$CV$1,0),0)</f>
        <v>0</v>
      </c>
      <c r="AW38" t="e">
        <f>VLOOKUP($AD38,excitation!$A$1:$CV$577,MATCH(C$11,excitation!$A$1:$CV$1,0),0)</f>
        <v>#N/A</v>
      </c>
      <c r="AX38" t="e">
        <f>VLOOKUP($AD38,emission!$A$1:$CV$577,MATCH($C$11,emission!$A$1:$CV$1,0),0)</f>
        <v>#N/A</v>
      </c>
    </row>
    <row r="39" spans="7:50" x14ac:dyDescent="0.25">
      <c r="G39">
        <v>337</v>
      </c>
      <c r="H39" t="b">
        <f t="shared" si="11"/>
        <v>0</v>
      </c>
      <c r="I39" t="b">
        <f t="shared" si="1"/>
        <v>0</v>
      </c>
      <c r="J39">
        <f t="shared" si="12"/>
        <v>0.85929999999999995</v>
      </c>
      <c r="K39">
        <f t="shared" si="2"/>
        <v>0</v>
      </c>
      <c r="L39" t="b">
        <f t="shared" si="13"/>
        <v>0</v>
      </c>
      <c r="M39" t="b">
        <f t="shared" si="3"/>
        <v>0</v>
      </c>
      <c r="N39">
        <f t="shared" si="14"/>
        <v>0.13650000000000001</v>
      </c>
      <c r="O39">
        <f t="shared" si="4"/>
        <v>0</v>
      </c>
      <c r="P39">
        <f t="shared" si="15"/>
        <v>0.13500000000000001</v>
      </c>
      <c r="Q39">
        <f t="shared" si="5"/>
        <v>0</v>
      </c>
      <c r="R39">
        <f t="shared" si="16"/>
        <v>1.9E-2</v>
      </c>
      <c r="S39">
        <f t="shared" si="6"/>
        <v>0</v>
      </c>
      <c r="T39">
        <f t="shared" si="17"/>
        <v>5.3800000000000001E-2</v>
      </c>
      <c r="U39">
        <f t="shared" si="7"/>
        <v>0</v>
      </c>
      <c r="V39" t="b">
        <f t="shared" si="18"/>
        <v>0</v>
      </c>
      <c r="W39" t="b">
        <f t="shared" si="8"/>
        <v>0</v>
      </c>
      <c r="X39">
        <f t="shared" si="19"/>
        <v>0</v>
      </c>
      <c r="Y39">
        <f t="shared" si="9"/>
        <v>0</v>
      </c>
      <c r="Z39" t="b">
        <f t="shared" si="20"/>
        <v>0</v>
      </c>
      <c r="AA39" t="b">
        <f t="shared" si="10"/>
        <v>0</v>
      </c>
      <c r="AB39">
        <v>0</v>
      </c>
      <c r="AD39" s="1">
        <v>337</v>
      </c>
      <c r="AE39" t="e">
        <f>VLOOKUP($AD39,excitation!$A$1:$CV$577,MATCH(C$2,excitation!$A$1:$CV$1,0),0)</f>
        <v>#N/A</v>
      </c>
      <c r="AF39" t="e">
        <f>VLOOKUP($AD39,emission!$A$1:$CV$577,MATCH($C$2,emission!$A$1:$CV$1,0),0)</f>
        <v>#N/A</v>
      </c>
      <c r="AG39">
        <f>VLOOKUP($AD39,excitation!$A$1:$CV$577,MATCH(C$3,excitation!$A$1:$CV$1,0),0)</f>
        <v>0.85929999999999995</v>
      </c>
      <c r="AH39">
        <f>VLOOKUP($AD39,emission!$A$1:$CV$577,MATCH($C$3,emission!$A$1:$CV$1,0),0)</f>
        <v>0</v>
      </c>
      <c r="AI39" t="e">
        <f>VLOOKUP($AD39,excitation!$A$1:$CV$577,MATCH(C$4,excitation!$A$1:$CV$1,0),0)</f>
        <v>#N/A</v>
      </c>
      <c r="AJ39" t="e">
        <f>VLOOKUP($AD39,emission!$A$1:$CV$577,MATCH($C$4,emission!$A$1:$CV$1,0),0)</f>
        <v>#N/A</v>
      </c>
      <c r="AK39">
        <f>VLOOKUP($AD39,excitation!$A$1:$CV$577,MATCH(C$5,excitation!$A$1:$CV$1,0),0)</f>
        <v>0.13650000000000001</v>
      </c>
      <c r="AL39">
        <f>VLOOKUP($AD39,emission!$A$1:$CV$577,MATCH($C$5,emission!$A$1:$CV$1,0),0)</f>
        <v>0</v>
      </c>
      <c r="AM39">
        <f>VLOOKUP($AD39,excitation!$A$1:$CV$577,MATCH(C$6,excitation!$A$1:$CV$1,0),0)</f>
        <v>0.13500000000000001</v>
      </c>
      <c r="AN39">
        <f>VLOOKUP($AD39,emission!$A$1:$CV$577,MATCH($C$6,emission!$A$1:$CV$1,0),0)</f>
        <v>0</v>
      </c>
      <c r="AO39">
        <f>VLOOKUP($AD39,excitation!$A$1:$CV$577,MATCH(C$7,excitation!$A$1:$CV$1,0),0)</f>
        <v>1.9E-2</v>
      </c>
      <c r="AP39">
        <f>VLOOKUP($AD39,emission!$A$1:$CV$577,MATCH($C$7,emission!$A$1:$CV$1,0),0)</f>
        <v>0</v>
      </c>
      <c r="AQ39">
        <f>VLOOKUP($AD39,excitation!$A$1:$CV$577,MATCH(C$8,excitation!$A$1:$CV$1,0),0)</f>
        <v>5.3800000000000001E-2</v>
      </c>
      <c r="AR39">
        <f>VLOOKUP($AD39,emission!$A$1:$CV$577,MATCH($C$8,emission!$A$1:$CV$1,0),0)</f>
        <v>0</v>
      </c>
      <c r="AS39" t="e">
        <f>VLOOKUP($AD39,excitation!$A$1:$CV$577,MATCH(C$9,excitation!$A$1:$CV$1,0),0)</f>
        <v>#N/A</v>
      </c>
      <c r="AT39" t="e">
        <f>VLOOKUP($AD39,emission!$A$1:$CV$577,MATCH($C$9,emission!$A$1:$CV$1,0),0)</f>
        <v>#N/A</v>
      </c>
      <c r="AU39">
        <f>VLOOKUP($AD39,excitation!$A$1:$CV$577,MATCH(C$10,excitation!$A$1:$CV$1,0),0)</f>
        <v>0</v>
      </c>
      <c r="AV39">
        <f>VLOOKUP($AD39,emission!$A$1:$CV$577,MATCH($C$10,emission!$A$1:$CV$1,0),0)</f>
        <v>0</v>
      </c>
      <c r="AW39" t="e">
        <f>VLOOKUP($AD39,excitation!$A$1:$CV$577,MATCH(C$11,excitation!$A$1:$CV$1,0),0)</f>
        <v>#N/A</v>
      </c>
      <c r="AX39" t="e">
        <f>VLOOKUP($AD39,emission!$A$1:$CV$577,MATCH($C$11,emission!$A$1:$CV$1,0),0)</f>
        <v>#N/A</v>
      </c>
    </row>
    <row r="40" spans="7:50" x14ac:dyDescent="0.25">
      <c r="G40">
        <v>338</v>
      </c>
      <c r="H40" t="b">
        <f t="shared" si="11"/>
        <v>0</v>
      </c>
      <c r="I40" t="b">
        <f t="shared" si="1"/>
        <v>0</v>
      </c>
      <c r="J40">
        <f t="shared" si="12"/>
        <v>0.87019999999999997</v>
      </c>
      <c r="K40">
        <f t="shared" si="2"/>
        <v>0</v>
      </c>
      <c r="L40" t="b">
        <f t="shared" si="13"/>
        <v>0</v>
      </c>
      <c r="M40" t="b">
        <f t="shared" si="3"/>
        <v>0</v>
      </c>
      <c r="N40">
        <f t="shared" si="14"/>
        <v>0.1394</v>
      </c>
      <c r="O40">
        <f t="shared" si="4"/>
        <v>0</v>
      </c>
      <c r="P40">
        <f t="shared" si="15"/>
        <v>0.13009999999999999</v>
      </c>
      <c r="Q40">
        <f t="shared" si="5"/>
        <v>0</v>
      </c>
      <c r="R40">
        <f t="shared" si="16"/>
        <v>1.7399999999999999E-2</v>
      </c>
      <c r="S40">
        <f t="shared" si="6"/>
        <v>0</v>
      </c>
      <c r="T40">
        <f t="shared" si="17"/>
        <v>5.62E-2</v>
      </c>
      <c r="U40">
        <f t="shared" si="7"/>
        <v>0</v>
      </c>
      <c r="V40" t="b">
        <f t="shared" si="18"/>
        <v>0</v>
      </c>
      <c r="W40" t="b">
        <f t="shared" si="8"/>
        <v>0</v>
      </c>
      <c r="X40">
        <f t="shared" si="19"/>
        <v>0</v>
      </c>
      <c r="Y40">
        <f t="shared" si="9"/>
        <v>0</v>
      </c>
      <c r="Z40" t="b">
        <f t="shared" si="20"/>
        <v>0</v>
      </c>
      <c r="AA40" t="b">
        <f t="shared" si="10"/>
        <v>0</v>
      </c>
      <c r="AB40">
        <v>0</v>
      </c>
      <c r="AD40" s="1">
        <v>338</v>
      </c>
      <c r="AE40" t="e">
        <f>VLOOKUP($AD40,excitation!$A$1:$CV$577,MATCH(C$2,excitation!$A$1:$CV$1,0),0)</f>
        <v>#N/A</v>
      </c>
      <c r="AF40" t="e">
        <f>VLOOKUP($AD40,emission!$A$1:$CV$577,MATCH($C$2,emission!$A$1:$CV$1,0),0)</f>
        <v>#N/A</v>
      </c>
      <c r="AG40">
        <f>VLOOKUP($AD40,excitation!$A$1:$CV$577,MATCH(C$3,excitation!$A$1:$CV$1,0),0)</f>
        <v>0.87019999999999997</v>
      </c>
      <c r="AH40">
        <f>VLOOKUP($AD40,emission!$A$1:$CV$577,MATCH($C$3,emission!$A$1:$CV$1,0),0)</f>
        <v>0</v>
      </c>
      <c r="AI40" t="e">
        <f>VLOOKUP($AD40,excitation!$A$1:$CV$577,MATCH(C$4,excitation!$A$1:$CV$1,0),0)</f>
        <v>#N/A</v>
      </c>
      <c r="AJ40" t="e">
        <f>VLOOKUP($AD40,emission!$A$1:$CV$577,MATCH($C$4,emission!$A$1:$CV$1,0),0)</f>
        <v>#N/A</v>
      </c>
      <c r="AK40">
        <f>VLOOKUP($AD40,excitation!$A$1:$CV$577,MATCH(C$5,excitation!$A$1:$CV$1,0),0)</f>
        <v>0.1394</v>
      </c>
      <c r="AL40">
        <f>VLOOKUP($AD40,emission!$A$1:$CV$577,MATCH($C$5,emission!$A$1:$CV$1,0),0)</f>
        <v>0</v>
      </c>
      <c r="AM40">
        <f>VLOOKUP($AD40,excitation!$A$1:$CV$577,MATCH(C$6,excitation!$A$1:$CV$1,0),0)</f>
        <v>0.13009999999999999</v>
      </c>
      <c r="AN40">
        <f>VLOOKUP($AD40,emission!$A$1:$CV$577,MATCH($C$6,emission!$A$1:$CV$1,0),0)</f>
        <v>0</v>
      </c>
      <c r="AO40">
        <f>VLOOKUP($AD40,excitation!$A$1:$CV$577,MATCH(C$7,excitation!$A$1:$CV$1,0),0)</f>
        <v>1.7399999999999999E-2</v>
      </c>
      <c r="AP40">
        <f>VLOOKUP($AD40,emission!$A$1:$CV$577,MATCH($C$7,emission!$A$1:$CV$1,0),0)</f>
        <v>0</v>
      </c>
      <c r="AQ40">
        <f>VLOOKUP($AD40,excitation!$A$1:$CV$577,MATCH(C$8,excitation!$A$1:$CV$1,0),0)</f>
        <v>5.62E-2</v>
      </c>
      <c r="AR40">
        <f>VLOOKUP($AD40,emission!$A$1:$CV$577,MATCH($C$8,emission!$A$1:$CV$1,0),0)</f>
        <v>0</v>
      </c>
      <c r="AS40" t="e">
        <f>VLOOKUP($AD40,excitation!$A$1:$CV$577,MATCH(C$9,excitation!$A$1:$CV$1,0),0)</f>
        <v>#N/A</v>
      </c>
      <c r="AT40" t="e">
        <f>VLOOKUP($AD40,emission!$A$1:$CV$577,MATCH($C$9,emission!$A$1:$CV$1,0),0)</f>
        <v>#N/A</v>
      </c>
      <c r="AU40">
        <f>VLOOKUP($AD40,excitation!$A$1:$CV$577,MATCH(C$10,excitation!$A$1:$CV$1,0),0)</f>
        <v>0</v>
      </c>
      <c r="AV40">
        <f>VLOOKUP($AD40,emission!$A$1:$CV$577,MATCH($C$10,emission!$A$1:$CV$1,0),0)</f>
        <v>0</v>
      </c>
      <c r="AW40" t="e">
        <f>VLOOKUP($AD40,excitation!$A$1:$CV$577,MATCH(C$11,excitation!$A$1:$CV$1,0),0)</f>
        <v>#N/A</v>
      </c>
      <c r="AX40" t="e">
        <f>VLOOKUP($AD40,emission!$A$1:$CV$577,MATCH($C$11,emission!$A$1:$CV$1,0),0)</f>
        <v>#N/A</v>
      </c>
    </row>
    <row r="41" spans="7:50" x14ac:dyDescent="0.25">
      <c r="G41">
        <v>339</v>
      </c>
      <c r="H41" t="b">
        <f t="shared" si="11"/>
        <v>0</v>
      </c>
      <c r="I41" t="b">
        <f t="shared" si="1"/>
        <v>0</v>
      </c>
      <c r="J41">
        <f t="shared" si="12"/>
        <v>0.88229999999999997</v>
      </c>
      <c r="K41">
        <f t="shared" si="2"/>
        <v>0</v>
      </c>
      <c r="L41" t="b">
        <f t="shared" si="13"/>
        <v>0</v>
      </c>
      <c r="M41" t="b">
        <f t="shared" si="3"/>
        <v>0</v>
      </c>
      <c r="N41">
        <f t="shared" si="14"/>
        <v>0.13930000000000001</v>
      </c>
      <c r="O41">
        <f t="shared" si="4"/>
        <v>0</v>
      </c>
      <c r="P41">
        <f t="shared" si="15"/>
        <v>0.12230000000000001</v>
      </c>
      <c r="Q41">
        <f t="shared" si="5"/>
        <v>0</v>
      </c>
      <c r="R41">
        <f t="shared" si="16"/>
        <v>1.5900000000000001E-2</v>
      </c>
      <c r="S41">
        <f t="shared" si="6"/>
        <v>0</v>
      </c>
      <c r="T41">
        <f t="shared" si="17"/>
        <v>5.8299999999999998E-2</v>
      </c>
      <c r="U41">
        <f t="shared" si="7"/>
        <v>0</v>
      </c>
      <c r="V41" t="b">
        <f t="shared" si="18"/>
        <v>0</v>
      </c>
      <c r="W41" t="b">
        <f t="shared" si="8"/>
        <v>0</v>
      </c>
      <c r="X41">
        <f t="shared" si="19"/>
        <v>0</v>
      </c>
      <c r="Y41">
        <f t="shared" si="9"/>
        <v>0</v>
      </c>
      <c r="Z41" t="b">
        <f t="shared" si="20"/>
        <v>0</v>
      </c>
      <c r="AA41" t="b">
        <f t="shared" si="10"/>
        <v>0</v>
      </c>
      <c r="AB41">
        <v>0</v>
      </c>
      <c r="AD41" s="1">
        <v>339</v>
      </c>
      <c r="AE41" t="e">
        <f>VLOOKUP($AD41,excitation!$A$1:$CV$577,MATCH(C$2,excitation!$A$1:$CV$1,0),0)</f>
        <v>#N/A</v>
      </c>
      <c r="AF41" t="e">
        <f>VLOOKUP($AD41,emission!$A$1:$CV$577,MATCH($C$2,emission!$A$1:$CV$1,0),0)</f>
        <v>#N/A</v>
      </c>
      <c r="AG41">
        <f>VLOOKUP($AD41,excitation!$A$1:$CV$577,MATCH(C$3,excitation!$A$1:$CV$1,0),0)</f>
        <v>0.88229999999999997</v>
      </c>
      <c r="AH41">
        <f>VLOOKUP($AD41,emission!$A$1:$CV$577,MATCH($C$3,emission!$A$1:$CV$1,0),0)</f>
        <v>0</v>
      </c>
      <c r="AI41" t="e">
        <f>VLOOKUP($AD41,excitation!$A$1:$CV$577,MATCH(C$4,excitation!$A$1:$CV$1,0),0)</f>
        <v>#N/A</v>
      </c>
      <c r="AJ41" t="e">
        <f>VLOOKUP($AD41,emission!$A$1:$CV$577,MATCH($C$4,emission!$A$1:$CV$1,0),0)</f>
        <v>#N/A</v>
      </c>
      <c r="AK41">
        <f>VLOOKUP($AD41,excitation!$A$1:$CV$577,MATCH(C$5,excitation!$A$1:$CV$1,0),0)</f>
        <v>0.13930000000000001</v>
      </c>
      <c r="AL41">
        <f>VLOOKUP($AD41,emission!$A$1:$CV$577,MATCH($C$5,emission!$A$1:$CV$1,0),0)</f>
        <v>0</v>
      </c>
      <c r="AM41">
        <f>VLOOKUP($AD41,excitation!$A$1:$CV$577,MATCH(C$6,excitation!$A$1:$CV$1,0),0)</f>
        <v>0.12230000000000001</v>
      </c>
      <c r="AN41">
        <f>VLOOKUP($AD41,emission!$A$1:$CV$577,MATCH($C$6,emission!$A$1:$CV$1,0),0)</f>
        <v>0</v>
      </c>
      <c r="AO41">
        <f>VLOOKUP($AD41,excitation!$A$1:$CV$577,MATCH(C$7,excitation!$A$1:$CV$1,0),0)</f>
        <v>1.5900000000000001E-2</v>
      </c>
      <c r="AP41">
        <f>VLOOKUP($AD41,emission!$A$1:$CV$577,MATCH($C$7,emission!$A$1:$CV$1,0),0)</f>
        <v>0</v>
      </c>
      <c r="AQ41">
        <f>VLOOKUP($AD41,excitation!$A$1:$CV$577,MATCH(C$8,excitation!$A$1:$CV$1,0),0)</f>
        <v>5.8299999999999998E-2</v>
      </c>
      <c r="AR41">
        <f>VLOOKUP($AD41,emission!$A$1:$CV$577,MATCH($C$8,emission!$A$1:$CV$1,0),0)</f>
        <v>0</v>
      </c>
      <c r="AS41" t="e">
        <f>VLOOKUP($AD41,excitation!$A$1:$CV$577,MATCH(C$9,excitation!$A$1:$CV$1,0),0)</f>
        <v>#N/A</v>
      </c>
      <c r="AT41" t="e">
        <f>VLOOKUP($AD41,emission!$A$1:$CV$577,MATCH($C$9,emission!$A$1:$CV$1,0),0)</f>
        <v>#N/A</v>
      </c>
      <c r="AU41">
        <f>VLOOKUP($AD41,excitation!$A$1:$CV$577,MATCH(C$10,excitation!$A$1:$CV$1,0),0)</f>
        <v>0</v>
      </c>
      <c r="AV41">
        <f>VLOOKUP($AD41,emission!$A$1:$CV$577,MATCH($C$10,emission!$A$1:$CV$1,0),0)</f>
        <v>0</v>
      </c>
      <c r="AW41" t="e">
        <f>VLOOKUP($AD41,excitation!$A$1:$CV$577,MATCH(C$11,excitation!$A$1:$CV$1,0),0)</f>
        <v>#N/A</v>
      </c>
      <c r="AX41" t="e">
        <f>VLOOKUP($AD41,emission!$A$1:$CV$577,MATCH($C$11,emission!$A$1:$CV$1,0),0)</f>
        <v>#N/A</v>
      </c>
    </row>
    <row r="42" spans="7:50" x14ac:dyDescent="0.25">
      <c r="G42">
        <v>340</v>
      </c>
      <c r="H42" t="b">
        <f t="shared" si="11"/>
        <v>0</v>
      </c>
      <c r="I42" t="b">
        <f t="shared" si="1"/>
        <v>0</v>
      </c>
      <c r="J42">
        <f t="shared" si="12"/>
        <v>0.89129999999999998</v>
      </c>
      <c r="K42">
        <f t="shared" si="2"/>
        <v>0</v>
      </c>
      <c r="L42" t="b">
        <f t="shared" si="13"/>
        <v>0</v>
      </c>
      <c r="M42" t="b">
        <f t="shared" si="3"/>
        <v>0</v>
      </c>
      <c r="N42">
        <f t="shared" si="14"/>
        <v>0.1399</v>
      </c>
      <c r="O42">
        <f t="shared" si="4"/>
        <v>0</v>
      </c>
      <c r="P42">
        <f t="shared" si="15"/>
        <v>0.11559999999999999</v>
      </c>
      <c r="Q42">
        <f t="shared" si="5"/>
        <v>0</v>
      </c>
      <c r="R42">
        <f t="shared" si="16"/>
        <v>1.54E-2</v>
      </c>
      <c r="S42">
        <f t="shared" si="6"/>
        <v>0</v>
      </c>
      <c r="T42">
        <f t="shared" si="17"/>
        <v>6.0900000000000003E-2</v>
      </c>
      <c r="U42">
        <f t="shared" si="7"/>
        <v>0</v>
      </c>
      <c r="V42" t="b">
        <f t="shared" si="18"/>
        <v>0</v>
      </c>
      <c r="W42" t="b">
        <f t="shared" si="8"/>
        <v>0</v>
      </c>
      <c r="X42">
        <f t="shared" si="19"/>
        <v>0</v>
      </c>
      <c r="Y42">
        <f t="shared" si="9"/>
        <v>0</v>
      </c>
      <c r="Z42" t="b">
        <f t="shared" si="20"/>
        <v>0</v>
      </c>
      <c r="AA42" t="b">
        <f t="shared" si="10"/>
        <v>0</v>
      </c>
      <c r="AB42">
        <v>0</v>
      </c>
      <c r="AD42" s="1">
        <v>340</v>
      </c>
      <c r="AE42" t="e">
        <f>VLOOKUP($AD42,excitation!$A$1:$CV$577,MATCH(C$2,excitation!$A$1:$CV$1,0),0)</f>
        <v>#N/A</v>
      </c>
      <c r="AF42" t="e">
        <f>VLOOKUP($AD42,emission!$A$1:$CV$577,MATCH($C$2,emission!$A$1:$CV$1,0),0)</f>
        <v>#N/A</v>
      </c>
      <c r="AG42">
        <f>VLOOKUP($AD42,excitation!$A$1:$CV$577,MATCH(C$3,excitation!$A$1:$CV$1,0),0)</f>
        <v>0.89129999999999998</v>
      </c>
      <c r="AH42">
        <f>VLOOKUP($AD42,emission!$A$1:$CV$577,MATCH($C$3,emission!$A$1:$CV$1,0),0)</f>
        <v>0</v>
      </c>
      <c r="AI42" t="e">
        <f>VLOOKUP($AD42,excitation!$A$1:$CV$577,MATCH(C$4,excitation!$A$1:$CV$1,0),0)</f>
        <v>#N/A</v>
      </c>
      <c r="AJ42" t="e">
        <f>VLOOKUP($AD42,emission!$A$1:$CV$577,MATCH($C$4,emission!$A$1:$CV$1,0),0)</f>
        <v>#N/A</v>
      </c>
      <c r="AK42">
        <f>VLOOKUP($AD42,excitation!$A$1:$CV$577,MATCH(C$5,excitation!$A$1:$CV$1,0),0)</f>
        <v>0.1399</v>
      </c>
      <c r="AL42">
        <f>VLOOKUP($AD42,emission!$A$1:$CV$577,MATCH($C$5,emission!$A$1:$CV$1,0),0)</f>
        <v>0</v>
      </c>
      <c r="AM42">
        <f>VLOOKUP($AD42,excitation!$A$1:$CV$577,MATCH(C$6,excitation!$A$1:$CV$1,0),0)</f>
        <v>0.11559999999999999</v>
      </c>
      <c r="AN42">
        <f>VLOOKUP($AD42,emission!$A$1:$CV$577,MATCH($C$6,emission!$A$1:$CV$1,0),0)</f>
        <v>0</v>
      </c>
      <c r="AO42">
        <f>VLOOKUP($AD42,excitation!$A$1:$CV$577,MATCH(C$7,excitation!$A$1:$CV$1,0),0)</f>
        <v>1.54E-2</v>
      </c>
      <c r="AP42">
        <f>VLOOKUP($AD42,emission!$A$1:$CV$577,MATCH($C$7,emission!$A$1:$CV$1,0),0)</f>
        <v>0</v>
      </c>
      <c r="AQ42">
        <f>VLOOKUP($AD42,excitation!$A$1:$CV$577,MATCH(C$8,excitation!$A$1:$CV$1,0),0)</f>
        <v>6.0900000000000003E-2</v>
      </c>
      <c r="AR42">
        <f>VLOOKUP($AD42,emission!$A$1:$CV$577,MATCH($C$8,emission!$A$1:$CV$1,0),0)</f>
        <v>0</v>
      </c>
      <c r="AS42" t="e">
        <f>VLOOKUP($AD42,excitation!$A$1:$CV$577,MATCH(C$9,excitation!$A$1:$CV$1,0),0)</f>
        <v>#N/A</v>
      </c>
      <c r="AT42" t="e">
        <f>VLOOKUP($AD42,emission!$A$1:$CV$577,MATCH($C$9,emission!$A$1:$CV$1,0),0)</f>
        <v>#N/A</v>
      </c>
      <c r="AU42">
        <f>VLOOKUP($AD42,excitation!$A$1:$CV$577,MATCH(C$10,excitation!$A$1:$CV$1,0),0)</f>
        <v>0</v>
      </c>
      <c r="AV42">
        <f>VLOOKUP($AD42,emission!$A$1:$CV$577,MATCH($C$10,emission!$A$1:$CV$1,0),0)</f>
        <v>0</v>
      </c>
      <c r="AW42" t="e">
        <f>VLOOKUP($AD42,excitation!$A$1:$CV$577,MATCH(C$11,excitation!$A$1:$CV$1,0),0)</f>
        <v>#N/A</v>
      </c>
      <c r="AX42" t="e">
        <f>VLOOKUP($AD42,emission!$A$1:$CV$577,MATCH($C$11,emission!$A$1:$CV$1,0),0)</f>
        <v>#N/A</v>
      </c>
    </row>
    <row r="43" spans="7:50" x14ac:dyDescent="0.25">
      <c r="G43">
        <v>341</v>
      </c>
      <c r="H43" t="b">
        <f t="shared" si="11"/>
        <v>0</v>
      </c>
      <c r="I43" t="b">
        <f t="shared" si="1"/>
        <v>0</v>
      </c>
      <c r="J43">
        <f t="shared" si="12"/>
        <v>0.90059999999999996</v>
      </c>
      <c r="K43">
        <f t="shared" si="2"/>
        <v>0</v>
      </c>
      <c r="L43" t="b">
        <f t="shared" si="13"/>
        <v>0</v>
      </c>
      <c r="M43" t="b">
        <f t="shared" si="3"/>
        <v>0</v>
      </c>
      <c r="N43">
        <f t="shared" si="14"/>
        <v>0.14069999999999999</v>
      </c>
      <c r="O43">
        <f t="shared" si="4"/>
        <v>0</v>
      </c>
      <c r="P43">
        <f t="shared" si="15"/>
        <v>0.1109</v>
      </c>
      <c r="Q43">
        <f t="shared" si="5"/>
        <v>0</v>
      </c>
      <c r="R43">
        <f t="shared" si="16"/>
        <v>1.4E-2</v>
      </c>
      <c r="S43">
        <f t="shared" si="6"/>
        <v>0</v>
      </c>
      <c r="T43">
        <f t="shared" si="17"/>
        <v>6.2100000000000002E-2</v>
      </c>
      <c r="U43">
        <f t="shared" si="7"/>
        <v>0</v>
      </c>
      <c r="V43" t="b">
        <f t="shared" si="18"/>
        <v>0</v>
      </c>
      <c r="W43" t="b">
        <f t="shared" si="8"/>
        <v>0</v>
      </c>
      <c r="X43">
        <f t="shared" si="19"/>
        <v>0</v>
      </c>
      <c r="Y43">
        <f t="shared" si="9"/>
        <v>0</v>
      </c>
      <c r="Z43" t="b">
        <f t="shared" si="20"/>
        <v>0</v>
      </c>
      <c r="AA43" t="b">
        <f t="shared" si="10"/>
        <v>0</v>
      </c>
      <c r="AB43">
        <v>0</v>
      </c>
      <c r="AD43" s="1">
        <v>341</v>
      </c>
      <c r="AE43" t="e">
        <f>VLOOKUP($AD43,excitation!$A$1:$CV$577,MATCH(C$2,excitation!$A$1:$CV$1,0),0)</f>
        <v>#N/A</v>
      </c>
      <c r="AF43" t="e">
        <f>VLOOKUP($AD43,emission!$A$1:$CV$577,MATCH($C$2,emission!$A$1:$CV$1,0),0)</f>
        <v>#N/A</v>
      </c>
      <c r="AG43">
        <f>VLOOKUP($AD43,excitation!$A$1:$CV$577,MATCH(C$3,excitation!$A$1:$CV$1,0),0)</f>
        <v>0.90059999999999996</v>
      </c>
      <c r="AH43">
        <f>VLOOKUP($AD43,emission!$A$1:$CV$577,MATCH($C$3,emission!$A$1:$CV$1,0),0)</f>
        <v>0</v>
      </c>
      <c r="AI43" t="e">
        <f>VLOOKUP($AD43,excitation!$A$1:$CV$577,MATCH(C$4,excitation!$A$1:$CV$1,0),0)</f>
        <v>#N/A</v>
      </c>
      <c r="AJ43" t="e">
        <f>VLOOKUP($AD43,emission!$A$1:$CV$577,MATCH($C$4,emission!$A$1:$CV$1,0),0)</f>
        <v>#N/A</v>
      </c>
      <c r="AK43">
        <f>VLOOKUP($AD43,excitation!$A$1:$CV$577,MATCH(C$5,excitation!$A$1:$CV$1,0),0)</f>
        <v>0.14069999999999999</v>
      </c>
      <c r="AL43">
        <f>VLOOKUP($AD43,emission!$A$1:$CV$577,MATCH($C$5,emission!$A$1:$CV$1,0),0)</f>
        <v>0</v>
      </c>
      <c r="AM43">
        <f>VLOOKUP($AD43,excitation!$A$1:$CV$577,MATCH(C$6,excitation!$A$1:$CV$1,0),0)</f>
        <v>0.1109</v>
      </c>
      <c r="AN43">
        <f>VLOOKUP($AD43,emission!$A$1:$CV$577,MATCH($C$6,emission!$A$1:$CV$1,0),0)</f>
        <v>0</v>
      </c>
      <c r="AO43">
        <f>VLOOKUP($AD43,excitation!$A$1:$CV$577,MATCH(C$7,excitation!$A$1:$CV$1,0),0)</f>
        <v>1.4E-2</v>
      </c>
      <c r="AP43">
        <f>VLOOKUP($AD43,emission!$A$1:$CV$577,MATCH($C$7,emission!$A$1:$CV$1,0),0)</f>
        <v>0</v>
      </c>
      <c r="AQ43">
        <f>VLOOKUP($AD43,excitation!$A$1:$CV$577,MATCH(C$8,excitation!$A$1:$CV$1,0),0)</f>
        <v>6.2100000000000002E-2</v>
      </c>
      <c r="AR43">
        <f>VLOOKUP($AD43,emission!$A$1:$CV$577,MATCH($C$8,emission!$A$1:$CV$1,0),0)</f>
        <v>0</v>
      </c>
      <c r="AS43" t="e">
        <f>VLOOKUP($AD43,excitation!$A$1:$CV$577,MATCH(C$9,excitation!$A$1:$CV$1,0),0)</f>
        <v>#N/A</v>
      </c>
      <c r="AT43" t="e">
        <f>VLOOKUP($AD43,emission!$A$1:$CV$577,MATCH($C$9,emission!$A$1:$CV$1,0),0)</f>
        <v>#N/A</v>
      </c>
      <c r="AU43">
        <f>VLOOKUP($AD43,excitation!$A$1:$CV$577,MATCH(C$10,excitation!$A$1:$CV$1,0),0)</f>
        <v>0</v>
      </c>
      <c r="AV43">
        <f>VLOOKUP($AD43,emission!$A$1:$CV$577,MATCH($C$10,emission!$A$1:$CV$1,0),0)</f>
        <v>0</v>
      </c>
      <c r="AW43" t="e">
        <f>VLOOKUP($AD43,excitation!$A$1:$CV$577,MATCH(C$11,excitation!$A$1:$CV$1,0),0)</f>
        <v>#N/A</v>
      </c>
      <c r="AX43" t="e">
        <f>VLOOKUP($AD43,emission!$A$1:$CV$577,MATCH($C$11,emission!$A$1:$CV$1,0),0)</f>
        <v>#N/A</v>
      </c>
    </row>
    <row r="44" spans="7:50" x14ac:dyDescent="0.25">
      <c r="G44">
        <v>342</v>
      </c>
      <c r="H44" t="b">
        <f t="shared" si="11"/>
        <v>0</v>
      </c>
      <c r="I44" t="b">
        <f t="shared" si="1"/>
        <v>0</v>
      </c>
      <c r="J44">
        <f t="shared" si="12"/>
        <v>0.91180000000000005</v>
      </c>
      <c r="K44">
        <f t="shared" si="2"/>
        <v>0</v>
      </c>
      <c r="L44" t="b">
        <f t="shared" si="13"/>
        <v>0</v>
      </c>
      <c r="M44" t="b">
        <f t="shared" si="3"/>
        <v>0</v>
      </c>
      <c r="N44">
        <f t="shared" si="14"/>
        <v>0.1399</v>
      </c>
      <c r="O44">
        <f t="shared" si="4"/>
        <v>0</v>
      </c>
      <c r="P44">
        <f t="shared" si="15"/>
        <v>0.105</v>
      </c>
      <c r="Q44">
        <f t="shared" si="5"/>
        <v>0</v>
      </c>
      <c r="R44">
        <f t="shared" si="16"/>
        <v>1.24E-2</v>
      </c>
      <c r="S44">
        <f t="shared" si="6"/>
        <v>0</v>
      </c>
      <c r="T44">
        <f t="shared" si="17"/>
        <v>6.3299999999999995E-2</v>
      </c>
      <c r="U44">
        <f t="shared" si="7"/>
        <v>0</v>
      </c>
      <c r="V44" t="b">
        <f t="shared" si="18"/>
        <v>0</v>
      </c>
      <c r="W44" t="b">
        <f t="shared" si="8"/>
        <v>0</v>
      </c>
      <c r="X44">
        <f t="shared" si="19"/>
        <v>0</v>
      </c>
      <c r="Y44">
        <f t="shared" si="9"/>
        <v>0</v>
      </c>
      <c r="Z44" t="b">
        <f t="shared" si="20"/>
        <v>0</v>
      </c>
      <c r="AA44" t="b">
        <f t="shared" si="10"/>
        <v>0</v>
      </c>
      <c r="AB44">
        <v>0</v>
      </c>
      <c r="AD44" s="1">
        <v>342</v>
      </c>
      <c r="AE44" t="e">
        <f>VLOOKUP($AD44,excitation!$A$1:$CV$577,MATCH(C$2,excitation!$A$1:$CV$1,0),0)</f>
        <v>#N/A</v>
      </c>
      <c r="AF44" t="e">
        <f>VLOOKUP($AD44,emission!$A$1:$CV$577,MATCH($C$2,emission!$A$1:$CV$1,0),0)</f>
        <v>#N/A</v>
      </c>
      <c r="AG44">
        <f>VLOOKUP($AD44,excitation!$A$1:$CV$577,MATCH(C$3,excitation!$A$1:$CV$1,0),0)</f>
        <v>0.91180000000000005</v>
      </c>
      <c r="AH44">
        <f>VLOOKUP($AD44,emission!$A$1:$CV$577,MATCH($C$3,emission!$A$1:$CV$1,0),0)</f>
        <v>0</v>
      </c>
      <c r="AI44" t="e">
        <f>VLOOKUP($AD44,excitation!$A$1:$CV$577,MATCH(C$4,excitation!$A$1:$CV$1,0),0)</f>
        <v>#N/A</v>
      </c>
      <c r="AJ44" t="e">
        <f>VLOOKUP($AD44,emission!$A$1:$CV$577,MATCH($C$4,emission!$A$1:$CV$1,0),0)</f>
        <v>#N/A</v>
      </c>
      <c r="AK44">
        <f>VLOOKUP($AD44,excitation!$A$1:$CV$577,MATCH(C$5,excitation!$A$1:$CV$1,0),0)</f>
        <v>0.1399</v>
      </c>
      <c r="AL44">
        <f>VLOOKUP($AD44,emission!$A$1:$CV$577,MATCH($C$5,emission!$A$1:$CV$1,0),0)</f>
        <v>0</v>
      </c>
      <c r="AM44">
        <f>VLOOKUP($AD44,excitation!$A$1:$CV$577,MATCH(C$6,excitation!$A$1:$CV$1,0),0)</f>
        <v>0.105</v>
      </c>
      <c r="AN44">
        <f>VLOOKUP($AD44,emission!$A$1:$CV$577,MATCH($C$6,emission!$A$1:$CV$1,0),0)</f>
        <v>0</v>
      </c>
      <c r="AO44">
        <f>VLOOKUP($AD44,excitation!$A$1:$CV$577,MATCH(C$7,excitation!$A$1:$CV$1,0),0)</f>
        <v>1.24E-2</v>
      </c>
      <c r="AP44">
        <f>VLOOKUP($AD44,emission!$A$1:$CV$577,MATCH($C$7,emission!$A$1:$CV$1,0),0)</f>
        <v>0</v>
      </c>
      <c r="AQ44">
        <f>VLOOKUP($AD44,excitation!$A$1:$CV$577,MATCH(C$8,excitation!$A$1:$CV$1,0),0)</f>
        <v>6.3299999999999995E-2</v>
      </c>
      <c r="AR44">
        <f>VLOOKUP($AD44,emission!$A$1:$CV$577,MATCH($C$8,emission!$A$1:$CV$1,0),0)</f>
        <v>0</v>
      </c>
      <c r="AS44" t="e">
        <f>VLOOKUP($AD44,excitation!$A$1:$CV$577,MATCH(C$9,excitation!$A$1:$CV$1,0),0)</f>
        <v>#N/A</v>
      </c>
      <c r="AT44" t="e">
        <f>VLOOKUP($AD44,emission!$A$1:$CV$577,MATCH($C$9,emission!$A$1:$CV$1,0),0)</f>
        <v>#N/A</v>
      </c>
      <c r="AU44">
        <f>VLOOKUP($AD44,excitation!$A$1:$CV$577,MATCH(C$10,excitation!$A$1:$CV$1,0),0)</f>
        <v>0</v>
      </c>
      <c r="AV44">
        <f>VLOOKUP($AD44,emission!$A$1:$CV$577,MATCH($C$10,emission!$A$1:$CV$1,0),0)</f>
        <v>0</v>
      </c>
      <c r="AW44" t="e">
        <f>VLOOKUP($AD44,excitation!$A$1:$CV$577,MATCH(C$11,excitation!$A$1:$CV$1,0),0)</f>
        <v>#N/A</v>
      </c>
      <c r="AX44" t="e">
        <f>VLOOKUP($AD44,emission!$A$1:$CV$577,MATCH($C$11,emission!$A$1:$CV$1,0),0)</f>
        <v>#N/A</v>
      </c>
    </row>
    <row r="45" spans="7:50" x14ac:dyDescent="0.25">
      <c r="G45">
        <v>343</v>
      </c>
      <c r="H45" t="b">
        <f t="shared" si="11"/>
        <v>0</v>
      </c>
      <c r="I45" t="b">
        <f t="shared" si="1"/>
        <v>0</v>
      </c>
      <c r="J45">
        <f t="shared" si="12"/>
        <v>0.91969999999999996</v>
      </c>
      <c r="K45">
        <f t="shared" si="2"/>
        <v>0</v>
      </c>
      <c r="L45" t="b">
        <f t="shared" si="13"/>
        <v>0</v>
      </c>
      <c r="M45" t="b">
        <f t="shared" si="3"/>
        <v>0</v>
      </c>
      <c r="N45">
        <f t="shared" si="14"/>
        <v>0.1368</v>
      </c>
      <c r="O45">
        <f t="shared" si="4"/>
        <v>0</v>
      </c>
      <c r="P45">
        <f t="shared" si="15"/>
        <v>9.8699999999999996E-2</v>
      </c>
      <c r="Q45">
        <f t="shared" si="5"/>
        <v>0</v>
      </c>
      <c r="R45">
        <f t="shared" si="16"/>
        <v>1.5100000000000001E-2</v>
      </c>
      <c r="S45">
        <f t="shared" si="6"/>
        <v>0</v>
      </c>
      <c r="T45">
        <f t="shared" si="17"/>
        <v>6.4500000000000002E-2</v>
      </c>
      <c r="U45">
        <f t="shared" si="7"/>
        <v>0</v>
      </c>
      <c r="V45" t="b">
        <f t="shared" si="18"/>
        <v>0</v>
      </c>
      <c r="W45" t="b">
        <f t="shared" si="8"/>
        <v>0</v>
      </c>
      <c r="X45">
        <f t="shared" si="19"/>
        <v>0</v>
      </c>
      <c r="Y45">
        <f t="shared" si="9"/>
        <v>0</v>
      </c>
      <c r="Z45" t="b">
        <f t="shared" si="20"/>
        <v>0</v>
      </c>
      <c r="AA45" t="b">
        <f t="shared" si="10"/>
        <v>0</v>
      </c>
      <c r="AB45">
        <v>0</v>
      </c>
      <c r="AD45" s="1">
        <v>343</v>
      </c>
      <c r="AE45" t="e">
        <f>VLOOKUP($AD45,excitation!$A$1:$CV$577,MATCH(C$2,excitation!$A$1:$CV$1,0),0)</f>
        <v>#N/A</v>
      </c>
      <c r="AF45" t="e">
        <f>VLOOKUP($AD45,emission!$A$1:$CV$577,MATCH($C$2,emission!$A$1:$CV$1,0),0)</f>
        <v>#N/A</v>
      </c>
      <c r="AG45">
        <f>VLOOKUP($AD45,excitation!$A$1:$CV$577,MATCH(C$3,excitation!$A$1:$CV$1,0),0)</f>
        <v>0.91969999999999996</v>
      </c>
      <c r="AH45">
        <f>VLOOKUP($AD45,emission!$A$1:$CV$577,MATCH($C$3,emission!$A$1:$CV$1,0),0)</f>
        <v>0</v>
      </c>
      <c r="AI45" t="e">
        <f>VLOOKUP($AD45,excitation!$A$1:$CV$577,MATCH(C$4,excitation!$A$1:$CV$1,0),0)</f>
        <v>#N/A</v>
      </c>
      <c r="AJ45" t="e">
        <f>VLOOKUP($AD45,emission!$A$1:$CV$577,MATCH($C$4,emission!$A$1:$CV$1,0),0)</f>
        <v>#N/A</v>
      </c>
      <c r="AK45">
        <f>VLOOKUP($AD45,excitation!$A$1:$CV$577,MATCH(C$5,excitation!$A$1:$CV$1,0),0)</f>
        <v>0.1368</v>
      </c>
      <c r="AL45">
        <f>VLOOKUP($AD45,emission!$A$1:$CV$577,MATCH($C$5,emission!$A$1:$CV$1,0),0)</f>
        <v>0</v>
      </c>
      <c r="AM45">
        <f>VLOOKUP($AD45,excitation!$A$1:$CV$577,MATCH(C$6,excitation!$A$1:$CV$1,0),0)</f>
        <v>9.8699999999999996E-2</v>
      </c>
      <c r="AN45">
        <f>VLOOKUP($AD45,emission!$A$1:$CV$577,MATCH($C$6,emission!$A$1:$CV$1,0),0)</f>
        <v>0</v>
      </c>
      <c r="AO45">
        <f>VLOOKUP($AD45,excitation!$A$1:$CV$577,MATCH(C$7,excitation!$A$1:$CV$1,0),0)</f>
        <v>1.5100000000000001E-2</v>
      </c>
      <c r="AP45">
        <f>VLOOKUP($AD45,emission!$A$1:$CV$577,MATCH($C$7,emission!$A$1:$CV$1,0),0)</f>
        <v>0</v>
      </c>
      <c r="AQ45">
        <f>VLOOKUP($AD45,excitation!$A$1:$CV$577,MATCH(C$8,excitation!$A$1:$CV$1,0),0)</f>
        <v>6.4500000000000002E-2</v>
      </c>
      <c r="AR45">
        <f>VLOOKUP($AD45,emission!$A$1:$CV$577,MATCH($C$8,emission!$A$1:$CV$1,0),0)</f>
        <v>0</v>
      </c>
      <c r="AS45" t="e">
        <f>VLOOKUP($AD45,excitation!$A$1:$CV$577,MATCH(C$9,excitation!$A$1:$CV$1,0),0)</f>
        <v>#N/A</v>
      </c>
      <c r="AT45" t="e">
        <f>VLOOKUP($AD45,emission!$A$1:$CV$577,MATCH($C$9,emission!$A$1:$CV$1,0),0)</f>
        <v>#N/A</v>
      </c>
      <c r="AU45">
        <f>VLOOKUP($AD45,excitation!$A$1:$CV$577,MATCH(C$10,excitation!$A$1:$CV$1,0),0)</f>
        <v>0</v>
      </c>
      <c r="AV45">
        <f>VLOOKUP($AD45,emission!$A$1:$CV$577,MATCH($C$10,emission!$A$1:$CV$1,0),0)</f>
        <v>0</v>
      </c>
      <c r="AW45" t="e">
        <f>VLOOKUP($AD45,excitation!$A$1:$CV$577,MATCH(C$11,excitation!$A$1:$CV$1,0),0)</f>
        <v>#N/A</v>
      </c>
      <c r="AX45" t="e">
        <f>VLOOKUP($AD45,emission!$A$1:$CV$577,MATCH($C$11,emission!$A$1:$CV$1,0),0)</f>
        <v>#N/A</v>
      </c>
    </row>
    <row r="46" spans="7:50" x14ac:dyDescent="0.25">
      <c r="G46">
        <v>344</v>
      </c>
      <c r="H46" t="b">
        <f t="shared" si="11"/>
        <v>0</v>
      </c>
      <c r="I46" t="b">
        <f t="shared" si="1"/>
        <v>0</v>
      </c>
      <c r="J46">
        <f t="shared" si="12"/>
        <v>0.92849999999999999</v>
      </c>
      <c r="K46">
        <f t="shared" si="2"/>
        <v>0</v>
      </c>
      <c r="L46" t="b">
        <f t="shared" si="13"/>
        <v>0</v>
      </c>
      <c r="M46" t="b">
        <f t="shared" si="3"/>
        <v>0</v>
      </c>
      <c r="N46">
        <f t="shared" si="14"/>
        <v>0.1348</v>
      </c>
      <c r="O46">
        <f t="shared" si="4"/>
        <v>0</v>
      </c>
      <c r="P46">
        <f t="shared" si="15"/>
        <v>9.4799999999999995E-2</v>
      </c>
      <c r="Q46">
        <f t="shared" si="5"/>
        <v>0</v>
      </c>
      <c r="R46">
        <f t="shared" si="16"/>
        <v>1.29E-2</v>
      </c>
      <c r="S46">
        <f t="shared" si="6"/>
        <v>0</v>
      </c>
      <c r="T46">
        <f t="shared" si="17"/>
        <v>6.5799999999999997E-2</v>
      </c>
      <c r="U46">
        <f t="shared" si="7"/>
        <v>0</v>
      </c>
      <c r="V46" t="b">
        <f t="shared" si="18"/>
        <v>0</v>
      </c>
      <c r="W46" t="b">
        <f t="shared" si="8"/>
        <v>0</v>
      </c>
      <c r="X46">
        <f t="shared" si="19"/>
        <v>0</v>
      </c>
      <c r="Y46">
        <f t="shared" si="9"/>
        <v>0</v>
      </c>
      <c r="Z46" t="b">
        <f t="shared" si="20"/>
        <v>0</v>
      </c>
      <c r="AA46" t="b">
        <f t="shared" si="10"/>
        <v>0</v>
      </c>
      <c r="AB46">
        <v>0</v>
      </c>
      <c r="AD46" s="1">
        <v>344</v>
      </c>
      <c r="AE46" t="e">
        <f>VLOOKUP($AD46,excitation!$A$1:$CV$577,MATCH(C$2,excitation!$A$1:$CV$1,0),0)</f>
        <v>#N/A</v>
      </c>
      <c r="AF46" t="e">
        <f>VLOOKUP($AD46,emission!$A$1:$CV$577,MATCH($C$2,emission!$A$1:$CV$1,0),0)</f>
        <v>#N/A</v>
      </c>
      <c r="AG46">
        <f>VLOOKUP($AD46,excitation!$A$1:$CV$577,MATCH(C$3,excitation!$A$1:$CV$1,0),0)</f>
        <v>0.92849999999999999</v>
      </c>
      <c r="AH46">
        <f>VLOOKUP($AD46,emission!$A$1:$CV$577,MATCH($C$3,emission!$A$1:$CV$1,0),0)</f>
        <v>0</v>
      </c>
      <c r="AI46" t="e">
        <f>VLOOKUP($AD46,excitation!$A$1:$CV$577,MATCH(C$4,excitation!$A$1:$CV$1,0),0)</f>
        <v>#N/A</v>
      </c>
      <c r="AJ46" t="e">
        <f>VLOOKUP($AD46,emission!$A$1:$CV$577,MATCH($C$4,emission!$A$1:$CV$1,0),0)</f>
        <v>#N/A</v>
      </c>
      <c r="AK46">
        <f>VLOOKUP($AD46,excitation!$A$1:$CV$577,MATCH(C$5,excitation!$A$1:$CV$1,0),0)</f>
        <v>0.1348</v>
      </c>
      <c r="AL46">
        <f>VLOOKUP($AD46,emission!$A$1:$CV$577,MATCH($C$5,emission!$A$1:$CV$1,0),0)</f>
        <v>0</v>
      </c>
      <c r="AM46">
        <f>VLOOKUP($AD46,excitation!$A$1:$CV$577,MATCH(C$6,excitation!$A$1:$CV$1,0),0)</f>
        <v>9.4799999999999995E-2</v>
      </c>
      <c r="AN46">
        <f>VLOOKUP($AD46,emission!$A$1:$CV$577,MATCH($C$6,emission!$A$1:$CV$1,0),0)</f>
        <v>0</v>
      </c>
      <c r="AO46">
        <f>VLOOKUP($AD46,excitation!$A$1:$CV$577,MATCH(C$7,excitation!$A$1:$CV$1,0),0)</f>
        <v>1.29E-2</v>
      </c>
      <c r="AP46">
        <f>VLOOKUP($AD46,emission!$A$1:$CV$577,MATCH($C$7,emission!$A$1:$CV$1,0),0)</f>
        <v>0</v>
      </c>
      <c r="AQ46">
        <f>VLOOKUP($AD46,excitation!$A$1:$CV$577,MATCH(C$8,excitation!$A$1:$CV$1,0),0)</f>
        <v>6.5799999999999997E-2</v>
      </c>
      <c r="AR46">
        <f>VLOOKUP($AD46,emission!$A$1:$CV$577,MATCH($C$8,emission!$A$1:$CV$1,0),0)</f>
        <v>0</v>
      </c>
      <c r="AS46" t="e">
        <f>VLOOKUP($AD46,excitation!$A$1:$CV$577,MATCH(C$9,excitation!$A$1:$CV$1,0),0)</f>
        <v>#N/A</v>
      </c>
      <c r="AT46" t="e">
        <f>VLOOKUP($AD46,emission!$A$1:$CV$577,MATCH($C$9,emission!$A$1:$CV$1,0),0)</f>
        <v>#N/A</v>
      </c>
      <c r="AU46">
        <f>VLOOKUP($AD46,excitation!$A$1:$CV$577,MATCH(C$10,excitation!$A$1:$CV$1,0),0)</f>
        <v>0</v>
      </c>
      <c r="AV46">
        <f>VLOOKUP($AD46,emission!$A$1:$CV$577,MATCH($C$10,emission!$A$1:$CV$1,0),0)</f>
        <v>0</v>
      </c>
      <c r="AW46" t="e">
        <f>VLOOKUP($AD46,excitation!$A$1:$CV$577,MATCH(C$11,excitation!$A$1:$CV$1,0),0)</f>
        <v>#N/A</v>
      </c>
      <c r="AX46" t="e">
        <f>VLOOKUP($AD46,emission!$A$1:$CV$577,MATCH($C$11,emission!$A$1:$CV$1,0),0)</f>
        <v>#N/A</v>
      </c>
    </row>
    <row r="47" spans="7:50" x14ac:dyDescent="0.25">
      <c r="G47">
        <v>345</v>
      </c>
      <c r="H47" t="b">
        <f t="shared" si="11"/>
        <v>0</v>
      </c>
      <c r="I47" t="b">
        <f t="shared" si="1"/>
        <v>0</v>
      </c>
      <c r="J47">
        <f t="shared" si="12"/>
        <v>0.93720000000000003</v>
      </c>
      <c r="K47">
        <f t="shared" si="2"/>
        <v>0</v>
      </c>
      <c r="L47" t="b">
        <f t="shared" si="13"/>
        <v>0</v>
      </c>
      <c r="M47" t="b">
        <f t="shared" si="3"/>
        <v>0</v>
      </c>
      <c r="N47">
        <f t="shared" si="14"/>
        <v>0.13070000000000001</v>
      </c>
      <c r="O47">
        <f t="shared" si="4"/>
        <v>0</v>
      </c>
      <c r="P47">
        <f t="shared" si="15"/>
        <v>9.0399999999999994E-2</v>
      </c>
      <c r="Q47">
        <f t="shared" si="5"/>
        <v>0</v>
      </c>
      <c r="R47">
        <f t="shared" si="16"/>
        <v>1.18E-2</v>
      </c>
      <c r="S47">
        <f t="shared" si="6"/>
        <v>0</v>
      </c>
      <c r="T47">
        <f t="shared" si="17"/>
        <v>6.83E-2</v>
      </c>
      <c r="U47">
        <f t="shared" si="7"/>
        <v>0</v>
      </c>
      <c r="V47" t="b">
        <f t="shared" si="18"/>
        <v>0</v>
      </c>
      <c r="W47" t="b">
        <f t="shared" si="8"/>
        <v>0</v>
      </c>
      <c r="X47">
        <f t="shared" si="19"/>
        <v>0</v>
      </c>
      <c r="Y47">
        <f t="shared" si="9"/>
        <v>0</v>
      </c>
      <c r="Z47" t="b">
        <f t="shared" si="20"/>
        <v>0</v>
      </c>
      <c r="AA47" t="b">
        <f t="shared" si="10"/>
        <v>0</v>
      </c>
      <c r="AB47">
        <v>0</v>
      </c>
      <c r="AD47" s="1">
        <v>345</v>
      </c>
      <c r="AE47" t="e">
        <f>VLOOKUP($AD47,excitation!$A$1:$CV$577,MATCH(C$2,excitation!$A$1:$CV$1,0),0)</f>
        <v>#N/A</v>
      </c>
      <c r="AF47" t="e">
        <f>VLOOKUP($AD47,emission!$A$1:$CV$577,MATCH($C$2,emission!$A$1:$CV$1,0),0)</f>
        <v>#N/A</v>
      </c>
      <c r="AG47">
        <f>VLOOKUP($AD47,excitation!$A$1:$CV$577,MATCH(C$3,excitation!$A$1:$CV$1,0),0)</f>
        <v>0.93720000000000003</v>
      </c>
      <c r="AH47">
        <f>VLOOKUP($AD47,emission!$A$1:$CV$577,MATCH($C$3,emission!$A$1:$CV$1,0),0)</f>
        <v>0</v>
      </c>
      <c r="AI47" t="e">
        <f>VLOOKUP($AD47,excitation!$A$1:$CV$577,MATCH(C$4,excitation!$A$1:$CV$1,0),0)</f>
        <v>#N/A</v>
      </c>
      <c r="AJ47" t="e">
        <f>VLOOKUP($AD47,emission!$A$1:$CV$577,MATCH($C$4,emission!$A$1:$CV$1,0),0)</f>
        <v>#N/A</v>
      </c>
      <c r="AK47">
        <f>VLOOKUP($AD47,excitation!$A$1:$CV$577,MATCH(C$5,excitation!$A$1:$CV$1,0),0)</f>
        <v>0.13070000000000001</v>
      </c>
      <c r="AL47">
        <f>VLOOKUP($AD47,emission!$A$1:$CV$577,MATCH($C$5,emission!$A$1:$CV$1,0),0)</f>
        <v>0</v>
      </c>
      <c r="AM47">
        <f>VLOOKUP($AD47,excitation!$A$1:$CV$577,MATCH(C$6,excitation!$A$1:$CV$1,0),0)</f>
        <v>9.0399999999999994E-2</v>
      </c>
      <c r="AN47">
        <f>VLOOKUP($AD47,emission!$A$1:$CV$577,MATCH($C$6,emission!$A$1:$CV$1,0),0)</f>
        <v>0</v>
      </c>
      <c r="AO47">
        <f>VLOOKUP($AD47,excitation!$A$1:$CV$577,MATCH(C$7,excitation!$A$1:$CV$1,0),0)</f>
        <v>1.18E-2</v>
      </c>
      <c r="AP47">
        <f>VLOOKUP($AD47,emission!$A$1:$CV$577,MATCH($C$7,emission!$A$1:$CV$1,0),0)</f>
        <v>0</v>
      </c>
      <c r="AQ47">
        <f>VLOOKUP($AD47,excitation!$A$1:$CV$577,MATCH(C$8,excitation!$A$1:$CV$1,0),0)</f>
        <v>6.83E-2</v>
      </c>
      <c r="AR47">
        <f>VLOOKUP($AD47,emission!$A$1:$CV$577,MATCH($C$8,emission!$A$1:$CV$1,0),0)</f>
        <v>0</v>
      </c>
      <c r="AS47" t="e">
        <f>VLOOKUP($AD47,excitation!$A$1:$CV$577,MATCH(C$9,excitation!$A$1:$CV$1,0),0)</f>
        <v>#N/A</v>
      </c>
      <c r="AT47" t="e">
        <f>VLOOKUP($AD47,emission!$A$1:$CV$577,MATCH($C$9,emission!$A$1:$CV$1,0),0)</f>
        <v>#N/A</v>
      </c>
      <c r="AU47">
        <f>VLOOKUP($AD47,excitation!$A$1:$CV$577,MATCH(C$10,excitation!$A$1:$CV$1,0),0)</f>
        <v>0</v>
      </c>
      <c r="AV47">
        <f>VLOOKUP($AD47,emission!$A$1:$CV$577,MATCH($C$10,emission!$A$1:$CV$1,0),0)</f>
        <v>0</v>
      </c>
      <c r="AW47" t="e">
        <f>VLOOKUP($AD47,excitation!$A$1:$CV$577,MATCH(C$11,excitation!$A$1:$CV$1,0),0)</f>
        <v>#N/A</v>
      </c>
      <c r="AX47" t="e">
        <f>VLOOKUP($AD47,emission!$A$1:$CV$577,MATCH($C$11,emission!$A$1:$CV$1,0),0)</f>
        <v>#N/A</v>
      </c>
    </row>
    <row r="48" spans="7:50" x14ac:dyDescent="0.25">
      <c r="G48">
        <v>346</v>
      </c>
      <c r="H48" t="b">
        <f t="shared" si="11"/>
        <v>0</v>
      </c>
      <c r="I48" t="b">
        <f t="shared" si="1"/>
        <v>0</v>
      </c>
      <c r="J48">
        <f t="shared" si="12"/>
        <v>0.94479999999999997</v>
      </c>
      <c r="K48">
        <f t="shared" si="2"/>
        <v>0</v>
      </c>
      <c r="L48" t="b">
        <f t="shared" si="13"/>
        <v>0</v>
      </c>
      <c r="M48" t="b">
        <f t="shared" si="3"/>
        <v>0</v>
      </c>
      <c r="N48">
        <f t="shared" si="14"/>
        <v>0.12659999999999999</v>
      </c>
      <c r="O48">
        <f t="shared" si="4"/>
        <v>0</v>
      </c>
      <c r="P48">
        <f t="shared" si="15"/>
        <v>8.7099999999999997E-2</v>
      </c>
      <c r="Q48">
        <f t="shared" si="5"/>
        <v>0</v>
      </c>
      <c r="R48">
        <f t="shared" si="16"/>
        <v>1.2500000000000001E-2</v>
      </c>
      <c r="S48">
        <f t="shared" si="6"/>
        <v>0</v>
      </c>
      <c r="T48">
        <f t="shared" si="17"/>
        <v>6.7799999999999999E-2</v>
      </c>
      <c r="U48">
        <f t="shared" si="7"/>
        <v>0</v>
      </c>
      <c r="V48" t="b">
        <f t="shared" si="18"/>
        <v>0</v>
      </c>
      <c r="W48" t="b">
        <f t="shared" si="8"/>
        <v>0</v>
      </c>
      <c r="X48">
        <f t="shared" si="19"/>
        <v>0</v>
      </c>
      <c r="Y48">
        <f t="shared" si="9"/>
        <v>0</v>
      </c>
      <c r="Z48" t="b">
        <f t="shared" si="20"/>
        <v>0</v>
      </c>
      <c r="AA48" t="b">
        <f t="shared" si="10"/>
        <v>0</v>
      </c>
      <c r="AB48">
        <v>0</v>
      </c>
      <c r="AD48" s="1">
        <v>346</v>
      </c>
      <c r="AE48" t="e">
        <f>VLOOKUP($AD48,excitation!$A$1:$CV$577,MATCH(C$2,excitation!$A$1:$CV$1,0),0)</f>
        <v>#N/A</v>
      </c>
      <c r="AF48" t="e">
        <f>VLOOKUP($AD48,emission!$A$1:$CV$577,MATCH($C$2,emission!$A$1:$CV$1,0),0)</f>
        <v>#N/A</v>
      </c>
      <c r="AG48">
        <f>VLOOKUP($AD48,excitation!$A$1:$CV$577,MATCH(C$3,excitation!$A$1:$CV$1,0),0)</f>
        <v>0.94479999999999997</v>
      </c>
      <c r="AH48">
        <f>VLOOKUP($AD48,emission!$A$1:$CV$577,MATCH($C$3,emission!$A$1:$CV$1,0),0)</f>
        <v>0</v>
      </c>
      <c r="AI48" t="e">
        <f>VLOOKUP($AD48,excitation!$A$1:$CV$577,MATCH(C$4,excitation!$A$1:$CV$1,0),0)</f>
        <v>#N/A</v>
      </c>
      <c r="AJ48" t="e">
        <f>VLOOKUP($AD48,emission!$A$1:$CV$577,MATCH($C$4,emission!$A$1:$CV$1,0),0)</f>
        <v>#N/A</v>
      </c>
      <c r="AK48">
        <f>VLOOKUP($AD48,excitation!$A$1:$CV$577,MATCH(C$5,excitation!$A$1:$CV$1,0),0)</f>
        <v>0.12659999999999999</v>
      </c>
      <c r="AL48">
        <f>VLOOKUP($AD48,emission!$A$1:$CV$577,MATCH($C$5,emission!$A$1:$CV$1,0),0)</f>
        <v>0</v>
      </c>
      <c r="AM48">
        <f>VLOOKUP($AD48,excitation!$A$1:$CV$577,MATCH(C$6,excitation!$A$1:$CV$1,0),0)</f>
        <v>8.7099999999999997E-2</v>
      </c>
      <c r="AN48">
        <f>VLOOKUP($AD48,emission!$A$1:$CV$577,MATCH($C$6,emission!$A$1:$CV$1,0),0)</f>
        <v>0</v>
      </c>
      <c r="AO48">
        <f>VLOOKUP($AD48,excitation!$A$1:$CV$577,MATCH(C$7,excitation!$A$1:$CV$1,0),0)</f>
        <v>1.2500000000000001E-2</v>
      </c>
      <c r="AP48">
        <f>VLOOKUP($AD48,emission!$A$1:$CV$577,MATCH($C$7,emission!$A$1:$CV$1,0),0)</f>
        <v>0</v>
      </c>
      <c r="AQ48">
        <f>VLOOKUP($AD48,excitation!$A$1:$CV$577,MATCH(C$8,excitation!$A$1:$CV$1,0),0)</f>
        <v>6.7799999999999999E-2</v>
      </c>
      <c r="AR48">
        <f>VLOOKUP($AD48,emission!$A$1:$CV$577,MATCH($C$8,emission!$A$1:$CV$1,0),0)</f>
        <v>0</v>
      </c>
      <c r="AS48" t="e">
        <f>VLOOKUP($AD48,excitation!$A$1:$CV$577,MATCH(C$9,excitation!$A$1:$CV$1,0),0)</f>
        <v>#N/A</v>
      </c>
      <c r="AT48" t="e">
        <f>VLOOKUP($AD48,emission!$A$1:$CV$577,MATCH($C$9,emission!$A$1:$CV$1,0),0)</f>
        <v>#N/A</v>
      </c>
      <c r="AU48">
        <f>VLOOKUP($AD48,excitation!$A$1:$CV$577,MATCH(C$10,excitation!$A$1:$CV$1,0),0)</f>
        <v>0</v>
      </c>
      <c r="AV48">
        <f>VLOOKUP($AD48,emission!$A$1:$CV$577,MATCH($C$10,emission!$A$1:$CV$1,0),0)</f>
        <v>0</v>
      </c>
      <c r="AW48" t="e">
        <f>VLOOKUP($AD48,excitation!$A$1:$CV$577,MATCH(C$11,excitation!$A$1:$CV$1,0),0)</f>
        <v>#N/A</v>
      </c>
      <c r="AX48" t="e">
        <f>VLOOKUP($AD48,emission!$A$1:$CV$577,MATCH($C$11,emission!$A$1:$CV$1,0),0)</f>
        <v>#N/A</v>
      </c>
    </row>
    <row r="49" spans="7:50" x14ac:dyDescent="0.25">
      <c r="G49">
        <v>347</v>
      </c>
      <c r="H49" t="b">
        <f t="shared" si="11"/>
        <v>0</v>
      </c>
      <c r="I49" t="b">
        <f t="shared" si="1"/>
        <v>0</v>
      </c>
      <c r="J49">
        <f t="shared" si="12"/>
        <v>0.95109999999999995</v>
      </c>
      <c r="K49">
        <f t="shared" si="2"/>
        <v>0</v>
      </c>
      <c r="L49" t="b">
        <f t="shared" si="13"/>
        <v>0</v>
      </c>
      <c r="M49" t="b">
        <f t="shared" si="3"/>
        <v>0</v>
      </c>
      <c r="N49">
        <f t="shared" si="14"/>
        <v>0.122</v>
      </c>
      <c r="O49">
        <f t="shared" si="4"/>
        <v>0</v>
      </c>
      <c r="P49">
        <f t="shared" si="15"/>
        <v>8.4199999999999997E-2</v>
      </c>
      <c r="Q49">
        <f t="shared" si="5"/>
        <v>0</v>
      </c>
      <c r="R49">
        <f t="shared" si="16"/>
        <v>1.49E-2</v>
      </c>
      <c r="S49">
        <f t="shared" si="6"/>
        <v>0</v>
      </c>
      <c r="T49">
        <f t="shared" si="17"/>
        <v>7.0400000000000004E-2</v>
      </c>
      <c r="U49">
        <f t="shared" si="7"/>
        <v>0</v>
      </c>
      <c r="V49" t="b">
        <f t="shared" si="18"/>
        <v>0</v>
      </c>
      <c r="W49" t="b">
        <f t="shared" si="8"/>
        <v>0</v>
      </c>
      <c r="X49">
        <f t="shared" si="19"/>
        <v>0</v>
      </c>
      <c r="Y49">
        <f t="shared" si="9"/>
        <v>0</v>
      </c>
      <c r="Z49" t="b">
        <f t="shared" si="20"/>
        <v>0</v>
      </c>
      <c r="AA49" t="b">
        <f t="shared" si="10"/>
        <v>0</v>
      </c>
      <c r="AB49">
        <v>0</v>
      </c>
      <c r="AD49" s="1">
        <v>347</v>
      </c>
      <c r="AE49" t="e">
        <f>VLOOKUP($AD49,excitation!$A$1:$CV$577,MATCH(C$2,excitation!$A$1:$CV$1,0),0)</f>
        <v>#N/A</v>
      </c>
      <c r="AF49" t="e">
        <f>VLOOKUP($AD49,emission!$A$1:$CV$577,MATCH($C$2,emission!$A$1:$CV$1,0),0)</f>
        <v>#N/A</v>
      </c>
      <c r="AG49">
        <f>VLOOKUP($AD49,excitation!$A$1:$CV$577,MATCH(C$3,excitation!$A$1:$CV$1,0),0)</f>
        <v>0.95109999999999995</v>
      </c>
      <c r="AH49">
        <f>VLOOKUP($AD49,emission!$A$1:$CV$577,MATCH($C$3,emission!$A$1:$CV$1,0),0)</f>
        <v>0</v>
      </c>
      <c r="AI49" t="e">
        <f>VLOOKUP($AD49,excitation!$A$1:$CV$577,MATCH(C$4,excitation!$A$1:$CV$1,0),0)</f>
        <v>#N/A</v>
      </c>
      <c r="AJ49" t="e">
        <f>VLOOKUP($AD49,emission!$A$1:$CV$577,MATCH($C$4,emission!$A$1:$CV$1,0),0)</f>
        <v>#N/A</v>
      </c>
      <c r="AK49">
        <f>VLOOKUP($AD49,excitation!$A$1:$CV$577,MATCH(C$5,excitation!$A$1:$CV$1,0),0)</f>
        <v>0.122</v>
      </c>
      <c r="AL49">
        <f>VLOOKUP($AD49,emission!$A$1:$CV$577,MATCH($C$5,emission!$A$1:$CV$1,0),0)</f>
        <v>0</v>
      </c>
      <c r="AM49">
        <f>VLOOKUP($AD49,excitation!$A$1:$CV$577,MATCH(C$6,excitation!$A$1:$CV$1,0),0)</f>
        <v>8.4199999999999997E-2</v>
      </c>
      <c r="AN49">
        <f>VLOOKUP($AD49,emission!$A$1:$CV$577,MATCH($C$6,emission!$A$1:$CV$1,0),0)</f>
        <v>0</v>
      </c>
      <c r="AO49">
        <f>VLOOKUP($AD49,excitation!$A$1:$CV$577,MATCH(C$7,excitation!$A$1:$CV$1,0),0)</f>
        <v>1.49E-2</v>
      </c>
      <c r="AP49">
        <f>VLOOKUP($AD49,emission!$A$1:$CV$577,MATCH($C$7,emission!$A$1:$CV$1,0),0)</f>
        <v>0</v>
      </c>
      <c r="AQ49">
        <f>VLOOKUP($AD49,excitation!$A$1:$CV$577,MATCH(C$8,excitation!$A$1:$CV$1,0),0)</f>
        <v>7.0400000000000004E-2</v>
      </c>
      <c r="AR49">
        <f>VLOOKUP($AD49,emission!$A$1:$CV$577,MATCH($C$8,emission!$A$1:$CV$1,0),0)</f>
        <v>0</v>
      </c>
      <c r="AS49" t="e">
        <f>VLOOKUP($AD49,excitation!$A$1:$CV$577,MATCH(C$9,excitation!$A$1:$CV$1,0),0)</f>
        <v>#N/A</v>
      </c>
      <c r="AT49" t="e">
        <f>VLOOKUP($AD49,emission!$A$1:$CV$577,MATCH($C$9,emission!$A$1:$CV$1,0),0)</f>
        <v>#N/A</v>
      </c>
      <c r="AU49">
        <f>VLOOKUP($AD49,excitation!$A$1:$CV$577,MATCH(C$10,excitation!$A$1:$CV$1,0),0)</f>
        <v>0</v>
      </c>
      <c r="AV49">
        <f>VLOOKUP($AD49,emission!$A$1:$CV$577,MATCH($C$10,emission!$A$1:$CV$1,0),0)</f>
        <v>0</v>
      </c>
      <c r="AW49" t="e">
        <f>VLOOKUP($AD49,excitation!$A$1:$CV$577,MATCH(C$11,excitation!$A$1:$CV$1,0),0)</f>
        <v>#N/A</v>
      </c>
      <c r="AX49" t="e">
        <f>VLOOKUP($AD49,emission!$A$1:$CV$577,MATCH($C$11,emission!$A$1:$CV$1,0),0)</f>
        <v>#N/A</v>
      </c>
    </row>
    <row r="50" spans="7:50" x14ac:dyDescent="0.25">
      <c r="G50">
        <v>348</v>
      </c>
      <c r="H50" t="b">
        <f t="shared" si="11"/>
        <v>0</v>
      </c>
      <c r="I50" t="b">
        <f t="shared" si="1"/>
        <v>0</v>
      </c>
      <c r="J50">
        <f t="shared" si="12"/>
        <v>0.95860000000000001</v>
      </c>
      <c r="K50">
        <f t="shared" si="2"/>
        <v>0</v>
      </c>
      <c r="L50" t="b">
        <f t="shared" si="13"/>
        <v>0</v>
      </c>
      <c r="M50" t="b">
        <f t="shared" si="3"/>
        <v>0</v>
      </c>
      <c r="N50">
        <f t="shared" si="14"/>
        <v>0.1176</v>
      </c>
      <c r="O50">
        <f t="shared" si="4"/>
        <v>0</v>
      </c>
      <c r="P50">
        <f t="shared" si="15"/>
        <v>8.2500000000000004E-2</v>
      </c>
      <c r="Q50">
        <f t="shared" si="5"/>
        <v>0</v>
      </c>
      <c r="R50">
        <f t="shared" si="16"/>
        <v>1.0999999999999999E-2</v>
      </c>
      <c r="S50">
        <f t="shared" si="6"/>
        <v>0</v>
      </c>
      <c r="T50">
        <f t="shared" si="17"/>
        <v>7.0900000000000005E-2</v>
      </c>
      <c r="U50">
        <f t="shared" si="7"/>
        <v>0</v>
      </c>
      <c r="V50" t="b">
        <f t="shared" si="18"/>
        <v>0</v>
      </c>
      <c r="W50" t="b">
        <f t="shared" si="8"/>
        <v>0</v>
      </c>
      <c r="X50">
        <f t="shared" si="19"/>
        <v>0</v>
      </c>
      <c r="Y50">
        <f t="shared" si="9"/>
        <v>0</v>
      </c>
      <c r="Z50" t="b">
        <f t="shared" si="20"/>
        <v>0</v>
      </c>
      <c r="AA50" t="b">
        <f t="shared" si="10"/>
        <v>0</v>
      </c>
      <c r="AB50">
        <v>0</v>
      </c>
      <c r="AD50" s="1">
        <v>348</v>
      </c>
      <c r="AE50" t="e">
        <f>VLOOKUP($AD50,excitation!$A$1:$CV$577,MATCH(C$2,excitation!$A$1:$CV$1,0),0)</f>
        <v>#N/A</v>
      </c>
      <c r="AF50" t="e">
        <f>VLOOKUP($AD50,emission!$A$1:$CV$577,MATCH($C$2,emission!$A$1:$CV$1,0),0)</f>
        <v>#N/A</v>
      </c>
      <c r="AG50">
        <f>VLOOKUP($AD50,excitation!$A$1:$CV$577,MATCH(C$3,excitation!$A$1:$CV$1,0),0)</f>
        <v>0.95860000000000001</v>
      </c>
      <c r="AH50">
        <f>VLOOKUP($AD50,emission!$A$1:$CV$577,MATCH($C$3,emission!$A$1:$CV$1,0),0)</f>
        <v>0</v>
      </c>
      <c r="AI50" t="e">
        <f>VLOOKUP($AD50,excitation!$A$1:$CV$577,MATCH(C$4,excitation!$A$1:$CV$1,0),0)</f>
        <v>#N/A</v>
      </c>
      <c r="AJ50" t="e">
        <f>VLOOKUP($AD50,emission!$A$1:$CV$577,MATCH($C$4,emission!$A$1:$CV$1,0),0)</f>
        <v>#N/A</v>
      </c>
      <c r="AK50">
        <f>VLOOKUP($AD50,excitation!$A$1:$CV$577,MATCH(C$5,excitation!$A$1:$CV$1,0),0)</f>
        <v>0.1176</v>
      </c>
      <c r="AL50">
        <f>VLOOKUP($AD50,emission!$A$1:$CV$577,MATCH($C$5,emission!$A$1:$CV$1,0),0)</f>
        <v>0</v>
      </c>
      <c r="AM50">
        <f>VLOOKUP($AD50,excitation!$A$1:$CV$577,MATCH(C$6,excitation!$A$1:$CV$1,0),0)</f>
        <v>8.2500000000000004E-2</v>
      </c>
      <c r="AN50">
        <f>VLOOKUP($AD50,emission!$A$1:$CV$577,MATCH($C$6,emission!$A$1:$CV$1,0),0)</f>
        <v>0</v>
      </c>
      <c r="AO50">
        <f>VLOOKUP($AD50,excitation!$A$1:$CV$577,MATCH(C$7,excitation!$A$1:$CV$1,0),0)</f>
        <v>1.0999999999999999E-2</v>
      </c>
      <c r="AP50">
        <f>VLOOKUP($AD50,emission!$A$1:$CV$577,MATCH($C$7,emission!$A$1:$CV$1,0),0)</f>
        <v>0</v>
      </c>
      <c r="AQ50">
        <f>VLOOKUP($AD50,excitation!$A$1:$CV$577,MATCH(C$8,excitation!$A$1:$CV$1,0),0)</f>
        <v>7.0900000000000005E-2</v>
      </c>
      <c r="AR50">
        <f>VLOOKUP($AD50,emission!$A$1:$CV$577,MATCH($C$8,emission!$A$1:$CV$1,0),0)</f>
        <v>0</v>
      </c>
      <c r="AS50" t="e">
        <f>VLOOKUP($AD50,excitation!$A$1:$CV$577,MATCH(C$9,excitation!$A$1:$CV$1,0),0)</f>
        <v>#N/A</v>
      </c>
      <c r="AT50" t="e">
        <f>VLOOKUP($AD50,emission!$A$1:$CV$577,MATCH($C$9,emission!$A$1:$CV$1,0),0)</f>
        <v>#N/A</v>
      </c>
      <c r="AU50">
        <f>VLOOKUP($AD50,excitation!$A$1:$CV$577,MATCH(C$10,excitation!$A$1:$CV$1,0),0)</f>
        <v>0</v>
      </c>
      <c r="AV50">
        <f>VLOOKUP($AD50,emission!$A$1:$CV$577,MATCH($C$10,emission!$A$1:$CV$1,0),0)</f>
        <v>0</v>
      </c>
      <c r="AW50" t="e">
        <f>VLOOKUP($AD50,excitation!$A$1:$CV$577,MATCH(C$11,excitation!$A$1:$CV$1,0),0)</f>
        <v>#N/A</v>
      </c>
      <c r="AX50" t="e">
        <f>VLOOKUP($AD50,emission!$A$1:$CV$577,MATCH($C$11,emission!$A$1:$CV$1,0),0)</f>
        <v>#N/A</v>
      </c>
    </row>
    <row r="51" spans="7:50" x14ac:dyDescent="0.25">
      <c r="G51">
        <v>349</v>
      </c>
      <c r="H51" t="b">
        <f t="shared" si="11"/>
        <v>0</v>
      </c>
      <c r="I51" t="b">
        <f t="shared" si="1"/>
        <v>0</v>
      </c>
      <c r="J51">
        <f t="shared" si="12"/>
        <v>0.96489999999999998</v>
      </c>
      <c r="K51">
        <f t="shared" si="2"/>
        <v>0</v>
      </c>
      <c r="L51" t="b">
        <f t="shared" si="13"/>
        <v>0</v>
      </c>
      <c r="M51" t="b">
        <f t="shared" si="3"/>
        <v>0</v>
      </c>
      <c r="N51">
        <f t="shared" si="14"/>
        <v>0.1124</v>
      </c>
      <c r="O51">
        <f t="shared" si="4"/>
        <v>0</v>
      </c>
      <c r="P51">
        <f t="shared" si="15"/>
        <v>8.1000000000000003E-2</v>
      </c>
      <c r="Q51">
        <f t="shared" si="5"/>
        <v>0</v>
      </c>
      <c r="R51">
        <f t="shared" si="16"/>
        <v>1.2500000000000001E-2</v>
      </c>
      <c r="S51">
        <f t="shared" si="6"/>
        <v>0</v>
      </c>
      <c r="T51">
        <f t="shared" si="17"/>
        <v>7.1300000000000002E-2</v>
      </c>
      <c r="U51">
        <f t="shared" si="7"/>
        <v>0</v>
      </c>
      <c r="V51" t="b">
        <f t="shared" si="18"/>
        <v>0</v>
      </c>
      <c r="W51" t="b">
        <f t="shared" si="8"/>
        <v>0</v>
      </c>
      <c r="X51">
        <f t="shared" si="19"/>
        <v>0</v>
      </c>
      <c r="Y51">
        <f t="shared" si="9"/>
        <v>0</v>
      </c>
      <c r="Z51" t="b">
        <f t="shared" si="20"/>
        <v>0</v>
      </c>
      <c r="AA51" t="b">
        <f t="shared" si="10"/>
        <v>0</v>
      </c>
      <c r="AB51">
        <v>0</v>
      </c>
      <c r="AD51" s="1">
        <v>349</v>
      </c>
      <c r="AE51" t="e">
        <f>VLOOKUP($AD51,excitation!$A$1:$CV$577,MATCH(C$2,excitation!$A$1:$CV$1,0),0)</f>
        <v>#N/A</v>
      </c>
      <c r="AF51" t="e">
        <f>VLOOKUP($AD51,emission!$A$1:$CV$577,MATCH($C$2,emission!$A$1:$CV$1,0),0)</f>
        <v>#N/A</v>
      </c>
      <c r="AG51">
        <f>VLOOKUP($AD51,excitation!$A$1:$CV$577,MATCH(C$3,excitation!$A$1:$CV$1,0),0)</f>
        <v>0.96489999999999998</v>
      </c>
      <c r="AH51">
        <f>VLOOKUP($AD51,emission!$A$1:$CV$577,MATCH($C$3,emission!$A$1:$CV$1,0),0)</f>
        <v>0</v>
      </c>
      <c r="AI51" t="e">
        <f>VLOOKUP($AD51,excitation!$A$1:$CV$577,MATCH(C$4,excitation!$A$1:$CV$1,0),0)</f>
        <v>#N/A</v>
      </c>
      <c r="AJ51" t="e">
        <f>VLOOKUP($AD51,emission!$A$1:$CV$577,MATCH($C$4,emission!$A$1:$CV$1,0),0)</f>
        <v>#N/A</v>
      </c>
      <c r="AK51">
        <f>VLOOKUP($AD51,excitation!$A$1:$CV$577,MATCH(C$5,excitation!$A$1:$CV$1,0),0)</f>
        <v>0.1124</v>
      </c>
      <c r="AL51">
        <f>VLOOKUP($AD51,emission!$A$1:$CV$577,MATCH($C$5,emission!$A$1:$CV$1,0),0)</f>
        <v>0</v>
      </c>
      <c r="AM51">
        <f>VLOOKUP($AD51,excitation!$A$1:$CV$577,MATCH(C$6,excitation!$A$1:$CV$1,0),0)</f>
        <v>8.1000000000000003E-2</v>
      </c>
      <c r="AN51">
        <f>VLOOKUP($AD51,emission!$A$1:$CV$577,MATCH($C$6,emission!$A$1:$CV$1,0),0)</f>
        <v>0</v>
      </c>
      <c r="AO51">
        <f>VLOOKUP($AD51,excitation!$A$1:$CV$577,MATCH(C$7,excitation!$A$1:$CV$1,0),0)</f>
        <v>1.2500000000000001E-2</v>
      </c>
      <c r="AP51">
        <f>VLOOKUP($AD51,emission!$A$1:$CV$577,MATCH($C$7,emission!$A$1:$CV$1,0),0)</f>
        <v>0</v>
      </c>
      <c r="AQ51">
        <f>VLOOKUP($AD51,excitation!$A$1:$CV$577,MATCH(C$8,excitation!$A$1:$CV$1,0),0)</f>
        <v>7.1300000000000002E-2</v>
      </c>
      <c r="AR51">
        <f>VLOOKUP($AD51,emission!$A$1:$CV$577,MATCH($C$8,emission!$A$1:$CV$1,0),0)</f>
        <v>0</v>
      </c>
      <c r="AS51" t="e">
        <f>VLOOKUP($AD51,excitation!$A$1:$CV$577,MATCH(C$9,excitation!$A$1:$CV$1,0),0)</f>
        <v>#N/A</v>
      </c>
      <c r="AT51" t="e">
        <f>VLOOKUP($AD51,emission!$A$1:$CV$577,MATCH($C$9,emission!$A$1:$CV$1,0),0)</f>
        <v>#N/A</v>
      </c>
      <c r="AU51">
        <f>VLOOKUP($AD51,excitation!$A$1:$CV$577,MATCH(C$10,excitation!$A$1:$CV$1,0),0)</f>
        <v>0</v>
      </c>
      <c r="AV51">
        <f>VLOOKUP($AD51,emission!$A$1:$CV$577,MATCH($C$10,emission!$A$1:$CV$1,0),0)</f>
        <v>0</v>
      </c>
      <c r="AW51" t="e">
        <f>VLOOKUP($AD51,excitation!$A$1:$CV$577,MATCH(C$11,excitation!$A$1:$CV$1,0),0)</f>
        <v>#N/A</v>
      </c>
      <c r="AX51" t="e">
        <f>VLOOKUP($AD51,emission!$A$1:$CV$577,MATCH($C$11,emission!$A$1:$CV$1,0),0)</f>
        <v>#N/A</v>
      </c>
    </row>
    <row r="52" spans="7:50" x14ac:dyDescent="0.25">
      <c r="G52">
        <v>350</v>
      </c>
      <c r="H52" t="b">
        <f t="shared" si="11"/>
        <v>0</v>
      </c>
      <c r="I52" t="b">
        <f t="shared" si="1"/>
        <v>0</v>
      </c>
      <c r="J52">
        <f t="shared" si="12"/>
        <v>0.97089999999999999</v>
      </c>
      <c r="K52">
        <f t="shared" si="2"/>
        <v>0</v>
      </c>
      <c r="L52" t="b">
        <f t="shared" si="13"/>
        <v>0</v>
      </c>
      <c r="M52" t="b">
        <f t="shared" si="3"/>
        <v>0</v>
      </c>
      <c r="N52">
        <f t="shared" si="14"/>
        <v>0.1085</v>
      </c>
      <c r="O52">
        <f t="shared" si="4"/>
        <v>0</v>
      </c>
      <c r="P52">
        <f t="shared" si="15"/>
        <v>8.1100000000000005E-2</v>
      </c>
      <c r="Q52">
        <f t="shared" si="5"/>
        <v>0</v>
      </c>
      <c r="R52">
        <f t="shared" si="16"/>
        <v>1.43E-2</v>
      </c>
      <c r="S52">
        <f t="shared" si="6"/>
        <v>0</v>
      </c>
      <c r="T52">
        <f t="shared" si="17"/>
        <v>7.3200000000000001E-2</v>
      </c>
      <c r="U52">
        <f t="shared" si="7"/>
        <v>0</v>
      </c>
      <c r="V52" t="b">
        <f t="shared" si="18"/>
        <v>0</v>
      </c>
      <c r="W52" t="b">
        <f t="shared" si="8"/>
        <v>0</v>
      </c>
      <c r="X52">
        <f t="shared" si="19"/>
        <v>0</v>
      </c>
      <c r="Y52">
        <f t="shared" si="9"/>
        <v>0</v>
      </c>
      <c r="Z52" t="b">
        <f t="shared" si="20"/>
        <v>0</v>
      </c>
      <c r="AA52" t="b">
        <f t="shared" si="10"/>
        <v>0</v>
      </c>
      <c r="AB52">
        <v>0</v>
      </c>
      <c r="AD52" s="1">
        <v>350</v>
      </c>
      <c r="AE52" t="e">
        <f>VLOOKUP($AD52,excitation!$A$1:$CV$577,MATCH(C$2,excitation!$A$1:$CV$1,0),0)</f>
        <v>#N/A</v>
      </c>
      <c r="AF52" t="e">
        <f>VLOOKUP($AD52,emission!$A$1:$CV$577,MATCH($C$2,emission!$A$1:$CV$1,0),0)</f>
        <v>#N/A</v>
      </c>
      <c r="AG52">
        <f>VLOOKUP($AD52,excitation!$A$1:$CV$577,MATCH(C$3,excitation!$A$1:$CV$1,0),0)</f>
        <v>0.97089999999999999</v>
      </c>
      <c r="AH52">
        <f>VLOOKUP($AD52,emission!$A$1:$CV$577,MATCH($C$3,emission!$A$1:$CV$1,0),0)</f>
        <v>0</v>
      </c>
      <c r="AI52" t="e">
        <f>VLOOKUP($AD52,excitation!$A$1:$CV$577,MATCH(C$4,excitation!$A$1:$CV$1,0),0)</f>
        <v>#N/A</v>
      </c>
      <c r="AJ52" t="e">
        <f>VLOOKUP($AD52,emission!$A$1:$CV$577,MATCH($C$4,emission!$A$1:$CV$1,0),0)</f>
        <v>#N/A</v>
      </c>
      <c r="AK52">
        <f>VLOOKUP($AD52,excitation!$A$1:$CV$577,MATCH(C$5,excitation!$A$1:$CV$1,0),0)</f>
        <v>0.1085</v>
      </c>
      <c r="AL52">
        <f>VLOOKUP($AD52,emission!$A$1:$CV$577,MATCH($C$5,emission!$A$1:$CV$1,0),0)</f>
        <v>0</v>
      </c>
      <c r="AM52">
        <f>VLOOKUP($AD52,excitation!$A$1:$CV$577,MATCH(C$6,excitation!$A$1:$CV$1,0),0)</f>
        <v>8.1100000000000005E-2</v>
      </c>
      <c r="AN52">
        <f>VLOOKUP($AD52,emission!$A$1:$CV$577,MATCH($C$6,emission!$A$1:$CV$1,0),0)</f>
        <v>0</v>
      </c>
      <c r="AO52">
        <f>VLOOKUP($AD52,excitation!$A$1:$CV$577,MATCH(C$7,excitation!$A$1:$CV$1,0),0)</f>
        <v>1.43E-2</v>
      </c>
      <c r="AP52">
        <f>VLOOKUP($AD52,emission!$A$1:$CV$577,MATCH($C$7,emission!$A$1:$CV$1,0),0)</f>
        <v>0</v>
      </c>
      <c r="AQ52">
        <f>VLOOKUP($AD52,excitation!$A$1:$CV$577,MATCH(C$8,excitation!$A$1:$CV$1,0),0)</f>
        <v>7.3200000000000001E-2</v>
      </c>
      <c r="AR52">
        <f>VLOOKUP($AD52,emission!$A$1:$CV$577,MATCH($C$8,emission!$A$1:$CV$1,0),0)</f>
        <v>0</v>
      </c>
      <c r="AS52" t="e">
        <f>VLOOKUP($AD52,excitation!$A$1:$CV$577,MATCH(C$9,excitation!$A$1:$CV$1,0),0)</f>
        <v>#N/A</v>
      </c>
      <c r="AT52" t="e">
        <f>VLOOKUP($AD52,emission!$A$1:$CV$577,MATCH($C$9,emission!$A$1:$CV$1,0),0)</f>
        <v>#N/A</v>
      </c>
      <c r="AU52">
        <f>VLOOKUP($AD52,excitation!$A$1:$CV$577,MATCH(C$10,excitation!$A$1:$CV$1,0),0)</f>
        <v>0</v>
      </c>
      <c r="AV52">
        <f>VLOOKUP($AD52,emission!$A$1:$CV$577,MATCH($C$10,emission!$A$1:$CV$1,0),0)</f>
        <v>0</v>
      </c>
      <c r="AW52" t="e">
        <f>VLOOKUP($AD52,excitation!$A$1:$CV$577,MATCH(C$11,excitation!$A$1:$CV$1,0),0)</f>
        <v>#N/A</v>
      </c>
      <c r="AX52" t="e">
        <f>VLOOKUP($AD52,emission!$A$1:$CV$577,MATCH($C$11,emission!$A$1:$CV$1,0),0)</f>
        <v>#N/A</v>
      </c>
    </row>
    <row r="53" spans="7:50" x14ac:dyDescent="0.25">
      <c r="G53">
        <v>351</v>
      </c>
      <c r="H53" t="b">
        <f t="shared" si="11"/>
        <v>0</v>
      </c>
      <c r="I53" t="b">
        <f t="shared" si="1"/>
        <v>0</v>
      </c>
      <c r="J53">
        <f t="shared" si="12"/>
        <v>0.97540000000000004</v>
      </c>
      <c r="K53">
        <f t="shared" si="2"/>
        <v>0</v>
      </c>
      <c r="L53" t="b">
        <f t="shared" si="13"/>
        <v>0</v>
      </c>
      <c r="M53" t="b">
        <f t="shared" si="3"/>
        <v>0</v>
      </c>
      <c r="N53">
        <f t="shared" si="14"/>
        <v>0.10249999999999999</v>
      </c>
      <c r="O53">
        <f t="shared" si="4"/>
        <v>0</v>
      </c>
      <c r="P53">
        <f t="shared" si="15"/>
        <v>7.9399999999999998E-2</v>
      </c>
      <c r="Q53">
        <f t="shared" si="5"/>
        <v>0</v>
      </c>
      <c r="R53">
        <f t="shared" si="16"/>
        <v>1.4E-2</v>
      </c>
      <c r="S53">
        <f t="shared" si="6"/>
        <v>0</v>
      </c>
      <c r="T53">
        <f t="shared" si="17"/>
        <v>7.5899999999999995E-2</v>
      </c>
      <c r="U53">
        <f t="shared" si="7"/>
        <v>0</v>
      </c>
      <c r="V53" t="b">
        <f t="shared" si="18"/>
        <v>0</v>
      </c>
      <c r="W53" t="b">
        <f t="shared" si="8"/>
        <v>0</v>
      </c>
      <c r="X53">
        <f t="shared" si="19"/>
        <v>0</v>
      </c>
      <c r="Y53">
        <f t="shared" si="9"/>
        <v>0</v>
      </c>
      <c r="Z53" t="b">
        <f t="shared" si="20"/>
        <v>0</v>
      </c>
      <c r="AA53" t="b">
        <f t="shared" si="10"/>
        <v>0</v>
      </c>
      <c r="AB53">
        <v>0</v>
      </c>
      <c r="AD53" s="1">
        <v>351</v>
      </c>
      <c r="AE53" t="e">
        <f>VLOOKUP($AD53,excitation!$A$1:$CV$577,MATCH(C$2,excitation!$A$1:$CV$1,0),0)</f>
        <v>#N/A</v>
      </c>
      <c r="AF53" t="e">
        <f>VLOOKUP($AD53,emission!$A$1:$CV$577,MATCH($C$2,emission!$A$1:$CV$1,0),0)</f>
        <v>#N/A</v>
      </c>
      <c r="AG53">
        <f>VLOOKUP($AD53,excitation!$A$1:$CV$577,MATCH(C$3,excitation!$A$1:$CV$1,0),0)</f>
        <v>0.97540000000000004</v>
      </c>
      <c r="AH53">
        <f>VLOOKUP($AD53,emission!$A$1:$CV$577,MATCH($C$3,emission!$A$1:$CV$1,0),0)</f>
        <v>0</v>
      </c>
      <c r="AI53" t="e">
        <f>VLOOKUP($AD53,excitation!$A$1:$CV$577,MATCH(C$4,excitation!$A$1:$CV$1,0),0)</f>
        <v>#N/A</v>
      </c>
      <c r="AJ53" t="e">
        <f>VLOOKUP($AD53,emission!$A$1:$CV$577,MATCH($C$4,emission!$A$1:$CV$1,0),0)</f>
        <v>#N/A</v>
      </c>
      <c r="AK53">
        <f>VLOOKUP($AD53,excitation!$A$1:$CV$577,MATCH(C$5,excitation!$A$1:$CV$1,0),0)</f>
        <v>0.10249999999999999</v>
      </c>
      <c r="AL53">
        <f>VLOOKUP($AD53,emission!$A$1:$CV$577,MATCH($C$5,emission!$A$1:$CV$1,0),0)</f>
        <v>0</v>
      </c>
      <c r="AM53">
        <f>VLOOKUP($AD53,excitation!$A$1:$CV$577,MATCH(C$6,excitation!$A$1:$CV$1,0),0)</f>
        <v>7.9399999999999998E-2</v>
      </c>
      <c r="AN53">
        <f>VLOOKUP($AD53,emission!$A$1:$CV$577,MATCH($C$6,emission!$A$1:$CV$1,0),0)</f>
        <v>0</v>
      </c>
      <c r="AO53">
        <f>VLOOKUP($AD53,excitation!$A$1:$CV$577,MATCH(C$7,excitation!$A$1:$CV$1,0),0)</f>
        <v>1.4E-2</v>
      </c>
      <c r="AP53">
        <f>VLOOKUP($AD53,emission!$A$1:$CV$577,MATCH($C$7,emission!$A$1:$CV$1,0),0)</f>
        <v>0</v>
      </c>
      <c r="AQ53">
        <f>VLOOKUP($AD53,excitation!$A$1:$CV$577,MATCH(C$8,excitation!$A$1:$CV$1,0),0)</f>
        <v>7.5899999999999995E-2</v>
      </c>
      <c r="AR53">
        <f>VLOOKUP($AD53,emission!$A$1:$CV$577,MATCH($C$8,emission!$A$1:$CV$1,0),0)</f>
        <v>0</v>
      </c>
      <c r="AS53" t="e">
        <f>VLOOKUP($AD53,excitation!$A$1:$CV$577,MATCH(C$9,excitation!$A$1:$CV$1,0),0)</f>
        <v>#N/A</v>
      </c>
      <c r="AT53" t="e">
        <f>VLOOKUP($AD53,emission!$A$1:$CV$577,MATCH($C$9,emission!$A$1:$CV$1,0),0)</f>
        <v>#N/A</v>
      </c>
      <c r="AU53">
        <f>VLOOKUP($AD53,excitation!$A$1:$CV$577,MATCH(C$10,excitation!$A$1:$CV$1,0),0)</f>
        <v>0</v>
      </c>
      <c r="AV53">
        <f>VLOOKUP($AD53,emission!$A$1:$CV$577,MATCH($C$10,emission!$A$1:$CV$1,0),0)</f>
        <v>0</v>
      </c>
      <c r="AW53" t="e">
        <f>VLOOKUP($AD53,excitation!$A$1:$CV$577,MATCH(C$11,excitation!$A$1:$CV$1,0),0)</f>
        <v>#N/A</v>
      </c>
      <c r="AX53" t="e">
        <f>VLOOKUP($AD53,emission!$A$1:$CV$577,MATCH($C$11,emission!$A$1:$CV$1,0),0)</f>
        <v>#N/A</v>
      </c>
    </row>
    <row r="54" spans="7:50" x14ac:dyDescent="0.25">
      <c r="G54">
        <v>352</v>
      </c>
      <c r="H54" t="b">
        <f t="shared" si="11"/>
        <v>0</v>
      </c>
      <c r="I54" t="b">
        <f t="shared" si="1"/>
        <v>0</v>
      </c>
      <c r="J54">
        <f t="shared" si="12"/>
        <v>0.97989999999999999</v>
      </c>
      <c r="K54">
        <f t="shared" si="2"/>
        <v>0</v>
      </c>
      <c r="L54" t="b">
        <f t="shared" si="13"/>
        <v>0</v>
      </c>
      <c r="M54" t="b">
        <f t="shared" si="3"/>
        <v>0</v>
      </c>
      <c r="N54">
        <f t="shared" si="14"/>
        <v>9.8100000000000007E-2</v>
      </c>
      <c r="O54">
        <f t="shared" si="4"/>
        <v>0</v>
      </c>
      <c r="P54">
        <f t="shared" si="15"/>
        <v>8.0299999999999996E-2</v>
      </c>
      <c r="Q54">
        <f t="shared" si="5"/>
        <v>0</v>
      </c>
      <c r="R54">
        <f t="shared" si="16"/>
        <v>1.1599999999999999E-2</v>
      </c>
      <c r="S54">
        <f t="shared" si="6"/>
        <v>0</v>
      </c>
      <c r="T54">
        <f t="shared" si="17"/>
        <v>7.7399999999999997E-2</v>
      </c>
      <c r="U54">
        <f t="shared" si="7"/>
        <v>0</v>
      </c>
      <c r="V54" t="b">
        <f t="shared" si="18"/>
        <v>0</v>
      </c>
      <c r="W54" t="b">
        <f t="shared" si="8"/>
        <v>0</v>
      </c>
      <c r="X54">
        <f t="shared" si="19"/>
        <v>0</v>
      </c>
      <c r="Y54">
        <f t="shared" si="9"/>
        <v>0</v>
      </c>
      <c r="Z54" t="b">
        <f t="shared" si="20"/>
        <v>0</v>
      </c>
      <c r="AA54" t="b">
        <f t="shared" si="10"/>
        <v>0</v>
      </c>
      <c r="AB54">
        <v>0</v>
      </c>
      <c r="AD54" s="1">
        <v>352</v>
      </c>
      <c r="AE54" t="e">
        <f>VLOOKUP($AD54,excitation!$A$1:$CV$577,MATCH(C$2,excitation!$A$1:$CV$1,0),0)</f>
        <v>#N/A</v>
      </c>
      <c r="AF54" t="e">
        <f>VLOOKUP($AD54,emission!$A$1:$CV$577,MATCH($C$2,emission!$A$1:$CV$1,0),0)</f>
        <v>#N/A</v>
      </c>
      <c r="AG54">
        <f>VLOOKUP($AD54,excitation!$A$1:$CV$577,MATCH(C$3,excitation!$A$1:$CV$1,0),0)</f>
        <v>0.97989999999999999</v>
      </c>
      <c r="AH54">
        <f>VLOOKUP($AD54,emission!$A$1:$CV$577,MATCH($C$3,emission!$A$1:$CV$1,0),0)</f>
        <v>0</v>
      </c>
      <c r="AI54" t="e">
        <f>VLOOKUP($AD54,excitation!$A$1:$CV$577,MATCH(C$4,excitation!$A$1:$CV$1,0),0)</f>
        <v>#N/A</v>
      </c>
      <c r="AJ54" t="e">
        <f>VLOOKUP($AD54,emission!$A$1:$CV$577,MATCH($C$4,emission!$A$1:$CV$1,0),0)</f>
        <v>#N/A</v>
      </c>
      <c r="AK54">
        <f>VLOOKUP($AD54,excitation!$A$1:$CV$577,MATCH(C$5,excitation!$A$1:$CV$1,0),0)</f>
        <v>9.8100000000000007E-2</v>
      </c>
      <c r="AL54">
        <f>VLOOKUP($AD54,emission!$A$1:$CV$577,MATCH($C$5,emission!$A$1:$CV$1,0),0)</f>
        <v>0</v>
      </c>
      <c r="AM54">
        <f>VLOOKUP($AD54,excitation!$A$1:$CV$577,MATCH(C$6,excitation!$A$1:$CV$1,0),0)</f>
        <v>8.0299999999999996E-2</v>
      </c>
      <c r="AN54">
        <f>VLOOKUP($AD54,emission!$A$1:$CV$577,MATCH($C$6,emission!$A$1:$CV$1,0),0)</f>
        <v>0</v>
      </c>
      <c r="AO54">
        <f>VLOOKUP($AD54,excitation!$A$1:$CV$577,MATCH(C$7,excitation!$A$1:$CV$1,0),0)</f>
        <v>1.1599999999999999E-2</v>
      </c>
      <c r="AP54">
        <f>VLOOKUP($AD54,emission!$A$1:$CV$577,MATCH($C$7,emission!$A$1:$CV$1,0),0)</f>
        <v>0</v>
      </c>
      <c r="AQ54">
        <f>VLOOKUP($AD54,excitation!$A$1:$CV$577,MATCH(C$8,excitation!$A$1:$CV$1,0),0)</f>
        <v>7.7399999999999997E-2</v>
      </c>
      <c r="AR54">
        <f>VLOOKUP($AD54,emission!$A$1:$CV$577,MATCH($C$8,emission!$A$1:$CV$1,0),0)</f>
        <v>0</v>
      </c>
      <c r="AS54" t="e">
        <f>VLOOKUP($AD54,excitation!$A$1:$CV$577,MATCH(C$9,excitation!$A$1:$CV$1,0),0)</f>
        <v>#N/A</v>
      </c>
      <c r="AT54" t="e">
        <f>VLOOKUP($AD54,emission!$A$1:$CV$577,MATCH($C$9,emission!$A$1:$CV$1,0),0)</f>
        <v>#N/A</v>
      </c>
      <c r="AU54">
        <f>VLOOKUP($AD54,excitation!$A$1:$CV$577,MATCH(C$10,excitation!$A$1:$CV$1,0),0)</f>
        <v>0</v>
      </c>
      <c r="AV54">
        <f>VLOOKUP($AD54,emission!$A$1:$CV$577,MATCH($C$10,emission!$A$1:$CV$1,0),0)</f>
        <v>0</v>
      </c>
      <c r="AW54" t="e">
        <f>VLOOKUP($AD54,excitation!$A$1:$CV$577,MATCH(C$11,excitation!$A$1:$CV$1,0),0)</f>
        <v>#N/A</v>
      </c>
      <c r="AX54" t="e">
        <f>VLOOKUP($AD54,emission!$A$1:$CV$577,MATCH($C$11,emission!$A$1:$CV$1,0),0)</f>
        <v>#N/A</v>
      </c>
    </row>
    <row r="55" spans="7:50" x14ac:dyDescent="0.25">
      <c r="G55">
        <v>353</v>
      </c>
      <c r="H55" t="b">
        <f t="shared" si="11"/>
        <v>0</v>
      </c>
      <c r="I55" t="b">
        <f t="shared" si="1"/>
        <v>0</v>
      </c>
      <c r="J55">
        <f t="shared" si="12"/>
        <v>0.9849</v>
      </c>
      <c r="K55">
        <f t="shared" si="2"/>
        <v>0</v>
      </c>
      <c r="L55" t="b">
        <f t="shared" si="13"/>
        <v>0</v>
      </c>
      <c r="M55" t="b">
        <f t="shared" si="3"/>
        <v>0</v>
      </c>
      <c r="N55">
        <f t="shared" si="14"/>
        <v>9.3399999999999997E-2</v>
      </c>
      <c r="O55">
        <f t="shared" si="4"/>
        <v>0</v>
      </c>
      <c r="P55">
        <f t="shared" si="15"/>
        <v>8.0600000000000005E-2</v>
      </c>
      <c r="Q55">
        <f t="shared" si="5"/>
        <v>0</v>
      </c>
      <c r="R55">
        <f t="shared" si="16"/>
        <v>1.2999999999999999E-2</v>
      </c>
      <c r="S55">
        <f t="shared" si="6"/>
        <v>0</v>
      </c>
      <c r="T55">
        <f t="shared" si="17"/>
        <v>8.1100000000000005E-2</v>
      </c>
      <c r="U55">
        <f t="shared" si="7"/>
        <v>0</v>
      </c>
      <c r="V55" t="b">
        <f t="shared" si="18"/>
        <v>0</v>
      </c>
      <c r="W55" t="b">
        <f t="shared" si="8"/>
        <v>0</v>
      </c>
      <c r="X55">
        <f t="shared" si="19"/>
        <v>0</v>
      </c>
      <c r="Y55">
        <f t="shared" si="9"/>
        <v>0</v>
      </c>
      <c r="Z55" t="b">
        <f t="shared" si="20"/>
        <v>0</v>
      </c>
      <c r="AA55" t="b">
        <f t="shared" si="10"/>
        <v>0</v>
      </c>
      <c r="AB55">
        <v>0</v>
      </c>
      <c r="AD55" s="1">
        <v>353</v>
      </c>
      <c r="AE55" t="e">
        <f>VLOOKUP($AD55,excitation!$A$1:$CV$577,MATCH(C$2,excitation!$A$1:$CV$1,0),0)</f>
        <v>#N/A</v>
      </c>
      <c r="AF55" t="e">
        <f>VLOOKUP($AD55,emission!$A$1:$CV$577,MATCH($C$2,emission!$A$1:$CV$1,0),0)</f>
        <v>#N/A</v>
      </c>
      <c r="AG55">
        <f>VLOOKUP($AD55,excitation!$A$1:$CV$577,MATCH(C$3,excitation!$A$1:$CV$1,0),0)</f>
        <v>0.9849</v>
      </c>
      <c r="AH55">
        <f>VLOOKUP($AD55,emission!$A$1:$CV$577,MATCH($C$3,emission!$A$1:$CV$1,0),0)</f>
        <v>0</v>
      </c>
      <c r="AI55" t="e">
        <f>VLOOKUP($AD55,excitation!$A$1:$CV$577,MATCH(C$4,excitation!$A$1:$CV$1,0),0)</f>
        <v>#N/A</v>
      </c>
      <c r="AJ55" t="e">
        <f>VLOOKUP($AD55,emission!$A$1:$CV$577,MATCH($C$4,emission!$A$1:$CV$1,0),0)</f>
        <v>#N/A</v>
      </c>
      <c r="AK55">
        <f>VLOOKUP($AD55,excitation!$A$1:$CV$577,MATCH(C$5,excitation!$A$1:$CV$1,0),0)</f>
        <v>9.3399999999999997E-2</v>
      </c>
      <c r="AL55">
        <f>VLOOKUP($AD55,emission!$A$1:$CV$577,MATCH($C$5,emission!$A$1:$CV$1,0),0)</f>
        <v>0</v>
      </c>
      <c r="AM55">
        <f>VLOOKUP($AD55,excitation!$A$1:$CV$577,MATCH(C$6,excitation!$A$1:$CV$1,0),0)</f>
        <v>8.0600000000000005E-2</v>
      </c>
      <c r="AN55">
        <f>VLOOKUP($AD55,emission!$A$1:$CV$577,MATCH($C$6,emission!$A$1:$CV$1,0),0)</f>
        <v>0</v>
      </c>
      <c r="AO55">
        <f>VLOOKUP($AD55,excitation!$A$1:$CV$577,MATCH(C$7,excitation!$A$1:$CV$1,0),0)</f>
        <v>1.2999999999999999E-2</v>
      </c>
      <c r="AP55">
        <f>VLOOKUP($AD55,emission!$A$1:$CV$577,MATCH($C$7,emission!$A$1:$CV$1,0),0)</f>
        <v>0</v>
      </c>
      <c r="AQ55">
        <f>VLOOKUP($AD55,excitation!$A$1:$CV$577,MATCH(C$8,excitation!$A$1:$CV$1,0),0)</f>
        <v>8.1100000000000005E-2</v>
      </c>
      <c r="AR55">
        <f>VLOOKUP($AD55,emission!$A$1:$CV$577,MATCH($C$8,emission!$A$1:$CV$1,0),0)</f>
        <v>0</v>
      </c>
      <c r="AS55" t="e">
        <f>VLOOKUP($AD55,excitation!$A$1:$CV$577,MATCH(C$9,excitation!$A$1:$CV$1,0),0)</f>
        <v>#N/A</v>
      </c>
      <c r="AT55" t="e">
        <f>VLOOKUP($AD55,emission!$A$1:$CV$577,MATCH($C$9,emission!$A$1:$CV$1,0),0)</f>
        <v>#N/A</v>
      </c>
      <c r="AU55">
        <f>VLOOKUP($AD55,excitation!$A$1:$CV$577,MATCH(C$10,excitation!$A$1:$CV$1,0),0)</f>
        <v>0</v>
      </c>
      <c r="AV55">
        <f>VLOOKUP($AD55,emission!$A$1:$CV$577,MATCH($C$10,emission!$A$1:$CV$1,0),0)</f>
        <v>0</v>
      </c>
      <c r="AW55" t="e">
        <f>VLOOKUP($AD55,excitation!$A$1:$CV$577,MATCH(C$11,excitation!$A$1:$CV$1,0),0)</f>
        <v>#N/A</v>
      </c>
      <c r="AX55" t="e">
        <f>VLOOKUP($AD55,emission!$A$1:$CV$577,MATCH($C$11,emission!$A$1:$CV$1,0),0)</f>
        <v>#N/A</v>
      </c>
    </row>
    <row r="56" spans="7:50" x14ac:dyDescent="0.25">
      <c r="G56">
        <v>354</v>
      </c>
      <c r="H56" t="b">
        <f t="shared" si="11"/>
        <v>0</v>
      </c>
      <c r="I56" t="b">
        <f t="shared" si="1"/>
        <v>0</v>
      </c>
      <c r="J56">
        <f t="shared" si="12"/>
        <v>0.98780000000000001</v>
      </c>
      <c r="K56">
        <f t="shared" si="2"/>
        <v>0</v>
      </c>
      <c r="L56" t="b">
        <f t="shared" si="13"/>
        <v>0</v>
      </c>
      <c r="M56" t="b">
        <f t="shared" si="3"/>
        <v>0</v>
      </c>
      <c r="N56">
        <f t="shared" si="14"/>
        <v>8.8400000000000006E-2</v>
      </c>
      <c r="O56">
        <f t="shared" si="4"/>
        <v>0</v>
      </c>
      <c r="P56">
        <f t="shared" si="15"/>
        <v>8.0699999999999994E-2</v>
      </c>
      <c r="Q56">
        <f t="shared" si="5"/>
        <v>0</v>
      </c>
      <c r="R56">
        <f t="shared" si="16"/>
        <v>1.14E-2</v>
      </c>
      <c r="S56">
        <f t="shared" si="6"/>
        <v>0</v>
      </c>
      <c r="T56">
        <f t="shared" si="17"/>
        <v>8.1299999999999997E-2</v>
      </c>
      <c r="U56">
        <f t="shared" si="7"/>
        <v>0</v>
      </c>
      <c r="V56" t="b">
        <f t="shared" si="18"/>
        <v>0</v>
      </c>
      <c r="W56" t="b">
        <f t="shared" si="8"/>
        <v>0</v>
      </c>
      <c r="X56">
        <f t="shared" si="19"/>
        <v>0</v>
      </c>
      <c r="Y56">
        <f t="shared" si="9"/>
        <v>0</v>
      </c>
      <c r="Z56" t="b">
        <f t="shared" si="20"/>
        <v>0</v>
      </c>
      <c r="AA56" t="b">
        <f t="shared" si="10"/>
        <v>0</v>
      </c>
      <c r="AB56">
        <v>0</v>
      </c>
      <c r="AD56" s="1">
        <v>354</v>
      </c>
      <c r="AE56" t="e">
        <f>VLOOKUP($AD56,excitation!$A$1:$CV$577,MATCH(C$2,excitation!$A$1:$CV$1,0),0)</f>
        <v>#N/A</v>
      </c>
      <c r="AF56" t="e">
        <f>VLOOKUP($AD56,emission!$A$1:$CV$577,MATCH($C$2,emission!$A$1:$CV$1,0),0)</f>
        <v>#N/A</v>
      </c>
      <c r="AG56">
        <f>VLOOKUP($AD56,excitation!$A$1:$CV$577,MATCH(C$3,excitation!$A$1:$CV$1,0),0)</f>
        <v>0.98780000000000001</v>
      </c>
      <c r="AH56">
        <f>VLOOKUP($AD56,emission!$A$1:$CV$577,MATCH($C$3,emission!$A$1:$CV$1,0),0)</f>
        <v>0</v>
      </c>
      <c r="AI56" t="e">
        <f>VLOOKUP($AD56,excitation!$A$1:$CV$577,MATCH(C$4,excitation!$A$1:$CV$1,0),0)</f>
        <v>#N/A</v>
      </c>
      <c r="AJ56" t="e">
        <f>VLOOKUP($AD56,emission!$A$1:$CV$577,MATCH($C$4,emission!$A$1:$CV$1,0),0)</f>
        <v>#N/A</v>
      </c>
      <c r="AK56">
        <f>VLOOKUP($AD56,excitation!$A$1:$CV$577,MATCH(C$5,excitation!$A$1:$CV$1,0),0)</f>
        <v>8.8400000000000006E-2</v>
      </c>
      <c r="AL56">
        <f>VLOOKUP($AD56,emission!$A$1:$CV$577,MATCH($C$5,emission!$A$1:$CV$1,0),0)</f>
        <v>0</v>
      </c>
      <c r="AM56">
        <f>VLOOKUP($AD56,excitation!$A$1:$CV$577,MATCH(C$6,excitation!$A$1:$CV$1,0),0)</f>
        <v>8.0699999999999994E-2</v>
      </c>
      <c r="AN56">
        <f>VLOOKUP($AD56,emission!$A$1:$CV$577,MATCH($C$6,emission!$A$1:$CV$1,0),0)</f>
        <v>0</v>
      </c>
      <c r="AO56">
        <f>VLOOKUP($AD56,excitation!$A$1:$CV$577,MATCH(C$7,excitation!$A$1:$CV$1,0),0)</f>
        <v>1.14E-2</v>
      </c>
      <c r="AP56">
        <f>VLOOKUP($AD56,emission!$A$1:$CV$577,MATCH($C$7,emission!$A$1:$CV$1,0),0)</f>
        <v>0</v>
      </c>
      <c r="AQ56">
        <f>VLOOKUP($AD56,excitation!$A$1:$CV$577,MATCH(C$8,excitation!$A$1:$CV$1,0),0)</f>
        <v>8.1299999999999997E-2</v>
      </c>
      <c r="AR56">
        <f>VLOOKUP($AD56,emission!$A$1:$CV$577,MATCH($C$8,emission!$A$1:$CV$1,0),0)</f>
        <v>0</v>
      </c>
      <c r="AS56" t="e">
        <f>VLOOKUP($AD56,excitation!$A$1:$CV$577,MATCH(C$9,excitation!$A$1:$CV$1,0),0)</f>
        <v>#N/A</v>
      </c>
      <c r="AT56" t="e">
        <f>VLOOKUP($AD56,emission!$A$1:$CV$577,MATCH($C$9,emission!$A$1:$CV$1,0),0)</f>
        <v>#N/A</v>
      </c>
      <c r="AU56">
        <f>VLOOKUP($AD56,excitation!$A$1:$CV$577,MATCH(C$10,excitation!$A$1:$CV$1,0),0)</f>
        <v>0</v>
      </c>
      <c r="AV56">
        <f>VLOOKUP($AD56,emission!$A$1:$CV$577,MATCH($C$10,emission!$A$1:$CV$1,0),0)</f>
        <v>0</v>
      </c>
      <c r="AW56" t="e">
        <f>VLOOKUP($AD56,excitation!$A$1:$CV$577,MATCH(C$11,excitation!$A$1:$CV$1,0),0)</f>
        <v>#N/A</v>
      </c>
      <c r="AX56" t="e">
        <f>VLOOKUP($AD56,emission!$A$1:$CV$577,MATCH($C$11,emission!$A$1:$CV$1,0),0)</f>
        <v>#N/A</v>
      </c>
    </row>
    <row r="57" spans="7:50" x14ac:dyDescent="0.25">
      <c r="G57">
        <v>355</v>
      </c>
      <c r="H57" t="b">
        <f t="shared" si="11"/>
        <v>0</v>
      </c>
      <c r="I57" t="b">
        <f t="shared" si="1"/>
        <v>0</v>
      </c>
      <c r="J57">
        <f t="shared" si="12"/>
        <v>0.99180000000000001</v>
      </c>
      <c r="K57">
        <f t="shared" si="2"/>
        <v>0</v>
      </c>
      <c r="L57" t="b">
        <f t="shared" si="13"/>
        <v>0</v>
      </c>
      <c r="M57" t="b">
        <f t="shared" si="3"/>
        <v>0</v>
      </c>
      <c r="N57">
        <f t="shared" si="14"/>
        <v>8.3500000000000005E-2</v>
      </c>
      <c r="O57">
        <f t="shared" si="4"/>
        <v>0</v>
      </c>
      <c r="P57">
        <f t="shared" si="15"/>
        <v>8.09E-2</v>
      </c>
      <c r="Q57">
        <f t="shared" si="5"/>
        <v>0</v>
      </c>
      <c r="R57">
        <f t="shared" si="16"/>
        <v>1.26E-2</v>
      </c>
      <c r="S57">
        <f t="shared" si="6"/>
        <v>0</v>
      </c>
      <c r="T57">
        <f t="shared" si="17"/>
        <v>8.3500000000000005E-2</v>
      </c>
      <c r="U57">
        <f t="shared" si="7"/>
        <v>0</v>
      </c>
      <c r="V57" t="b">
        <f t="shared" si="18"/>
        <v>0</v>
      </c>
      <c r="W57" t="b">
        <f t="shared" si="8"/>
        <v>0</v>
      </c>
      <c r="X57">
        <f t="shared" si="19"/>
        <v>0</v>
      </c>
      <c r="Y57">
        <f t="shared" si="9"/>
        <v>0</v>
      </c>
      <c r="Z57" t="b">
        <f t="shared" si="20"/>
        <v>0</v>
      </c>
      <c r="AA57" t="b">
        <f t="shared" si="10"/>
        <v>0</v>
      </c>
      <c r="AB57">
        <v>0</v>
      </c>
      <c r="AD57" s="1">
        <v>355</v>
      </c>
      <c r="AE57" t="e">
        <f>VLOOKUP($AD57,excitation!$A$1:$CV$577,MATCH(C$2,excitation!$A$1:$CV$1,0),0)</f>
        <v>#N/A</v>
      </c>
      <c r="AF57" t="e">
        <f>VLOOKUP($AD57,emission!$A$1:$CV$577,MATCH($C$2,emission!$A$1:$CV$1,0),0)</f>
        <v>#N/A</v>
      </c>
      <c r="AG57">
        <f>VLOOKUP($AD57,excitation!$A$1:$CV$577,MATCH(C$3,excitation!$A$1:$CV$1,0),0)</f>
        <v>0.99180000000000001</v>
      </c>
      <c r="AH57">
        <f>VLOOKUP($AD57,emission!$A$1:$CV$577,MATCH($C$3,emission!$A$1:$CV$1,0),0)</f>
        <v>0</v>
      </c>
      <c r="AI57" t="e">
        <f>VLOOKUP($AD57,excitation!$A$1:$CV$577,MATCH(C$4,excitation!$A$1:$CV$1,0),0)</f>
        <v>#N/A</v>
      </c>
      <c r="AJ57" t="e">
        <f>VLOOKUP($AD57,emission!$A$1:$CV$577,MATCH($C$4,emission!$A$1:$CV$1,0),0)</f>
        <v>#N/A</v>
      </c>
      <c r="AK57">
        <f>VLOOKUP($AD57,excitation!$A$1:$CV$577,MATCH(C$5,excitation!$A$1:$CV$1,0),0)</f>
        <v>8.3500000000000005E-2</v>
      </c>
      <c r="AL57">
        <f>VLOOKUP($AD57,emission!$A$1:$CV$577,MATCH($C$5,emission!$A$1:$CV$1,0),0)</f>
        <v>0</v>
      </c>
      <c r="AM57">
        <f>VLOOKUP($AD57,excitation!$A$1:$CV$577,MATCH(C$6,excitation!$A$1:$CV$1,0),0)</f>
        <v>8.09E-2</v>
      </c>
      <c r="AN57">
        <f>VLOOKUP($AD57,emission!$A$1:$CV$577,MATCH($C$6,emission!$A$1:$CV$1,0),0)</f>
        <v>0</v>
      </c>
      <c r="AO57">
        <f>VLOOKUP($AD57,excitation!$A$1:$CV$577,MATCH(C$7,excitation!$A$1:$CV$1,0),0)</f>
        <v>1.26E-2</v>
      </c>
      <c r="AP57">
        <f>VLOOKUP($AD57,emission!$A$1:$CV$577,MATCH($C$7,emission!$A$1:$CV$1,0),0)</f>
        <v>0</v>
      </c>
      <c r="AQ57">
        <f>VLOOKUP($AD57,excitation!$A$1:$CV$577,MATCH(C$8,excitation!$A$1:$CV$1,0),0)</f>
        <v>8.3500000000000005E-2</v>
      </c>
      <c r="AR57">
        <f>VLOOKUP($AD57,emission!$A$1:$CV$577,MATCH($C$8,emission!$A$1:$CV$1,0),0)</f>
        <v>0</v>
      </c>
      <c r="AS57" t="e">
        <f>VLOOKUP($AD57,excitation!$A$1:$CV$577,MATCH(C$9,excitation!$A$1:$CV$1,0),0)</f>
        <v>#N/A</v>
      </c>
      <c r="AT57" t="e">
        <f>VLOOKUP($AD57,emission!$A$1:$CV$577,MATCH($C$9,emission!$A$1:$CV$1,0),0)</f>
        <v>#N/A</v>
      </c>
      <c r="AU57">
        <f>VLOOKUP($AD57,excitation!$A$1:$CV$577,MATCH(C$10,excitation!$A$1:$CV$1,0),0)</f>
        <v>0</v>
      </c>
      <c r="AV57">
        <f>VLOOKUP($AD57,emission!$A$1:$CV$577,MATCH($C$10,emission!$A$1:$CV$1,0),0)</f>
        <v>0</v>
      </c>
      <c r="AW57" t="e">
        <f>VLOOKUP($AD57,excitation!$A$1:$CV$577,MATCH(C$11,excitation!$A$1:$CV$1,0),0)</f>
        <v>#N/A</v>
      </c>
      <c r="AX57" t="e">
        <f>VLOOKUP($AD57,emission!$A$1:$CV$577,MATCH($C$11,emission!$A$1:$CV$1,0),0)</f>
        <v>#N/A</v>
      </c>
    </row>
    <row r="58" spans="7:50" x14ac:dyDescent="0.25">
      <c r="G58">
        <v>356</v>
      </c>
      <c r="H58" t="b">
        <f t="shared" si="11"/>
        <v>0</v>
      </c>
      <c r="I58" t="b">
        <f t="shared" si="1"/>
        <v>0</v>
      </c>
      <c r="J58">
        <f t="shared" si="12"/>
        <v>0.99490000000000001</v>
      </c>
      <c r="K58">
        <f t="shared" si="2"/>
        <v>0</v>
      </c>
      <c r="L58" t="b">
        <f t="shared" si="13"/>
        <v>0</v>
      </c>
      <c r="M58" t="b">
        <f t="shared" si="3"/>
        <v>0</v>
      </c>
      <c r="N58">
        <f t="shared" si="14"/>
        <v>7.9799999999999996E-2</v>
      </c>
      <c r="O58">
        <f t="shared" si="4"/>
        <v>0</v>
      </c>
      <c r="P58">
        <f t="shared" si="15"/>
        <v>8.2299999999999998E-2</v>
      </c>
      <c r="Q58">
        <f t="shared" si="5"/>
        <v>0</v>
      </c>
      <c r="R58">
        <f t="shared" si="16"/>
        <v>0.01</v>
      </c>
      <c r="S58">
        <f t="shared" si="6"/>
        <v>0</v>
      </c>
      <c r="T58">
        <f t="shared" si="17"/>
        <v>8.5599999999999996E-2</v>
      </c>
      <c r="U58">
        <f t="shared" si="7"/>
        <v>0</v>
      </c>
      <c r="V58" t="b">
        <f t="shared" si="18"/>
        <v>0</v>
      </c>
      <c r="W58" t="b">
        <f t="shared" si="8"/>
        <v>0</v>
      </c>
      <c r="X58">
        <f t="shared" si="19"/>
        <v>0</v>
      </c>
      <c r="Y58">
        <f t="shared" si="9"/>
        <v>0</v>
      </c>
      <c r="Z58" t="b">
        <f t="shared" si="20"/>
        <v>0</v>
      </c>
      <c r="AA58" t="b">
        <f t="shared" si="10"/>
        <v>0</v>
      </c>
      <c r="AB58">
        <v>0</v>
      </c>
      <c r="AD58" s="1">
        <v>356</v>
      </c>
      <c r="AE58" t="e">
        <f>VLOOKUP($AD58,excitation!$A$1:$CV$577,MATCH(C$2,excitation!$A$1:$CV$1,0),0)</f>
        <v>#N/A</v>
      </c>
      <c r="AF58" t="e">
        <f>VLOOKUP($AD58,emission!$A$1:$CV$577,MATCH($C$2,emission!$A$1:$CV$1,0),0)</f>
        <v>#N/A</v>
      </c>
      <c r="AG58">
        <f>VLOOKUP($AD58,excitation!$A$1:$CV$577,MATCH(C$3,excitation!$A$1:$CV$1,0),0)</f>
        <v>0.99490000000000001</v>
      </c>
      <c r="AH58">
        <f>VLOOKUP($AD58,emission!$A$1:$CV$577,MATCH($C$3,emission!$A$1:$CV$1,0),0)</f>
        <v>0</v>
      </c>
      <c r="AI58" t="e">
        <f>VLOOKUP($AD58,excitation!$A$1:$CV$577,MATCH(C$4,excitation!$A$1:$CV$1,0),0)</f>
        <v>#N/A</v>
      </c>
      <c r="AJ58" t="e">
        <f>VLOOKUP($AD58,emission!$A$1:$CV$577,MATCH($C$4,emission!$A$1:$CV$1,0),0)</f>
        <v>#N/A</v>
      </c>
      <c r="AK58">
        <f>VLOOKUP($AD58,excitation!$A$1:$CV$577,MATCH(C$5,excitation!$A$1:$CV$1,0),0)</f>
        <v>7.9799999999999996E-2</v>
      </c>
      <c r="AL58">
        <f>VLOOKUP($AD58,emission!$A$1:$CV$577,MATCH($C$5,emission!$A$1:$CV$1,0),0)</f>
        <v>0</v>
      </c>
      <c r="AM58">
        <f>VLOOKUP($AD58,excitation!$A$1:$CV$577,MATCH(C$6,excitation!$A$1:$CV$1,0),0)</f>
        <v>8.2299999999999998E-2</v>
      </c>
      <c r="AN58">
        <f>VLOOKUP($AD58,emission!$A$1:$CV$577,MATCH($C$6,emission!$A$1:$CV$1,0),0)</f>
        <v>0</v>
      </c>
      <c r="AO58">
        <f>VLOOKUP($AD58,excitation!$A$1:$CV$577,MATCH(C$7,excitation!$A$1:$CV$1,0),0)</f>
        <v>0.01</v>
      </c>
      <c r="AP58">
        <f>VLOOKUP($AD58,emission!$A$1:$CV$577,MATCH($C$7,emission!$A$1:$CV$1,0),0)</f>
        <v>0</v>
      </c>
      <c r="AQ58">
        <f>VLOOKUP($AD58,excitation!$A$1:$CV$577,MATCH(C$8,excitation!$A$1:$CV$1,0),0)</f>
        <v>8.5599999999999996E-2</v>
      </c>
      <c r="AR58">
        <f>VLOOKUP($AD58,emission!$A$1:$CV$577,MATCH($C$8,emission!$A$1:$CV$1,0),0)</f>
        <v>0</v>
      </c>
      <c r="AS58" t="e">
        <f>VLOOKUP($AD58,excitation!$A$1:$CV$577,MATCH(C$9,excitation!$A$1:$CV$1,0),0)</f>
        <v>#N/A</v>
      </c>
      <c r="AT58" t="e">
        <f>VLOOKUP($AD58,emission!$A$1:$CV$577,MATCH($C$9,emission!$A$1:$CV$1,0),0)</f>
        <v>#N/A</v>
      </c>
      <c r="AU58">
        <f>VLOOKUP($AD58,excitation!$A$1:$CV$577,MATCH(C$10,excitation!$A$1:$CV$1,0),0)</f>
        <v>0</v>
      </c>
      <c r="AV58">
        <f>VLOOKUP($AD58,emission!$A$1:$CV$577,MATCH($C$10,emission!$A$1:$CV$1,0),0)</f>
        <v>0</v>
      </c>
      <c r="AW58" t="e">
        <f>VLOOKUP($AD58,excitation!$A$1:$CV$577,MATCH(C$11,excitation!$A$1:$CV$1,0),0)</f>
        <v>#N/A</v>
      </c>
      <c r="AX58" t="e">
        <f>VLOOKUP($AD58,emission!$A$1:$CV$577,MATCH($C$11,emission!$A$1:$CV$1,0),0)</f>
        <v>#N/A</v>
      </c>
    </row>
    <row r="59" spans="7:50" x14ac:dyDescent="0.25">
      <c r="G59">
        <v>357</v>
      </c>
      <c r="H59" t="b">
        <f t="shared" si="11"/>
        <v>0</v>
      </c>
      <c r="I59" t="b">
        <f t="shared" si="1"/>
        <v>0</v>
      </c>
      <c r="J59">
        <f t="shared" si="12"/>
        <v>0.99750000000000005</v>
      </c>
      <c r="K59">
        <f t="shared" si="2"/>
        <v>0</v>
      </c>
      <c r="L59" t="b">
        <f t="shared" si="13"/>
        <v>0</v>
      </c>
      <c r="M59" t="b">
        <f t="shared" si="3"/>
        <v>0</v>
      </c>
      <c r="N59">
        <f t="shared" si="14"/>
        <v>7.5300000000000006E-2</v>
      </c>
      <c r="O59">
        <f t="shared" si="4"/>
        <v>0</v>
      </c>
      <c r="P59">
        <f t="shared" si="15"/>
        <v>8.2500000000000004E-2</v>
      </c>
      <c r="Q59">
        <f t="shared" si="5"/>
        <v>0</v>
      </c>
      <c r="R59">
        <f t="shared" si="16"/>
        <v>1.0800000000000001E-2</v>
      </c>
      <c r="S59">
        <f t="shared" si="6"/>
        <v>0</v>
      </c>
      <c r="T59">
        <f t="shared" si="17"/>
        <v>8.9899999999999994E-2</v>
      </c>
      <c r="U59">
        <f t="shared" si="7"/>
        <v>0</v>
      </c>
      <c r="V59" t="b">
        <f t="shared" si="18"/>
        <v>0</v>
      </c>
      <c r="W59" t="b">
        <f t="shared" si="8"/>
        <v>0</v>
      </c>
      <c r="X59">
        <f t="shared" si="19"/>
        <v>0</v>
      </c>
      <c r="Y59">
        <f t="shared" si="9"/>
        <v>0</v>
      </c>
      <c r="Z59" t="b">
        <f t="shared" si="20"/>
        <v>0</v>
      </c>
      <c r="AA59" t="b">
        <f t="shared" si="10"/>
        <v>0</v>
      </c>
      <c r="AB59">
        <v>0</v>
      </c>
      <c r="AD59" s="1">
        <v>357</v>
      </c>
      <c r="AE59" t="e">
        <f>VLOOKUP($AD59,excitation!$A$1:$CV$577,MATCH(C$2,excitation!$A$1:$CV$1,0),0)</f>
        <v>#N/A</v>
      </c>
      <c r="AF59" t="e">
        <f>VLOOKUP($AD59,emission!$A$1:$CV$577,MATCH($C$2,emission!$A$1:$CV$1,0),0)</f>
        <v>#N/A</v>
      </c>
      <c r="AG59">
        <f>VLOOKUP($AD59,excitation!$A$1:$CV$577,MATCH(C$3,excitation!$A$1:$CV$1,0),0)</f>
        <v>0.99750000000000005</v>
      </c>
      <c r="AH59">
        <f>VLOOKUP($AD59,emission!$A$1:$CV$577,MATCH($C$3,emission!$A$1:$CV$1,0),0)</f>
        <v>0</v>
      </c>
      <c r="AI59" t="e">
        <f>VLOOKUP($AD59,excitation!$A$1:$CV$577,MATCH(C$4,excitation!$A$1:$CV$1,0),0)</f>
        <v>#N/A</v>
      </c>
      <c r="AJ59" t="e">
        <f>VLOOKUP($AD59,emission!$A$1:$CV$577,MATCH($C$4,emission!$A$1:$CV$1,0),0)</f>
        <v>#N/A</v>
      </c>
      <c r="AK59">
        <f>VLOOKUP($AD59,excitation!$A$1:$CV$577,MATCH(C$5,excitation!$A$1:$CV$1,0),0)</f>
        <v>7.5300000000000006E-2</v>
      </c>
      <c r="AL59">
        <f>VLOOKUP($AD59,emission!$A$1:$CV$577,MATCH($C$5,emission!$A$1:$CV$1,0),0)</f>
        <v>0</v>
      </c>
      <c r="AM59">
        <f>VLOOKUP($AD59,excitation!$A$1:$CV$577,MATCH(C$6,excitation!$A$1:$CV$1,0),0)</f>
        <v>8.2500000000000004E-2</v>
      </c>
      <c r="AN59">
        <f>VLOOKUP($AD59,emission!$A$1:$CV$577,MATCH($C$6,emission!$A$1:$CV$1,0),0)</f>
        <v>0</v>
      </c>
      <c r="AO59">
        <f>VLOOKUP($AD59,excitation!$A$1:$CV$577,MATCH(C$7,excitation!$A$1:$CV$1,0),0)</f>
        <v>1.0800000000000001E-2</v>
      </c>
      <c r="AP59">
        <f>VLOOKUP($AD59,emission!$A$1:$CV$577,MATCH($C$7,emission!$A$1:$CV$1,0),0)</f>
        <v>0</v>
      </c>
      <c r="AQ59">
        <f>VLOOKUP($AD59,excitation!$A$1:$CV$577,MATCH(C$8,excitation!$A$1:$CV$1,0),0)</f>
        <v>8.9899999999999994E-2</v>
      </c>
      <c r="AR59">
        <f>VLOOKUP($AD59,emission!$A$1:$CV$577,MATCH($C$8,emission!$A$1:$CV$1,0),0)</f>
        <v>0</v>
      </c>
      <c r="AS59" t="e">
        <f>VLOOKUP($AD59,excitation!$A$1:$CV$577,MATCH(C$9,excitation!$A$1:$CV$1,0),0)</f>
        <v>#N/A</v>
      </c>
      <c r="AT59" t="e">
        <f>VLOOKUP($AD59,emission!$A$1:$CV$577,MATCH($C$9,emission!$A$1:$CV$1,0),0)</f>
        <v>#N/A</v>
      </c>
      <c r="AU59">
        <f>VLOOKUP($AD59,excitation!$A$1:$CV$577,MATCH(C$10,excitation!$A$1:$CV$1,0),0)</f>
        <v>0</v>
      </c>
      <c r="AV59">
        <f>VLOOKUP($AD59,emission!$A$1:$CV$577,MATCH($C$10,emission!$A$1:$CV$1,0),0)</f>
        <v>0</v>
      </c>
      <c r="AW59" t="e">
        <f>VLOOKUP($AD59,excitation!$A$1:$CV$577,MATCH(C$11,excitation!$A$1:$CV$1,0),0)</f>
        <v>#N/A</v>
      </c>
      <c r="AX59" t="e">
        <f>VLOOKUP($AD59,emission!$A$1:$CV$577,MATCH($C$11,emission!$A$1:$CV$1,0),0)</f>
        <v>#N/A</v>
      </c>
    </row>
    <row r="60" spans="7:50" x14ac:dyDescent="0.25">
      <c r="G60">
        <v>358</v>
      </c>
      <c r="H60" t="b">
        <f t="shared" si="11"/>
        <v>0</v>
      </c>
      <c r="I60" t="b">
        <f t="shared" si="1"/>
        <v>0</v>
      </c>
      <c r="J60">
        <f t="shared" si="12"/>
        <v>0.99929999999999997</v>
      </c>
      <c r="K60">
        <f t="shared" si="2"/>
        <v>0</v>
      </c>
      <c r="L60" t="b">
        <f t="shared" si="13"/>
        <v>0</v>
      </c>
      <c r="M60" t="b">
        <f t="shared" si="3"/>
        <v>0</v>
      </c>
      <c r="N60">
        <f t="shared" si="14"/>
        <v>7.1900000000000006E-2</v>
      </c>
      <c r="O60">
        <f t="shared" si="4"/>
        <v>0</v>
      </c>
      <c r="P60">
        <f t="shared" si="15"/>
        <v>8.3400000000000002E-2</v>
      </c>
      <c r="Q60">
        <f t="shared" si="5"/>
        <v>0</v>
      </c>
      <c r="R60">
        <f t="shared" si="16"/>
        <v>7.3000000000000001E-3</v>
      </c>
      <c r="S60">
        <f t="shared" si="6"/>
        <v>0</v>
      </c>
      <c r="T60">
        <f t="shared" si="17"/>
        <v>8.8499999999999995E-2</v>
      </c>
      <c r="U60">
        <f t="shared" si="7"/>
        <v>0</v>
      </c>
      <c r="V60" t="b">
        <f t="shared" si="18"/>
        <v>0</v>
      </c>
      <c r="W60" t="b">
        <f t="shared" si="8"/>
        <v>0</v>
      </c>
      <c r="X60">
        <f t="shared" si="19"/>
        <v>0</v>
      </c>
      <c r="Y60">
        <f t="shared" si="9"/>
        <v>0</v>
      </c>
      <c r="Z60" t="b">
        <f t="shared" si="20"/>
        <v>0</v>
      </c>
      <c r="AA60" t="b">
        <f t="shared" si="10"/>
        <v>0</v>
      </c>
      <c r="AB60">
        <v>0</v>
      </c>
      <c r="AD60" s="1">
        <v>358</v>
      </c>
      <c r="AE60" t="e">
        <f>VLOOKUP($AD60,excitation!$A$1:$CV$577,MATCH(C$2,excitation!$A$1:$CV$1,0),0)</f>
        <v>#N/A</v>
      </c>
      <c r="AF60" t="e">
        <f>VLOOKUP($AD60,emission!$A$1:$CV$577,MATCH($C$2,emission!$A$1:$CV$1,0),0)</f>
        <v>#N/A</v>
      </c>
      <c r="AG60">
        <f>VLOOKUP($AD60,excitation!$A$1:$CV$577,MATCH(C$3,excitation!$A$1:$CV$1,0),0)</f>
        <v>0.99929999999999997</v>
      </c>
      <c r="AH60">
        <f>VLOOKUP($AD60,emission!$A$1:$CV$577,MATCH($C$3,emission!$A$1:$CV$1,0),0)</f>
        <v>0</v>
      </c>
      <c r="AI60" t="e">
        <f>VLOOKUP($AD60,excitation!$A$1:$CV$577,MATCH(C$4,excitation!$A$1:$CV$1,0),0)</f>
        <v>#N/A</v>
      </c>
      <c r="AJ60" t="e">
        <f>VLOOKUP($AD60,emission!$A$1:$CV$577,MATCH($C$4,emission!$A$1:$CV$1,0),0)</f>
        <v>#N/A</v>
      </c>
      <c r="AK60">
        <f>VLOOKUP($AD60,excitation!$A$1:$CV$577,MATCH(C$5,excitation!$A$1:$CV$1,0),0)</f>
        <v>7.1900000000000006E-2</v>
      </c>
      <c r="AL60">
        <f>VLOOKUP($AD60,emission!$A$1:$CV$577,MATCH($C$5,emission!$A$1:$CV$1,0),0)</f>
        <v>0</v>
      </c>
      <c r="AM60">
        <f>VLOOKUP($AD60,excitation!$A$1:$CV$577,MATCH(C$6,excitation!$A$1:$CV$1,0),0)</f>
        <v>8.3400000000000002E-2</v>
      </c>
      <c r="AN60">
        <f>VLOOKUP($AD60,emission!$A$1:$CV$577,MATCH($C$6,emission!$A$1:$CV$1,0),0)</f>
        <v>0</v>
      </c>
      <c r="AO60">
        <f>VLOOKUP($AD60,excitation!$A$1:$CV$577,MATCH(C$7,excitation!$A$1:$CV$1,0),0)</f>
        <v>7.3000000000000001E-3</v>
      </c>
      <c r="AP60">
        <f>VLOOKUP($AD60,emission!$A$1:$CV$577,MATCH($C$7,emission!$A$1:$CV$1,0),0)</f>
        <v>0</v>
      </c>
      <c r="AQ60">
        <f>VLOOKUP($AD60,excitation!$A$1:$CV$577,MATCH(C$8,excitation!$A$1:$CV$1,0),0)</f>
        <v>8.8499999999999995E-2</v>
      </c>
      <c r="AR60">
        <f>VLOOKUP($AD60,emission!$A$1:$CV$577,MATCH($C$8,emission!$A$1:$CV$1,0),0)</f>
        <v>0</v>
      </c>
      <c r="AS60" t="e">
        <f>VLOOKUP($AD60,excitation!$A$1:$CV$577,MATCH(C$9,excitation!$A$1:$CV$1,0),0)</f>
        <v>#N/A</v>
      </c>
      <c r="AT60" t="e">
        <f>VLOOKUP($AD60,emission!$A$1:$CV$577,MATCH($C$9,emission!$A$1:$CV$1,0),0)</f>
        <v>#N/A</v>
      </c>
      <c r="AU60">
        <f>VLOOKUP($AD60,excitation!$A$1:$CV$577,MATCH(C$10,excitation!$A$1:$CV$1,0),0)</f>
        <v>0</v>
      </c>
      <c r="AV60">
        <f>VLOOKUP($AD60,emission!$A$1:$CV$577,MATCH($C$10,emission!$A$1:$CV$1,0),0)</f>
        <v>0</v>
      </c>
      <c r="AW60" t="e">
        <f>VLOOKUP($AD60,excitation!$A$1:$CV$577,MATCH(C$11,excitation!$A$1:$CV$1,0),0)</f>
        <v>#N/A</v>
      </c>
      <c r="AX60" t="e">
        <f>VLOOKUP($AD60,emission!$A$1:$CV$577,MATCH($C$11,emission!$A$1:$CV$1,0),0)</f>
        <v>#N/A</v>
      </c>
    </row>
    <row r="61" spans="7:50" x14ac:dyDescent="0.25">
      <c r="G61">
        <v>359</v>
      </c>
      <c r="H61" t="b">
        <f t="shared" si="11"/>
        <v>0</v>
      </c>
      <c r="I61" t="b">
        <f t="shared" si="1"/>
        <v>0</v>
      </c>
      <c r="J61">
        <f t="shared" si="12"/>
        <v>1</v>
      </c>
      <c r="K61">
        <f t="shared" si="2"/>
        <v>0</v>
      </c>
      <c r="L61" t="b">
        <f t="shared" si="13"/>
        <v>0</v>
      </c>
      <c r="M61" t="b">
        <f t="shared" si="3"/>
        <v>0</v>
      </c>
      <c r="N61">
        <f t="shared" si="14"/>
        <v>6.88E-2</v>
      </c>
      <c r="O61">
        <f t="shared" si="4"/>
        <v>0</v>
      </c>
      <c r="P61">
        <f t="shared" si="15"/>
        <v>8.4400000000000003E-2</v>
      </c>
      <c r="Q61">
        <f t="shared" si="5"/>
        <v>0</v>
      </c>
      <c r="R61">
        <f t="shared" si="16"/>
        <v>1.11E-2</v>
      </c>
      <c r="S61">
        <f t="shared" si="6"/>
        <v>0</v>
      </c>
      <c r="T61">
        <f t="shared" si="17"/>
        <v>9.01E-2</v>
      </c>
      <c r="U61">
        <f t="shared" si="7"/>
        <v>0</v>
      </c>
      <c r="V61" t="b">
        <f t="shared" si="18"/>
        <v>0</v>
      </c>
      <c r="W61" t="b">
        <f t="shared" si="8"/>
        <v>0</v>
      </c>
      <c r="X61">
        <f t="shared" si="19"/>
        <v>0</v>
      </c>
      <c r="Y61">
        <f t="shared" si="9"/>
        <v>0</v>
      </c>
      <c r="Z61" t="b">
        <f t="shared" si="20"/>
        <v>0</v>
      </c>
      <c r="AA61" t="b">
        <f t="shared" si="10"/>
        <v>0</v>
      </c>
      <c r="AB61">
        <v>0</v>
      </c>
      <c r="AD61" s="1">
        <v>359</v>
      </c>
      <c r="AE61" t="e">
        <f>VLOOKUP($AD61,excitation!$A$1:$CV$577,MATCH(C$2,excitation!$A$1:$CV$1,0),0)</f>
        <v>#N/A</v>
      </c>
      <c r="AF61" t="e">
        <f>VLOOKUP($AD61,emission!$A$1:$CV$577,MATCH($C$2,emission!$A$1:$CV$1,0),0)</f>
        <v>#N/A</v>
      </c>
      <c r="AG61">
        <f>VLOOKUP($AD61,excitation!$A$1:$CV$577,MATCH(C$3,excitation!$A$1:$CV$1,0),0)</f>
        <v>1</v>
      </c>
      <c r="AH61">
        <f>VLOOKUP($AD61,emission!$A$1:$CV$577,MATCH($C$3,emission!$A$1:$CV$1,0),0)</f>
        <v>0</v>
      </c>
      <c r="AI61" t="e">
        <f>VLOOKUP($AD61,excitation!$A$1:$CV$577,MATCH(C$4,excitation!$A$1:$CV$1,0),0)</f>
        <v>#N/A</v>
      </c>
      <c r="AJ61" t="e">
        <f>VLOOKUP($AD61,emission!$A$1:$CV$577,MATCH($C$4,emission!$A$1:$CV$1,0),0)</f>
        <v>#N/A</v>
      </c>
      <c r="AK61">
        <f>VLOOKUP($AD61,excitation!$A$1:$CV$577,MATCH(C$5,excitation!$A$1:$CV$1,0),0)</f>
        <v>6.88E-2</v>
      </c>
      <c r="AL61">
        <f>VLOOKUP($AD61,emission!$A$1:$CV$577,MATCH($C$5,emission!$A$1:$CV$1,0),0)</f>
        <v>0</v>
      </c>
      <c r="AM61">
        <f>VLOOKUP($AD61,excitation!$A$1:$CV$577,MATCH(C$6,excitation!$A$1:$CV$1,0),0)</f>
        <v>8.4400000000000003E-2</v>
      </c>
      <c r="AN61">
        <f>VLOOKUP($AD61,emission!$A$1:$CV$577,MATCH($C$6,emission!$A$1:$CV$1,0),0)</f>
        <v>0</v>
      </c>
      <c r="AO61">
        <f>VLOOKUP($AD61,excitation!$A$1:$CV$577,MATCH(C$7,excitation!$A$1:$CV$1,0),0)</f>
        <v>1.11E-2</v>
      </c>
      <c r="AP61">
        <f>VLOOKUP($AD61,emission!$A$1:$CV$577,MATCH($C$7,emission!$A$1:$CV$1,0),0)</f>
        <v>0</v>
      </c>
      <c r="AQ61">
        <f>VLOOKUP($AD61,excitation!$A$1:$CV$577,MATCH(C$8,excitation!$A$1:$CV$1,0),0)</f>
        <v>9.01E-2</v>
      </c>
      <c r="AR61">
        <f>VLOOKUP($AD61,emission!$A$1:$CV$577,MATCH($C$8,emission!$A$1:$CV$1,0),0)</f>
        <v>0</v>
      </c>
      <c r="AS61" t="e">
        <f>VLOOKUP($AD61,excitation!$A$1:$CV$577,MATCH(C$9,excitation!$A$1:$CV$1,0),0)</f>
        <v>#N/A</v>
      </c>
      <c r="AT61" t="e">
        <f>VLOOKUP($AD61,emission!$A$1:$CV$577,MATCH($C$9,emission!$A$1:$CV$1,0),0)</f>
        <v>#N/A</v>
      </c>
      <c r="AU61">
        <f>VLOOKUP($AD61,excitation!$A$1:$CV$577,MATCH(C$10,excitation!$A$1:$CV$1,0),0)</f>
        <v>0</v>
      </c>
      <c r="AV61">
        <f>VLOOKUP($AD61,emission!$A$1:$CV$577,MATCH($C$10,emission!$A$1:$CV$1,0),0)</f>
        <v>0</v>
      </c>
      <c r="AW61" t="e">
        <f>VLOOKUP($AD61,excitation!$A$1:$CV$577,MATCH(C$11,excitation!$A$1:$CV$1,0),0)</f>
        <v>#N/A</v>
      </c>
      <c r="AX61" t="e">
        <f>VLOOKUP($AD61,emission!$A$1:$CV$577,MATCH($C$11,emission!$A$1:$CV$1,0),0)</f>
        <v>#N/A</v>
      </c>
    </row>
    <row r="62" spans="7:50" x14ac:dyDescent="0.25">
      <c r="G62">
        <v>360</v>
      </c>
      <c r="H62" t="b">
        <f t="shared" si="11"/>
        <v>0</v>
      </c>
      <c r="I62" t="b">
        <f t="shared" si="1"/>
        <v>0</v>
      </c>
      <c r="J62">
        <f t="shared" si="12"/>
        <v>0.99819999999999998</v>
      </c>
      <c r="K62">
        <f t="shared" si="2"/>
        <v>0</v>
      </c>
      <c r="L62" t="b">
        <f t="shared" si="13"/>
        <v>0</v>
      </c>
      <c r="M62" t="b">
        <f t="shared" si="3"/>
        <v>0</v>
      </c>
      <c r="N62">
        <f t="shared" si="14"/>
        <v>6.5799999999999997E-2</v>
      </c>
      <c r="O62">
        <f t="shared" si="4"/>
        <v>0</v>
      </c>
      <c r="P62">
        <f t="shared" si="15"/>
        <v>8.5000000000000006E-2</v>
      </c>
      <c r="Q62">
        <f t="shared" si="5"/>
        <v>0</v>
      </c>
      <c r="R62">
        <f t="shared" si="16"/>
        <v>5.8999999999999999E-3</v>
      </c>
      <c r="S62">
        <f t="shared" si="6"/>
        <v>0</v>
      </c>
      <c r="T62">
        <f t="shared" si="17"/>
        <v>9.1600000000000001E-2</v>
      </c>
      <c r="U62">
        <f t="shared" si="7"/>
        <v>0</v>
      </c>
      <c r="V62" t="b">
        <f t="shared" si="18"/>
        <v>0</v>
      </c>
      <c r="W62" t="b">
        <f t="shared" si="8"/>
        <v>0</v>
      </c>
      <c r="X62">
        <f t="shared" si="19"/>
        <v>0</v>
      </c>
      <c r="Y62">
        <f t="shared" si="9"/>
        <v>0</v>
      </c>
      <c r="Z62" t="b">
        <f t="shared" si="20"/>
        <v>0</v>
      </c>
      <c r="AA62" t="b">
        <f t="shared" si="10"/>
        <v>0</v>
      </c>
      <c r="AB62">
        <v>0</v>
      </c>
      <c r="AD62" s="1">
        <v>360</v>
      </c>
      <c r="AE62" t="e">
        <f>VLOOKUP($AD62,excitation!$A$1:$CV$577,MATCH(C$2,excitation!$A$1:$CV$1,0),0)</f>
        <v>#N/A</v>
      </c>
      <c r="AF62" t="e">
        <f>VLOOKUP($AD62,emission!$A$1:$CV$577,MATCH($C$2,emission!$A$1:$CV$1,0),0)</f>
        <v>#N/A</v>
      </c>
      <c r="AG62">
        <f>VLOOKUP($AD62,excitation!$A$1:$CV$577,MATCH(C$3,excitation!$A$1:$CV$1,0),0)</f>
        <v>0.99819999999999998</v>
      </c>
      <c r="AH62">
        <f>VLOOKUP($AD62,emission!$A$1:$CV$577,MATCH($C$3,emission!$A$1:$CV$1,0),0)</f>
        <v>0</v>
      </c>
      <c r="AI62" t="e">
        <f>VLOOKUP($AD62,excitation!$A$1:$CV$577,MATCH(C$4,excitation!$A$1:$CV$1,0),0)</f>
        <v>#N/A</v>
      </c>
      <c r="AJ62" t="e">
        <f>VLOOKUP($AD62,emission!$A$1:$CV$577,MATCH($C$4,emission!$A$1:$CV$1,0),0)</f>
        <v>#N/A</v>
      </c>
      <c r="AK62">
        <f>VLOOKUP($AD62,excitation!$A$1:$CV$577,MATCH(C$5,excitation!$A$1:$CV$1,0),0)</f>
        <v>6.5799999999999997E-2</v>
      </c>
      <c r="AL62">
        <f>VLOOKUP($AD62,emission!$A$1:$CV$577,MATCH($C$5,emission!$A$1:$CV$1,0),0)</f>
        <v>0</v>
      </c>
      <c r="AM62">
        <f>VLOOKUP($AD62,excitation!$A$1:$CV$577,MATCH(C$6,excitation!$A$1:$CV$1,0),0)</f>
        <v>8.5000000000000006E-2</v>
      </c>
      <c r="AN62">
        <f>VLOOKUP($AD62,emission!$A$1:$CV$577,MATCH($C$6,emission!$A$1:$CV$1,0),0)</f>
        <v>0</v>
      </c>
      <c r="AO62">
        <f>VLOOKUP($AD62,excitation!$A$1:$CV$577,MATCH(C$7,excitation!$A$1:$CV$1,0),0)</f>
        <v>5.8999999999999999E-3</v>
      </c>
      <c r="AP62">
        <f>VLOOKUP($AD62,emission!$A$1:$CV$577,MATCH($C$7,emission!$A$1:$CV$1,0),0)</f>
        <v>0</v>
      </c>
      <c r="AQ62">
        <f>VLOOKUP($AD62,excitation!$A$1:$CV$577,MATCH(C$8,excitation!$A$1:$CV$1,0),0)</f>
        <v>9.1600000000000001E-2</v>
      </c>
      <c r="AR62">
        <f>VLOOKUP($AD62,emission!$A$1:$CV$577,MATCH($C$8,emission!$A$1:$CV$1,0),0)</f>
        <v>0</v>
      </c>
      <c r="AS62" t="e">
        <f>VLOOKUP($AD62,excitation!$A$1:$CV$577,MATCH(C$9,excitation!$A$1:$CV$1,0),0)</f>
        <v>#N/A</v>
      </c>
      <c r="AT62" t="e">
        <f>VLOOKUP($AD62,emission!$A$1:$CV$577,MATCH($C$9,emission!$A$1:$CV$1,0),0)</f>
        <v>#N/A</v>
      </c>
      <c r="AU62">
        <f>VLOOKUP($AD62,excitation!$A$1:$CV$577,MATCH(C$10,excitation!$A$1:$CV$1,0),0)</f>
        <v>0</v>
      </c>
      <c r="AV62">
        <f>VLOOKUP($AD62,emission!$A$1:$CV$577,MATCH($C$10,emission!$A$1:$CV$1,0),0)</f>
        <v>0</v>
      </c>
      <c r="AW62" t="e">
        <f>VLOOKUP($AD62,excitation!$A$1:$CV$577,MATCH(C$11,excitation!$A$1:$CV$1,0),0)</f>
        <v>#N/A</v>
      </c>
      <c r="AX62" t="e">
        <f>VLOOKUP($AD62,emission!$A$1:$CV$577,MATCH($C$11,emission!$A$1:$CV$1,0),0)</f>
        <v>#N/A</v>
      </c>
    </row>
    <row r="63" spans="7:50" x14ac:dyDescent="0.25">
      <c r="G63">
        <v>361</v>
      </c>
      <c r="H63" t="b">
        <f t="shared" si="11"/>
        <v>0</v>
      </c>
      <c r="I63" t="b">
        <f t="shared" si="1"/>
        <v>0</v>
      </c>
      <c r="J63">
        <f t="shared" si="12"/>
        <v>0.99570000000000003</v>
      </c>
      <c r="K63">
        <f t="shared" si="2"/>
        <v>0</v>
      </c>
      <c r="L63" t="b">
        <f t="shared" si="13"/>
        <v>0</v>
      </c>
      <c r="M63" t="b">
        <f t="shared" si="3"/>
        <v>0</v>
      </c>
      <c r="N63">
        <f t="shared" si="14"/>
        <v>6.3299999999999995E-2</v>
      </c>
      <c r="O63">
        <f t="shared" si="4"/>
        <v>0</v>
      </c>
      <c r="P63">
        <f t="shared" si="15"/>
        <v>8.5900000000000004E-2</v>
      </c>
      <c r="Q63">
        <f t="shared" si="5"/>
        <v>0</v>
      </c>
      <c r="R63">
        <f t="shared" si="16"/>
        <v>7.7000000000000002E-3</v>
      </c>
      <c r="S63">
        <f t="shared" si="6"/>
        <v>0</v>
      </c>
      <c r="T63">
        <f t="shared" si="17"/>
        <v>9.2899999999999996E-2</v>
      </c>
      <c r="U63">
        <f t="shared" si="7"/>
        <v>0</v>
      </c>
      <c r="V63" t="b">
        <f t="shared" si="18"/>
        <v>0</v>
      </c>
      <c r="W63" t="b">
        <f t="shared" si="8"/>
        <v>0</v>
      </c>
      <c r="X63">
        <f t="shared" si="19"/>
        <v>0</v>
      </c>
      <c r="Y63">
        <f t="shared" si="9"/>
        <v>0</v>
      </c>
      <c r="Z63" t="b">
        <f t="shared" si="20"/>
        <v>0</v>
      </c>
      <c r="AA63" t="b">
        <f t="shared" si="10"/>
        <v>0</v>
      </c>
      <c r="AB63">
        <v>0</v>
      </c>
      <c r="AD63" s="1">
        <v>361</v>
      </c>
      <c r="AE63" t="e">
        <f>VLOOKUP($AD63,excitation!$A$1:$CV$577,MATCH(C$2,excitation!$A$1:$CV$1,0),0)</f>
        <v>#N/A</v>
      </c>
      <c r="AF63" t="e">
        <f>VLOOKUP($AD63,emission!$A$1:$CV$577,MATCH($C$2,emission!$A$1:$CV$1,0),0)</f>
        <v>#N/A</v>
      </c>
      <c r="AG63">
        <f>VLOOKUP($AD63,excitation!$A$1:$CV$577,MATCH(C$3,excitation!$A$1:$CV$1,0),0)</f>
        <v>0.99570000000000003</v>
      </c>
      <c r="AH63">
        <f>VLOOKUP($AD63,emission!$A$1:$CV$577,MATCH($C$3,emission!$A$1:$CV$1,0),0)</f>
        <v>0</v>
      </c>
      <c r="AI63" t="e">
        <f>VLOOKUP($AD63,excitation!$A$1:$CV$577,MATCH(C$4,excitation!$A$1:$CV$1,0),0)</f>
        <v>#N/A</v>
      </c>
      <c r="AJ63" t="e">
        <f>VLOOKUP($AD63,emission!$A$1:$CV$577,MATCH($C$4,emission!$A$1:$CV$1,0),0)</f>
        <v>#N/A</v>
      </c>
      <c r="AK63">
        <f>VLOOKUP($AD63,excitation!$A$1:$CV$577,MATCH(C$5,excitation!$A$1:$CV$1,0),0)</f>
        <v>6.3299999999999995E-2</v>
      </c>
      <c r="AL63">
        <f>VLOOKUP($AD63,emission!$A$1:$CV$577,MATCH($C$5,emission!$A$1:$CV$1,0),0)</f>
        <v>0</v>
      </c>
      <c r="AM63">
        <f>VLOOKUP($AD63,excitation!$A$1:$CV$577,MATCH(C$6,excitation!$A$1:$CV$1,0),0)</f>
        <v>8.5900000000000004E-2</v>
      </c>
      <c r="AN63">
        <f>VLOOKUP($AD63,emission!$A$1:$CV$577,MATCH($C$6,emission!$A$1:$CV$1,0),0)</f>
        <v>0</v>
      </c>
      <c r="AO63">
        <f>VLOOKUP($AD63,excitation!$A$1:$CV$577,MATCH(C$7,excitation!$A$1:$CV$1,0),0)</f>
        <v>7.7000000000000002E-3</v>
      </c>
      <c r="AP63">
        <f>VLOOKUP($AD63,emission!$A$1:$CV$577,MATCH($C$7,emission!$A$1:$CV$1,0),0)</f>
        <v>0</v>
      </c>
      <c r="AQ63">
        <f>VLOOKUP($AD63,excitation!$A$1:$CV$577,MATCH(C$8,excitation!$A$1:$CV$1,0),0)</f>
        <v>9.2899999999999996E-2</v>
      </c>
      <c r="AR63">
        <f>VLOOKUP($AD63,emission!$A$1:$CV$577,MATCH($C$8,emission!$A$1:$CV$1,0),0)</f>
        <v>0</v>
      </c>
      <c r="AS63" t="e">
        <f>VLOOKUP($AD63,excitation!$A$1:$CV$577,MATCH(C$9,excitation!$A$1:$CV$1,0),0)</f>
        <v>#N/A</v>
      </c>
      <c r="AT63" t="e">
        <f>VLOOKUP($AD63,emission!$A$1:$CV$577,MATCH($C$9,emission!$A$1:$CV$1,0),0)</f>
        <v>#N/A</v>
      </c>
      <c r="AU63">
        <f>VLOOKUP($AD63,excitation!$A$1:$CV$577,MATCH(C$10,excitation!$A$1:$CV$1,0),0)</f>
        <v>0</v>
      </c>
      <c r="AV63">
        <f>VLOOKUP($AD63,emission!$A$1:$CV$577,MATCH($C$10,emission!$A$1:$CV$1,0),0)</f>
        <v>0</v>
      </c>
      <c r="AW63" t="e">
        <f>VLOOKUP($AD63,excitation!$A$1:$CV$577,MATCH(C$11,excitation!$A$1:$CV$1,0),0)</f>
        <v>#N/A</v>
      </c>
      <c r="AX63" t="e">
        <f>VLOOKUP($AD63,emission!$A$1:$CV$577,MATCH($C$11,emission!$A$1:$CV$1,0),0)</f>
        <v>#N/A</v>
      </c>
    </row>
    <row r="64" spans="7:50" x14ac:dyDescent="0.25">
      <c r="G64">
        <v>362</v>
      </c>
      <c r="H64" t="b">
        <f t="shared" si="11"/>
        <v>0</v>
      </c>
      <c r="I64" t="b">
        <f t="shared" si="1"/>
        <v>0</v>
      </c>
      <c r="J64">
        <f t="shared" si="12"/>
        <v>0.99280000000000002</v>
      </c>
      <c r="K64">
        <f t="shared" si="2"/>
        <v>0</v>
      </c>
      <c r="L64" t="b">
        <f t="shared" si="13"/>
        <v>0</v>
      </c>
      <c r="M64" t="b">
        <f t="shared" si="3"/>
        <v>0</v>
      </c>
      <c r="N64">
        <f t="shared" si="14"/>
        <v>6.1100000000000002E-2</v>
      </c>
      <c r="O64">
        <f t="shared" si="4"/>
        <v>0</v>
      </c>
      <c r="P64">
        <f t="shared" si="15"/>
        <v>8.6300000000000002E-2</v>
      </c>
      <c r="Q64">
        <f t="shared" si="5"/>
        <v>0</v>
      </c>
      <c r="R64">
        <f t="shared" si="16"/>
        <v>8.5000000000000006E-3</v>
      </c>
      <c r="S64">
        <f t="shared" si="6"/>
        <v>0</v>
      </c>
      <c r="T64">
        <f t="shared" si="17"/>
        <v>9.2399999999999996E-2</v>
      </c>
      <c r="U64">
        <f t="shared" si="7"/>
        <v>0</v>
      </c>
      <c r="V64" t="b">
        <f t="shared" si="18"/>
        <v>0</v>
      </c>
      <c r="W64" t="b">
        <f t="shared" si="8"/>
        <v>0</v>
      </c>
      <c r="X64">
        <f t="shared" si="19"/>
        <v>0</v>
      </c>
      <c r="Y64">
        <f t="shared" si="9"/>
        <v>0</v>
      </c>
      <c r="Z64" t="b">
        <f t="shared" si="20"/>
        <v>0</v>
      </c>
      <c r="AA64" t="b">
        <f t="shared" si="10"/>
        <v>0</v>
      </c>
      <c r="AB64">
        <v>0</v>
      </c>
      <c r="AD64" s="1">
        <v>362</v>
      </c>
      <c r="AE64" t="e">
        <f>VLOOKUP($AD64,excitation!$A$1:$CV$577,MATCH(C$2,excitation!$A$1:$CV$1,0),0)</f>
        <v>#N/A</v>
      </c>
      <c r="AF64" t="e">
        <f>VLOOKUP($AD64,emission!$A$1:$CV$577,MATCH($C$2,emission!$A$1:$CV$1,0),0)</f>
        <v>#N/A</v>
      </c>
      <c r="AG64">
        <f>VLOOKUP($AD64,excitation!$A$1:$CV$577,MATCH(C$3,excitation!$A$1:$CV$1,0),0)</f>
        <v>0.99280000000000002</v>
      </c>
      <c r="AH64">
        <f>VLOOKUP($AD64,emission!$A$1:$CV$577,MATCH($C$3,emission!$A$1:$CV$1,0),0)</f>
        <v>0</v>
      </c>
      <c r="AI64" t="e">
        <f>VLOOKUP($AD64,excitation!$A$1:$CV$577,MATCH(C$4,excitation!$A$1:$CV$1,0),0)</f>
        <v>#N/A</v>
      </c>
      <c r="AJ64" t="e">
        <f>VLOOKUP($AD64,emission!$A$1:$CV$577,MATCH($C$4,emission!$A$1:$CV$1,0),0)</f>
        <v>#N/A</v>
      </c>
      <c r="AK64">
        <f>VLOOKUP($AD64,excitation!$A$1:$CV$577,MATCH(C$5,excitation!$A$1:$CV$1,0),0)</f>
        <v>6.1100000000000002E-2</v>
      </c>
      <c r="AL64">
        <f>VLOOKUP($AD64,emission!$A$1:$CV$577,MATCH($C$5,emission!$A$1:$CV$1,0),0)</f>
        <v>0</v>
      </c>
      <c r="AM64">
        <f>VLOOKUP($AD64,excitation!$A$1:$CV$577,MATCH(C$6,excitation!$A$1:$CV$1,0),0)</f>
        <v>8.6300000000000002E-2</v>
      </c>
      <c r="AN64">
        <f>VLOOKUP($AD64,emission!$A$1:$CV$577,MATCH($C$6,emission!$A$1:$CV$1,0),0)</f>
        <v>0</v>
      </c>
      <c r="AO64">
        <f>VLOOKUP($AD64,excitation!$A$1:$CV$577,MATCH(C$7,excitation!$A$1:$CV$1,0),0)</f>
        <v>8.5000000000000006E-3</v>
      </c>
      <c r="AP64">
        <f>VLOOKUP($AD64,emission!$A$1:$CV$577,MATCH($C$7,emission!$A$1:$CV$1,0),0)</f>
        <v>0</v>
      </c>
      <c r="AQ64">
        <f>VLOOKUP($AD64,excitation!$A$1:$CV$577,MATCH(C$8,excitation!$A$1:$CV$1,0),0)</f>
        <v>9.2399999999999996E-2</v>
      </c>
      <c r="AR64">
        <f>VLOOKUP($AD64,emission!$A$1:$CV$577,MATCH($C$8,emission!$A$1:$CV$1,0),0)</f>
        <v>0</v>
      </c>
      <c r="AS64" t="e">
        <f>VLOOKUP($AD64,excitation!$A$1:$CV$577,MATCH(C$9,excitation!$A$1:$CV$1,0),0)</f>
        <v>#N/A</v>
      </c>
      <c r="AT64" t="e">
        <f>VLOOKUP($AD64,emission!$A$1:$CV$577,MATCH($C$9,emission!$A$1:$CV$1,0),0)</f>
        <v>#N/A</v>
      </c>
      <c r="AU64">
        <f>VLOOKUP($AD64,excitation!$A$1:$CV$577,MATCH(C$10,excitation!$A$1:$CV$1,0),0)</f>
        <v>0</v>
      </c>
      <c r="AV64">
        <f>VLOOKUP($AD64,emission!$A$1:$CV$577,MATCH($C$10,emission!$A$1:$CV$1,0),0)</f>
        <v>0</v>
      </c>
      <c r="AW64" t="e">
        <f>VLOOKUP($AD64,excitation!$A$1:$CV$577,MATCH(C$11,excitation!$A$1:$CV$1,0),0)</f>
        <v>#N/A</v>
      </c>
      <c r="AX64" t="e">
        <f>VLOOKUP($AD64,emission!$A$1:$CV$577,MATCH($C$11,emission!$A$1:$CV$1,0),0)</f>
        <v>#N/A</v>
      </c>
    </row>
    <row r="65" spans="7:50" x14ac:dyDescent="0.25">
      <c r="G65">
        <v>363</v>
      </c>
      <c r="H65" t="b">
        <f t="shared" si="11"/>
        <v>0</v>
      </c>
      <c r="I65" t="b">
        <f t="shared" si="1"/>
        <v>0</v>
      </c>
      <c r="J65">
        <f t="shared" si="12"/>
        <v>0.98740000000000006</v>
      </c>
      <c r="K65">
        <f t="shared" si="2"/>
        <v>0</v>
      </c>
      <c r="L65" t="b">
        <f t="shared" si="13"/>
        <v>0</v>
      </c>
      <c r="M65" t="b">
        <f t="shared" si="3"/>
        <v>0</v>
      </c>
      <c r="N65">
        <f t="shared" si="14"/>
        <v>5.91E-2</v>
      </c>
      <c r="O65">
        <f t="shared" si="4"/>
        <v>0</v>
      </c>
      <c r="P65">
        <f t="shared" si="15"/>
        <v>8.5900000000000004E-2</v>
      </c>
      <c r="Q65">
        <f t="shared" si="5"/>
        <v>0</v>
      </c>
      <c r="R65">
        <f t="shared" si="16"/>
        <v>7.1999999999999998E-3</v>
      </c>
      <c r="S65">
        <f t="shared" si="6"/>
        <v>0</v>
      </c>
      <c r="T65">
        <f t="shared" si="17"/>
        <v>9.4500000000000001E-2</v>
      </c>
      <c r="U65">
        <f t="shared" si="7"/>
        <v>0</v>
      </c>
      <c r="V65" t="b">
        <f t="shared" si="18"/>
        <v>0</v>
      </c>
      <c r="W65" t="b">
        <f t="shared" si="8"/>
        <v>0</v>
      </c>
      <c r="X65">
        <f t="shared" si="19"/>
        <v>0</v>
      </c>
      <c r="Y65">
        <f t="shared" si="9"/>
        <v>0</v>
      </c>
      <c r="Z65" t="b">
        <f t="shared" si="20"/>
        <v>0</v>
      </c>
      <c r="AA65" t="b">
        <f t="shared" si="10"/>
        <v>0</v>
      </c>
      <c r="AB65">
        <v>0</v>
      </c>
      <c r="AD65" s="1">
        <v>363</v>
      </c>
      <c r="AE65" t="e">
        <f>VLOOKUP($AD65,excitation!$A$1:$CV$577,MATCH(C$2,excitation!$A$1:$CV$1,0),0)</f>
        <v>#N/A</v>
      </c>
      <c r="AF65" t="e">
        <f>VLOOKUP($AD65,emission!$A$1:$CV$577,MATCH($C$2,emission!$A$1:$CV$1,0),0)</f>
        <v>#N/A</v>
      </c>
      <c r="AG65">
        <f>VLOOKUP($AD65,excitation!$A$1:$CV$577,MATCH(C$3,excitation!$A$1:$CV$1,0),0)</f>
        <v>0.98740000000000006</v>
      </c>
      <c r="AH65">
        <f>VLOOKUP($AD65,emission!$A$1:$CV$577,MATCH($C$3,emission!$A$1:$CV$1,0),0)</f>
        <v>0</v>
      </c>
      <c r="AI65" t="e">
        <f>VLOOKUP($AD65,excitation!$A$1:$CV$577,MATCH(C$4,excitation!$A$1:$CV$1,0),0)</f>
        <v>#N/A</v>
      </c>
      <c r="AJ65" t="e">
        <f>VLOOKUP($AD65,emission!$A$1:$CV$577,MATCH($C$4,emission!$A$1:$CV$1,0),0)</f>
        <v>#N/A</v>
      </c>
      <c r="AK65">
        <f>VLOOKUP($AD65,excitation!$A$1:$CV$577,MATCH(C$5,excitation!$A$1:$CV$1,0),0)</f>
        <v>5.91E-2</v>
      </c>
      <c r="AL65">
        <f>VLOOKUP($AD65,emission!$A$1:$CV$577,MATCH($C$5,emission!$A$1:$CV$1,0),0)</f>
        <v>0</v>
      </c>
      <c r="AM65">
        <f>VLOOKUP($AD65,excitation!$A$1:$CV$577,MATCH(C$6,excitation!$A$1:$CV$1,0),0)</f>
        <v>8.5900000000000004E-2</v>
      </c>
      <c r="AN65">
        <f>VLOOKUP($AD65,emission!$A$1:$CV$577,MATCH($C$6,emission!$A$1:$CV$1,0),0)</f>
        <v>0</v>
      </c>
      <c r="AO65">
        <f>VLOOKUP($AD65,excitation!$A$1:$CV$577,MATCH(C$7,excitation!$A$1:$CV$1,0),0)</f>
        <v>7.1999999999999998E-3</v>
      </c>
      <c r="AP65">
        <f>VLOOKUP($AD65,emission!$A$1:$CV$577,MATCH($C$7,emission!$A$1:$CV$1,0),0)</f>
        <v>0</v>
      </c>
      <c r="AQ65">
        <f>VLOOKUP($AD65,excitation!$A$1:$CV$577,MATCH(C$8,excitation!$A$1:$CV$1,0),0)</f>
        <v>9.4500000000000001E-2</v>
      </c>
      <c r="AR65">
        <f>VLOOKUP($AD65,emission!$A$1:$CV$577,MATCH($C$8,emission!$A$1:$CV$1,0),0)</f>
        <v>0</v>
      </c>
      <c r="AS65" t="e">
        <f>VLOOKUP($AD65,excitation!$A$1:$CV$577,MATCH(C$9,excitation!$A$1:$CV$1,0),0)</f>
        <v>#N/A</v>
      </c>
      <c r="AT65" t="e">
        <f>VLOOKUP($AD65,emission!$A$1:$CV$577,MATCH($C$9,emission!$A$1:$CV$1,0),0)</f>
        <v>#N/A</v>
      </c>
      <c r="AU65">
        <f>VLOOKUP($AD65,excitation!$A$1:$CV$577,MATCH(C$10,excitation!$A$1:$CV$1,0),0)</f>
        <v>0</v>
      </c>
      <c r="AV65">
        <f>VLOOKUP($AD65,emission!$A$1:$CV$577,MATCH($C$10,emission!$A$1:$CV$1,0),0)</f>
        <v>0</v>
      </c>
      <c r="AW65" t="e">
        <f>VLOOKUP($AD65,excitation!$A$1:$CV$577,MATCH(C$11,excitation!$A$1:$CV$1,0),0)</f>
        <v>#N/A</v>
      </c>
      <c r="AX65" t="e">
        <f>VLOOKUP($AD65,emission!$A$1:$CV$577,MATCH($C$11,emission!$A$1:$CV$1,0),0)</f>
        <v>#N/A</v>
      </c>
    </row>
    <row r="66" spans="7:50" x14ac:dyDescent="0.25">
      <c r="G66">
        <v>364</v>
      </c>
      <c r="H66" t="b">
        <f t="shared" si="11"/>
        <v>0</v>
      </c>
      <c r="I66" t="b">
        <f t="shared" ref="I66:I129" si="21">IF($BF$2=TRUE,AF66*IF($BE$14=TRUE,VLOOKUP($D$13,$AD$1:$CV$577,2,FALSE),1))</f>
        <v>0</v>
      </c>
      <c r="J66">
        <f t="shared" si="12"/>
        <v>0.98019999999999996</v>
      </c>
      <c r="K66">
        <f t="shared" ref="K66:K129" si="22">IF($BF$3=TRUE,AH66*IF($BE$14=TRUE,VLOOKUP($D$13,$AD$1:$CV$577,4,FALSE),1))</f>
        <v>0</v>
      </c>
      <c r="L66" t="b">
        <f t="shared" si="13"/>
        <v>0</v>
      </c>
      <c r="M66" t="b">
        <f t="shared" ref="M66:M129" si="23">IF($BF$4=TRUE,AJ66*IF($BE$14=TRUE,VLOOKUP($D$13,$AD$1:$CV$577,6,FALSE),1))</f>
        <v>0</v>
      </c>
      <c r="N66">
        <f t="shared" si="14"/>
        <v>5.7299999999999997E-2</v>
      </c>
      <c r="O66">
        <f t="shared" ref="O66:O129" si="24">IF($BF$5=TRUE,AL66*IF($BE$14=TRUE,VLOOKUP($D$13,$AD$1:$CV$577,8,FALSE),1))</f>
        <v>0</v>
      </c>
      <c r="P66">
        <f t="shared" si="15"/>
        <v>8.6199999999999999E-2</v>
      </c>
      <c r="Q66">
        <f t="shared" ref="Q66:Q129" si="25">IF($BF$6=TRUE,AN66*IF($BE$14=TRUE,VLOOKUP($D$13,$AD$1:$CV$577,10,FALSE),1))</f>
        <v>0</v>
      </c>
      <c r="R66">
        <f t="shared" si="16"/>
        <v>4.5999999999999999E-3</v>
      </c>
      <c r="S66">
        <f t="shared" ref="S66:S129" si="26">IF($BF$7=TRUE,AP66*IF($BE$14=TRUE,VLOOKUP($D$13,$AD$1:$CV$577,12,FALSE),1))</f>
        <v>0</v>
      </c>
      <c r="T66">
        <f t="shared" si="17"/>
        <v>9.4500000000000001E-2</v>
      </c>
      <c r="U66">
        <f t="shared" ref="U66:U129" si="27">IF($BF$8=TRUE,AR66*IF($BE$14=TRUE,VLOOKUP($D$13,$AD$1:$CV$577,14,FALSE),1))</f>
        <v>0</v>
      </c>
      <c r="V66" t="b">
        <f t="shared" si="18"/>
        <v>0</v>
      </c>
      <c r="W66" t="b">
        <f t="shared" ref="W66:W129" si="28">IF($BF$9=TRUE,AT66*IF($BE$14=TRUE,VLOOKUP($D$13,$AD$1:$CV$577,16,FALSE),1))</f>
        <v>0</v>
      </c>
      <c r="X66">
        <f t="shared" si="19"/>
        <v>0</v>
      </c>
      <c r="Y66">
        <f t="shared" ref="Y66:Y129" si="29">IF($BF$10=TRUE,AV66*IF($BE$14=TRUE,VLOOKUP($D$13,$AD$1:$CV$577,18,FALSE),1))</f>
        <v>0</v>
      </c>
      <c r="Z66" t="b">
        <f t="shared" si="20"/>
        <v>0</v>
      </c>
      <c r="AA66" t="b">
        <f t="shared" ref="AA66:AA129" si="30">IF($BF$11=TRUE,CV66*IF($BE$14=TRUE,VLOOKUP($D$13,$AD$1:$CV$577,20,FALSE),1))</f>
        <v>0</v>
      </c>
      <c r="AB66">
        <v>0</v>
      </c>
      <c r="AD66" s="1">
        <v>364</v>
      </c>
      <c r="AE66" t="e">
        <f>VLOOKUP($AD66,excitation!$A$1:$CV$577,MATCH(C$2,excitation!$A$1:$CV$1,0),0)</f>
        <v>#N/A</v>
      </c>
      <c r="AF66" t="e">
        <f>VLOOKUP($AD66,emission!$A$1:$CV$577,MATCH($C$2,emission!$A$1:$CV$1,0),0)</f>
        <v>#N/A</v>
      </c>
      <c r="AG66">
        <f>VLOOKUP($AD66,excitation!$A$1:$CV$577,MATCH(C$3,excitation!$A$1:$CV$1,0),0)</f>
        <v>0.98019999999999996</v>
      </c>
      <c r="AH66">
        <f>VLOOKUP($AD66,emission!$A$1:$CV$577,MATCH($C$3,emission!$A$1:$CV$1,0),0)</f>
        <v>0</v>
      </c>
      <c r="AI66" t="e">
        <f>VLOOKUP($AD66,excitation!$A$1:$CV$577,MATCH(C$4,excitation!$A$1:$CV$1,0),0)</f>
        <v>#N/A</v>
      </c>
      <c r="AJ66" t="e">
        <f>VLOOKUP($AD66,emission!$A$1:$CV$577,MATCH($C$4,emission!$A$1:$CV$1,0),0)</f>
        <v>#N/A</v>
      </c>
      <c r="AK66">
        <f>VLOOKUP($AD66,excitation!$A$1:$CV$577,MATCH(C$5,excitation!$A$1:$CV$1,0),0)</f>
        <v>5.7299999999999997E-2</v>
      </c>
      <c r="AL66">
        <f>VLOOKUP($AD66,emission!$A$1:$CV$577,MATCH($C$5,emission!$A$1:$CV$1,0),0)</f>
        <v>0</v>
      </c>
      <c r="AM66">
        <f>VLOOKUP($AD66,excitation!$A$1:$CV$577,MATCH(C$6,excitation!$A$1:$CV$1,0),0)</f>
        <v>8.6199999999999999E-2</v>
      </c>
      <c r="AN66">
        <f>VLOOKUP($AD66,emission!$A$1:$CV$577,MATCH($C$6,emission!$A$1:$CV$1,0),0)</f>
        <v>0</v>
      </c>
      <c r="AO66">
        <f>VLOOKUP($AD66,excitation!$A$1:$CV$577,MATCH(C$7,excitation!$A$1:$CV$1,0),0)</f>
        <v>4.5999999999999999E-3</v>
      </c>
      <c r="AP66">
        <f>VLOOKUP($AD66,emission!$A$1:$CV$577,MATCH($C$7,emission!$A$1:$CV$1,0),0)</f>
        <v>0</v>
      </c>
      <c r="AQ66">
        <f>VLOOKUP($AD66,excitation!$A$1:$CV$577,MATCH(C$8,excitation!$A$1:$CV$1,0),0)</f>
        <v>9.4500000000000001E-2</v>
      </c>
      <c r="AR66">
        <f>VLOOKUP($AD66,emission!$A$1:$CV$577,MATCH($C$8,emission!$A$1:$CV$1,0),0)</f>
        <v>0</v>
      </c>
      <c r="AS66" t="e">
        <f>VLOOKUP($AD66,excitation!$A$1:$CV$577,MATCH(C$9,excitation!$A$1:$CV$1,0),0)</f>
        <v>#N/A</v>
      </c>
      <c r="AT66" t="e">
        <f>VLOOKUP($AD66,emission!$A$1:$CV$577,MATCH($C$9,emission!$A$1:$CV$1,0),0)</f>
        <v>#N/A</v>
      </c>
      <c r="AU66">
        <f>VLOOKUP($AD66,excitation!$A$1:$CV$577,MATCH(C$10,excitation!$A$1:$CV$1,0),0)</f>
        <v>0</v>
      </c>
      <c r="AV66">
        <f>VLOOKUP($AD66,emission!$A$1:$CV$577,MATCH($C$10,emission!$A$1:$CV$1,0),0)</f>
        <v>0</v>
      </c>
      <c r="AW66" t="e">
        <f>VLOOKUP($AD66,excitation!$A$1:$CV$577,MATCH(C$11,excitation!$A$1:$CV$1,0),0)</f>
        <v>#N/A</v>
      </c>
      <c r="AX66" t="e">
        <f>VLOOKUP($AD66,emission!$A$1:$CV$577,MATCH($C$11,emission!$A$1:$CV$1,0),0)</f>
        <v>#N/A</v>
      </c>
    </row>
    <row r="67" spans="7:50" x14ac:dyDescent="0.25">
      <c r="G67">
        <v>365</v>
      </c>
      <c r="H67" t="b">
        <f t="shared" ref="H67:H130" si="31">IF($BE$2=TRUE,AE67)</f>
        <v>0</v>
      </c>
      <c r="I67" t="b">
        <f t="shared" si="21"/>
        <v>0</v>
      </c>
      <c r="J67">
        <f t="shared" ref="J67:J130" si="32">IF($BE$3=TRUE,AG67)</f>
        <v>0.97170000000000001</v>
      </c>
      <c r="K67">
        <f t="shared" si="22"/>
        <v>0</v>
      </c>
      <c r="L67" t="b">
        <f t="shared" ref="L67:L130" si="33">IF($BE$4=TRUE,AI67)</f>
        <v>0</v>
      </c>
      <c r="M67" t="b">
        <f t="shared" si="23"/>
        <v>0</v>
      </c>
      <c r="N67">
        <f t="shared" ref="N67:N130" si="34">IF($BE$5=TRUE,AK67)</f>
        <v>5.5199999999999999E-2</v>
      </c>
      <c r="O67">
        <f t="shared" si="24"/>
        <v>0</v>
      </c>
      <c r="P67">
        <f t="shared" ref="P67:P130" si="35">IF($BE$6=TRUE,AM67)</f>
        <v>8.5199999999999998E-2</v>
      </c>
      <c r="Q67">
        <f t="shared" si="25"/>
        <v>0</v>
      </c>
      <c r="R67">
        <f t="shared" ref="R67:R130" si="36">IF($BE$7=TRUE,AO67)</f>
        <v>6.8999999999999999E-3</v>
      </c>
      <c r="S67">
        <f t="shared" si="26"/>
        <v>0</v>
      </c>
      <c r="T67">
        <f t="shared" ref="T67:T130" si="37">IF($BE$8=TRUE,AQ67)</f>
        <v>9.69E-2</v>
      </c>
      <c r="U67">
        <f t="shared" si="27"/>
        <v>0</v>
      </c>
      <c r="V67" t="b">
        <f t="shared" ref="V67:V130" si="38">IF($BE$9=TRUE,AS67)</f>
        <v>0</v>
      </c>
      <c r="W67" t="b">
        <f t="shared" si="28"/>
        <v>0</v>
      </c>
      <c r="X67">
        <f t="shared" ref="X67:X130" si="39">IF($BE$10=TRUE,AU67)</f>
        <v>0</v>
      </c>
      <c r="Y67">
        <f t="shared" si="29"/>
        <v>0</v>
      </c>
      <c r="Z67" t="b">
        <f t="shared" ref="Z67:Z130" si="40">IF($BE$11=TRUE,AW67)</f>
        <v>0</v>
      </c>
      <c r="AA67" t="b">
        <f t="shared" si="30"/>
        <v>0</v>
      </c>
      <c r="AB67">
        <v>0</v>
      </c>
      <c r="AD67" s="1">
        <v>365</v>
      </c>
      <c r="AE67" t="e">
        <f>VLOOKUP($AD67,excitation!$A$1:$CV$577,MATCH(C$2,excitation!$A$1:$CV$1,0),0)</f>
        <v>#N/A</v>
      </c>
      <c r="AF67" t="e">
        <f>VLOOKUP($AD67,emission!$A$1:$CV$577,MATCH($C$2,emission!$A$1:$CV$1,0),0)</f>
        <v>#N/A</v>
      </c>
      <c r="AG67">
        <f>VLOOKUP($AD67,excitation!$A$1:$CV$577,MATCH(C$3,excitation!$A$1:$CV$1,0),0)</f>
        <v>0.97170000000000001</v>
      </c>
      <c r="AH67">
        <f>VLOOKUP($AD67,emission!$A$1:$CV$577,MATCH($C$3,emission!$A$1:$CV$1,0),0)</f>
        <v>0</v>
      </c>
      <c r="AI67" t="e">
        <f>VLOOKUP($AD67,excitation!$A$1:$CV$577,MATCH(C$4,excitation!$A$1:$CV$1,0),0)</f>
        <v>#N/A</v>
      </c>
      <c r="AJ67" t="e">
        <f>VLOOKUP($AD67,emission!$A$1:$CV$577,MATCH($C$4,emission!$A$1:$CV$1,0),0)</f>
        <v>#N/A</v>
      </c>
      <c r="AK67">
        <f>VLOOKUP($AD67,excitation!$A$1:$CV$577,MATCH(C$5,excitation!$A$1:$CV$1,0),0)</f>
        <v>5.5199999999999999E-2</v>
      </c>
      <c r="AL67">
        <f>VLOOKUP($AD67,emission!$A$1:$CV$577,MATCH($C$5,emission!$A$1:$CV$1,0),0)</f>
        <v>0</v>
      </c>
      <c r="AM67">
        <f>VLOOKUP($AD67,excitation!$A$1:$CV$577,MATCH(C$6,excitation!$A$1:$CV$1,0),0)</f>
        <v>8.5199999999999998E-2</v>
      </c>
      <c r="AN67">
        <f>VLOOKUP($AD67,emission!$A$1:$CV$577,MATCH($C$6,emission!$A$1:$CV$1,0),0)</f>
        <v>0</v>
      </c>
      <c r="AO67">
        <f>VLOOKUP($AD67,excitation!$A$1:$CV$577,MATCH(C$7,excitation!$A$1:$CV$1,0),0)</f>
        <v>6.8999999999999999E-3</v>
      </c>
      <c r="AP67">
        <f>VLOOKUP($AD67,emission!$A$1:$CV$577,MATCH($C$7,emission!$A$1:$CV$1,0),0)</f>
        <v>0</v>
      </c>
      <c r="AQ67">
        <f>VLOOKUP($AD67,excitation!$A$1:$CV$577,MATCH(C$8,excitation!$A$1:$CV$1,0),0)</f>
        <v>9.69E-2</v>
      </c>
      <c r="AR67">
        <f>VLOOKUP($AD67,emission!$A$1:$CV$577,MATCH($C$8,emission!$A$1:$CV$1,0),0)</f>
        <v>0</v>
      </c>
      <c r="AS67" t="e">
        <f>VLOOKUP($AD67,excitation!$A$1:$CV$577,MATCH(C$9,excitation!$A$1:$CV$1,0),0)</f>
        <v>#N/A</v>
      </c>
      <c r="AT67" t="e">
        <f>VLOOKUP($AD67,emission!$A$1:$CV$577,MATCH($C$9,emission!$A$1:$CV$1,0),0)</f>
        <v>#N/A</v>
      </c>
      <c r="AU67">
        <f>VLOOKUP($AD67,excitation!$A$1:$CV$577,MATCH(C$10,excitation!$A$1:$CV$1,0),0)</f>
        <v>0</v>
      </c>
      <c r="AV67">
        <f>VLOOKUP($AD67,emission!$A$1:$CV$577,MATCH($C$10,emission!$A$1:$CV$1,0),0)</f>
        <v>0</v>
      </c>
      <c r="AW67" t="e">
        <f>VLOOKUP($AD67,excitation!$A$1:$CV$577,MATCH(C$11,excitation!$A$1:$CV$1,0),0)</f>
        <v>#N/A</v>
      </c>
      <c r="AX67" t="e">
        <f>VLOOKUP($AD67,emission!$A$1:$CV$577,MATCH($C$11,emission!$A$1:$CV$1,0),0)</f>
        <v>#N/A</v>
      </c>
    </row>
    <row r="68" spans="7:50" x14ac:dyDescent="0.25">
      <c r="G68">
        <v>366</v>
      </c>
      <c r="H68" t="b">
        <f t="shared" si="31"/>
        <v>0</v>
      </c>
      <c r="I68" t="b">
        <f t="shared" si="21"/>
        <v>0</v>
      </c>
      <c r="J68">
        <f t="shared" si="32"/>
        <v>0.96150000000000002</v>
      </c>
      <c r="K68">
        <f t="shared" si="22"/>
        <v>0</v>
      </c>
      <c r="L68" t="b">
        <f t="shared" si="33"/>
        <v>0</v>
      </c>
      <c r="M68" t="b">
        <f t="shared" si="23"/>
        <v>0</v>
      </c>
      <c r="N68">
        <f t="shared" si="34"/>
        <v>5.3400000000000003E-2</v>
      </c>
      <c r="O68">
        <f t="shared" si="24"/>
        <v>0</v>
      </c>
      <c r="P68">
        <f t="shared" si="35"/>
        <v>8.43E-2</v>
      </c>
      <c r="Q68">
        <f t="shared" si="25"/>
        <v>0</v>
      </c>
      <c r="R68">
        <f t="shared" si="36"/>
        <v>5.1999999999999998E-3</v>
      </c>
      <c r="S68">
        <f t="shared" si="26"/>
        <v>0</v>
      </c>
      <c r="T68">
        <f t="shared" si="37"/>
        <v>9.69E-2</v>
      </c>
      <c r="U68">
        <f t="shared" si="27"/>
        <v>0</v>
      </c>
      <c r="V68" t="b">
        <f t="shared" si="38"/>
        <v>0</v>
      </c>
      <c r="W68" t="b">
        <f t="shared" si="28"/>
        <v>0</v>
      </c>
      <c r="X68">
        <f t="shared" si="39"/>
        <v>0</v>
      </c>
      <c r="Y68">
        <f t="shared" si="29"/>
        <v>0</v>
      </c>
      <c r="Z68" t="b">
        <f t="shared" si="40"/>
        <v>0</v>
      </c>
      <c r="AA68" t="b">
        <f t="shared" si="30"/>
        <v>0</v>
      </c>
      <c r="AB68">
        <v>0</v>
      </c>
      <c r="AD68" s="1">
        <v>366</v>
      </c>
      <c r="AE68" t="e">
        <f>VLOOKUP($AD68,excitation!$A$1:$CV$577,MATCH(C$2,excitation!$A$1:$CV$1,0),0)</f>
        <v>#N/A</v>
      </c>
      <c r="AF68" t="e">
        <f>VLOOKUP($AD68,emission!$A$1:$CV$577,MATCH($C$2,emission!$A$1:$CV$1,0),0)</f>
        <v>#N/A</v>
      </c>
      <c r="AG68">
        <f>VLOOKUP($AD68,excitation!$A$1:$CV$577,MATCH(C$3,excitation!$A$1:$CV$1,0),0)</f>
        <v>0.96150000000000002</v>
      </c>
      <c r="AH68">
        <f>VLOOKUP($AD68,emission!$A$1:$CV$577,MATCH($C$3,emission!$A$1:$CV$1,0),0)</f>
        <v>0</v>
      </c>
      <c r="AI68" t="e">
        <f>VLOOKUP($AD68,excitation!$A$1:$CV$577,MATCH(C$4,excitation!$A$1:$CV$1,0),0)</f>
        <v>#N/A</v>
      </c>
      <c r="AJ68" t="e">
        <f>VLOOKUP($AD68,emission!$A$1:$CV$577,MATCH($C$4,emission!$A$1:$CV$1,0),0)</f>
        <v>#N/A</v>
      </c>
      <c r="AK68">
        <f>VLOOKUP($AD68,excitation!$A$1:$CV$577,MATCH(C$5,excitation!$A$1:$CV$1,0),0)</f>
        <v>5.3400000000000003E-2</v>
      </c>
      <c r="AL68">
        <f>VLOOKUP($AD68,emission!$A$1:$CV$577,MATCH($C$5,emission!$A$1:$CV$1,0),0)</f>
        <v>0</v>
      </c>
      <c r="AM68">
        <f>VLOOKUP($AD68,excitation!$A$1:$CV$577,MATCH(C$6,excitation!$A$1:$CV$1,0),0)</f>
        <v>8.43E-2</v>
      </c>
      <c r="AN68">
        <f>VLOOKUP($AD68,emission!$A$1:$CV$577,MATCH($C$6,emission!$A$1:$CV$1,0),0)</f>
        <v>0</v>
      </c>
      <c r="AO68">
        <f>VLOOKUP($AD68,excitation!$A$1:$CV$577,MATCH(C$7,excitation!$A$1:$CV$1,0),0)</f>
        <v>5.1999999999999998E-3</v>
      </c>
      <c r="AP68">
        <f>VLOOKUP($AD68,emission!$A$1:$CV$577,MATCH($C$7,emission!$A$1:$CV$1,0),0)</f>
        <v>0</v>
      </c>
      <c r="AQ68">
        <f>VLOOKUP($AD68,excitation!$A$1:$CV$577,MATCH(C$8,excitation!$A$1:$CV$1,0),0)</f>
        <v>9.69E-2</v>
      </c>
      <c r="AR68">
        <f>VLOOKUP($AD68,emission!$A$1:$CV$577,MATCH($C$8,emission!$A$1:$CV$1,0),0)</f>
        <v>0</v>
      </c>
      <c r="AS68" t="e">
        <f>VLOOKUP($AD68,excitation!$A$1:$CV$577,MATCH(C$9,excitation!$A$1:$CV$1,0),0)</f>
        <v>#N/A</v>
      </c>
      <c r="AT68" t="e">
        <f>VLOOKUP($AD68,emission!$A$1:$CV$577,MATCH($C$9,emission!$A$1:$CV$1,0),0)</f>
        <v>#N/A</v>
      </c>
      <c r="AU68">
        <f>VLOOKUP($AD68,excitation!$A$1:$CV$577,MATCH(C$10,excitation!$A$1:$CV$1,0),0)</f>
        <v>0</v>
      </c>
      <c r="AV68">
        <f>VLOOKUP($AD68,emission!$A$1:$CV$577,MATCH($C$10,emission!$A$1:$CV$1,0),0)</f>
        <v>0</v>
      </c>
      <c r="AW68" t="e">
        <f>VLOOKUP($AD68,excitation!$A$1:$CV$577,MATCH(C$11,excitation!$A$1:$CV$1,0),0)</f>
        <v>#N/A</v>
      </c>
      <c r="AX68" t="e">
        <f>VLOOKUP($AD68,emission!$A$1:$CV$577,MATCH($C$11,emission!$A$1:$CV$1,0),0)</f>
        <v>#N/A</v>
      </c>
    </row>
    <row r="69" spans="7:50" x14ac:dyDescent="0.25">
      <c r="G69">
        <v>367</v>
      </c>
      <c r="H69" t="b">
        <f t="shared" si="31"/>
        <v>0</v>
      </c>
      <c r="I69" t="b">
        <f t="shared" si="21"/>
        <v>0</v>
      </c>
      <c r="J69">
        <f t="shared" si="32"/>
        <v>0.9486</v>
      </c>
      <c r="K69">
        <f t="shared" si="22"/>
        <v>0</v>
      </c>
      <c r="L69" t="b">
        <f t="shared" si="33"/>
        <v>0</v>
      </c>
      <c r="M69" t="b">
        <f t="shared" si="23"/>
        <v>0</v>
      </c>
      <c r="N69">
        <f t="shared" si="34"/>
        <v>5.1700000000000003E-2</v>
      </c>
      <c r="O69">
        <f t="shared" si="24"/>
        <v>0</v>
      </c>
      <c r="P69">
        <f t="shared" si="35"/>
        <v>8.3199999999999996E-2</v>
      </c>
      <c r="Q69">
        <f t="shared" si="25"/>
        <v>0</v>
      </c>
      <c r="R69">
        <f t="shared" si="36"/>
        <v>5.1999999999999998E-3</v>
      </c>
      <c r="S69">
        <f t="shared" si="26"/>
        <v>0</v>
      </c>
      <c r="T69">
        <f t="shared" si="37"/>
        <v>9.9000000000000005E-2</v>
      </c>
      <c r="U69">
        <f t="shared" si="27"/>
        <v>0</v>
      </c>
      <c r="V69" t="b">
        <f t="shared" si="38"/>
        <v>0</v>
      </c>
      <c r="W69" t="b">
        <f t="shared" si="28"/>
        <v>0</v>
      </c>
      <c r="X69">
        <f t="shared" si="39"/>
        <v>0</v>
      </c>
      <c r="Y69">
        <f t="shared" si="29"/>
        <v>0</v>
      </c>
      <c r="Z69" t="b">
        <f t="shared" si="40"/>
        <v>0</v>
      </c>
      <c r="AA69" t="b">
        <f t="shared" si="30"/>
        <v>0</v>
      </c>
      <c r="AB69">
        <v>0</v>
      </c>
      <c r="AD69" s="1">
        <v>367</v>
      </c>
      <c r="AE69" t="e">
        <f>VLOOKUP($AD69,excitation!$A$1:$CV$577,MATCH(C$2,excitation!$A$1:$CV$1,0),0)</f>
        <v>#N/A</v>
      </c>
      <c r="AF69" t="e">
        <f>VLOOKUP($AD69,emission!$A$1:$CV$577,MATCH($C$2,emission!$A$1:$CV$1,0),0)</f>
        <v>#N/A</v>
      </c>
      <c r="AG69">
        <f>VLOOKUP($AD69,excitation!$A$1:$CV$577,MATCH(C$3,excitation!$A$1:$CV$1,0),0)</f>
        <v>0.9486</v>
      </c>
      <c r="AH69">
        <f>VLOOKUP($AD69,emission!$A$1:$CV$577,MATCH($C$3,emission!$A$1:$CV$1,0),0)</f>
        <v>0</v>
      </c>
      <c r="AI69" t="e">
        <f>VLOOKUP($AD69,excitation!$A$1:$CV$577,MATCH(C$4,excitation!$A$1:$CV$1,0),0)</f>
        <v>#N/A</v>
      </c>
      <c r="AJ69" t="e">
        <f>VLOOKUP($AD69,emission!$A$1:$CV$577,MATCH($C$4,emission!$A$1:$CV$1,0),0)</f>
        <v>#N/A</v>
      </c>
      <c r="AK69">
        <f>VLOOKUP($AD69,excitation!$A$1:$CV$577,MATCH(C$5,excitation!$A$1:$CV$1,0),0)</f>
        <v>5.1700000000000003E-2</v>
      </c>
      <c r="AL69">
        <f>VLOOKUP($AD69,emission!$A$1:$CV$577,MATCH($C$5,emission!$A$1:$CV$1,0),0)</f>
        <v>0</v>
      </c>
      <c r="AM69">
        <f>VLOOKUP($AD69,excitation!$A$1:$CV$577,MATCH(C$6,excitation!$A$1:$CV$1,0),0)</f>
        <v>8.3199999999999996E-2</v>
      </c>
      <c r="AN69">
        <f>VLOOKUP($AD69,emission!$A$1:$CV$577,MATCH($C$6,emission!$A$1:$CV$1,0),0)</f>
        <v>0</v>
      </c>
      <c r="AO69">
        <f>VLOOKUP($AD69,excitation!$A$1:$CV$577,MATCH(C$7,excitation!$A$1:$CV$1,0),0)</f>
        <v>5.1999999999999998E-3</v>
      </c>
      <c r="AP69">
        <f>VLOOKUP($AD69,emission!$A$1:$CV$577,MATCH($C$7,emission!$A$1:$CV$1,0),0)</f>
        <v>0</v>
      </c>
      <c r="AQ69">
        <f>VLOOKUP($AD69,excitation!$A$1:$CV$577,MATCH(C$8,excitation!$A$1:$CV$1,0),0)</f>
        <v>9.9000000000000005E-2</v>
      </c>
      <c r="AR69">
        <f>VLOOKUP($AD69,emission!$A$1:$CV$577,MATCH($C$8,emission!$A$1:$CV$1,0),0)</f>
        <v>0</v>
      </c>
      <c r="AS69" t="e">
        <f>VLOOKUP($AD69,excitation!$A$1:$CV$577,MATCH(C$9,excitation!$A$1:$CV$1,0),0)</f>
        <v>#N/A</v>
      </c>
      <c r="AT69" t="e">
        <f>VLOOKUP($AD69,emission!$A$1:$CV$577,MATCH($C$9,emission!$A$1:$CV$1,0),0)</f>
        <v>#N/A</v>
      </c>
      <c r="AU69">
        <f>VLOOKUP($AD69,excitation!$A$1:$CV$577,MATCH(C$10,excitation!$A$1:$CV$1,0),0)</f>
        <v>0</v>
      </c>
      <c r="AV69">
        <f>VLOOKUP($AD69,emission!$A$1:$CV$577,MATCH($C$10,emission!$A$1:$CV$1,0),0)</f>
        <v>0</v>
      </c>
      <c r="AW69" t="e">
        <f>VLOOKUP($AD69,excitation!$A$1:$CV$577,MATCH(C$11,excitation!$A$1:$CV$1,0),0)</f>
        <v>#N/A</v>
      </c>
      <c r="AX69" t="e">
        <f>VLOOKUP($AD69,emission!$A$1:$CV$577,MATCH($C$11,emission!$A$1:$CV$1,0),0)</f>
        <v>#N/A</v>
      </c>
    </row>
    <row r="70" spans="7:50" x14ac:dyDescent="0.25">
      <c r="G70">
        <v>368</v>
      </c>
      <c r="H70" t="b">
        <f t="shared" si="31"/>
        <v>0</v>
      </c>
      <c r="I70" t="b">
        <f t="shared" si="21"/>
        <v>0</v>
      </c>
      <c r="J70">
        <f t="shared" si="32"/>
        <v>0.93720000000000003</v>
      </c>
      <c r="K70">
        <f t="shared" si="22"/>
        <v>0</v>
      </c>
      <c r="L70" t="b">
        <f t="shared" si="33"/>
        <v>0</v>
      </c>
      <c r="M70" t="b">
        <f t="shared" si="23"/>
        <v>0</v>
      </c>
      <c r="N70">
        <f t="shared" si="34"/>
        <v>5.0700000000000002E-2</v>
      </c>
      <c r="O70">
        <f t="shared" si="24"/>
        <v>0</v>
      </c>
      <c r="P70">
        <f t="shared" si="35"/>
        <v>8.2400000000000001E-2</v>
      </c>
      <c r="Q70">
        <f t="shared" si="25"/>
        <v>0</v>
      </c>
      <c r="R70">
        <f t="shared" si="36"/>
        <v>3.5000000000000001E-3</v>
      </c>
      <c r="S70">
        <f t="shared" si="26"/>
        <v>0</v>
      </c>
      <c r="T70">
        <f t="shared" si="37"/>
        <v>0.10249999999999999</v>
      </c>
      <c r="U70">
        <f t="shared" si="27"/>
        <v>0</v>
      </c>
      <c r="V70" t="b">
        <f t="shared" si="38"/>
        <v>0</v>
      </c>
      <c r="W70" t="b">
        <f t="shared" si="28"/>
        <v>0</v>
      </c>
      <c r="X70">
        <f t="shared" si="39"/>
        <v>0</v>
      </c>
      <c r="Y70">
        <f t="shared" si="29"/>
        <v>0</v>
      </c>
      <c r="Z70" t="b">
        <f t="shared" si="40"/>
        <v>0</v>
      </c>
      <c r="AA70" t="b">
        <f t="shared" si="30"/>
        <v>0</v>
      </c>
      <c r="AB70">
        <v>0</v>
      </c>
      <c r="AD70" s="1">
        <v>368</v>
      </c>
      <c r="AE70" t="e">
        <f>VLOOKUP($AD70,excitation!$A$1:$CV$577,MATCH(C$2,excitation!$A$1:$CV$1,0),0)</f>
        <v>#N/A</v>
      </c>
      <c r="AF70" t="e">
        <f>VLOOKUP($AD70,emission!$A$1:$CV$577,MATCH($C$2,emission!$A$1:$CV$1,0),0)</f>
        <v>#N/A</v>
      </c>
      <c r="AG70">
        <f>VLOOKUP($AD70,excitation!$A$1:$CV$577,MATCH(C$3,excitation!$A$1:$CV$1,0),0)</f>
        <v>0.93720000000000003</v>
      </c>
      <c r="AH70">
        <f>VLOOKUP($AD70,emission!$A$1:$CV$577,MATCH($C$3,emission!$A$1:$CV$1,0),0)</f>
        <v>0</v>
      </c>
      <c r="AI70" t="e">
        <f>VLOOKUP($AD70,excitation!$A$1:$CV$577,MATCH(C$4,excitation!$A$1:$CV$1,0),0)</f>
        <v>#N/A</v>
      </c>
      <c r="AJ70" t="e">
        <f>VLOOKUP($AD70,emission!$A$1:$CV$577,MATCH($C$4,emission!$A$1:$CV$1,0),0)</f>
        <v>#N/A</v>
      </c>
      <c r="AK70">
        <f>VLOOKUP($AD70,excitation!$A$1:$CV$577,MATCH(C$5,excitation!$A$1:$CV$1,0),0)</f>
        <v>5.0700000000000002E-2</v>
      </c>
      <c r="AL70">
        <f>VLOOKUP($AD70,emission!$A$1:$CV$577,MATCH($C$5,emission!$A$1:$CV$1,0),0)</f>
        <v>0</v>
      </c>
      <c r="AM70">
        <f>VLOOKUP($AD70,excitation!$A$1:$CV$577,MATCH(C$6,excitation!$A$1:$CV$1,0),0)</f>
        <v>8.2400000000000001E-2</v>
      </c>
      <c r="AN70">
        <f>VLOOKUP($AD70,emission!$A$1:$CV$577,MATCH($C$6,emission!$A$1:$CV$1,0),0)</f>
        <v>0</v>
      </c>
      <c r="AO70">
        <f>VLOOKUP($AD70,excitation!$A$1:$CV$577,MATCH(C$7,excitation!$A$1:$CV$1,0),0)</f>
        <v>3.5000000000000001E-3</v>
      </c>
      <c r="AP70">
        <f>VLOOKUP($AD70,emission!$A$1:$CV$577,MATCH($C$7,emission!$A$1:$CV$1,0),0)</f>
        <v>0</v>
      </c>
      <c r="AQ70">
        <f>VLOOKUP($AD70,excitation!$A$1:$CV$577,MATCH(C$8,excitation!$A$1:$CV$1,0),0)</f>
        <v>0.10249999999999999</v>
      </c>
      <c r="AR70">
        <f>VLOOKUP($AD70,emission!$A$1:$CV$577,MATCH($C$8,emission!$A$1:$CV$1,0),0)</f>
        <v>0</v>
      </c>
      <c r="AS70" t="e">
        <f>VLOOKUP($AD70,excitation!$A$1:$CV$577,MATCH(C$9,excitation!$A$1:$CV$1,0),0)</f>
        <v>#N/A</v>
      </c>
      <c r="AT70" t="e">
        <f>VLOOKUP($AD70,emission!$A$1:$CV$577,MATCH($C$9,emission!$A$1:$CV$1,0),0)</f>
        <v>#N/A</v>
      </c>
      <c r="AU70">
        <f>VLOOKUP($AD70,excitation!$A$1:$CV$577,MATCH(C$10,excitation!$A$1:$CV$1,0),0)</f>
        <v>0</v>
      </c>
      <c r="AV70">
        <f>VLOOKUP($AD70,emission!$A$1:$CV$577,MATCH($C$10,emission!$A$1:$CV$1,0),0)</f>
        <v>0</v>
      </c>
      <c r="AW70" t="e">
        <f>VLOOKUP($AD70,excitation!$A$1:$CV$577,MATCH(C$11,excitation!$A$1:$CV$1,0),0)</f>
        <v>#N/A</v>
      </c>
      <c r="AX70" t="e">
        <f>VLOOKUP($AD70,emission!$A$1:$CV$577,MATCH($C$11,emission!$A$1:$CV$1,0),0)</f>
        <v>#N/A</v>
      </c>
    </row>
    <row r="71" spans="7:50" x14ac:dyDescent="0.25">
      <c r="G71">
        <v>369</v>
      </c>
      <c r="H71" t="b">
        <f t="shared" si="31"/>
        <v>0</v>
      </c>
      <c r="I71" t="b">
        <f t="shared" si="21"/>
        <v>0</v>
      </c>
      <c r="J71">
        <f t="shared" si="32"/>
        <v>0.9214</v>
      </c>
      <c r="K71">
        <f t="shared" si="22"/>
        <v>0</v>
      </c>
      <c r="L71" t="b">
        <f t="shared" si="33"/>
        <v>0</v>
      </c>
      <c r="M71" t="b">
        <f t="shared" si="23"/>
        <v>0</v>
      </c>
      <c r="N71">
        <f t="shared" si="34"/>
        <v>4.9399999999999999E-2</v>
      </c>
      <c r="O71">
        <f t="shared" si="24"/>
        <v>0</v>
      </c>
      <c r="P71">
        <f t="shared" si="35"/>
        <v>8.1000000000000003E-2</v>
      </c>
      <c r="Q71">
        <f t="shared" si="25"/>
        <v>0</v>
      </c>
      <c r="R71">
        <f t="shared" si="36"/>
        <v>2.8E-3</v>
      </c>
      <c r="S71">
        <f t="shared" si="26"/>
        <v>0</v>
      </c>
      <c r="T71">
        <f t="shared" si="37"/>
        <v>0.1033</v>
      </c>
      <c r="U71">
        <f t="shared" si="27"/>
        <v>0</v>
      </c>
      <c r="V71" t="b">
        <f t="shared" si="38"/>
        <v>0</v>
      </c>
      <c r="W71" t="b">
        <f t="shared" si="28"/>
        <v>0</v>
      </c>
      <c r="X71">
        <f t="shared" si="39"/>
        <v>0</v>
      </c>
      <c r="Y71">
        <f t="shared" si="29"/>
        <v>0</v>
      </c>
      <c r="Z71" t="b">
        <f t="shared" si="40"/>
        <v>0</v>
      </c>
      <c r="AA71" t="b">
        <f t="shared" si="30"/>
        <v>0</v>
      </c>
      <c r="AB71">
        <v>0</v>
      </c>
      <c r="AD71" s="1">
        <v>369</v>
      </c>
      <c r="AE71" t="e">
        <f>VLOOKUP($AD71,excitation!$A$1:$CV$577,MATCH(C$2,excitation!$A$1:$CV$1,0),0)</f>
        <v>#N/A</v>
      </c>
      <c r="AF71" t="e">
        <f>VLOOKUP($AD71,emission!$A$1:$CV$577,MATCH($C$2,emission!$A$1:$CV$1,0),0)</f>
        <v>#N/A</v>
      </c>
      <c r="AG71">
        <f>VLOOKUP($AD71,excitation!$A$1:$CV$577,MATCH(C$3,excitation!$A$1:$CV$1,0),0)</f>
        <v>0.9214</v>
      </c>
      <c r="AH71">
        <f>VLOOKUP($AD71,emission!$A$1:$CV$577,MATCH($C$3,emission!$A$1:$CV$1,0),0)</f>
        <v>0</v>
      </c>
      <c r="AI71" t="e">
        <f>VLOOKUP($AD71,excitation!$A$1:$CV$577,MATCH(C$4,excitation!$A$1:$CV$1,0),0)</f>
        <v>#N/A</v>
      </c>
      <c r="AJ71" t="e">
        <f>VLOOKUP($AD71,emission!$A$1:$CV$577,MATCH($C$4,emission!$A$1:$CV$1,0),0)</f>
        <v>#N/A</v>
      </c>
      <c r="AK71">
        <f>VLOOKUP($AD71,excitation!$A$1:$CV$577,MATCH(C$5,excitation!$A$1:$CV$1,0),0)</f>
        <v>4.9399999999999999E-2</v>
      </c>
      <c r="AL71">
        <f>VLOOKUP($AD71,emission!$A$1:$CV$577,MATCH($C$5,emission!$A$1:$CV$1,0),0)</f>
        <v>0</v>
      </c>
      <c r="AM71">
        <f>VLOOKUP($AD71,excitation!$A$1:$CV$577,MATCH(C$6,excitation!$A$1:$CV$1,0),0)</f>
        <v>8.1000000000000003E-2</v>
      </c>
      <c r="AN71">
        <f>VLOOKUP($AD71,emission!$A$1:$CV$577,MATCH($C$6,emission!$A$1:$CV$1,0),0)</f>
        <v>0</v>
      </c>
      <c r="AO71">
        <f>VLOOKUP($AD71,excitation!$A$1:$CV$577,MATCH(C$7,excitation!$A$1:$CV$1,0),0)</f>
        <v>2.8E-3</v>
      </c>
      <c r="AP71">
        <f>VLOOKUP($AD71,emission!$A$1:$CV$577,MATCH($C$7,emission!$A$1:$CV$1,0),0)</f>
        <v>0</v>
      </c>
      <c r="AQ71">
        <f>VLOOKUP($AD71,excitation!$A$1:$CV$577,MATCH(C$8,excitation!$A$1:$CV$1,0),0)</f>
        <v>0.1033</v>
      </c>
      <c r="AR71">
        <f>VLOOKUP($AD71,emission!$A$1:$CV$577,MATCH($C$8,emission!$A$1:$CV$1,0),0)</f>
        <v>0</v>
      </c>
      <c r="AS71" t="e">
        <f>VLOOKUP($AD71,excitation!$A$1:$CV$577,MATCH(C$9,excitation!$A$1:$CV$1,0),0)</f>
        <v>#N/A</v>
      </c>
      <c r="AT71" t="e">
        <f>VLOOKUP($AD71,emission!$A$1:$CV$577,MATCH($C$9,emission!$A$1:$CV$1,0),0)</f>
        <v>#N/A</v>
      </c>
      <c r="AU71">
        <f>VLOOKUP($AD71,excitation!$A$1:$CV$577,MATCH(C$10,excitation!$A$1:$CV$1,0),0)</f>
        <v>0</v>
      </c>
      <c r="AV71">
        <f>VLOOKUP($AD71,emission!$A$1:$CV$577,MATCH($C$10,emission!$A$1:$CV$1,0),0)</f>
        <v>0</v>
      </c>
      <c r="AW71" t="e">
        <f>VLOOKUP($AD71,excitation!$A$1:$CV$577,MATCH(C$11,excitation!$A$1:$CV$1,0),0)</f>
        <v>#N/A</v>
      </c>
      <c r="AX71" t="e">
        <f>VLOOKUP($AD71,emission!$A$1:$CV$577,MATCH($C$11,emission!$A$1:$CV$1,0),0)</f>
        <v>#N/A</v>
      </c>
    </row>
    <row r="72" spans="7:50" x14ac:dyDescent="0.25">
      <c r="G72">
        <v>370</v>
      </c>
      <c r="H72" t="b">
        <f t="shared" si="31"/>
        <v>0</v>
      </c>
      <c r="I72" t="b">
        <f t="shared" si="21"/>
        <v>0</v>
      </c>
      <c r="J72">
        <f t="shared" si="32"/>
        <v>0.9073</v>
      </c>
      <c r="K72">
        <f t="shared" si="22"/>
        <v>0</v>
      </c>
      <c r="L72" t="b">
        <f t="shared" si="33"/>
        <v>0</v>
      </c>
      <c r="M72" t="b">
        <f t="shared" si="23"/>
        <v>0</v>
      </c>
      <c r="N72">
        <f t="shared" si="34"/>
        <v>4.8099999999999997E-2</v>
      </c>
      <c r="O72">
        <f t="shared" si="24"/>
        <v>0</v>
      </c>
      <c r="P72">
        <f t="shared" si="35"/>
        <v>7.8700000000000006E-2</v>
      </c>
      <c r="Q72">
        <f t="shared" si="25"/>
        <v>0</v>
      </c>
      <c r="R72">
        <f t="shared" si="36"/>
        <v>5.0000000000000001E-4</v>
      </c>
      <c r="S72">
        <f t="shared" si="26"/>
        <v>0</v>
      </c>
      <c r="T72">
        <f t="shared" si="37"/>
        <v>0.10349999999999999</v>
      </c>
      <c r="U72">
        <f t="shared" si="27"/>
        <v>0</v>
      </c>
      <c r="V72" t="b">
        <f t="shared" si="38"/>
        <v>0</v>
      </c>
      <c r="W72" t="b">
        <f t="shared" si="28"/>
        <v>0</v>
      </c>
      <c r="X72">
        <f t="shared" si="39"/>
        <v>0</v>
      </c>
      <c r="Y72">
        <f t="shared" si="29"/>
        <v>0</v>
      </c>
      <c r="Z72" t="b">
        <f t="shared" si="40"/>
        <v>0</v>
      </c>
      <c r="AA72" t="b">
        <f t="shared" si="30"/>
        <v>0</v>
      </c>
      <c r="AB72">
        <v>0</v>
      </c>
      <c r="AD72" s="1">
        <v>370</v>
      </c>
      <c r="AE72" t="e">
        <f>VLOOKUP($AD72,excitation!$A$1:$CV$577,MATCH(C$2,excitation!$A$1:$CV$1,0),0)</f>
        <v>#N/A</v>
      </c>
      <c r="AF72" t="e">
        <f>VLOOKUP($AD72,emission!$A$1:$CV$577,MATCH($C$2,emission!$A$1:$CV$1,0),0)</f>
        <v>#N/A</v>
      </c>
      <c r="AG72">
        <f>VLOOKUP($AD72,excitation!$A$1:$CV$577,MATCH(C$3,excitation!$A$1:$CV$1,0),0)</f>
        <v>0.9073</v>
      </c>
      <c r="AH72">
        <f>VLOOKUP($AD72,emission!$A$1:$CV$577,MATCH($C$3,emission!$A$1:$CV$1,0),0)</f>
        <v>0</v>
      </c>
      <c r="AI72" t="e">
        <f>VLOOKUP($AD72,excitation!$A$1:$CV$577,MATCH(C$4,excitation!$A$1:$CV$1,0),0)</f>
        <v>#N/A</v>
      </c>
      <c r="AJ72" t="e">
        <f>VLOOKUP($AD72,emission!$A$1:$CV$577,MATCH($C$4,emission!$A$1:$CV$1,0),0)</f>
        <v>#N/A</v>
      </c>
      <c r="AK72">
        <f>VLOOKUP($AD72,excitation!$A$1:$CV$577,MATCH(C$5,excitation!$A$1:$CV$1,0),0)</f>
        <v>4.8099999999999997E-2</v>
      </c>
      <c r="AL72">
        <f>VLOOKUP($AD72,emission!$A$1:$CV$577,MATCH($C$5,emission!$A$1:$CV$1,0),0)</f>
        <v>0</v>
      </c>
      <c r="AM72">
        <f>VLOOKUP($AD72,excitation!$A$1:$CV$577,MATCH(C$6,excitation!$A$1:$CV$1,0),0)</f>
        <v>7.8700000000000006E-2</v>
      </c>
      <c r="AN72">
        <f>VLOOKUP($AD72,emission!$A$1:$CV$577,MATCH($C$6,emission!$A$1:$CV$1,0),0)</f>
        <v>0</v>
      </c>
      <c r="AO72">
        <f>VLOOKUP($AD72,excitation!$A$1:$CV$577,MATCH(C$7,excitation!$A$1:$CV$1,0),0)</f>
        <v>5.0000000000000001E-4</v>
      </c>
      <c r="AP72">
        <f>VLOOKUP($AD72,emission!$A$1:$CV$577,MATCH($C$7,emission!$A$1:$CV$1,0),0)</f>
        <v>0</v>
      </c>
      <c r="AQ72">
        <f>VLOOKUP($AD72,excitation!$A$1:$CV$577,MATCH(C$8,excitation!$A$1:$CV$1,0),0)</f>
        <v>0.10349999999999999</v>
      </c>
      <c r="AR72">
        <f>VLOOKUP($AD72,emission!$A$1:$CV$577,MATCH($C$8,emission!$A$1:$CV$1,0),0)</f>
        <v>0</v>
      </c>
      <c r="AS72" t="e">
        <f>VLOOKUP($AD72,excitation!$A$1:$CV$577,MATCH(C$9,excitation!$A$1:$CV$1,0),0)</f>
        <v>#N/A</v>
      </c>
      <c r="AT72" t="e">
        <f>VLOOKUP($AD72,emission!$A$1:$CV$577,MATCH($C$9,emission!$A$1:$CV$1,0),0)</f>
        <v>#N/A</v>
      </c>
      <c r="AU72">
        <f>VLOOKUP($AD72,excitation!$A$1:$CV$577,MATCH(C$10,excitation!$A$1:$CV$1,0),0)</f>
        <v>0</v>
      </c>
      <c r="AV72">
        <f>VLOOKUP($AD72,emission!$A$1:$CV$577,MATCH($C$10,emission!$A$1:$CV$1,0),0)</f>
        <v>0</v>
      </c>
      <c r="AW72" t="e">
        <f>VLOOKUP($AD72,excitation!$A$1:$CV$577,MATCH(C$11,excitation!$A$1:$CV$1,0),0)</f>
        <v>#N/A</v>
      </c>
      <c r="AX72" t="e">
        <f>VLOOKUP($AD72,emission!$A$1:$CV$577,MATCH($C$11,emission!$A$1:$CV$1,0),0)</f>
        <v>#N/A</v>
      </c>
    </row>
    <row r="73" spans="7:50" x14ac:dyDescent="0.25">
      <c r="G73">
        <v>371</v>
      </c>
      <c r="H73" t="b">
        <f t="shared" si="31"/>
        <v>0</v>
      </c>
      <c r="I73" t="b">
        <f t="shared" si="21"/>
        <v>0</v>
      </c>
      <c r="J73">
        <f t="shared" si="32"/>
        <v>0.89129999999999998</v>
      </c>
      <c r="K73">
        <f t="shared" si="22"/>
        <v>0</v>
      </c>
      <c r="L73" t="b">
        <f t="shared" si="33"/>
        <v>0</v>
      </c>
      <c r="M73" t="b">
        <f t="shared" si="23"/>
        <v>0</v>
      </c>
      <c r="N73">
        <f t="shared" si="34"/>
        <v>4.7600000000000003E-2</v>
      </c>
      <c r="O73">
        <f t="shared" si="24"/>
        <v>0</v>
      </c>
      <c r="P73">
        <f t="shared" si="35"/>
        <v>7.7499999999999999E-2</v>
      </c>
      <c r="Q73">
        <f t="shared" si="25"/>
        <v>0</v>
      </c>
      <c r="R73">
        <f t="shared" si="36"/>
        <v>2.5000000000000001E-3</v>
      </c>
      <c r="S73">
        <f t="shared" si="26"/>
        <v>0</v>
      </c>
      <c r="T73">
        <f t="shared" si="37"/>
        <v>0.1075</v>
      </c>
      <c r="U73">
        <f t="shared" si="27"/>
        <v>0</v>
      </c>
      <c r="V73" t="b">
        <f t="shared" si="38"/>
        <v>0</v>
      </c>
      <c r="W73" t="b">
        <f t="shared" si="28"/>
        <v>0</v>
      </c>
      <c r="X73">
        <f t="shared" si="39"/>
        <v>0</v>
      </c>
      <c r="Y73">
        <f t="shared" si="29"/>
        <v>0</v>
      </c>
      <c r="Z73" t="b">
        <f t="shared" si="40"/>
        <v>0</v>
      </c>
      <c r="AA73" t="b">
        <f t="shared" si="30"/>
        <v>0</v>
      </c>
      <c r="AB73">
        <v>0</v>
      </c>
      <c r="AD73" s="1">
        <v>371</v>
      </c>
      <c r="AE73" t="e">
        <f>VLOOKUP($AD73,excitation!$A$1:$CV$577,MATCH(C$2,excitation!$A$1:$CV$1,0),0)</f>
        <v>#N/A</v>
      </c>
      <c r="AF73" t="e">
        <f>VLOOKUP($AD73,emission!$A$1:$CV$577,MATCH($C$2,emission!$A$1:$CV$1,0),0)</f>
        <v>#N/A</v>
      </c>
      <c r="AG73">
        <f>VLOOKUP($AD73,excitation!$A$1:$CV$577,MATCH(C$3,excitation!$A$1:$CV$1,0),0)</f>
        <v>0.89129999999999998</v>
      </c>
      <c r="AH73">
        <f>VLOOKUP($AD73,emission!$A$1:$CV$577,MATCH($C$3,emission!$A$1:$CV$1,0),0)</f>
        <v>0</v>
      </c>
      <c r="AI73" t="e">
        <f>VLOOKUP($AD73,excitation!$A$1:$CV$577,MATCH(C$4,excitation!$A$1:$CV$1,0),0)</f>
        <v>#N/A</v>
      </c>
      <c r="AJ73" t="e">
        <f>VLOOKUP($AD73,emission!$A$1:$CV$577,MATCH($C$4,emission!$A$1:$CV$1,0),0)</f>
        <v>#N/A</v>
      </c>
      <c r="AK73">
        <f>VLOOKUP($AD73,excitation!$A$1:$CV$577,MATCH(C$5,excitation!$A$1:$CV$1,0),0)</f>
        <v>4.7600000000000003E-2</v>
      </c>
      <c r="AL73">
        <f>VLOOKUP($AD73,emission!$A$1:$CV$577,MATCH($C$5,emission!$A$1:$CV$1,0),0)</f>
        <v>0</v>
      </c>
      <c r="AM73">
        <f>VLOOKUP($AD73,excitation!$A$1:$CV$577,MATCH(C$6,excitation!$A$1:$CV$1,0),0)</f>
        <v>7.7499999999999999E-2</v>
      </c>
      <c r="AN73">
        <f>VLOOKUP($AD73,emission!$A$1:$CV$577,MATCH($C$6,emission!$A$1:$CV$1,0),0)</f>
        <v>0</v>
      </c>
      <c r="AO73">
        <f>VLOOKUP($AD73,excitation!$A$1:$CV$577,MATCH(C$7,excitation!$A$1:$CV$1,0),0)</f>
        <v>2.5000000000000001E-3</v>
      </c>
      <c r="AP73">
        <f>VLOOKUP($AD73,emission!$A$1:$CV$577,MATCH($C$7,emission!$A$1:$CV$1,0),0)</f>
        <v>0</v>
      </c>
      <c r="AQ73">
        <f>VLOOKUP($AD73,excitation!$A$1:$CV$577,MATCH(C$8,excitation!$A$1:$CV$1,0),0)</f>
        <v>0.1075</v>
      </c>
      <c r="AR73">
        <f>VLOOKUP($AD73,emission!$A$1:$CV$577,MATCH($C$8,emission!$A$1:$CV$1,0),0)</f>
        <v>0</v>
      </c>
      <c r="AS73" t="e">
        <f>VLOOKUP($AD73,excitation!$A$1:$CV$577,MATCH(C$9,excitation!$A$1:$CV$1,0),0)</f>
        <v>#N/A</v>
      </c>
      <c r="AT73" t="e">
        <f>VLOOKUP($AD73,emission!$A$1:$CV$577,MATCH($C$9,emission!$A$1:$CV$1,0),0)</f>
        <v>#N/A</v>
      </c>
      <c r="AU73">
        <f>VLOOKUP($AD73,excitation!$A$1:$CV$577,MATCH(C$10,excitation!$A$1:$CV$1,0),0)</f>
        <v>0</v>
      </c>
      <c r="AV73">
        <f>VLOOKUP($AD73,emission!$A$1:$CV$577,MATCH($C$10,emission!$A$1:$CV$1,0),0)</f>
        <v>0</v>
      </c>
      <c r="AW73" t="e">
        <f>VLOOKUP($AD73,excitation!$A$1:$CV$577,MATCH(C$11,excitation!$A$1:$CV$1,0),0)</f>
        <v>#N/A</v>
      </c>
      <c r="AX73" t="e">
        <f>VLOOKUP($AD73,emission!$A$1:$CV$577,MATCH($C$11,emission!$A$1:$CV$1,0),0)</f>
        <v>#N/A</v>
      </c>
    </row>
    <row r="74" spans="7:50" x14ac:dyDescent="0.25">
      <c r="G74">
        <v>372</v>
      </c>
      <c r="H74" t="b">
        <f t="shared" si="31"/>
        <v>0</v>
      </c>
      <c r="I74" t="b">
        <f t="shared" si="21"/>
        <v>0</v>
      </c>
      <c r="J74">
        <f t="shared" si="32"/>
        <v>0.87350000000000005</v>
      </c>
      <c r="K74">
        <f t="shared" si="22"/>
        <v>0</v>
      </c>
      <c r="L74" t="b">
        <f t="shared" si="33"/>
        <v>0</v>
      </c>
      <c r="M74" t="b">
        <f t="shared" si="23"/>
        <v>0</v>
      </c>
      <c r="N74">
        <f t="shared" si="34"/>
        <v>4.5999999999999999E-2</v>
      </c>
      <c r="O74">
        <f t="shared" si="24"/>
        <v>0</v>
      </c>
      <c r="P74">
        <f t="shared" si="35"/>
        <v>7.51E-2</v>
      </c>
      <c r="Q74">
        <f t="shared" si="25"/>
        <v>0</v>
      </c>
      <c r="R74">
        <f t="shared" si="36"/>
        <v>1.6999999999999999E-3</v>
      </c>
      <c r="S74">
        <f t="shared" si="26"/>
        <v>0</v>
      </c>
      <c r="T74">
        <f t="shared" si="37"/>
        <v>0.1087</v>
      </c>
      <c r="U74">
        <f t="shared" si="27"/>
        <v>0</v>
      </c>
      <c r="V74" t="b">
        <f t="shared" si="38"/>
        <v>0</v>
      </c>
      <c r="W74" t="b">
        <f t="shared" si="28"/>
        <v>0</v>
      </c>
      <c r="X74">
        <f t="shared" si="39"/>
        <v>0</v>
      </c>
      <c r="Y74">
        <f t="shared" si="29"/>
        <v>0</v>
      </c>
      <c r="Z74" t="b">
        <f t="shared" si="40"/>
        <v>0</v>
      </c>
      <c r="AA74" t="b">
        <f t="shared" si="30"/>
        <v>0</v>
      </c>
      <c r="AB74">
        <v>0</v>
      </c>
      <c r="AD74" s="1">
        <v>372</v>
      </c>
      <c r="AE74" t="e">
        <f>VLOOKUP($AD74,excitation!$A$1:$CV$577,MATCH(C$2,excitation!$A$1:$CV$1,0),0)</f>
        <v>#N/A</v>
      </c>
      <c r="AF74" t="e">
        <f>VLOOKUP($AD74,emission!$A$1:$CV$577,MATCH($C$2,emission!$A$1:$CV$1,0),0)</f>
        <v>#N/A</v>
      </c>
      <c r="AG74">
        <f>VLOOKUP($AD74,excitation!$A$1:$CV$577,MATCH(C$3,excitation!$A$1:$CV$1,0),0)</f>
        <v>0.87350000000000005</v>
      </c>
      <c r="AH74">
        <f>VLOOKUP($AD74,emission!$A$1:$CV$577,MATCH($C$3,emission!$A$1:$CV$1,0),0)</f>
        <v>0</v>
      </c>
      <c r="AI74" t="e">
        <f>VLOOKUP($AD74,excitation!$A$1:$CV$577,MATCH(C$4,excitation!$A$1:$CV$1,0),0)</f>
        <v>#N/A</v>
      </c>
      <c r="AJ74" t="e">
        <f>VLOOKUP($AD74,emission!$A$1:$CV$577,MATCH($C$4,emission!$A$1:$CV$1,0),0)</f>
        <v>#N/A</v>
      </c>
      <c r="AK74">
        <f>VLOOKUP($AD74,excitation!$A$1:$CV$577,MATCH(C$5,excitation!$A$1:$CV$1,0),0)</f>
        <v>4.5999999999999999E-2</v>
      </c>
      <c r="AL74">
        <f>VLOOKUP($AD74,emission!$A$1:$CV$577,MATCH($C$5,emission!$A$1:$CV$1,0),0)</f>
        <v>0</v>
      </c>
      <c r="AM74">
        <f>VLOOKUP($AD74,excitation!$A$1:$CV$577,MATCH(C$6,excitation!$A$1:$CV$1,0),0)</f>
        <v>7.51E-2</v>
      </c>
      <c r="AN74">
        <f>VLOOKUP($AD74,emission!$A$1:$CV$577,MATCH($C$6,emission!$A$1:$CV$1,0),0)</f>
        <v>0</v>
      </c>
      <c r="AO74">
        <f>VLOOKUP($AD74,excitation!$A$1:$CV$577,MATCH(C$7,excitation!$A$1:$CV$1,0),0)</f>
        <v>1.6999999999999999E-3</v>
      </c>
      <c r="AP74">
        <f>VLOOKUP($AD74,emission!$A$1:$CV$577,MATCH($C$7,emission!$A$1:$CV$1,0),0)</f>
        <v>0</v>
      </c>
      <c r="AQ74">
        <f>VLOOKUP($AD74,excitation!$A$1:$CV$577,MATCH(C$8,excitation!$A$1:$CV$1,0),0)</f>
        <v>0.1087</v>
      </c>
      <c r="AR74">
        <f>VLOOKUP($AD74,emission!$A$1:$CV$577,MATCH($C$8,emission!$A$1:$CV$1,0),0)</f>
        <v>0</v>
      </c>
      <c r="AS74" t="e">
        <f>VLOOKUP($AD74,excitation!$A$1:$CV$577,MATCH(C$9,excitation!$A$1:$CV$1,0),0)</f>
        <v>#N/A</v>
      </c>
      <c r="AT74" t="e">
        <f>VLOOKUP($AD74,emission!$A$1:$CV$577,MATCH($C$9,emission!$A$1:$CV$1,0),0)</f>
        <v>#N/A</v>
      </c>
      <c r="AU74">
        <f>VLOOKUP($AD74,excitation!$A$1:$CV$577,MATCH(C$10,excitation!$A$1:$CV$1,0),0)</f>
        <v>0</v>
      </c>
      <c r="AV74">
        <f>VLOOKUP($AD74,emission!$A$1:$CV$577,MATCH($C$10,emission!$A$1:$CV$1,0),0)</f>
        <v>0</v>
      </c>
      <c r="AW74" t="e">
        <f>VLOOKUP($AD74,excitation!$A$1:$CV$577,MATCH(C$11,excitation!$A$1:$CV$1,0),0)</f>
        <v>#N/A</v>
      </c>
      <c r="AX74" t="e">
        <f>VLOOKUP($AD74,emission!$A$1:$CV$577,MATCH($C$11,emission!$A$1:$CV$1,0),0)</f>
        <v>#N/A</v>
      </c>
    </row>
    <row r="75" spans="7:50" x14ac:dyDescent="0.25">
      <c r="G75">
        <v>373</v>
      </c>
      <c r="H75" t="b">
        <f t="shared" si="31"/>
        <v>0</v>
      </c>
      <c r="I75" t="b">
        <f t="shared" si="21"/>
        <v>0</v>
      </c>
      <c r="J75">
        <f t="shared" si="32"/>
        <v>0.85450000000000004</v>
      </c>
      <c r="K75">
        <f t="shared" si="22"/>
        <v>0</v>
      </c>
      <c r="L75" t="b">
        <f t="shared" si="33"/>
        <v>0</v>
      </c>
      <c r="M75" t="b">
        <f t="shared" si="23"/>
        <v>0</v>
      </c>
      <c r="N75">
        <f t="shared" si="34"/>
        <v>4.4400000000000002E-2</v>
      </c>
      <c r="O75">
        <f t="shared" si="24"/>
        <v>0</v>
      </c>
      <c r="P75">
        <f t="shared" si="35"/>
        <v>7.2800000000000004E-2</v>
      </c>
      <c r="Q75">
        <f t="shared" si="25"/>
        <v>0</v>
      </c>
      <c r="R75">
        <f t="shared" si="36"/>
        <v>3.2000000000000002E-3</v>
      </c>
      <c r="S75">
        <f t="shared" si="26"/>
        <v>0</v>
      </c>
      <c r="T75">
        <f t="shared" si="37"/>
        <v>0.1111</v>
      </c>
      <c r="U75">
        <f t="shared" si="27"/>
        <v>0</v>
      </c>
      <c r="V75" t="b">
        <f t="shared" si="38"/>
        <v>0</v>
      </c>
      <c r="W75" t="b">
        <f t="shared" si="28"/>
        <v>0</v>
      </c>
      <c r="X75">
        <f t="shared" si="39"/>
        <v>0</v>
      </c>
      <c r="Y75">
        <f t="shared" si="29"/>
        <v>0</v>
      </c>
      <c r="Z75" t="b">
        <f t="shared" si="40"/>
        <v>0</v>
      </c>
      <c r="AA75" t="b">
        <f t="shared" si="30"/>
        <v>0</v>
      </c>
      <c r="AB75">
        <v>0</v>
      </c>
      <c r="AD75" s="1">
        <v>373</v>
      </c>
      <c r="AE75" t="e">
        <f>VLOOKUP($AD75,excitation!$A$1:$CV$577,MATCH(C$2,excitation!$A$1:$CV$1,0),0)</f>
        <v>#N/A</v>
      </c>
      <c r="AF75" t="e">
        <f>VLOOKUP($AD75,emission!$A$1:$CV$577,MATCH($C$2,emission!$A$1:$CV$1,0),0)</f>
        <v>#N/A</v>
      </c>
      <c r="AG75">
        <f>VLOOKUP($AD75,excitation!$A$1:$CV$577,MATCH(C$3,excitation!$A$1:$CV$1,0),0)</f>
        <v>0.85450000000000004</v>
      </c>
      <c r="AH75">
        <f>VLOOKUP($AD75,emission!$A$1:$CV$577,MATCH($C$3,emission!$A$1:$CV$1,0),0)</f>
        <v>0</v>
      </c>
      <c r="AI75" t="e">
        <f>VLOOKUP($AD75,excitation!$A$1:$CV$577,MATCH(C$4,excitation!$A$1:$CV$1,0),0)</f>
        <v>#N/A</v>
      </c>
      <c r="AJ75" t="e">
        <f>VLOOKUP($AD75,emission!$A$1:$CV$577,MATCH($C$4,emission!$A$1:$CV$1,0),0)</f>
        <v>#N/A</v>
      </c>
      <c r="AK75">
        <f>VLOOKUP($AD75,excitation!$A$1:$CV$577,MATCH(C$5,excitation!$A$1:$CV$1,0),0)</f>
        <v>4.4400000000000002E-2</v>
      </c>
      <c r="AL75">
        <f>VLOOKUP($AD75,emission!$A$1:$CV$577,MATCH($C$5,emission!$A$1:$CV$1,0),0)</f>
        <v>0</v>
      </c>
      <c r="AM75">
        <f>VLOOKUP($AD75,excitation!$A$1:$CV$577,MATCH(C$6,excitation!$A$1:$CV$1,0),0)</f>
        <v>7.2800000000000004E-2</v>
      </c>
      <c r="AN75">
        <f>VLOOKUP($AD75,emission!$A$1:$CV$577,MATCH($C$6,emission!$A$1:$CV$1,0),0)</f>
        <v>0</v>
      </c>
      <c r="AO75">
        <f>VLOOKUP($AD75,excitation!$A$1:$CV$577,MATCH(C$7,excitation!$A$1:$CV$1,0),0)</f>
        <v>3.2000000000000002E-3</v>
      </c>
      <c r="AP75">
        <f>VLOOKUP($AD75,emission!$A$1:$CV$577,MATCH($C$7,emission!$A$1:$CV$1,0),0)</f>
        <v>0</v>
      </c>
      <c r="AQ75">
        <f>VLOOKUP($AD75,excitation!$A$1:$CV$577,MATCH(C$8,excitation!$A$1:$CV$1,0),0)</f>
        <v>0.1111</v>
      </c>
      <c r="AR75">
        <f>VLOOKUP($AD75,emission!$A$1:$CV$577,MATCH($C$8,emission!$A$1:$CV$1,0),0)</f>
        <v>0</v>
      </c>
      <c r="AS75" t="e">
        <f>VLOOKUP($AD75,excitation!$A$1:$CV$577,MATCH(C$9,excitation!$A$1:$CV$1,0),0)</f>
        <v>#N/A</v>
      </c>
      <c r="AT75" t="e">
        <f>VLOOKUP($AD75,emission!$A$1:$CV$577,MATCH($C$9,emission!$A$1:$CV$1,0),0)</f>
        <v>#N/A</v>
      </c>
      <c r="AU75">
        <f>VLOOKUP($AD75,excitation!$A$1:$CV$577,MATCH(C$10,excitation!$A$1:$CV$1,0),0)</f>
        <v>0</v>
      </c>
      <c r="AV75">
        <f>VLOOKUP($AD75,emission!$A$1:$CV$577,MATCH($C$10,emission!$A$1:$CV$1,0),0)</f>
        <v>0</v>
      </c>
      <c r="AW75" t="e">
        <f>VLOOKUP($AD75,excitation!$A$1:$CV$577,MATCH(C$11,excitation!$A$1:$CV$1,0),0)</f>
        <v>#N/A</v>
      </c>
      <c r="AX75" t="e">
        <f>VLOOKUP($AD75,emission!$A$1:$CV$577,MATCH($C$11,emission!$A$1:$CV$1,0),0)</f>
        <v>#N/A</v>
      </c>
    </row>
    <row r="76" spans="7:50" x14ac:dyDescent="0.25">
      <c r="G76">
        <v>374</v>
      </c>
      <c r="H76" t="b">
        <f t="shared" si="31"/>
        <v>0</v>
      </c>
      <c r="I76" t="b">
        <f t="shared" si="21"/>
        <v>0</v>
      </c>
      <c r="J76">
        <f t="shared" si="32"/>
        <v>0.8377</v>
      </c>
      <c r="K76">
        <f t="shared" si="22"/>
        <v>0</v>
      </c>
      <c r="L76" t="b">
        <f t="shared" si="33"/>
        <v>0</v>
      </c>
      <c r="M76" t="b">
        <f t="shared" si="23"/>
        <v>0</v>
      </c>
      <c r="N76">
        <f t="shared" si="34"/>
        <v>4.3999999999999997E-2</v>
      </c>
      <c r="O76">
        <f t="shared" si="24"/>
        <v>0</v>
      </c>
      <c r="P76">
        <f t="shared" si="35"/>
        <v>7.1199999999999999E-2</v>
      </c>
      <c r="Q76">
        <f t="shared" si="25"/>
        <v>0</v>
      </c>
      <c r="R76">
        <f t="shared" si="36"/>
        <v>1.8E-3</v>
      </c>
      <c r="S76">
        <f t="shared" si="26"/>
        <v>0</v>
      </c>
      <c r="T76">
        <f t="shared" si="37"/>
        <v>0.1123</v>
      </c>
      <c r="U76">
        <f t="shared" si="27"/>
        <v>0</v>
      </c>
      <c r="V76" t="b">
        <f t="shared" si="38"/>
        <v>0</v>
      </c>
      <c r="W76" t="b">
        <f t="shared" si="28"/>
        <v>0</v>
      </c>
      <c r="X76">
        <f t="shared" si="39"/>
        <v>0</v>
      </c>
      <c r="Y76">
        <f t="shared" si="29"/>
        <v>0</v>
      </c>
      <c r="Z76" t="b">
        <f t="shared" si="40"/>
        <v>0</v>
      </c>
      <c r="AA76" t="b">
        <f t="shared" si="30"/>
        <v>0</v>
      </c>
      <c r="AB76">
        <v>0</v>
      </c>
      <c r="AD76" s="1">
        <v>374</v>
      </c>
      <c r="AE76" t="e">
        <f>VLOOKUP($AD76,excitation!$A$1:$CV$577,MATCH(C$2,excitation!$A$1:$CV$1,0),0)</f>
        <v>#N/A</v>
      </c>
      <c r="AF76" t="e">
        <f>VLOOKUP($AD76,emission!$A$1:$CV$577,MATCH($C$2,emission!$A$1:$CV$1,0),0)</f>
        <v>#N/A</v>
      </c>
      <c r="AG76">
        <f>VLOOKUP($AD76,excitation!$A$1:$CV$577,MATCH(C$3,excitation!$A$1:$CV$1,0),0)</f>
        <v>0.8377</v>
      </c>
      <c r="AH76">
        <f>VLOOKUP($AD76,emission!$A$1:$CV$577,MATCH($C$3,emission!$A$1:$CV$1,0),0)</f>
        <v>0</v>
      </c>
      <c r="AI76" t="e">
        <f>VLOOKUP($AD76,excitation!$A$1:$CV$577,MATCH(C$4,excitation!$A$1:$CV$1,0),0)</f>
        <v>#N/A</v>
      </c>
      <c r="AJ76" t="e">
        <f>VLOOKUP($AD76,emission!$A$1:$CV$577,MATCH($C$4,emission!$A$1:$CV$1,0),0)</f>
        <v>#N/A</v>
      </c>
      <c r="AK76">
        <f>VLOOKUP($AD76,excitation!$A$1:$CV$577,MATCH(C$5,excitation!$A$1:$CV$1,0),0)</f>
        <v>4.3999999999999997E-2</v>
      </c>
      <c r="AL76">
        <f>VLOOKUP($AD76,emission!$A$1:$CV$577,MATCH($C$5,emission!$A$1:$CV$1,0),0)</f>
        <v>0</v>
      </c>
      <c r="AM76">
        <f>VLOOKUP($AD76,excitation!$A$1:$CV$577,MATCH(C$6,excitation!$A$1:$CV$1,0),0)</f>
        <v>7.1199999999999999E-2</v>
      </c>
      <c r="AN76">
        <f>VLOOKUP($AD76,emission!$A$1:$CV$577,MATCH($C$6,emission!$A$1:$CV$1,0),0)</f>
        <v>0</v>
      </c>
      <c r="AO76">
        <f>VLOOKUP($AD76,excitation!$A$1:$CV$577,MATCH(C$7,excitation!$A$1:$CV$1,0),0)</f>
        <v>1.8E-3</v>
      </c>
      <c r="AP76">
        <f>VLOOKUP($AD76,emission!$A$1:$CV$577,MATCH($C$7,emission!$A$1:$CV$1,0),0)</f>
        <v>0</v>
      </c>
      <c r="AQ76">
        <f>VLOOKUP($AD76,excitation!$A$1:$CV$577,MATCH(C$8,excitation!$A$1:$CV$1,0),0)</f>
        <v>0.1123</v>
      </c>
      <c r="AR76">
        <f>VLOOKUP($AD76,emission!$A$1:$CV$577,MATCH($C$8,emission!$A$1:$CV$1,0),0)</f>
        <v>0</v>
      </c>
      <c r="AS76" t="e">
        <f>VLOOKUP($AD76,excitation!$A$1:$CV$577,MATCH(C$9,excitation!$A$1:$CV$1,0),0)</f>
        <v>#N/A</v>
      </c>
      <c r="AT76" t="e">
        <f>VLOOKUP($AD76,emission!$A$1:$CV$577,MATCH($C$9,emission!$A$1:$CV$1,0),0)</f>
        <v>#N/A</v>
      </c>
      <c r="AU76">
        <f>VLOOKUP($AD76,excitation!$A$1:$CV$577,MATCH(C$10,excitation!$A$1:$CV$1,0),0)</f>
        <v>0</v>
      </c>
      <c r="AV76">
        <f>VLOOKUP($AD76,emission!$A$1:$CV$577,MATCH($C$10,emission!$A$1:$CV$1,0),0)</f>
        <v>0</v>
      </c>
      <c r="AW76" t="e">
        <f>VLOOKUP($AD76,excitation!$A$1:$CV$577,MATCH(C$11,excitation!$A$1:$CV$1,0),0)</f>
        <v>#N/A</v>
      </c>
      <c r="AX76" t="e">
        <f>VLOOKUP($AD76,emission!$A$1:$CV$577,MATCH($C$11,emission!$A$1:$CV$1,0),0)</f>
        <v>#N/A</v>
      </c>
    </row>
    <row r="77" spans="7:50" x14ac:dyDescent="0.25">
      <c r="G77">
        <v>375</v>
      </c>
      <c r="H77" t="b">
        <f t="shared" si="31"/>
        <v>0</v>
      </c>
      <c r="I77" t="b">
        <f t="shared" si="21"/>
        <v>0</v>
      </c>
      <c r="J77">
        <f t="shared" si="32"/>
        <v>0.81759999999999999</v>
      </c>
      <c r="K77">
        <f t="shared" si="22"/>
        <v>3.0999999999999999E-3</v>
      </c>
      <c r="L77" t="b">
        <f t="shared" si="33"/>
        <v>0</v>
      </c>
      <c r="M77" t="b">
        <f t="shared" si="23"/>
        <v>0</v>
      </c>
      <c r="N77">
        <f t="shared" si="34"/>
        <v>4.2900000000000001E-2</v>
      </c>
      <c r="O77">
        <f t="shared" si="24"/>
        <v>0</v>
      </c>
      <c r="P77">
        <f t="shared" si="35"/>
        <v>6.8400000000000002E-2</v>
      </c>
      <c r="Q77">
        <f t="shared" si="25"/>
        <v>0</v>
      </c>
      <c r="R77">
        <f t="shared" si="36"/>
        <v>1E-4</v>
      </c>
      <c r="S77">
        <f t="shared" si="26"/>
        <v>0</v>
      </c>
      <c r="T77">
        <f t="shared" si="37"/>
        <v>0.1152</v>
      </c>
      <c r="U77">
        <f t="shared" si="27"/>
        <v>0</v>
      </c>
      <c r="V77" t="b">
        <f t="shared" si="38"/>
        <v>0</v>
      </c>
      <c r="W77" t="b">
        <f t="shared" si="28"/>
        <v>0</v>
      </c>
      <c r="X77">
        <f t="shared" si="39"/>
        <v>0</v>
      </c>
      <c r="Y77">
        <f t="shared" si="29"/>
        <v>0</v>
      </c>
      <c r="Z77" t="b">
        <f t="shared" si="40"/>
        <v>0</v>
      </c>
      <c r="AA77" t="b">
        <f t="shared" si="30"/>
        <v>0</v>
      </c>
      <c r="AB77">
        <v>0</v>
      </c>
      <c r="AD77" s="1">
        <v>375</v>
      </c>
      <c r="AE77" t="e">
        <f>VLOOKUP($AD77,excitation!$A$1:$CV$577,MATCH(C$2,excitation!$A$1:$CV$1,0),0)</f>
        <v>#N/A</v>
      </c>
      <c r="AF77" t="e">
        <f>VLOOKUP($AD77,emission!$A$1:$CV$577,MATCH($C$2,emission!$A$1:$CV$1,0),0)</f>
        <v>#N/A</v>
      </c>
      <c r="AG77">
        <f>VLOOKUP($AD77,excitation!$A$1:$CV$577,MATCH(C$3,excitation!$A$1:$CV$1,0),0)</f>
        <v>0.81759999999999999</v>
      </c>
      <c r="AH77">
        <f>VLOOKUP($AD77,emission!$A$1:$CV$577,MATCH($C$3,emission!$A$1:$CV$1,0),0)</f>
        <v>3.0999999999999999E-3</v>
      </c>
      <c r="AI77" t="e">
        <f>VLOOKUP($AD77,excitation!$A$1:$CV$577,MATCH(C$4,excitation!$A$1:$CV$1,0),0)</f>
        <v>#N/A</v>
      </c>
      <c r="AJ77" t="e">
        <f>VLOOKUP($AD77,emission!$A$1:$CV$577,MATCH($C$4,emission!$A$1:$CV$1,0),0)</f>
        <v>#N/A</v>
      </c>
      <c r="AK77">
        <f>VLOOKUP($AD77,excitation!$A$1:$CV$577,MATCH(C$5,excitation!$A$1:$CV$1,0),0)</f>
        <v>4.2900000000000001E-2</v>
      </c>
      <c r="AL77">
        <f>VLOOKUP($AD77,emission!$A$1:$CV$577,MATCH($C$5,emission!$A$1:$CV$1,0),0)</f>
        <v>0</v>
      </c>
      <c r="AM77">
        <f>VLOOKUP($AD77,excitation!$A$1:$CV$577,MATCH(C$6,excitation!$A$1:$CV$1,0),0)</f>
        <v>6.8400000000000002E-2</v>
      </c>
      <c r="AN77">
        <f>VLOOKUP($AD77,emission!$A$1:$CV$577,MATCH($C$6,emission!$A$1:$CV$1,0),0)</f>
        <v>0</v>
      </c>
      <c r="AO77">
        <f>VLOOKUP($AD77,excitation!$A$1:$CV$577,MATCH(C$7,excitation!$A$1:$CV$1,0),0)</f>
        <v>1E-4</v>
      </c>
      <c r="AP77">
        <f>VLOOKUP($AD77,emission!$A$1:$CV$577,MATCH($C$7,emission!$A$1:$CV$1,0),0)</f>
        <v>0</v>
      </c>
      <c r="AQ77">
        <f>VLOOKUP($AD77,excitation!$A$1:$CV$577,MATCH(C$8,excitation!$A$1:$CV$1,0),0)</f>
        <v>0.1152</v>
      </c>
      <c r="AR77">
        <f>VLOOKUP($AD77,emission!$A$1:$CV$577,MATCH($C$8,emission!$A$1:$CV$1,0),0)</f>
        <v>0</v>
      </c>
      <c r="AS77" t="e">
        <f>VLOOKUP($AD77,excitation!$A$1:$CV$577,MATCH(C$9,excitation!$A$1:$CV$1,0),0)</f>
        <v>#N/A</v>
      </c>
      <c r="AT77" t="e">
        <f>VLOOKUP($AD77,emission!$A$1:$CV$577,MATCH($C$9,emission!$A$1:$CV$1,0),0)</f>
        <v>#N/A</v>
      </c>
      <c r="AU77">
        <f>VLOOKUP($AD77,excitation!$A$1:$CV$577,MATCH(C$10,excitation!$A$1:$CV$1,0),0)</f>
        <v>0</v>
      </c>
      <c r="AV77">
        <f>VLOOKUP($AD77,emission!$A$1:$CV$577,MATCH($C$10,emission!$A$1:$CV$1,0),0)</f>
        <v>0</v>
      </c>
      <c r="AW77" t="e">
        <f>VLOOKUP($AD77,excitation!$A$1:$CV$577,MATCH(C$11,excitation!$A$1:$CV$1,0),0)</f>
        <v>#N/A</v>
      </c>
      <c r="AX77" t="e">
        <f>VLOOKUP($AD77,emission!$A$1:$CV$577,MATCH($C$11,emission!$A$1:$CV$1,0),0)</f>
        <v>#N/A</v>
      </c>
    </row>
    <row r="78" spans="7:50" x14ac:dyDescent="0.25">
      <c r="G78">
        <v>376</v>
      </c>
      <c r="H78" t="b">
        <f t="shared" si="31"/>
        <v>0</v>
      </c>
      <c r="I78" t="b">
        <f t="shared" si="21"/>
        <v>0</v>
      </c>
      <c r="J78">
        <f t="shared" si="32"/>
        <v>0.79820000000000002</v>
      </c>
      <c r="K78">
        <f t="shared" si="22"/>
        <v>3.8E-3</v>
      </c>
      <c r="L78" t="b">
        <f t="shared" si="33"/>
        <v>0</v>
      </c>
      <c r="M78" t="b">
        <f t="shared" si="23"/>
        <v>0</v>
      </c>
      <c r="N78">
        <f t="shared" si="34"/>
        <v>4.2000000000000003E-2</v>
      </c>
      <c r="O78">
        <f t="shared" si="24"/>
        <v>0</v>
      </c>
      <c r="P78">
        <f t="shared" si="35"/>
        <v>6.6299999999999998E-2</v>
      </c>
      <c r="Q78">
        <f t="shared" si="25"/>
        <v>0</v>
      </c>
      <c r="R78">
        <f t="shared" si="36"/>
        <v>4.7000000000000002E-3</v>
      </c>
      <c r="S78">
        <f t="shared" si="26"/>
        <v>0</v>
      </c>
      <c r="T78">
        <f t="shared" si="37"/>
        <v>0.1137</v>
      </c>
      <c r="U78">
        <f t="shared" si="27"/>
        <v>0</v>
      </c>
      <c r="V78" t="b">
        <f t="shared" si="38"/>
        <v>0</v>
      </c>
      <c r="W78" t="b">
        <f t="shared" si="28"/>
        <v>0</v>
      </c>
      <c r="X78">
        <f t="shared" si="39"/>
        <v>0</v>
      </c>
      <c r="Y78">
        <f t="shared" si="29"/>
        <v>0</v>
      </c>
      <c r="Z78" t="b">
        <f t="shared" si="40"/>
        <v>0</v>
      </c>
      <c r="AA78" t="b">
        <f t="shared" si="30"/>
        <v>0</v>
      </c>
      <c r="AB78">
        <v>0</v>
      </c>
      <c r="AD78" s="1">
        <v>376</v>
      </c>
      <c r="AE78" t="e">
        <f>VLOOKUP($AD78,excitation!$A$1:$CV$577,MATCH(C$2,excitation!$A$1:$CV$1,0),0)</f>
        <v>#N/A</v>
      </c>
      <c r="AF78" t="e">
        <f>VLOOKUP($AD78,emission!$A$1:$CV$577,MATCH($C$2,emission!$A$1:$CV$1,0),0)</f>
        <v>#N/A</v>
      </c>
      <c r="AG78">
        <f>VLOOKUP($AD78,excitation!$A$1:$CV$577,MATCH(C$3,excitation!$A$1:$CV$1,0),0)</f>
        <v>0.79820000000000002</v>
      </c>
      <c r="AH78">
        <f>VLOOKUP($AD78,emission!$A$1:$CV$577,MATCH($C$3,emission!$A$1:$CV$1,0),0)</f>
        <v>3.8E-3</v>
      </c>
      <c r="AI78" t="e">
        <f>VLOOKUP($AD78,excitation!$A$1:$CV$577,MATCH(C$4,excitation!$A$1:$CV$1,0),0)</f>
        <v>#N/A</v>
      </c>
      <c r="AJ78" t="e">
        <f>VLOOKUP($AD78,emission!$A$1:$CV$577,MATCH($C$4,emission!$A$1:$CV$1,0),0)</f>
        <v>#N/A</v>
      </c>
      <c r="AK78">
        <f>VLOOKUP($AD78,excitation!$A$1:$CV$577,MATCH(C$5,excitation!$A$1:$CV$1,0),0)</f>
        <v>4.2000000000000003E-2</v>
      </c>
      <c r="AL78">
        <f>VLOOKUP($AD78,emission!$A$1:$CV$577,MATCH($C$5,emission!$A$1:$CV$1,0),0)</f>
        <v>0</v>
      </c>
      <c r="AM78">
        <f>VLOOKUP($AD78,excitation!$A$1:$CV$577,MATCH(C$6,excitation!$A$1:$CV$1,0),0)</f>
        <v>6.6299999999999998E-2</v>
      </c>
      <c r="AN78">
        <f>VLOOKUP($AD78,emission!$A$1:$CV$577,MATCH($C$6,emission!$A$1:$CV$1,0),0)</f>
        <v>0</v>
      </c>
      <c r="AO78">
        <f>VLOOKUP($AD78,excitation!$A$1:$CV$577,MATCH(C$7,excitation!$A$1:$CV$1,0),0)</f>
        <v>4.7000000000000002E-3</v>
      </c>
      <c r="AP78">
        <f>VLOOKUP($AD78,emission!$A$1:$CV$577,MATCH($C$7,emission!$A$1:$CV$1,0),0)</f>
        <v>0</v>
      </c>
      <c r="AQ78">
        <f>VLOOKUP($AD78,excitation!$A$1:$CV$577,MATCH(C$8,excitation!$A$1:$CV$1,0),0)</f>
        <v>0.1137</v>
      </c>
      <c r="AR78">
        <f>VLOOKUP($AD78,emission!$A$1:$CV$577,MATCH($C$8,emission!$A$1:$CV$1,0),0)</f>
        <v>0</v>
      </c>
      <c r="AS78" t="e">
        <f>VLOOKUP($AD78,excitation!$A$1:$CV$577,MATCH(C$9,excitation!$A$1:$CV$1,0),0)</f>
        <v>#N/A</v>
      </c>
      <c r="AT78" t="e">
        <f>VLOOKUP($AD78,emission!$A$1:$CV$577,MATCH($C$9,emission!$A$1:$CV$1,0),0)</f>
        <v>#N/A</v>
      </c>
      <c r="AU78">
        <f>VLOOKUP($AD78,excitation!$A$1:$CV$577,MATCH(C$10,excitation!$A$1:$CV$1,0),0)</f>
        <v>0</v>
      </c>
      <c r="AV78">
        <f>VLOOKUP($AD78,emission!$A$1:$CV$577,MATCH($C$10,emission!$A$1:$CV$1,0),0)</f>
        <v>0</v>
      </c>
      <c r="AW78" t="e">
        <f>VLOOKUP($AD78,excitation!$A$1:$CV$577,MATCH(C$11,excitation!$A$1:$CV$1,0),0)</f>
        <v>#N/A</v>
      </c>
      <c r="AX78" t="e">
        <f>VLOOKUP($AD78,emission!$A$1:$CV$577,MATCH($C$11,emission!$A$1:$CV$1,0),0)</f>
        <v>#N/A</v>
      </c>
    </row>
    <row r="79" spans="7:50" x14ac:dyDescent="0.25">
      <c r="G79">
        <v>377</v>
      </c>
      <c r="H79" t="b">
        <f t="shared" si="31"/>
        <v>0</v>
      </c>
      <c r="I79" t="b">
        <f t="shared" si="21"/>
        <v>0</v>
      </c>
      <c r="J79">
        <f t="shared" si="32"/>
        <v>0.77659999999999996</v>
      </c>
      <c r="K79">
        <f t="shared" si="22"/>
        <v>4.4000000000000003E-3</v>
      </c>
      <c r="L79" t="b">
        <f t="shared" si="33"/>
        <v>0</v>
      </c>
      <c r="M79" t="b">
        <f t="shared" si="23"/>
        <v>0</v>
      </c>
      <c r="N79">
        <f t="shared" si="34"/>
        <v>4.07E-2</v>
      </c>
      <c r="O79">
        <f t="shared" si="24"/>
        <v>0</v>
      </c>
      <c r="P79">
        <f t="shared" si="35"/>
        <v>6.3399999999999998E-2</v>
      </c>
      <c r="Q79">
        <f t="shared" si="25"/>
        <v>0</v>
      </c>
      <c r="R79">
        <f t="shared" si="36"/>
        <v>4.4999999999999997E-3</v>
      </c>
      <c r="S79">
        <f t="shared" si="26"/>
        <v>0</v>
      </c>
      <c r="T79">
        <f t="shared" si="37"/>
        <v>0.11360000000000001</v>
      </c>
      <c r="U79">
        <f t="shared" si="27"/>
        <v>0</v>
      </c>
      <c r="V79" t="b">
        <f t="shared" si="38"/>
        <v>0</v>
      </c>
      <c r="W79" t="b">
        <f t="shared" si="28"/>
        <v>0</v>
      </c>
      <c r="X79">
        <f t="shared" si="39"/>
        <v>0</v>
      </c>
      <c r="Y79">
        <f t="shared" si="29"/>
        <v>0</v>
      </c>
      <c r="Z79" t="b">
        <f t="shared" si="40"/>
        <v>0</v>
      </c>
      <c r="AA79" t="b">
        <f t="shared" si="30"/>
        <v>0</v>
      </c>
      <c r="AB79">
        <v>0</v>
      </c>
      <c r="AD79" s="1">
        <v>377</v>
      </c>
      <c r="AE79" t="e">
        <f>VLOOKUP($AD79,excitation!$A$1:$CV$577,MATCH(C$2,excitation!$A$1:$CV$1,0),0)</f>
        <v>#N/A</v>
      </c>
      <c r="AF79" t="e">
        <f>VLOOKUP($AD79,emission!$A$1:$CV$577,MATCH($C$2,emission!$A$1:$CV$1,0),0)</f>
        <v>#N/A</v>
      </c>
      <c r="AG79">
        <f>VLOOKUP($AD79,excitation!$A$1:$CV$577,MATCH(C$3,excitation!$A$1:$CV$1,0),0)</f>
        <v>0.77659999999999996</v>
      </c>
      <c r="AH79">
        <f>VLOOKUP($AD79,emission!$A$1:$CV$577,MATCH($C$3,emission!$A$1:$CV$1,0),0)</f>
        <v>4.4000000000000003E-3</v>
      </c>
      <c r="AI79" t="e">
        <f>VLOOKUP($AD79,excitation!$A$1:$CV$577,MATCH(C$4,excitation!$A$1:$CV$1,0),0)</f>
        <v>#N/A</v>
      </c>
      <c r="AJ79" t="e">
        <f>VLOOKUP($AD79,emission!$A$1:$CV$577,MATCH($C$4,emission!$A$1:$CV$1,0),0)</f>
        <v>#N/A</v>
      </c>
      <c r="AK79">
        <f>VLOOKUP($AD79,excitation!$A$1:$CV$577,MATCH(C$5,excitation!$A$1:$CV$1,0),0)</f>
        <v>4.07E-2</v>
      </c>
      <c r="AL79">
        <f>VLOOKUP($AD79,emission!$A$1:$CV$577,MATCH($C$5,emission!$A$1:$CV$1,0),0)</f>
        <v>0</v>
      </c>
      <c r="AM79">
        <f>VLOOKUP($AD79,excitation!$A$1:$CV$577,MATCH(C$6,excitation!$A$1:$CV$1,0),0)</f>
        <v>6.3399999999999998E-2</v>
      </c>
      <c r="AN79">
        <f>VLOOKUP($AD79,emission!$A$1:$CV$577,MATCH($C$6,emission!$A$1:$CV$1,0),0)</f>
        <v>0</v>
      </c>
      <c r="AO79">
        <f>VLOOKUP($AD79,excitation!$A$1:$CV$577,MATCH(C$7,excitation!$A$1:$CV$1,0),0)</f>
        <v>4.4999999999999997E-3</v>
      </c>
      <c r="AP79">
        <f>VLOOKUP($AD79,emission!$A$1:$CV$577,MATCH($C$7,emission!$A$1:$CV$1,0),0)</f>
        <v>0</v>
      </c>
      <c r="AQ79">
        <f>VLOOKUP($AD79,excitation!$A$1:$CV$577,MATCH(C$8,excitation!$A$1:$CV$1,0),0)</f>
        <v>0.11360000000000001</v>
      </c>
      <c r="AR79">
        <f>VLOOKUP($AD79,emission!$A$1:$CV$577,MATCH($C$8,emission!$A$1:$CV$1,0),0)</f>
        <v>0</v>
      </c>
      <c r="AS79" t="e">
        <f>VLOOKUP($AD79,excitation!$A$1:$CV$577,MATCH(C$9,excitation!$A$1:$CV$1,0),0)</f>
        <v>#N/A</v>
      </c>
      <c r="AT79" t="e">
        <f>VLOOKUP($AD79,emission!$A$1:$CV$577,MATCH($C$9,emission!$A$1:$CV$1,0),0)</f>
        <v>#N/A</v>
      </c>
      <c r="AU79">
        <f>VLOOKUP($AD79,excitation!$A$1:$CV$577,MATCH(C$10,excitation!$A$1:$CV$1,0),0)</f>
        <v>0</v>
      </c>
      <c r="AV79">
        <f>VLOOKUP($AD79,emission!$A$1:$CV$577,MATCH($C$10,emission!$A$1:$CV$1,0),0)</f>
        <v>0</v>
      </c>
      <c r="AW79" t="e">
        <f>VLOOKUP($AD79,excitation!$A$1:$CV$577,MATCH(C$11,excitation!$A$1:$CV$1,0),0)</f>
        <v>#N/A</v>
      </c>
      <c r="AX79" t="e">
        <f>VLOOKUP($AD79,emission!$A$1:$CV$577,MATCH($C$11,emission!$A$1:$CV$1,0),0)</f>
        <v>#N/A</v>
      </c>
    </row>
    <row r="80" spans="7:50" x14ac:dyDescent="0.25">
      <c r="G80">
        <v>378</v>
      </c>
      <c r="H80" t="b">
        <f t="shared" si="31"/>
        <v>0</v>
      </c>
      <c r="I80" t="b">
        <f t="shared" si="21"/>
        <v>0</v>
      </c>
      <c r="J80">
        <f t="shared" si="32"/>
        <v>0.75560000000000005</v>
      </c>
      <c r="K80">
        <f t="shared" si="22"/>
        <v>4.4000000000000003E-3</v>
      </c>
      <c r="L80" t="b">
        <f t="shared" si="33"/>
        <v>0</v>
      </c>
      <c r="M80" t="b">
        <f t="shared" si="23"/>
        <v>0</v>
      </c>
      <c r="N80">
        <f t="shared" si="34"/>
        <v>3.9600000000000003E-2</v>
      </c>
      <c r="O80">
        <f t="shared" si="24"/>
        <v>0</v>
      </c>
      <c r="P80">
        <f t="shared" si="35"/>
        <v>6.0999999999999999E-2</v>
      </c>
      <c r="Q80">
        <f t="shared" si="25"/>
        <v>0</v>
      </c>
      <c r="R80">
        <f t="shared" si="36"/>
        <v>1E-4</v>
      </c>
      <c r="S80">
        <f t="shared" si="26"/>
        <v>0</v>
      </c>
      <c r="T80">
        <f t="shared" si="37"/>
        <v>0.11559999999999999</v>
      </c>
      <c r="U80">
        <f t="shared" si="27"/>
        <v>0</v>
      </c>
      <c r="V80" t="b">
        <f t="shared" si="38"/>
        <v>0</v>
      </c>
      <c r="W80" t="b">
        <f t="shared" si="28"/>
        <v>0</v>
      </c>
      <c r="X80">
        <f t="shared" si="39"/>
        <v>0</v>
      </c>
      <c r="Y80">
        <f t="shared" si="29"/>
        <v>0</v>
      </c>
      <c r="Z80" t="b">
        <f t="shared" si="40"/>
        <v>0</v>
      </c>
      <c r="AA80" t="b">
        <f t="shared" si="30"/>
        <v>0</v>
      </c>
      <c r="AB80">
        <v>0</v>
      </c>
      <c r="AD80" s="1">
        <v>378</v>
      </c>
      <c r="AE80" t="e">
        <f>VLOOKUP($AD80,excitation!$A$1:$CV$577,MATCH(C$2,excitation!$A$1:$CV$1,0),0)</f>
        <v>#N/A</v>
      </c>
      <c r="AF80" t="e">
        <f>VLOOKUP($AD80,emission!$A$1:$CV$577,MATCH($C$2,emission!$A$1:$CV$1,0),0)</f>
        <v>#N/A</v>
      </c>
      <c r="AG80">
        <f>VLOOKUP($AD80,excitation!$A$1:$CV$577,MATCH(C$3,excitation!$A$1:$CV$1,0),0)</f>
        <v>0.75560000000000005</v>
      </c>
      <c r="AH80">
        <f>VLOOKUP($AD80,emission!$A$1:$CV$577,MATCH($C$3,emission!$A$1:$CV$1,0),0)</f>
        <v>4.4000000000000003E-3</v>
      </c>
      <c r="AI80" t="e">
        <f>VLOOKUP($AD80,excitation!$A$1:$CV$577,MATCH(C$4,excitation!$A$1:$CV$1,0),0)</f>
        <v>#N/A</v>
      </c>
      <c r="AJ80" t="e">
        <f>VLOOKUP($AD80,emission!$A$1:$CV$577,MATCH($C$4,emission!$A$1:$CV$1,0),0)</f>
        <v>#N/A</v>
      </c>
      <c r="AK80">
        <f>VLOOKUP($AD80,excitation!$A$1:$CV$577,MATCH(C$5,excitation!$A$1:$CV$1,0),0)</f>
        <v>3.9600000000000003E-2</v>
      </c>
      <c r="AL80">
        <f>VLOOKUP($AD80,emission!$A$1:$CV$577,MATCH($C$5,emission!$A$1:$CV$1,0),0)</f>
        <v>0</v>
      </c>
      <c r="AM80">
        <f>VLOOKUP($AD80,excitation!$A$1:$CV$577,MATCH(C$6,excitation!$A$1:$CV$1,0),0)</f>
        <v>6.0999999999999999E-2</v>
      </c>
      <c r="AN80">
        <f>VLOOKUP($AD80,emission!$A$1:$CV$577,MATCH($C$6,emission!$A$1:$CV$1,0),0)</f>
        <v>0</v>
      </c>
      <c r="AO80">
        <f>VLOOKUP($AD80,excitation!$A$1:$CV$577,MATCH(C$7,excitation!$A$1:$CV$1,0),0)</f>
        <v>1E-4</v>
      </c>
      <c r="AP80">
        <f>VLOOKUP($AD80,emission!$A$1:$CV$577,MATCH($C$7,emission!$A$1:$CV$1,0),0)</f>
        <v>0</v>
      </c>
      <c r="AQ80">
        <f>VLOOKUP($AD80,excitation!$A$1:$CV$577,MATCH(C$8,excitation!$A$1:$CV$1,0),0)</f>
        <v>0.11559999999999999</v>
      </c>
      <c r="AR80">
        <f>VLOOKUP($AD80,emission!$A$1:$CV$577,MATCH($C$8,emission!$A$1:$CV$1,0),0)</f>
        <v>0</v>
      </c>
      <c r="AS80" t="e">
        <f>VLOOKUP($AD80,excitation!$A$1:$CV$577,MATCH(C$9,excitation!$A$1:$CV$1,0),0)</f>
        <v>#N/A</v>
      </c>
      <c r="AT80" t="e">
        <f>VLOOKUP($AD80,emission!$A$1:$CV$577,MATCH($C$9,emission!$A$1:$CV$1,0),0)</f>
        <v>#N/A</v>
      </c>
      <c r="AU80">
        <f>VLOOKUP($AD80,excitation!$A$1:$CV$577,MATCH(C$10,excitation!$A$1:$CV$1,0),0)</f>
        <v>0</v>
      </c>
      <c r="AV80">
        <f>VLOOKUP($AD80,emission!$A$1:$CV$577,MATCH($C$10,emission!$A$1:$CV$1,0),0)</f>
        <v>0</v>
      </c>
      <c r="AW80" t="e">
        <f>VLOOKUP($AD80,excitation!$A$1:$CV$577,MATCH(C$11,excitation!$A$1:$CV$1,0),0)</f>
        <v>#N/A</v>
      </c>
      <c r="AX80" t="e">
        <f>VLOOKUP($AD80,emission!$A$1:$CV$577,MATCH($C$11,emission!$A$1:$CV$1,0),0)</f>
        <v>#N/A</v>
      </c>
    </row>
    <row r="81" spans="7:50" x14ac:dyDescent="0.25">
      <c r="G81">
        <v>379</v>
      </c>
      <c r="H81" t="b">
        <f t="shared" si="31"/>
        <v>0</v>
      </c>
      <c r="I81" t="b">
        <f t="shared" si="21"/>
        <v>0</v>
      </c>
      <c r="J81">
        <f t="shared" si="32"/>
        <v>0.73229999999999995</v>
      </c>
      <c r="K81">
        <f t="shared" si="22"/>
        <v>4.4000000000000003E-3</v>
      </c>
      <c r="L81" t="b">
        <f t="shared" si="33"/>
        <v>0</v>
      </c>
      <c r="M81" t="b">
        <f t="shared" si="23"/>
        <v>0</v>
      </c>
      <c r="N81">
        <f t="shared" si="34"/>
        <v>3.8800000000000001E-2</v>
      </c>
      <c r="O81">
        <f t="shared" si="24"/>
        <v>0</v>
      </c>
      <c r="P81">
        <f t="shared" si="35"/>
        <v>5.8700000000000002E-2</v>
      </c>
      <c r="Q81">
        <f t="shared" si="25"/>
        <v>0</v>
      </c>
      <c r="R81">
        <f t="shared" si="36"/>
        <v>6.8999999999999999E-3</v>
      </c>
      <c r="S81">
        <f t="shared" si="26"/>
        <v>0</v>
      </c>
      <c r="T81">
        <f t="shared" si="37"/>
        <v>0.1143</v>
      </c>
      <c r="U81">
        <f t="shared" si="27"/>
        <v>0</v>
      </c>
      <c r="V81" t="b">
        <f t="shared" si="38"/>
        <v>0</v>
      </c>
      <c r="W81" t="b">
        <f t="shared" si="28"/>
        <v>0</v>
      </c>
      <c r="X81">
        <f t="shared" si="39"/>
        <v>0</v>
      </c>
      <c r="Y81">
        <f t="shared" si="29"/>
        <v>0</v>
      </c>
      <c r="Z81" t="b">
        <f t="shared" si="40"/>
        <v>0</v>
      </c>
      <c r="AA81" t="b">
        <f t="shared" si="30"/>
        <v>0</v>
      </c>
      <c r="AB81">
        <v>0</v>
      </c>
      <c r="AD81" s="1">
        <v>379</v>
      </c>
      <c r="AE81" t="e">
        <f>VLOOKUP($AD81,excitation!$A$1:$CV$577,MATCH(C$2,excitation!$A$1:$CV$1,0),0)</f>
        <v>#N/A</v>
      </c>
      <c r="AF81" t="e">
        <f>VLOOKUP($AD81,emission!$A$1:$CV$577,MATCH($C$2,emission!$A$1:$CV$1,0),0)</f>
        <v>#N/A</v>
      </c>
      <c r="AG81">
        <f>VLOOKUP($AD81,excitation!$A$1:$CV$577,MATCH(C$3,excitation!$A$1:$CV$1,0),0)</f>
        <v>0.73229999999999995</v>
      </c>
      <c r="AH81">
        <f>VLOOKUP($AD81,emission!$A$1:$CV$577,MATCH($C$3,emission!$A$1:$CV$1,0),0)</f>
        <v>4.4000000000000003E-3</v>
      </c>
      <c r="AI81" t="e">
        <f>VLOOKUP($AD81,excitation!$A$1:$CV$577,MATCH(C$4,excitation!$A$1:$CV$1,0),0)</f>
        <v>#N/A</v>
      </c>
      <c r="AJ81" t="e">
        <f>VLOOKUP($AD81,emission!$A$1:$CV$577,MATCH($C$4,emission!$A$1:$CV$1,0),0)</f>
        <v>#N/A</v>
      </c>
      <c r="AK81">
        <f>VLOOKUP($AD81,excitation!$A$1:$CV$577,MATCH(C$5,excitation!$A$1:$CV$1,0),0)</f>
        <v>3.8800000000000001E-2</v>
      </c>
      <c r="AL81">
        <f>VLOOKUP($AD81,emission!$A$1:$CV$577,MATCH($C$5,emission!$A$1:$CV$1,0),0)</f>
        <v>0</v>
      </c>
      <c r="AM81">
        <f>VLOOKUP($AD81,excitation!$A$1:$CV$577,MATCH(C$6,excitation!$A$1:$CV$1,0),0)</f>
        <v>5.8700000000000002E-2</v>
      </c>
      <c r="AN81">
        <f>VLOOKUP($AD81,emission!$A$1:$CV$577,MATCH($C$6,emission!$A$1:$CV$1,0),0)</f>
        <v>0</v>
      </c>
      <c r="AO81">
        <f>VLOOKUP($AD81,excitation!$A$1:$CV$577,MATCH(C$7,excitation!$A$1:$CV$1,0),0)</f>
        <v>6.8999999999999999E-3</v>
      </c>
      <c r="AP81">
        <f>VLOOKUP($AD81,emission!$A$1:$CV$577,MATCH($C$7,emission!$A$1:$CV$1,0),0)</f>
        <v>0</v>
      </c>
      <c r="AQ81">
        <f>VLOOKUP($AD81,excitation!$A$1:$CV$577,MATCH(C$8,excitation!$A$1:$CV$1,0),0)</f>
        <v>0.1143</v>
      </c>
      <c r="AR81">
        <f>VLOOKUP($AD81,emission!$A$1:$CV$577,MATCH($C$8,emission!$A$1:$CV$1,0),0)</f>
        <v>0</v>
      </c>
      <c r="AS81" t="e">
        <f>VLOOKUP($AD81,excitation!$A$1:$CV$577,MATCH(C$9,excitation!$A$1:$CV$1,0),0)</f>
        <v>#N/A</v>
      </c>
      <c r="AT81" t="e">
        <f>VLOOKUP($AD81,emission!$A$1:$CV$577,MATCH($C$9,emission!$A$1:$CV$1,0),0)</f>
        <v>#N/A</v>
      </c>
      <c r="AU81">
        <f>VLOOKUP($AD81,excitation!$A$1:$CV$577,MATCH(C$10,excitation!$A$1:$CV$1,0),0)</f>
        <v>0</v>
      </c>
      <c r="AV81">
        <f>VLOOKUP($AD81,emission!$A$1:$CV$577,MATCH($C$10,emission!$A$1:$CV$1,0),0)</f>
        <v>0</v>
      </c>
      <c r="AW81" t="e">
        <f>VLOOKUP($AD81,excitation!$A$1:$CV$577,MATCH(C$11,excitation!$A$1:$CV$1,0),0)</f>
        <v>#N/A</v>
      </c>
      <c r="AX81" t="e">
        <f>VLOOKUP($AD81,emission!$A$1:$CV$577,MATCH($C$11,emission!$A$1:$CV$1,0),0)</f>
        <v>#N/A</v>
      </c>
    </row>
    <row r="82" spans="7:50" x14ac:dyDescent="0.25">
      <c r="G82">
        <v>380</v>
      </c>
      <c r="H82" t="b">
        <f t="shared" si="31"/>
        <v>0</v>
      </c>
      <c r="I82" t="b">
        <f t="shared" si="21"/>
        <v>0</v>
      </c>
      <c r="J82">
        <f t="shared" si="32"/>
        <v>0.71150000000000002</v>
      </c>
      <c r="K82">
        <f t="shared" si="22"/>
        <v>4.7999999999999996E-3</v>
      </c>
      <c r="L82" t="b">
        <f t="shared" si="33"/>
        <v>0</v>
      </c>
      <c r="M82" t="b">
        <f t="shared" si="23"/>
        <v>0</v>
      </c>
      <c r="N82">
        <f t="shared" si="34"/>
        <v>3.85E-2</v>
      </c>
      <c r="O82">
        <f t="shared" si="24"/>
        <v>0</v>
      </c>
      <c r="P82">
        <f t="shared" si="35"/>
        <v>5.7200000000000001E-2</v>
      </c>
      <c r="Q82">
        <f t="shared" si="25"/>
        <v>0</v>
      </c>
      <c r="R82">
        <f t="shared" si="36"/>
        <v>5.4999999999999997E-3</v>
      </c>
      <c r="S82">
        <f t="shared" si="26"/>
        <v>0</v>
      </c>
      <c r="T82">
        <f t="shared" si="37"/>
        <v>0.1106</v>
      </c>
      <c r="U82">
        <f t="shared" si="27"/>
        <v>0</v>
      </c>
      <c r="V82" t="b">
        <f t="shared" si="38"/>
        <v>0</v>
      </c>
      <c r="W82" t="b">
        <f t="shared" si="28"/>
        <v>0</v>
      </c>
      <c r="X82">
        <f t="shared" si="39"/>
        <v>0</v>
      </c>
      <c r="Y82">
        <f t="shared" si="29"/>
        <v>0</v>
      </c>
      <c r="Z82" t="b">
        <f t="shared" si="40"/>
        <v>0</v>
      </c>
      <c r="AA82" t="b">
        <f t="shared" si="30"/>
        <v>0</v>
      </c>
      <c r="AB82">
        <v>0</v>
      </c>
      <c r="AD82" s="1">
        <v>380</v>
      </c>
      <c r="AE82" t="e">
        <f>VLOOKUP($AD82,excitation!$A$1:$CV$577,MATCH(C$2,excitation!$A$1:$CV$1,0),0)</f>
        <v>#N/A</v>
      </c>
      <c r="AF82" t="e">
        <f>VLOOKUP($AD82,emission!$A$1:$CV$577,MATCH($C$2,emission!$A$1:$CV$1,0),0)</f>
        <v>#N/A</v>
      </c>
      <c r="AG82">
        <f>VLOOKUP($AD82,excitation!$A$1:$CV$577,MATCH(C$3,excitation!$A$1:$CV$1,0),0)</f>
        <v>0.71150000000000002</v>
      </c>
      <c r="AH82">
        <f>VLOOKUP($AD82,emission!$A$1:$CV$577,MATCH($C$3,emission!$A$1:$CV$1,0),0)</f>
        <v>4.7999999999999996E-3</v>
      </c>
      <c r="AI82" t="e">
        <f>VLOOKUP($AD82,excitation!$A$1:$CV$577,MATCH(C$4,excitation!$A$1:$CV$1,0),0)</f>
        <v>#N/A</v>
      </c>
      <c r="AJ82" t="e">
        <f>VLOOKUP($AD82,emission!$A$1:$CV$577,MATCH($C$4,emission!$A$1:$CV$1,0),0)</f>
        <v>#N/A</v>
      </c>
      <c r="AK82">
        <f>VLOOKUP($AD82,excitation!$A$1:$CV$577,MATCH(C$5,excitation!$A$1:$CV$1,0),0)</f>
        <v>3.85E-2</v>
      </c>
      <c r="AL82">
        <f>VLOOKUP($AD82,emission!$A$1:$CV$577,MATCH($C$5,emission!$A$1:$CV$1,0),0)</f>
        <v>0</v>
      </c>
      <c r="AM82">
        <f>VLOOKUP($AD82,excitation!$A$1:$CV$577,MATCH(C$6,excitation!$A$1:$CV$1,0),0)</f>
        <v>5.7200000000000001E-2</v>
      </c>
      <c r="AN82">
        <f>VLOOKUP($AD82,emission!$A$1:$CV$577,MATCH($C$6,emission!$A$1:$CV$1,0),0)</f>
        <v>0</v>
      </c>
      <c r="AO82">
        <f>VLOOKUP($AD82,excitation!$A$1:$CV$577,MATCH(C$7,excitation!$A$1:$CV$1,0),0)</f>
        <v>5.4999999999999997E-3</v>
      </c>
      <c r="AP82">
        <f>VLOOKUP($AD82,emission!$A$1:$CV$577,MATCH($C$7,emission!$A$1:$CV$1,0),0)</f>
        <v>0</v>
      </c>
      <c r="AQ82">
        <f>VLOOKUP($AD82,excitation!$A$1:$CV$577,MATCH(C$8,excitation!$A$1:$CV$1,0),0)</f>
        <v>0.1106</v>
      </c>
      <c r="AR82">
        <f>VLOOKUP($AD82,emission!$A$1:$CV$577,MATCH($C$8,emission!$A$1:$CV$1,0),0)</f>
        <v>0</v>
      </c>
      <c r="AS82" t="e">
        <f>VLOOKUP($AD82,excitation!$A$1:$CV$577,MATCH(C$9,excitation!$A$1:$CV$1,0),0)</f>
        <v>#N/A</v>
      </c>
      <c r="AT82" t="e">
        <f>VLOOKUP($AD82,emission!$A$1:$CV$577,MATCH($C$9,emission!$A$1:$CV$1,0),0)</f>
        <v>#N/A</v>
      </c>
      <c r="AU82">
        <f>VLOOKUP($AD82,excitation!$A$1:$CV$577,MATCH(C$10,excitation!$A$1:$CV$1,0),0)</f>
        <v>0</v>
      </c>
      <c r="AV82">
        <f>VLOOKUP($AD82,emission!$A$1:$CV$577,MATCH($C$10,emission!$A$1:$CV$1,0),0)</f>
        <v>0</v>
      </c>
      <c r="AW82" t="e">
        <f>VLOOKUP($AD82,excitation!$A$1:$CV$577,MATCH(C$11,excitation!$A$1:$CV$1,0),0)</f>
        <v>#N/A</v>
      </c>
      <c r="AX82" t="e">
        <f>VLOOKUP($AD82,emission!$A$1:$CV$577,MATCH($C$11,emission!$A$1:$CV$1,0),0)</f>
        <v>#N/A</v>
      </c>
    </row>
    <row r="83" spans="7:50" x14ac:dyDescent="0.25">
      <c r="G83">
        <v>381</v>
      </c>
      <c r="H83" t="b">
        <f t="shared" si="31"/>
        <v>0</v>
      </c>
      <c r="I83" t="b">
        <f t="shared" si="21"/>
        <v>0</v>
      </c>
      <c r="J83">
        <f t="shared" si="32"/>
        <v>0.68710000000000004</v>
      </c>
      <c r="K83">
        <f t="shared" si="22"/>
        <v>6.1000000000000004E-3</v>
      </c>
      <c r="L83" t="b">
        <f t="shared" si="33"/>
        <v>0</v>
      </c>
      <c r="M83" t="b">
        <f t="shared" si="23"/>
        <v>0</v>
      </c>
      <c r="N83">
        <f t="shared" si="34"/>
        <v>3.6799999999999999E-2</v>
      </c>
      <c r="O83">
        <f t="shared" si="24"/>
        <v>0</v>
      </c>
      <c r="P83">
        <f t="shared" si="35"/>
        <v>5.3600000000000002E-2</v>
      </c>
      <c r="Q83">
        <f t="shared" si="25"/>
        <v>0</v>
      </c>
      <c r="R83">
        <f t="shared" si="36"/>
        <v>5.3E-3</v>
      </c>
      <c r="S83">
        <f t="shared" si="26"/>
        <v>0</v>
      </c>
      <c r="T83">
        <f t="shared" si="37"/>
        <v>0.11020000000000001</v>
      </c>
      <c r="U83">
        <f t="shared" si="27"/>
        <v>0</v>
      </c>
      <c r="V83" t="b">
        <f t="shared" si="38"/>
        <v>0</v>
      </c>
      <c r="W83" t="b">
        <f t="shared" si="28"/>
        <v>0</v>
      </c>
      <c r="X83">
        <f t="shared" si="39"/>
        <v>0</v>
      </c>
      <c r="Y83">
        <f t="shared" si="29"/>
        <v>0</v>
      </c>
      <c r="Z83" t="b">
        <f t="shared" si="40"/>
        <v>0</v>
      </c>
      <c r="AA83" t="b">
        <f t="shared" si="30"/>
        <v>0</v>
      </c>
      <c r="AB83">
        <v>0</v>
      </c>
      <c r="AD83" s="1">
        <v>381</v>
      </c>
      <c r="AE83" t="e">
        <f>VLOOKUP($AD83,excitation!$A$1:$CV$577,MATCH(C$2,excitation!$A$1:$CV$1,0),0)</f>
        <v>#N/A</v>
      </c>
      <c r="AF83" t="e">
        <f>VLOOKUP($AD83,emission!$A$1:$CV$577,MATCH($C$2,emission!$A$1:$CV$1,0),0)</f>
        <v>#N/A</v>
      </c>
      <c r="AG83">
        <f>VLOOKUP($AD83,excitation!$A$1:$CV$577,MATCH(C$3,excitation!$A$1:$CV$1,0),0)</f>
        <v>0.68710000000000004</v>
      </c>
      <c r="AH83">
        <f>VLOOKUP($AD83,emission!$A$1:$CV$577,MATCH($C$3,emission!$A$1:$CV$1,0),0)</f>
        <v>6.1000000000000004E-3</v>
      </c>
      <c r="AI83" t="e">
        <f>VLOOKUP($AD83,excitation!$A$1:$CV$577,MATCH(C$4,excitation!$A$1:$CV$1,0),0)</f>
        <v>#N/A</v>
      </c>
      <c r="AJ83" t="e">
        <f>VLOOKUP($AD83,emission!$A$1:$CV$577,MATCH($C$4,emission!$A$1:$CV$1,0),0)</f>
        <v>#N/A</v>
      </c>
      <c r="AK83">
        <f>VLOOKUP($AD83,excitation!$A$1:$CV$577,MATCH(C$5,excitation!$A$1:$CV$1,0),0)</f>
        <v>3.6799999999999999E-2</v>
      </c>
      <c r="AL83">
        <f>VLOOKUP($AD83,emission!$A$1:$CV$577,MATCH($C$5,emission!$A$1:$CV$1,0),0)</f>
        <v>0</v>
      </c>
      <c r="AM83">
        <f>VLOOKUP($AD83,excitation!$A$1:$CV$577,MATCH(C$6,excitation!$A$1:$CV$1,0),0)</f>
        <v>5.3600000000000002E-2</v>
      </c>
      <c r="AN83">
        <f>VLOOKUP($AD83,emission!$A$1:$CV$577,MATCH($C$6,emission!$A$1:$CV$1,0),0)</f>
        <v>0</v>
      </c>
      <c r="AO83">
        <f>VLOOKUP($AD83,excitation!$A$1:$CV$577,MATCH(C$7,excitation!$A$1:$CV$1,0),0)</f>
        <v>5.3E-3</v>
      </c>
      <c r="AP83">
        <f>VLOOKUP($AD83,emission!$A$1:$CV$577,MATCH($C$7,emission!$A$1:$CV$1,0),0)</f>
        <v>0</v>
      </c>
      <c r="AQ83">
        <f>VLOOKUP($AD83,excitation!$A$1:$CV$577,MATCH(C$8,excitation!$A$1:$CV$1,0),0)</f>
        <v>0.11020000000000001</v>
      </c>
      <c r="AR83">
        <f>VLOOKUP($AD83,emission!$A$1:$CV$577,MATCH($C$8,emission!$A$1:$CV$1,0),0)</f>
        <v>0</v>
      </c>
      <c r="AS83" t="e">
        <f>VLOOKUP($AD83,excitation!$A$1:$CV$577,MATCH(C$9,excitation!$A$1:$CV$1,0),0)</f>
        <v>#N/A</v>
      </c>
      <c r="AT83" t="e">
        <f>VLOOKUP($AD83,emission!$A$1:$CV$577,MATCH($C$9,emission!$A$1:$CV$1,0),0)</f>
        <v>#N/A</v>
      </c>
      <c r="AU83">
        <f>VLOOKUP($AD83,excitation!$A$1:$CV$577,MATCH(C$10,excitation!$A$1:$CV$1,0),0)</f>
        <v>0</v>
      </c>
      <c r="AV83">
        <f>VLOOKUP($AD83,emission!$A$1:$CV$577,MATCH($C$10,emission!$A$1:$CV$1,0),0)</f>
        <v>0</v>
      </c>
      <c r="AW83" t="e">
        <f>VLOOKUP($AD83,excitation!$A$1:$CV$577,MATCH(C$11,excitation!$A$1:$CV$1,0),0)</f>
        <v>#N/A</v>
      </c>
      <c r="AX83" t="e">
        <f>VLOOKUP($AD83,emission!$A$1:$CV$577,MATCH($C$11,emission!$A$1:$CV$1,0),0)</f>
        <v>#N/A</v>
      </c>
    </row>
    <row r="84" spans="7:50" x14ac:dyDescent="0.25">
      <c r="G84">
        <v>382</v>
      </c>
      <c r="H84" t="b">
        <f t="shared" si="31"/>
        <v>0</v>
      </c>
      <c r="I84" t="b">
        <f t="shared" si="21"/>
        <v>0</v>
      </c>
      <c r="J84">
        <f t="shared" si="32"/>
        <v>0.66159999999999997</v>
      </c>
      <c r="K84">
        <f t="shared" si="22"/>
        <v>6.7000000000000002E-3</v>
      </c>
      <c r="L84" t="b">
        <f t="shared" si="33"/>
        <v>0</v>
      </c>
      <c r="M84" t="b">
        <f t="shared" si="23"/>
        <v>0</v>
      </c>
      <c r="N84">
        <f t="shared" si="34"/>
        <v>3.6499999999999998E-2</v>
      </c>
      <c r="O84">
        <f t="shared" si="24"/>
        <v>0</v>
      </c>
      <c r="P84">
        <f t="shared" si="35"/>
        <v>5.16E-2</v>
      </c>
      <c r="Q84">
        <f t="shared" si="25"/>
        <v>0</v>
      </c>
      <c r="R84">
        <f t="shared" si="36"/>
        <v>5.5999999999999999E-3</v>
      </c>
      <c r="S84">
        <f t="shared" si="26"/>
        <v>0</v>
      </c>
      <c r="T84">
        <f t="shared" si="37"/>
        <v>0.108</v>
      </c>
      <c r="U84">
        <f t="shared" si="27"/>
        <v>0</v>
      </c>
      <c r="V84" t="b">
        <f t="shared" si="38"/>
        <v>0</v>
      </c>
      <c r="W84" t="b">
        <f t="shared" si="28"/>
        <v>0</v>
      </c>
      <c r="X84">
        <f t="shared" si="39"/>
        <v>0</v>
      </c>
      <c r="Y84">
        <f t="shared" si="29"/>
        <v>0</v>
      </c>
      <c r="Z84" t="b">
        <f t="shared" si="40"/>
        <v>0</v>
      </c>
      <c r="AA84" t="b">
        <f t="shared" si="30"/>
        <v>0</v>
      </c>
      <c r="AB84">
        <v>0</v>
      </c>
      <c r="AD84" s="1">
        <v>382</v>
      </c>
      <c r="AE84" t="e">
        <f>VLOOKUP($AD84,excitation!$A$1:$CV$577,MATCH(C$2,excitation!$A$1:$CV$1,0),0)</f>
        <v>#N/A</v>
      </c>
      <c r="AF84" t="e">
        <f>VLOOKUP($AD84,emission!$A$1:$CV$577,MATCH($C$2,emission!$A$1:$CV$1,0),0)</f>
        <v>#N/A</v>
      </c>
      <c r="AG84">
        <f>VLOOKUP($AD84,excitation!$A$1:$CV$577,MATCH(C$3,excitation!$A$1:$CV$1,0),0)</f>
        <v>0.66159999999999997</v>
      </c>
      <c r="AH84">
        <f>VLOOKUP($AD84,emission!$A$1:$CV$577,MATCH($C$3,emission!$A$1:$CV$1,0),0)</f>
        <v>6.7000000000000002E-3</v>
      </c>
      <c r="AI84" t="e">
        <f>VLOOKUP($AD84,excitation!$A$1:$CV$577,MATCH(C$4,excitation!$A$1:$CV$1,0),0)</f>
        <v>#N/A</v>
      </c>
      <c r="AJ84" t="e">
        <f>VLOOKUP($AD84,emission!$A$1:$CV$577,MATCH($C$4,emission!$A$1:$CV$1,0),0)</f>
        <v>#N/A</v>
      </c>
      <c r="AK84">
        <f>VLOOKUP($AD84,excitation!$A$1:$CV$577,MATCH(C$5,excitation!$A$1:$CV$1,0),0)</f>
        <v>3.6499999999999998E-2</v>
      </c>
      <c r="AL84">
        <f>VLOOKUP($AD84,emission!$A$1:$CV$577,MATCH($C$5,emission!$A$1:$CV$1,0),0)</f>
        <v>0</v>
      </c>
      <c r="AM84">
        <f>VLOOKUP($AD84,excitation!$A$1:$CV$577,MATCH(C$6,excitation!$A$1:$CV$1,0),0)</f>
        <v>5.16E-2</v>
      </c>
      <c r="AN84">
        <f>VLOOKUP($AD84,emission!$A$1:$CV$577,MATCH($C$6,emission!$A$1:$CV$1,0),0)</f>
        <v>0</v>
      </c>
      <c r="AO84">
        <f>VLOOKUP($AD84,excitation!$A$1:$CV$577,MATCH(C$7,excitation!$A$1:$CV$1,0),0)</f>
        <v>5.5999999999999999E-3</v>
      </c>
      <c r="AP84">
        <f>VLOOKUP($AD84,emission!$A$1:$CV$577,MATCH($C$7,emission!$A$1:$CV$1,0),0)</f>
        <v>0</v>
      </c>
      <c r="AQ84">
        <f>VLOOKUP($AD84,excitation!$A$1:$CV$577,MATCH(C$8,excitation!$A$1:$CV$1,0),0)</f>
        <v>0.108</v>
      </c>
      <c r="AR84">
        <f>VLOOKUP($AD84,emission!$A$1:$CV$577,MATCH($C$8,emission!$A$1:$CV$1,0),0)</f>
        <v>0</v>
      </c>
      <c r="AS84" t="e">
        <f>VLOOKUP($AD84,excitation!$A$1:$CV$577,MATCH(C$9,excitation!$A$1:$CV$1,0),0)</f>
        <v>#N/A</v>
      </c>
      <c r="AT84" t="e">
        <f>VLOOKUP($AD84,emission!$A$1:$CV$577,MATCH($C$9,emission!$A$1:$CV$1,0),0)</f>
        <v>#N/A</v>
      </c>
      <c r="AU84">
        <f>VLOOKUP($AD84,excitation!$A$1:$CV$577,MATCH(C$10,excitation!$A$1:$CV$1,0),0)</f>
        <v>0</v>
      </c>
      <c r="AV84">
        <f>VLOOKUP($AD84,emission!$A$1:$CV$577,MATCH($C$10,emission!$A$1:$CV$1,0),0)</f>
        <v>0</v>
      </c>
      <c r="AW84" t="e">
        <f>VLOOKUP($AD84,excitation!$A$1:$CV$577,MATCH(C$11,excitation!$A$1:$CV$1,0),0)</f>
        <v>#N/A</v>
      </c>
      <c r="AX84" t="e">
        <f>VLOOKUP($AD84,emission!$A$1:$CV$577,MATCH($C$11,emission!$A$1:$CV$1,0),0)</f>
        <v>#N/A</v>
      </c>
    </row>
    <row r="85" spans="7:50" x14ac:dyDescent="0.25">
      <c r="G85">
        <v>383</v>
      </c>
      <c r="H85" t="b">
        <f t="shared" si="31"/>
        <v>0</v>
      </c>
      <c r="I85" t="b">
        <f t="shared" si="21"/>
        <v>0</v>
      </c>
      <c r="J85">
        <f t="shared" si="32"/>
        <v>0.63560000000000005</v>
      </c>
      <c r="K85">
        <f t="shared" si="22"/>
        <v>7.6E-3</v>
      </c>
      <c r="L85" t="b">
        <f t="shared" si="33"/>
        <v>0</v>
      </c>
      <c r="M85" t="b">
        <f t="shared" si="23"/>
        <v>0</v>
      </c>
      <c r="N85">
        <f t="shared" si="34"/>
        <v>3.61E-2</v>
      </c>
      <c r="O85">
        <f t="shared" si="24"/>
        <v>0</v>
      </c>
      <c r="P85">
        <f t="shared" si="35"/>
        <v>4.9799999999999997E-2</v>
      </c>
      <c r="Q85">
        <f t="shared" si="25"/>
        <v>0</v>
      </c>
      <c r="R85">
        <f t="shared" si="36"/>
        <v>1.7600000000000001E-2</v>
      </c>
      <c r="S85">
        <f t="shared" si="26"/>
        <v>0</v>
      </c>
      <c r="T85">
        <f t="shared" si="37"/>
        <v>0.1094</v>
      </c>
      <c r="U85">
        <f t="shared" si="27"/>
        <v>0</v>
      </c>
      <c r="V85" t="b">
        <f t="shared" si="38"/>
        <v>0</v>
      </c>
      <c r="W85" t="b">
        <f t="shared" si="28"/>
        <v>0</v>
      </c>
      <c r="X85">
        <f t="shared" si="39"/>
        <v>0</v>
      </c>
      <c r="Y85">
        <f t="shared" si="29"/>
        <v>0</v>
      </c>
      <c r="Z85" t="b">
        <f t="shared" si="40"/>
        <v>0</v>
      </c>
      <c r="AA85" t="b">
        <f t="shared" si="30"/>
        <v>0</v>
      </c>
      <c r="AB85">
        <v>0</v>
      </c>
      <c r="AD85" s="1">
        <v>383</v>
      </c>
      <c r="AE85" t="e">
        <f>VLOOKUP($AD85,excitation!$A$1:$CV$577,MATCH(C$2,excitation!$A$1:$CV$1,0),0)</f>
        <v>#N/A</v>
      </c>
      <c r="AF85" t="e">
        <f>VLOOKUP($AD85,emission!$A$1:$CV$577,MATCH($C$2,emission!$A$1:$CV$1,0),0)</f>
        <v>#N/A</v>
      </c>
      <c r="AG85">
        <f>VLOOKUP($AD85,excitation!$A$1:$CV$577,MATCH(C$3,excitation!$A$1:$CV$1,0),0)</f>
        <v>0.63560000000000005</v>
      </c>
      <c r="AH85">
        <f>VLOOKUP($AD85,emission!$A$1:$CV$577,MATCH($C$3,emission!$A$1:$CV$1,0),0)</f>
        <v>7.6E-3</v>
      </c>
      <c r="AI85" t="e">
        <f>VLOOKUP($AD85,excitation!$A$1:$CV$577,MATCH(C$4,excitation!$A$1:$CV$1,0),0)</f>
        <v>#N/A</v>
      </c>
      <c r="AJ85" t="e">
        <f>VLOOKUP($AD85,emission!$A$1:$CV$577,MATCH($C$4,emission!$A$1:$CV$1,0),0)</f>
        <v>#N/A</v>
      </c>
      <c r="AK85">
        <f>VLOOKUP($AD85,excitation!$A$1:$CV$577,MATCH(C$5,excitation!$A$1:$CV$1,0),0)</f>
        <v>3.61E-2</v>
      </c>
      <c r="AL85">
        <f>VLOOKUP($AD85,emission!$A$1:$CV$577,MATCH($C$5,emission!$A$1:$CV$1,0),0)</f>
        <v>0</v>
      </c>
      <c r="AM85">
        <f>VLOOKUP($AD85,excitation!$A$1:$CV$577,MATCH(C$6,excitation!$A$1:$CV$1,0),0)</f>
        <v>4.9799999999999997E-2</v>
      </c>
      <c r="AN85">
        <f>VLOOKUP($AD85,emission!$A$1:$CV$577,MATCH($C$6,emission!$A$1:$CV$1,0),0)</f>
        <v>0</v>
      </c>
      <c r="AO85">
        <f>VLOOKUP($AD85,excitation!$A$1:$CV$577,MATCH(C$7,excitation!$A$1:$CV$1,0),0)</f>
        <v>1.7600000000000001E-2</v>
      </c>
      <c r="AP85">
        <f>VLOOKUP($AD85,emission!$A$1:$CV$577,MATCH($C$7,emission!$A$1:$CV$1,0),0)</f>
        <v>0</v>
      </c>
      <c r="AQ85">
        <f>VLOOKUP($AD85,excitation!$A$1:$CV$577,MATCH(C$8,excitation!$A$1:$CV$1,0),0)</f>
        <v>0.1094</v>
      </c>
      <c r="AR85">
        <f>VLOOKUP($AD85,emission!$A$1:$CV$577,MATCH($C$8,emission!$A$1:$CV$1,0),0)</f>
        <v>0</v>
      </c>
      <c r="AS85" t="e">
        <f>VLOOKUP($AD85,excitation!$A$1:$CV$577,MATCH(C$9,excitation!$A$1:$CV$1,0),0)</f>
        <v>#N/A</v>
      </c>
      <c r="AT85" t="e">
        <f>VLOOKUP($AD85,emission!$A$1:$CV$577,MATCH($C$9,emission!$A$1:$CV$1,0),0)</f>
        <v>#N/A</v>
      </c>
      <c r="AU85">
        <f>VLOOKUP($AD85,excitation!$A$1:$CV$577,MATCH(C$10,excitation!$A$1:$CV$1,0),0)</f>
        <v>0</v>
      </c>
      <c r="AV85">
        <f>VLOOKUP($AD85,emission!$A$1:$CV$577,MATCH($C$10,emission!$A$1:$CV$1,0),0)</f>
        <v>0</v>
      </c>
      <c r="AW85" t="e">
        <f>VLOOKUP($AD85,excitation!$A$1:$CV$577,MATCH(C$11,excitation!$A$1:$CV$1,0),0)</f>
        <v>#N/A</v>
      </c>
      <c r="AX85" t="e">
        <f>VLOOKUP($AD85,emission!$A$1:$CV$577,MATCH($C$11,emission!$A$1:$CV$1,0),0)</f>
        <v>#N/A</v>
      </c>
    </row>
    <row r="86" spans="7:50" x14ac:dyDescent="0.25">
      <c r="G86">
        <v>384</v>
      </c>
      <c r="H86" t="b">
        <f t="shared" si="31"/>
        <v>0</v>
      </c>
      <c r="I86" t="b">
        <f t="shared" si="21"/>
        <v>0</v>
      </c>
      <c r="J86">
        <f t="shared" si="32"/>
        <v>0.60540000000000005</v>
      </c>
      <c r="K86">
        <f t="shared" si="22"/>
        <v>8.8999999999999999E-3</v>
      </c>
      <c r="L86" t="b">
        <f t="shared" si="33"/>
        <v>0</v>
      </c>
      <c r="M86" t="b">
        <f t="shared" si="23"/>
        <v>0</v>
      </c>
      <c r="N86">
        <f t="shared" si="34"/>
        <v>3.4299999999999997E-2</v>
      </c>
      <c r="O86">
        <f t="shared" si="24"/>
        <v>0</v>
      </c>
      <c r="P86">
        <f t="shared" si="35"/>
        <v>4.65E-2</v>
      </c>
      <c r="Q86">
        <f t="shared" si="25"/>
        <v>0</v>
      </c>
      <c r="R86">
        <f t="shared" si="36"/>
        <v>9.9000000000000008E-3</v>
      </c>
      <c r="S86">
        <f t="shared" si="26"/>
        <v>0</v>
      </c>
      <c r="T86">
        <f t="shared" si="37"/>
        <v>0.1043</v>
      </c>
      <c r="U86">
        <f t="shared" si="27"/>
        <v>0</v>
      </c>
      <c r="V86" t="b">
        <f t="shared" si="38"/>
        <v>0</v>
      </c>
      <c r="W86" t="b">
        <f t="shared" si="28"/>
        <v>0</v>
      </c>
      <c r="X86">
        <f t="shared" si="39"/>
        <v>0</v>
      </c>
      <c r="Y86">
        <f t="shared" si="29"/>
        <v>0</v>
      </c>
      <c r="Z86" t="b">
        <f t="shared" si="40"/>
        <v>0</v>
      </c>
      <c r="AA86" t="b">
        <f t="shared" si="30"/>
        <v>0</v>
      </c>
      <c r="AB86">
        <v>0</v>
      </c>
      <c r="AD86" s="1">
        <v>384</v>
      </c>
      <c r="AE86" t="e">
        <f>VLOOKUP($AD86,excitation!$A$1:$CV$577,MATCH(C$2,excitation!$A$1:$CV$1,0),0)</f>
        <v>#N/A</v>
      </c>
      <c r="AF86" t="e">
        <f>VLOOKUP($AD86,emission!$A$1:$CV$577,MATCH($C$2,emission!$A$1:$CV$1,0),0)</f>
        <v>#N/A</v>
      </c>
      <c r="AG86">
        <f>VLOOKUP($AD86,excitation!$A$1:$CV$577,MATCH(C$3,excitation!$A$1:$CV$1,0),0)</f>
        <v>0.60540000000000005</v>
      </c>
      <c r="AH86">
        <f>VLOOKUP($AD86,emission!$A$1:$CV$577,MATCH($C$3,emission!$A$1:$CV$1,0),0)</f>
        <v>8.8999999999999999E-3</v>
      </c>
      <c r="AI86" t="e">
        <f>VLOOKUP($AD86,excitation!$A$1:$CV$577,MATCH(C$4,excitation!$A$1:$CV$1,0),0)</f>
        <v>#N/A</v>
      </c>
      <c r="AJ86" t="e">
        <f>VLOOKUP($AD86,emission!$A$1:$CV$577,MATCH($C$4,emission!$A$1:$CV$1,0),0)</f>
        <v>#N/A</v>
      </c>
      <c r="AK86">
        <f>VLOOKUP($AD86,excitation!$A$1:$CV$577,MATCH(C$5,excitation!$A$1:$CV$1,0),0)</f>
        <v>3.4299999999999997E-2</v>
      </c>
      <c r="AL86">
        <f>VLOOKUP($AD86,emission!$A$1:$CV$577,MATCH($C$5,emission!$A$1:$CV$1,0),0)</f>
        <v>0</v>
      </c>
      <c r="AM86">
        <f>VLOOKUP($AD86,excitation!$A$1:$CV$577,MATCH(C$6,excitation!$A$1:$CV$1,0),0)</f>
        <v>4.65E-2</v>
      </c>
      <c r="AN86">
        <f>VLOOKUP($AD86,emission!$A$1:$CV$577,MATCH($C$6,emission!$A$1:$CV$1,0),0)</f>
        <v>0</v>
      </c>
      <c r="AO86">
        <f>VLOOKUP($AD86,excitation!$A$1:$CV$577,MATCH(C$7,excitation!$A$1:$CV$1,0),0)</f>
        <v>9.9000000000000008E-3</v>
      </c>
      <c r="AP86">
        <f>VLOOKUP($AD86,emission!$A$1:$CV$577,MATCH($C$7,emission!$A$1:$CV$1,0),0)</f>
        <v>0</v>
      </c>
      <c r="AQ86">
        <f>VLOOKUP($AD86,excitation!$A$1:$CV$577,MATCH(C$8,excitation!$A$1:$CV$1,0),0)</f>
        <v>0.1043</v>
      </c>
      <c r="AR86">
        <f>VLOOKUP($AD86,emission!$A$1:$CV$577,MATCH($C$8,emission!$A$1:$CV$1,0),0)</f>
        <v>0</v>
      </c>
      <c r="AS86" t="e">
        <f>VLOOKUP($AD86,excitation!$A$1:$CV$577,MATCH(C$9,excitation!$A$1:$CV$1,0),0)</f>
        <v>#N/A</v>
      </c>
      <c r="AT86" t="e">
        <f>VLOOKUP($AD86,emission!$A$1:$CV$577,MATCH($C$9,emission!$A$1:$CV$1,0),0)</f>
        <v>#N/A</v>
      </c>
      <c r="AU86">
        <f>VLOOKUP($AD86,excitation!$A$1:$CV$577,MATCH(C$10,excitation!$A$1:$CV$1,0),0)</f>
        <v>0</v>
      </c>
      <c r="AV86">
        <f>VLOOKUP($AD86,emission!$A$1:$CV$577,MATCH($C$10,emission!$A$1:$CV$1,0),0)</f>
        <v>0</v>
      </c>
      <c r="AW86" t="e">
        <f>VLOOKUP($AD86,excitation!$A$1:$CV$577,MATCH(C$11,excitation!$A$1:$CV$1,0),0)</f>
        <v>#N/A</v>
      </c>
      <c r="AX86" t="e">
        <f>VLOOKUP($AD86,emission!$A$1:$CV$577,MATCH($C$11,emission!$A$1:$CV$1,0),0)</f>
        <v>#N/A</v>
      </c>
    </row>
    <row r="87" spans="7:50" x14ac:dyDescent="0.25">
      <c r="G87">
        <v>385</v>
      </c>
      <c r="H87" t="b">
        <f t="shared" si="31"/>
        <v>0</v>
      </c>
      <c r="I87" t="b">
        <f t="shared" si="21"/>
        <v>0</v>
      </c>
      <c r="J87">
        <f t="shared" si="32"/>
        <v>0.57010000000000005</v>
      </c>
      <c r="K87">
        <f t="shared" si="22"/>
        <v>1.0800000000000001E-2</v>
      </c>
      <c r="L87" t="b">
        <f t="shared" si="33"/>
        <v>0</v>
      </c>
      <c r="M87" t="b">
        <f t="shared" si="23"/>
        <v>0</v>
      </c>
      <c r="N87">
        <f t="shared" si="34"/>
        <v>3.44E-2</v>
      </c>
      <c r="O87">
        <f t="shared" si="24"/>
        <v>0</v>
      </c>
      <c r="P87">
        <f t="shared" si="35"/>
        <v>4.5199999999999997E-2</v>
      </c>
      <c r="Q87">
        <f t="shared" si="25"/>
        <v>0</v>
      </c>
      <c r="R87">
        <f t="shared" si="36"/>
        <v>4.5999999999999999E-3</v>
      </c>
      <c r="S87">
        <f t="shared" si="26"/>
        <v>0</v>
      </c>
      <c r="T87">
        <f t="shared" si="37"/>
        <v>0.1036</v>
      </c>
      <c r="U87">
        <f t="shared" si="27"/>
        <v>0</v>
      </c>
      <c r="V87" t="b">
        <f t="shared" si="38"/>
        <v>0</v>
      </c>
      <c r="W87" t="b">
        <f t="shared" si="28"/>
        <v>0</v>
      </c>
      <c r="X87">
        <f t="shared" si="39"/>
        <v>0</v>
      </c>
      <c r="Y87">
        <f t="shared" si="29"/>
        <v>0</v>
      </c>
      <c r="Z87" t="b">
        <f t="shared" si="40"/>
        <v>0</v>
      </c>
      <c r="AA87" t="b">
        <f t="shared" si="30"/>
        <v>0</v>
      </c>
      <c r="AB87">
        <v>0</v>
      </c>
      <c r="AD87" s="1">
        <v>385</v>
      </c>
      <c r="AE87" t="e">
        <f>VLOOKUP($AD87,excitation!$A$1:$CV$577,MATCH(C$2,excitation!$A$1:$CV$1,0),0)</f>
        <v>#N/A</v>
      </c>
      <c r="AF87" t="e">
        <f>VLOOKUP($AD87,emission!$A$1:$CV$577,MATCH($C$2,emission!$A$1:$CV$1,0),0)</f>
        <v>#N/A</v>
      </c>
      <c r="AG87">
        <f>VLOOKUP($AD87,excitation!$A$1:$CV$577,MATCH(C$3,excitation!$A$1:$CV$1,0),0)</f>
        <v>0.57010000000000005</v>
      </c>
      <c r="AH87">
        <f>VLOOKUP($AD87,emission!$A$1:$CV$577,MATCH($C$3,emission!$A$1:$CV$1,0),0)</f>
        <v>1.0800000000000001E-2</v>
      </c>
      <c r="AI87" t="e">
        <f>VLOOKUP($AD87,excitation!$A$1:$CV$577,MATCH(C$4,excitation!$A$1:$CV$1,0),0)</f>
        <v>#N/A</v>
      </c>
      <c r="AJ87" t="e">
        <f>VLOOKUP($AD87,emission!$A$1:$CV$577,MATCH($C$4,emission!$A$1:$CV$1,0),0)</f>
        <v>#N/A</v>
      </c>
      <c r="AK87">
        <f>VLOOKUP($AD87,excitation!$A$1:$CV$577,MATCH(C$5,excitation!$A$1:$CV$1,0),0)</f>
        <v>3.44E-2</v>
      </c>
      <c r="AL87">
        <f>VLOOKUP($AD87,emission!$A$1:$CV$577,MATCH($C$5,emission!$A$1:$CV$1,0),0)</f>
        <v>0</v>
      </c>
      <c r="AM87">
        <f>VLOOKUP($AD87,excitation!$A$1:$CV$577,MATCH(C$6,excitation!$A$1:$CV$1,0),0)</f>
        <v>4.5199999999999997E-2</v>
      </c>
      <c r="AN87">
        <f>VLOOKUP($AD87,emission!$A$1:$CV$577,MATCH($C$6,emission!$A$1:$CV$1,0),0)</f>
        <v>0</v>
      </c>
      <c r="AO87">
        <f>VLOOKUP($AD87,excitation!$A$1:$CV$577,MATCH(C$7,excitation!$A$1:$CV$1,0),0)</f>
        <v>4.5999999999999999E-3</v>
      </c>
      <c r="AP87">
        <f>VLOOKUP($AD87,emission!$A$1:$CV$577,MATCH($C$7,emission!$A$1:$CV$1,0),0)</f>
        <v>0</v>
      </c>
      <c r="AQ87">
        <f>VLOOKUP($AD87,excitation!$A$1:$CV$577,MATCH(C$8,excitation!$A$1:$CV$1,0),0)</f>
        <v>0.1036</v>
      </c>
      <c r="AR87">
        <f>VLOOKUP($AD87,emission!$A$1:$CV$577,MATCH($C$8,emission!$A$1:$CV$1,0),0)</f>
        <v>0</v>
      </c>
      <c r="AS87" t="e">
        <f>VLOOKUP($AD87,excitation!$A$1:$CV$577,MATCH(C$9,excitation!$A$1:$CV$1,0),0)</f>
        <v>#N/A</v>
      </c>
      <c r="AT87" t="e">
        <f>VLOOKUP($AD87,emission!$A$1:$CV$577,MATCH($C$9,emission!$A$1:$CV$1,0),0)</f>
        <v>#N/A</v>
      </c>
      <c r="AU87">
        <f>VLOOKUP($AD87,excitation!$A$1:$CV$577,MATCH(C$10,excitation!$A$1:$CV$1,0),0)</f>
        <v>0</v>
      </c>
      <c r="AV87">
        <f>VLOOKUP($AD87,emission!$A$1:$CV$577,MATCH($C$10,emission!$A$1:$CV$1,0),0)</f>
        <v>0</v>
      </c>
      <c r="AW87" t="e">
        <f>VLOOKUP($AD87,excitation!$A$1:$CV$577,MATCH(C$11,excitation!$A$1:$CV$1,0),0)</f>
        <v>#N/A</v>
      </c>
      <c r="AX87" t="e">
        <f>VLOOKUP($AD87,emission!$A$1:$CV$577,MATCH($C$11,emission!$A$1:$CV$1,0),0)</f>
        <v>#N/A</v>
      </c>
    </row>
    <row r="88" spans="7:50" x14ac:dyDescent="0.25">
      <c r="G88">
        <v>386</v>
      </c>
      <c r="H88" t="b">
        <f t="shared" si="31"/>
        <v>0</v>
      </c>
      <c r="I88" t="b">
        <f t="shared" si="21"/>
        <v>0</v>
      </c>
      <c r="J88">
        <f t="shared" si="32"/>
        <v>0.53990000000000005</v>
      </c>
      <c r="K88">
        <f t="shared" si="22"/>
        <v>1.2699999999999999E-2</v>
      </c>
      <c r="L88" t="b">
        <f t="shared" si="33"/>
        <v>0</v>
      </c>
      <c r="M88" t="b">
        <f t="shared" si="23"/>
        <v>0</v>
      </c>
      <c r="N88">
        <f t="shared" si="34"/>
        <v>3.3300000000000003E-2</v>
      </c>
      <c r="O88">
        <f t="shared" si="24"/>
        <v>0</v>
      </c>
      <c r="P88">
        <f t="shared" si="35"/>
        <v>4.2799999999999998E-2</v>
      </c>
      <c r="Q88">
        <f t="shared" si="25"/>
        <v>0</v>
      </c>
      <c r="R88">
        <f t="shared" si="36"/>
        <v>4.5999999999999999E-3</v>
      </c>
      <c r="S88">
        <f t="shared" si="26"/>
        <v>0</v>
      </c>
      <c r="T88">
        <f t="shared" si="37"/>
        <v>0.1014</v>
      </c>
      <c r="U88">
        <f t="shared" si="27"/>
        <v>0</v>
      </c>
      <c r="V88" t="b">
        <f t="shared" si="38"/>
        <v>0</v>
      </c>
      <c r="W88" t="b">
        <f t="shared" si="28"/>
        <v>0</v>
      </c>
      <c r="X88">
        <f t="shared" si="39"/>
        <v>0</v>
      </c>
      <c r="Y88">
        <f t="shared" si="29"/>
        <v>0</v>
      </c>
      <c r="Z88" t="b">
        <f t="shared" si="40"/>
        <v>0</v>
      </c>
      <c r="AA88" t="b">
        <f t="shared" si="30"/>
        <v>0</v>
      </c>
      <c r="AB88">
        <v>0</v>
      </c>
      <c r="AD88" s="1">
        <v>386</v>
      </c>
      <c r="AE88" t="e">
        <f>VLOOKUP($AD88,excitation!$A$1:$CV$577,MATCH(C$2,excitation!$A$1:$CV$1,0),0)</f>
        <v>#N/A</v>
      </c>
      <c r="AF88" t="e">
        <f>VLOOKUP($AD88,emission!$A$1:$CV$577,MATCH($C$2,emission!$A$1:$CV$1,0),0)</f>
        <v>#N/A</v>
      </c>
      <c r="AG88">
        <f>VLOOKUP($AD88,excitation!$A$1:$CV$577,MATCH(C$3,excitation!$A$1:$CV$1,0),0)</f>
        <v>0.53990000000000005</v>
      </c>
      <c r="AH88">
        <f>VLOOKUP($AD88,emission!$A$1:$CV$577,MATCH($C$3,emission!$A$1:$CV$1,0),0)</f>
        <v>1.2699999999999999E-2</v>
      </c>
      <c r="AI88" t="e">
        <f>VLOOKUP($AD88,excitation!$A$1:$CV$577,MATCH(C$4,excitation!$A$1:$CV$1,0),0)</f>
        <v>#N/A</v>
      </c>
      <c r="AJ88" t="e">
        <f>VLOOKUP($AD88,emission!$A$1:$CV$577,MATCH($C$4,emission!$A$1:$CV$1,0),0)</f>
        <v>#N/A</v>
      </c>
      <c r="AK88">
        <f>VLOOKUP($AD88,excitation!$A$1:$CV$577,MATCH(C$5,excitation!$A$1:$CV$1,0),0)</f>
        <v>3.3300000000000003E-2</v>
      </c>
      <c r="AL88">
        <f>VLOOKUP($AD88,emission!$A$1:$CV$577,MATCH($C$5,emission!$A$1:$CV$1,0),0)</f>
        <v>0</v>
      </c>
      <c r="AM88">
        <f>VLOOKUP($AD88,excitation!$A$1:$CV$577,MATCH(C$6,excitation!$A$1:$CV$1,0),0)</f>
        <v>4.2799999999999998E-2</v>
      </c>
      <c r="AN88">
        <f>VLOOKUP($AD88,emission!$A$1:$CV$577,MATCH($C$6,emission!$A$1:$CV$1,0),0)</f>
        <v>0</v>
      </c>
      <c r="AO88">
        <f>VLOOKUP($AD88,excitation!$A$1:$CV$577,MATCH(C$7,excitation!$A$1:$CV$1,0),0)</f>
        <v>4.5999999999999999E-3</v>
      </c>
      <c r="AP88">
        <f>VLOOKUP($AD88,emission!$A$1:$CV$577,MATCH($C$7,emission!$A$1:$CV$1,0),0)</f>
        <v>0</v>
      </c>
      <c r="AQ88">
        <f>VLOOKUP($AD88,excitation!$A$1:$CV$577,MATCH(C$8,excitation!$A$1:$CV$1,0),0)</f>
        <v>0.1014</v>
      </c>
      <c r="AR88">
        <f>VLOOKUP($AD88,emission!$A$1:$CV$577,MATCH($C$8,emission!$A$1:$CV$1,0),0)</f>
        <v>0</v>
      </c>
      <c r="AS88" t="e">
        <f>VLOOKUP($AD88,excitation!$A$1:$CV$577,MATCH(C$9,excitation!$A$1:$CV$1,0),0)</f>
        <v>#N/A</v>
      </c>
      <c r="AT88" t="e">
        <f>VLOOKUP($AD88,emission!$A$1:$CV$577,MATCH($C$9,emission!$A$1:$CV$1,0),0)</f>
        <v>#N/A</v>
      </c>
      <c r="AU88">
        <f>VLOOKUP($AD88,excitation!$A$1:$CV$577,MATCH(C$10,excitation!$A$1:$CV$1,0),0)</f>
        <v>0</v>
      </c>
      <c r="AV88">
        <f>VLOOKUP($AD88,emission!$A$1:$CV$577,MATCH($C$10,emission!$A$1:$CV$1,0),0)</f>
        <v>0</v>
      </c>
      <c r="AW88" t="e">
        <f>VLOOKUP($AD88,excitation!$A$1:$CV$577,MATCH(C$11,excitation!$A$1:$CV$1,0),0)</f>
        <v>#N/A</v>
      </c>
      <c r="AX88" t="e">
        <f>VLOOKUP($AD88,emission!$A$1:$CV$577,MATCH($C$11,emission!$A$1:$CV$1,0),0)</f>
        <v>#N/A</v>
      </c>
    </row>
    <row r="89" spans="7:50" x14ac:dyDescent="0.25">
      <c r="G89">
        <v>387</v>
      </c>
      <c r="H89" t="b">
        <f t="shared" si="31"/>
        <v>0</v>
      </c>
      <c r="I89" t="b">
        <f t="shared" si="21"/>
        <v>0</v>
      </c>
      <c r="J89">
        <f t="shared" si="32"/>
        <v>0.50949999999999995</v>
      </c>
      <c r="K89">
        <f t="shared" si="22"/>
        <v>1.49E-2</v>
      </c>
      <c r="L89" t="b">
        <f t="shared" si="33"/>
        <v>0</v>
      </c>
      <c r="M89" t="b">
        <f t="shared" si="23"/>
        <v>0</v>
      </c>
      <c r="N89">
        <f t="shared" si="34"/>
        <v>3.3000000000000002E-2</v>
      </c>
      <c r="O89">
        <f t="shared" si="24"/>
        <v>0</v>
      </c>
      <c r="P89">
        <f t="shared" si="35"/>
        <v>4.1599999999999998E-2</v>
      </c>
      <c r="Q89">
        <f t="shared" si="25"/>
        <v>0</v>
      </c>
      <c r="R89">
        <f t="shared" si="36"/>
        <v>4.8999999999999998E-3</v>
      </c>
      <c r="S89">
        <f t="shared" si="26"/>
        <v>0</v>
      </c>
      <c r="T89">
        <f t="shared" si="37"/>
        <v>9.9599999999999994E-2</v>
      </c>
      <c r="U89">
        <f t="shared" si="27"/>
        <v>0</v>
      </c>
      <c r="V89" t="b">
        <f t="shared" si="38"/>
        <v>0</v>
      </c>
      <c r="W89" t="b">
        <f t="shared" si="28"/>
        <v>0</v>
      </c>
      <c r="X89">
        <f t="shared" si="39"/>
        <v>0</v>
      </c>
      <c r="Y89">
        <f t="shared" si="29"/>
        <v>0</v>
      </c>
      <c r="Z89" t="b">
        <f t="shared" si="40"/>
        <v>0</v>
      </c>
      <c r="AA89" t="b">
        <f t="shared" si="30"/>
        <v>0</v>
      </c>
      <c r="AB89">
        <v>0</v>
      </c>
      <c r="AD89" s="1">
        <v>387</v>
      </c>
      <c r="AE89" t="e">
        <f>VLOOKUP($AD89,excitation!$A$1:$CV$577,MATCH(C$2,excitation!$A$1:$CV$1,0),0)</f>
        <v>#N/A</v>
      </c>
      <c r="AF89" t="e">
        <f>VLOOKUP($AD89,emission!$A$1:$CV$577,MATCH($C$2,emission!$A$1:$CV$1,0),0)</f>
        <v>#N/A</v>
      </c>
      <c r="AG89">
        <f>VLOOKUP($AD89,excitation!$A$1:$CV$577,MATCH(C$3,excitation!$A$1:$CV$1,0),0)</f>
        <v>0.50949999999999995</v>
      </c>
      <c r="AH89">
        <f>VLOOKUP($AD89,emission!$A$1:$CV$577,MATCH($C$3,emission!$A$1:$CV$1,0),0)</f>
        <v>1.49E-2</v>
      </c>
      <c r="AI89" t="e">
        <f>VLOOKUP($AD89,excitation!$A$1:$CV$577,MATCH(C$4,excitation!$A$1:$CV$1,0),0)</f>
        <v>#N/A</v>
      </c>
      <c r="AJ89" t="e">
        <f>VLOOKUP($AD89,emission!$A$1:$CV$577,MATCH($C$4,emission!$A$1:$CV$1,0),0)</f>
        <v>#N/A</v>
      </c>
      <c r="AK89">
        <f>VLOOKUP($AD89,excitation!$A$1:$CV$577,MATCH(C$5,excitation!$A$1:$CV$1,0),0)</f>
        <v>3.3000000000000002E-2</v>
      </c>
      <c r="AL89">
        <f>VLOOKUP($AD89,emission!$A$1:$CV$577,MATCH($C$5,emission!$A$1:$CV$1,0),0)</f>
        <v>0</v>
      </c>
      <c r="AM89">
        <f>VLOOKUP($AD89,excitation!$A$1:$CV$577,MATCH(C$6,excitation!$A$1:$CV$1,0),0)</f>
        <v>4.1599999999999998E-2</v>
      </c>
      <c r="AN89">
        <f>VLOOKUP($AD89,emission!$A$1:$CV$577,MATCH($C$6,emission!$A$1:$CV$1,0),0)</f>
        <v>0</v>
      </c>
      <c r="AO89">
        <f>VLOOKUP($AD89,excitation!$A$1:$CV$577,MATCH(C$7,excitation!$A$1:$CV$1,0),0)</f>
        <v>4.8999999999999998E-3</v>
      </c>
      <c r="AP89">
        <f>VLOOKUP($AD89,emission!$A$1:$CV$577,MATCH($C$7,emission!$A$1:$CV$1,0),0)</f>
        <v>0</v>
      </c>
      <c r="AQ89">
        <f>VLOOKUP($AD89,excitation!$A$1:$CV$577,MATCH(C$8,excitation!$A$1:$CV$1,0),0)</f>
        <v>9.9599999999999994E-2</v>
      </c>
      <c r="AR89">
        <f>VLOOKUP($AD89,emission!$A$1:$CV$577,MATCH($C$8,emission!$A$1:$CV$1,0),0)</f>
        <v>0</v>
      </c>
      <c r="AS89" t="e">
        <f>VLOOKUP($AD89,excitation!$A$1:$CV$577,MATCH(C$9,excitation!$A$1:$CV$1,0),0)</f>
        <v>#N/A</v>
      </c>
      <c r="AT89" t="e">
        <f>VLOOKUP($AD89,emission!$A$1:$CV$577,MATCH($C$9,emission!$A$1:$CV$1,0),0)</f>
        <v>#N/A</v>
      </c>
      <c r="AU89">
        <f>VLOOKUP($AD89,excitation!$A$1:$CV$577,MATCH(C$10,excitation!$A$1:$CV$1,0),0)</f>
        <v>0</v>
      </c>
      <c r="AV89">
        <f>VLOOKUP($AD89,emission!$A$1:$CV$577,MATCH($C$10,emission!$A$1:$CV$1,0),0)</f>
        <v>0</v>
      </c>
      <c r="AW89" t="e">
        <f>VLOOKUP($AD89,excitation!$A$1:$CV$577,MATCH(C$11,excitation!$A$1:$CV$1,0),0)</f>
        <v>#N/A</v>
      </c>
      <c r="AX89" t="e">
        <f>VLOOKUP($AD89,emission!$A$1:$CV$577,MATCH($C$11,emission!$A$1:$CV$1,0),0)</f>
        <v>#N/A</v>
      </c>
    </row>
    <row r="90" spans="7:50" x14ac:dyDescent="0.25">
      <c r="G90">
        <v>388</v>
      </c>
      <c r="H90" t="b">
        <f t="shared" si="31"/>
        <v>0</v>
      </c>
      <c r="I90" t="b">
        <f t="shared" si="21"/>
        <v>0</v>
      </c>
      <c r="J90">
        <f t="shared" si="32"/>
        <v>0.4778</v>
      </c>
      <c r="K90">
        <f t="shared" si="22"/>
        <v>1.7100000000000001E-2</v>
      </c>
      <c r="L90" t="b">
        <f t="shared" si="33"/>
        <v>0</v>
      </c>
      <c r="M90" t="b">
        <f t="shared" si="23"/>
        <v>0</v>
      </c>
      <c r="N90">
        <f t="shared" si="34"/>
        <v>3.27E-2</v>
      </c>
      <c r="O90">
        <f t="shared" si="24"/>
        <v>0</v>
      </c>
      <c r="P90">
        <f t="shared" si="35"/>
        <v>3.9899999999999998E-2</v>
      </c>
      <c r="Q90">
        <f t="shared" si="25"/>
        <v>0</v>
      </c>
      <c r="R90">
        <f t="shared" si="36"/>
        <v>4.1999999999999997E-3</v>
      </c>
      <c r="S90">
        <f t="shared" si="26"/>
        <v>0</v>
      </c>
      <c r="T90">
        <f t="shared" si="37"/>
        <v>9.8500000000000004E-2</v>
      </c>
      <c r="U90">
        <f t="shared" si="27"/>
        <v>0</v>
      </c>
      <c r="V90" t="b">
        <f t="shared" si="38"/>
        <v>0</v>
      </c>
      <c r="W90" t="b">
        <f t="shared" si="28"/>
        <v>0</v>
      </c>
      <c r="X90">
        <f t="shared" si="39"/>
        <v>0</v>
      </c>
      <c r="Y90">
        <f t="shared" si="29"/>
        <v>0</v>
      </c>
      <c r="Z90" t="b">
        <f t="shared" si="40"/>
        <v>0</v>
      </c>
      <c r="AA90" t="b">
        <f t="shared" si="30"/>
        <v>0</v>
      </c>
      <c r="AB90">
        <v>0</v>
      </c>
      <c r="AD90" s="1">
        <v>388</v>
      </c>
      <c r="AE90" t="e">
        <f>VLOOKUP($AD90,excitation!$A$1:$CV$577,MATCH(C$2,excitation!$A$1:$CV$1,0),0)</f>
        <v>#N/A</v>
      </c>
      <c r="AF90" t="e">
        <f>VLOOKUP($AD90,emission!$A$1:$CV$577,MATCH($C$2,emission!$A$1:$CV$1,0),0)</f>
        <v>#N/A</v>
      </c>
      <c r="AG90">
        <f>VLOOKUP($AD90,excitation!$A$1:$CV$577,MATCH(C$3,excitation!$A$1:$CV$1,0),0)</f>
        <v>0.4778</v>
      </c>
      <c r="AH90">
        <f>VLOOKUP($AD90,emission!$A$1:$CV$577,MATCH($C$3,emission!$A$1:$CV$1,0),0)</f>
        <v>1.7100000000000001E-2</v>
      </c>
      <c r="AI90" t="e">
        <f>VLOOKUP($AD90,excitation!$A$1:$CV$577,MATCH(C$4,excitation!$A$1:$CV$1,0),0)</f>
        <v>#N/A</v>
      </c>
      <c r="AJ90" t="e">
        <f>VLOOKUP($AD90,emission!$A$1:$CV$577,MATCH($C$4,emission!$A$1:$CV$1,0),0)</f>
        <v>#N/A</v>
      </c>
      <c r="AK90">
        <f>VLOOKUP($AD90,excitation!$A$1:$CV$577,MATCH(C$5,excitation!$A$1:$CV$1,0),0)</f>
        <v>3.27E-2</v>
      </c>
      <c r="AL90">
        <f>VLOOKUP($AD90,emission!$A$1:$CV$577,MATCH($C$5,emission!$A$1:$CV$1,0),0)</f>
        <v>0</v>
      </c>
      <c r="AM90">
        <f>VLOOKUP($AD90,excitation!$A$1:$CV$577,MATCH(C$6,excitation!$A$1:$CV$1,0),0)</f>
        <v>3.9899999999999998E-2</v>
      </c>
      <c r="AN90">
        <f>VLOOKUP($AD90,emission!$A$1:$CV$577,MATCH($C$6,emission!$A$1:$CV$1,0),0)</f>
        <v>0</v>
      </c>
      <c r="AO90">
        <f>VLOOKUP($AD90,excitation!$A$1:$CV$577,MATCH(C$7,excitation!$A$1:$CV$1,0),0)</f>
        <v>4.1999999999999997E-3</v>
      </c>
      <c r="AP90">
        <f>VLOOKUP($AD90,emission!$A$1:$CV$577,MATCH($C$7,emission!$A$1:$CV$1,0),0)</f>
        <v>0</v>
      </c>
      <c r="AQ90">
        <f>VLOOKUP($AD90,excitation!$A$1:$CV$577,MATCH(C$8,excitation!$A$1:$CV$1,0),0)</f>
        <v>9.8500000000000004E-2</v>
      </c>
      <c r="AR90">
        <f>VLOOKUP($AD90,emission!$A$1:$CV$577,MATCH($C$8,emission!$A$1:$CV$1,0),0)</f>
        <v>0</v>
      </c>
      <c r="AS90" t="e">
        <f>VLOOKUP($AD90,excitation!$A$1:$CV$577,MATCH(C$9,excitation!$A$1:$CV$1,0),0)</f>
        <v>#N/A</v>
      </c>
      <c r="AT90" t="e">
        <f>VLOOKUP($AD90,emission!$A$1:$CV$577,MATCH($C$9,emission!$A$1:$CV$1,0),0)</f>
        <v>#N/A</v>
      </c>
      <c r="AU90">
        <f>VLOOKUP($AD90,excitation!$A$1:$CV$577,MATCH(C$10,excitation!$A$1:$CV$1,0),0)</f>
        <v>0</v>
      </c>
      <c r="AV90">
        <f>VLOOKUP($AD90,emission!$A$1:$CV$577,MATCH($C$10,emission!$A$1:$CV$1,0),0)</f>
        <v>0</v>
      </c>
      <c r="AW90" t="e">
        <f>VLOOKUP($AD90,excitation!$A$1:$CV$577,MATCH(C$11,excitation!$A$1:$CV$1,0),0)</f>
        <v>#N/A</v>
      </c>
      <c r="AX90" t="e">
        <f>VLOOKUP($AD90,emission!$A$1:$CV$577,MATCH($C$11,emission!$A$1:$CV$1,0),0)</f>
        <v>#N/A</v>
      </c>
    </row>
    <row r="91" spans="7:50" x14ac:dyDescent="0.25">
      <c r="G91">
        <v>389</v>
      </c>
      <c r="H91" t="b">
        <f t="shared" si="31"/>
        <v>0</v>
      </c>
      <c r="I91" t="b">
        <f t="shared" si="21"/>
        <v>0</v>
      </c>
      <c r="J91">
        <f t="shared" si="32"/>
        <v>0.44650000000000001</v>
      </c>
      <c r="K91">
        <f t="shared" si="22"/>
        <v>2.1499999999999998E-2</v>
      </c>
      <c r="L91" t="b">
        <f t="shared" si="33"/>
        <v>0</v>
      </c>
      <c r="M91" t="b">
        <f t="shared" si="23"/>
        <v>0</v>
      </c>
      <c r="N91">
        <f t="shared" si="34"/>
        <v>3.1199999999999999E-2</v>
      </c>
      <c r="O91">
        <f t="shared" si="24"/>
        <v>0</v>
      </c>
      <c r="P91">
        <f t="shared" si="35"/>
        <v>3.7499999999999999E-2</v>
      </c>
      <c r="Q91">
        <f t="shared" si="25"/>
        <v>0</v>
      </c>
      <c r="R91">
        <f t="shared" si="36"/>
        <v>5.8999999999999999E-3</v>
      </c>
      <c r="S91">
        <f t="shared" si="26"/>
        <v>0</v>
      </c>
      <c r="T91">
        <f t="shared" si="37"/>
        <v>9.8100000000000007E-2</v>
      </c>
      <c r="U91">
        <f t="shared" si="27"/>
        <v>0</v>
      </c>
      <c r="V91" t="b">
        <f t="shared" si="38"/>
        <v>0</v>
      </c>
      <c r="W91" t="b">
        <f t="shared" si="28"/>
        <v>0</v>
      </c>
      <c r="X91">
        <f t="shared" si="39"/>
        <v>0</v>
      </c>
      <c r="Y91">
        <f t="shared" si="29"/>
        <v>0</v>
      </c>
      <c r="Z91" t="b">
        <f t="shared" si="40"/>
        <v>0</v>
      </c>
      <c r="AA91" t="b">
        <f t="shared" si="30"/>
        <v>0</v>
      </c>
      <c r="AB91">
        <v>0</v>
      </c>
      <c r="AD91" s="1">
        <v>389</v>
      </c>
      <c r="AE91" t="e">
        <f>VLOOKUP($AD91,excitation!$A$1:$CV$577,MATCH(C$2,excitation!$A$1:$CV$1,0),0)</f>
        <v>#N/A</v>
      </c>
      <c r="AF91" t="e">
        <f>VLOOKUP($AD91,emission!$A$1:$CV$577,MATCH($C$2,emission!$A$1:$CV$1,0),0)</f>
        <v>#N/A</v>
      </c>
      <c r="AG91">
        <f>VLOOKUP($AD91,excitation!$A$1:$CV$577,MATCH(C$3,excitation!$A$1:$CV$1,0),0)</f>
        <v>0.44650000000000001</v>
      </c>
      <c r="AH91">
        <f>VLOOKUP($AD91,emission!$A$1:$CV$577,MATCH($C$3,emission!$A$1:$CV$1,0),0)</f>
        <v>2.1499999999999998E-2</v>
      </c>
      <c r="AI91" t="e">
        <f>VLOOKUP($AD91,excitation!$A$1:$CV$577,MATCH(C$4,excitation!$A$1:$CV$1,0),0)</f>
        <v>#N/A</v>
      </c>
      <c r="AJ91" t="e">
        <f>VLOOKUP($AD91,emission!$A$1:$CV$577,MATCH($C$4,emission!$A$1:$CV$1,0),0)</f>
        <v>#N/A</v>
      </c>
      <c r="AK91">
        <f>VLOOKUP($AD91,excitation!$A$1:$CV$577,MATCH(C$5,excitation!$A$1:$CV$1,0),0)</f>
        <v>3.1199999999999999E-2</v>
      </c>
      <c r="AL91">
        <f>VLOOKUP($AD91,emission!$A$1:$CV$577,MATCH($C$5,emission!$A$1:$CV$1,0),0)</f>
        <v>0</v>
      </c>
      <c r="AM91">
        <f>VLOOKUP($AD91,excitation!$A$1:$CV$577,MATCH(C$6,excitation!$A$1:$CV$1,0),0)</f>
        <v>3.7499999999999999E-2</v>
      </c>
      <c r="AN91">
        <f>VLOOKUP($AD91,emission!$A$1:$CV$577,MATCH($C$6,emission!$A$1:$CV$1,0),0)</f>
        <v>0</v>
      </c>
      <c r="AO91">
        <f>VLOOKUP($AD91,excitation!$A$1:$CV$577,MATCH(C$7,excitation!$A$1:$CV$1,0),0)</f>
        <v>5.8999999999999999E-3</v>
      </c>
      <c r="AP91">
        <f>VLOOKUP($AD91,emission!$A$1:$CV$577,MATCH($C$7,emission!$A$1:$CV$1,0),0)</f>
        <v>0</v>
      </c>
      <c r="AQ91">
        <f>VLOOKUP($AD91,excitation!$A$1:$CV$577,MATCH(C$8,excitation!$A$1:$CV$1,0),0)</f>
        <v>9.8100000000000007E-2</v>
      </c>
      <c r="AR91">
        <f>VLOOKUP($AD91,emission!$A$1:$CV$577,MATCH($C$8,emission!$A$1:$CV$1,0),0)</f>
        <v>0</v>
      </c>
      <c r="AS91" t="e">
        <f>VLOOKUP($AD91,excitation!$A$1:$CV$577,MATCH(C$9,excitation!$A$1:$CV$1,0),0)</f>
        <v>#N/A</v>
      </c>
      <c r="AT91" t="e">
        <f>VLOOKUP($AD91,emission!$A$1:$CV$577,MATCH($C$9,emission!$A$1:$CV$1,0),0)</f>
        <v>#N/A</v>
      </c>
      <c r="AU91">
        <f>VLOOKUP($AD91,excitation!$A$1:$CV$577,MATCH(C$10,excitation!$A$1:$CV$1,0),0)</f>
        <v>0</v>
      </c>
      <c r="AV91">
        <f>VLOOKUP($AD91,emission!$A$1:$CV$577,MATCH($C$10,emission!$A$1:$CV$1,0),0)</f>
        <v>0</v>
      </c>
      <c r="AW91" t="e">
        <f>VLOOKUP($AD91,excitation!$A$1:$CV$577,MATCH(C$11,excitation!$A$1:$CV$1,0),0)</f>
        <v>#N/A</v>
      </c>
      <c r="AX91" t="e">
        <f>VLOOKUP($AD91,emission!$A$1:$CV$577,MATCH($C$11,emission!$A$1:$CV$1,0),0)</f>
        <v>#N/A</v>
      </c>
    </row>
    <row r="92" spans="7:50" x14ac:dyDescent="0.25">
      <c r="G92">
        <v>390</v>
      </c>
      <c r="H92" t="b">
        <f t="shared" si="31"/>
        <v>0</v>
      </c>
      <c r="I92" t="b">
        <f t="shared" si="21"/>
        <v>0</v>
      </c>
      <c r="J92">
        <f t="shared" si="32"/>
        <v>0.41499999999999998</v>
      </c>
      <c r="K92">
        <f t="shared" si="22"/>
        <v>2.53E-2</v>
      </c>
      <c r="L92" t="b">
        <f t="shared" si="33"/>
        <v>0</v>
      </c>
      <c r="M92" t="b">
        <f t="shared" si="23"/>
        <v>0</v>
      </c>
      <c r="N92">
        <f t="shared" si="34"/>
        <v>3.0800000000000001E-2</v>
      </c>
      <c r="O92">
        <f t="shared" si="24"/>
        <v>0</v>
      </c>
      <c r="P92">
        <f t="shared" si="35"/>
        <v>3.5700000000000003E-2</v>
      </c>
      <c r="Q92">
        <f t="shared" si="25"/>
        <v>0</v>
      </c>
      <c r="R92">
        <f t="shared" si="36"/>
        <v>4.8999999999999998E-3</v>
      </c>
      <c r="S92">
        <f t="shared" si="26"/>
        <v>0</v>
      </c>
      <c r="T92">
        <f t="shared" si="37"/>
        <v>9.69E-2</v>
      </c>
      <c r="U92">
        <f t="shared" si="27"/>
        <v>0</v>
      </c>
      <c r="V92" t="b">
        <f t="shared" si="38"/>
        <v>0</v>
      </c>
      <c r="W92" t="b">
        <f t="shared" si="28"/>
        <v>0</v>
      </c>
      <c r="X92">
        <f t="shared" si="39"/>
        <v>0</v>
      </c>
      <c r="Y92">
        <f t="shared" si="29"/>
        <v>0</v>
      </c>
      <c r="Z92" t="b">
        <f t="shared" si="40"/>
        <v>0</v>
      </c>
      <c r="AA92" t="b">
        <f t="shared" si="30"/>
        <v>0</v>
      </c>
      <c r="AB92">
        <v>0</v>
      </c>
      <c r="AD92" s="1">
        <v>390</v>
      </c>
      <c r="AE92" t="e">
        <f>VLOOKUP($AD92,excitation!$A$1:$CV$577,MATCH(C$2,excitation!$A$1:$CV$1,0),0)</f>
        <v>#N/A</v>
      </c>
      <c r="AF92" t="e">
        <f>VLOOKUP($AD92,emission!$A$1:$CV$577,MATCH($C$2,emission!$A$1:$CV$1,0),0)</f>
        <v>#N/A</v>
      </c>
      <c r="AG92">
        <f>VLOOKUP($AD92,excitation!$A$1:$CV$577,MATCH(C$3,excitation!$A$1:$CV$1,0),0)</f>
        <v>0.41499999999999998</v>
      </c>
      <c r="AH92">
        <f>VLOOKUP($AD92,emission!$A$1:$CV$577,MATCH($C$3,emission!$A$1:$CV$1,0),0)</f>
        <v>2.53E-2</v>
      </c>
      <c r="AI92" t="e">
        <f>VLOOKUP($AD92,excitation!$A$1:$CV$577,MATCH(C$4,excitation!$A$1:$CV$1,0),0)</f>
        <v>#N/A</v>
      </c>
      <c r="AJ92" t="e">
        <f>VLOOKUP($AD92,emission!$A$1:$CV$577,MATCH($C$4,emission!$A$1:$CV$1,0),0)</f>
        <v>#N/A</v>
      </c>
      <c r="AK92">
        <f>VLOOKUP($AD92,excitation!$A$1:$CV$577,MATCH(C$5,excitation!$A$1:$CV$1,0),0)</f>
        <v>3.0800000000000001E-2</v>
      </c>
      <c r="AL92">
        <f>VLOOKUP($AD92,emission!$A$1:$CV$577,MATCH($C$5,emission!$A$1:$CV$1,0),0)</f>
        <v>0</v>
      </c>
      <c r="AM92">
        <f>VLOOKUP($AD92,excitation!$A$1:$CV$577,MATCH(C$6,excitation!$A$1:$CV$1,0),0)</f>
        <v>3.5700000000000003E-2</v>
      </c>
      <c r="AN92">
        <f>VLOOKUP($AD92,emission!$A$1:$CV$577,MATCH($C$6,emission!$A$1:$CV$1,0),0)</f>
        <v>0</v>
      </c>
      <c r="AO92">
        <f>VLOOKUP($AD92,excitation!$A$1:$CV$577,MATCH(C$7,excitation!$A$1:$CV$1,0),0)</f>
        <v>4.8999999999999998E-3</v>
      </c>
      <c r="AP92">
        <f>VLOOKUP($AD92,emission!$A$1:$CV$577,MATCH($C$7,emission!$A$1:$CV$1,0),0)</f>
        <v>0</v>
      </c>
      <c r="AQ92">
        <f>VLOOKUP($AD92,excitation!$A$1:$CV$577,MATCH(C$8,excitation!$A$1:$CV$1,0),0)</f>
        <v>9.69E-2</v>
      </c>
      <c r="AR92">
        <f>VLOOKUP($AD92,emission!$A$1:$CV$577,MATCH($C$8,emission!$A$1:$CV$1,0),0)</f>
        <v>0</v>
      </c>
      <c r="AS92" t="e">
        <f>VLOOKUP($AD92,excitation!$A$1:$CV$577,MATCH(C$9,excitation!$A$1:$CV$1,0),0)</f>
        <v>#N/A</v>
      </c>
      <c r="AT92" t="e">
        <f>VLOOKUP($AD92,emission!$A$1:$CV$577,MATCH($C$9,emission!$A$1:$CV$1,0),0)</f>
        <v>#N/A</v>
      </c>
      <c r="AU92">
        <f>VLOOKUP($AD92,excitation!$A$1:$CV$577,MATCH(C$10,excitation!$A$1:$CV$1,0),0)</f>
        <v>0</v>
      </c>
      <c r="AV92">
        <f>VLOOKUP($AD92,emission!$A$1:$CV$577,MATCH($C$10,emission!$A$1:$CV$1,0),0)</f>
        <v>0</v>
      </c>
      <c r="AW92" t="e">
        <f>VLOOKUP($AD92,excitation!$A$1:$CV$577,MATCH(C$11,excitation!$A$1:$CV$1,0),0)</f>
        <v>#N/A</v>
      </c>
      <c r="AX92" t="e">
        <f>VLOOKUP($AD92,emission!$A$1:$CV$577,MATCH($C$11,emission!$A$1:$CV$1,0),0)</f>
        <v>#N/A</v>
      </c>
    </row>
    <row r="93" spans="7:50" x14ac:dyDescent="0.25">
      <c r="G93">
        <v>391</v>
      </c>
      <c r="H93" t="b">
        <f t="shared" si="31"/>
        <v>0</v>
      </c>
      <c r="I93" t="b">
        <f t="shared" si="21"/>
        <v>0</v>
      </c>
      <c r="J93">
        <f t="shared" si="32"/>
        <v>0.38390000000000002</v>
      </c>
      <c r="K93">
        <f t="shared" si="22"/>
        <v>3.0099999999999998E-2</v>
      </c>
      <c r="L93" t="b">
        <f t="shared" si="33"/>
        <v>0</v>
      </c>
      <c r="M93" t="b">
        <f t="shared" si="23"/>
        <v>0</v>
      </c>
      <c r="N93">
        <f t="shared" si="34"/>
        <v>3.0499999999999999E-2</v>
      </c>
      <c r="O93">
        <f t="shared" si="24"/>
        <v>0</v>
      </c>
      <c r="P93">
        <f t="shared" si="35"/>
        <v>3.4200000000000001E-2</v>
      </c>
      <c r="Q93">
        <f t="shared" si="25"/>
        <v>0</v>
      </c>
      <c r="R93">
        <f t="shared" si="36"/>
        <v>5.4000000000000003E-3</v>
      </c>
      <c r="S93">
        <f t="shared" si="26"/>
        <v>0</v>
      </c>
      <c r="T93">
        <f t="shared" si="37"/>
        <v>9.7500000000000003E-2</v>
      </c>
      <c r="U93">
        <f t="shared" si="27"/>
        <v>0</v>
      </c>
      <c r="V93" t="b">
        <f t="shared" si="38"/>
        <v>0</v>
      </c>
      <c r="W93" t="b">
        <f t="shared" si="28"/>
        <v>0</v>
      </c>
      <c r="X93">
        <f t="shared" si="39"/>
        <v>0</v>
      </c>
      <c r="Y93">
        <f t="shared" si="29"/>
        <v>0</v>
      </c>
      <c r="Z93" t="b">
        <f t="shared" si="40"/>
        <v>0</v>
      </c>
      <c r="AA93" t="b">
        <f t="shared" si="30"/>
        <v>0</v>
      </c>
      <c r="AB93">
        <v>0</v>
      </c>
      <c r="AD93" s="1">
        <v>391</v>
      </c>
      <c r="AE93" t="e">
        <f>VLOOKUP($AD93,excitation!$A$1:$CV$577,MATCH(C$2,excitation!$A$1:$CV$1,0),0)</f>
        <v>#N/A</v>
      </c>
      <c r="AF93" t="e">
        <f>VLOOKUP($AD93,emission!$A$1:$CV$577,MATCH($C$2,emission!$A$1:$CV$1,0),0)</f>
        <v>#N/A</v>
      </c>
      <c r="AG93">
        <f>VLOOKUP($AD93,excitation!$A$1:$CV$577,MATCH(C$3,excitation!$A$1:$CV$1,0),0)</f>
        <v>0.38390000000000002</v>
      </c>
      <c r="AH93">
        <f>VLOOKUP($AD93,emission!$A$1:$CV$577,MATCH($C$3,emission!$A$1:$CV$1,0),0)</f>
        <v>3.0099999999999998E-2</v>
      </c>
      <c r="AI93" t="e">
        <f>VLOOKUP($AD93,excitation!$A$1:$CV$577,MATCH(C$4,excitation!$A$1:$CV$1,0),0)</f>
        <v>#N/A</v>
      </c>
      <c r="AJ93" t="e">
        <f>VLOOKUP($AD93,emission!$A$1:$CV$577,MATCH($C$4,emission!$A$1:$CV$1,0),0)</f>
        <v>#N/A</v>
      </c>
      <c r="AK93">
        <f>VLOOKUP($AD93,excitation!$A$1:$CV$577,MATCH(C$5,excitation!$A$1:$CV$1,0),0)</f>
        <v>3.0499999999999999E-2</v>
      </c>
      <c r="AL93">
        <f>VLOOKUP($AD93,emission!$A$1:$CV$577,MATCH($C$5,emission!$A$1:$CV$1,0),0)</f>
        <v>0</v>
      </c>
      <c r="AM93">
        <f>VLOOKUP($AD93,excitation!$A$1:$CV$577,MATCH(C$6,excitation!$A$1:$CV$1,0),0)</f>
        <v>3.4200000000000001E-2</v>
      </c>
      <c r="AN93">
        <f>VLOOKUP($AD93,emission!$A$1:$CV$577,MATCH($C$6,emission!$A$1:$CV$1,0),0)</f>
        <v>0</v>
      </c>
      <c r="AO93">
        <f>VLOOKUP($AD93,excitation!$A$1:$CV$577,MATCH(C$7,excitation!$A$1:$CV$1,0),0)</f>
        <v>5.4000000000000003E-3</v>
      </c>
      <c r="AP93">
        <f>VLOOKUP($AD93,emission!$A$1:$CV$577,MATCH($C$7,emission!$A$1:$CV$1,0),0)</f>
        <v>0</v>
      </c>
      <c r="AQ93">
        <f>VLOOKUP($AD93,excitation!$A$1:$CV$577,MATCH(C$8,excitation!$A$1:$CV$1,0),0)</f>
        <v>9.7500000000000003E-2</v>
      </c>
      <c r="AR93">
        <f>VLOOKUP($AD93,emission!$A$1:$CV$577,MATCH($C$8,emission!$A$1:$CV$1,0),0)</f>
        <v>0</v>
      </c>
      <c r="AS93" t="e">
        <f>VLOOKUP($AD93,excitation!$A$1:$CV$577,MATCH(C$9,excitation!$A$1:$CV$1,0),0)</f>
        <v>#N/A</v>
      </c>
      <c r="AT93" t="e">
        <f>VLOOKUP($AD93,emission!$A$1:$CV$577,MATCH($C$9,emission!$A$1:$CV$1,0),0)</f>
        <v>#N/A</v>
      </c>
      <c r="AU93">
        <f>VLOOKUP($AD93,excitation!$A$1:$CV$577,MATCH(C$10,excitation!$A$1:$CV$1,0),0)</f>
        <v>0</v>
      </c>
      <c r="AV93">
        <f>VLOOKUP($AD93,emission!$A$1:$CV$577,MATCH($C$10,emission!$A$1:$CV$1,0),0)</f>
        <v>0</v>
      </c>
      <c r="AW93" t="e">
        <f>VLOOKUP($AD93,excitation!$A$1:$CV$577,MATCH(C$11,excitation!$A$1:$CV$1,0),0)</f>
        <v>#N/A</v>
      </c>
      <c r="AX93" t="e">
        <f>VLOOKUP($AD93,emission!$A$1:$CV$577,MATCH($C$11,emission!$A$1:$CV$1,0),0)</f>
        <v>#N/A</v>
      </c>
    </row>
    <row r="94" spans="7:50" x14ac:dyDescent="0.25">
      <c r="G94">
        <v>392</v>
      </c>
      <c r="H94" t="b">
        <f t="shared" si="31"/>
        <v>0</v>
      </c>
      <c r="I94" t="b">
        <f t="shared" si="21"/>
        <v>0</v>
      </c>
      <c r="J94">
        <f t="shared" si="32"/>
        <v>0.35220000000000001</v>
      </c>
      <c r="K94">
        <f t="shared" si="22"/>
        <v>3.61E-2</v>
      </c>
      <c r="L94" t="b">
        <f t="shared" si="33"/>
        <v>0</v>
      </c>
      <c r="M94" t="b">
        <f t="shared" si="23"/>
        <v>0</v>
      </c>
      <c r="N94">
        <f t="shared" si="34"/>
        <v>2.9399999999999999E-2</v>
      </c>
      <c r="O94">
        <f t="shared" si="24"/>
        <v>0</v>
      </c>
      <c r="P94">
        <f t="shared" si="35"/>
        <v>3.2599999999999997E-2</v>
      </c>
      <c r="Q94">
        <f t="shared" si="25"/>
        <v>0</v>
      </c>
      <c r="R94">
        <f t="shared" si="36"/>
        <v>4.4999999999999997E-3</v>
      </c>
      <c r="S94">
        <f t="shared" si="26"/>
        <v>0</v>
      </c>
      <c r="T94">
        <f t="shared" si="37"/>
        <v>9.6699999999999994E-2</v>
      </c>
      <c r="U94">
        <f t="shared" si="27"/>
        <v>0</v>
      </c>
      <c r="V94" t="b">
        <f t="shared" si="38"/>
        <v>0</v>
      </c>
      <c r="W94" t="b">
        <f t="shared" si="28"/>
        <v>0</v>
      </c>
      <c r="X94">
        <f t="shared" si="39"/>
        <v>0</v>
      </c>
      <c r="Y94">
        <f t="shared" si="29"/>
        <v>0</v>
      </c>
      <c r="Z94" t="b">
        <f t="shared" si="40"/>
        <v>0</v>
      </c>
      <c r="AA94" t="b">
        <f t="shared" si="30"/>
        <v>0</v>
      </c>
      <c r="AB94">
        <v>0</v>
      </c>
      <c r="AD94" s="1">
        <v>392</v>
      </c>
      <c r="AE94" t="e">
        <f>VLOOKUP($AD94,excitation!$A$1:$CV$577,MATCH(C$2,excitation!$A$1:$CV$1,0),0)</f>
        <v>#N/A</v>
      </c>
      <c r="AF94" t="e">
        <f>VLOOKUP($AD94,emission!$A$1:$CV$577,MATCH($C$2,emission!$A$1:$CV$1,0),0)</f>
        <v>#N/A</v>
      </c>
      <c r="AG94">
        <f>VLOOKUP($AD94,excitation!$A$1:$CV$577,MATCH(C$3,excitation!$A$1:$CV$1,0),0)</f>
        <v>0.35220000000000001</v>
      </c>
      <c r="AH94">
        <f>VLOOKUP($AD94,emission!$A$1:$CV$577,MATCH($C$3,emission!$A$1:$CV$1,0),0)</f>
        <v>3.61E-2</v>
      </c>
      <c r="AI94" t="e">
        <f>VLOOKUP($AD94,excitation!$A$1:$CV$577,MATCH(C$4,excitation!$A$1:$CV$1,0),0)</f>
        <v>#N/A</v>
      </c>
      <c r="AJ94" t="e">
        <f>VLOOKUP($AD94,emission!$A$1:$CV$577,MATCH($C$4,emission!$A$1:$CV$1,0),0)</f>
        <v>#N/A</v>
      </c>
      <c r="AK94">
        <f>VLOOKUP($AD94,excitation!$A$1:$CV$577,MATCH(C$5,excitation!$A$1:$CV$1,0),0)</f>
        <v>2.9399999999999999E-2</v>
      </c>
      <c r="AL94">
        <f>VLOOKUP($AD94,emission!$A$1:$CV$577,MATCH($C$5,emission!$A$1:$CV$1,0),0)</f>
        <v>0</v>
      </c>
      <c r="AM94">
        <f>VLOOKUP($AD94,excitation!$A$1:$CV$577,MATCH(C$6,excitation!$A$1:$CV$1,0),0)</f>
        <v>3.2599999999999997E-2</v>
      </c>
      <c r="AN94">
        <f>VLOOKUP($AD94,emission!$A$1:$CV$577,MATCH($C$6,emission!$A$1:$CV$1,0),0)</f>
        <v>0</v>
      </c>
      <c r="AO94">
        <f>VLOOKUP($AD94,excitation!$A$1:$CV$577,MATCH(C$7,excitation!$A$1:$CV$1,0),0)</f>
        <v>4.4999999999999997E-3</v>
      </c>
      <c r="AP94">
        <f>VLOOKUP($AD94,emission!$A$1:$CV$577,MATCH($C$7,emission!$A$1:$CV$1,0),0)</f>
        <v>0</v>
      </c>
      <c r="AQ94">
        <f>VLOOKUP($AD94,excitation!$A$1:$CV$577,MATCH(C$8,excitation!$A$1:$CV$1,0),0)</f>
        <v>9.6699999999999994E-2</v>
      </c>
      <c r="AR94">
        <f>VLOOKUP($AD94,emission!$A$1:$CV$577,MATCH($C$8,emission!$A$1:$CV$1,0),0)</f>
        <v>0</v>
      </c>
      <c r="AS94" t="e">
        <f>VLOOKUP($AD94,excitation!$A$1:$CV$577,MATCH(C$9,excitation!$A$1:$CV$1,0),0)</f>
        <v>#N/A</v>
      </c>
      <c r="AT94" t="e">
        <f>VLOOKUP($AD94,emission!$A$1:$CV$577,MATCH($C$9,emission!$A$1:$CV$1,0),0)</f>
        <v>#N/A</v>
      </c>
      <c r="AU94">
        <f>VLOOKUP($AD94,excitation!$A$1:$CV$577,MATCH(C$10,excitation!$A$1:$CV$1,0),0)</f>
        <v>0</v>
      </c>
      <c r="AV94">
        <f>VLOOKUP($AD94,emission!$A$1:$CV$577,MATCH($C$10,emission!$A$1:$CV$1,0),0)</f>
        <v>0</v>
      </c>
      <c r="AW94" t="e">
        <f>VLOOKUP($AD94,excitation!$A$1:$CV$577,MATCH(C$11,excitation!$A$1:$CV$1,0),0)</f>
        <v>#N/A</v>
      </c>
      <c r="AX94" t="e">
        <f>VLOOKUP($AD94,emission!$A$1:$CV$577,MATCH($C$11,emission!$A$1:$CV$1,0),0)</f>
        <v>#N/A</v>
      </c>
    </row>
    <row r="95" spans="7:50" x14ac:dyDescent="0.25">
      <c r="G95">
        <v>393</v>
      </c>
      <c r="H95" t="b">
        <f t="shared" si="31"/>
        <v>0</v>
      </c>
      <c r="I95" t="b">
        <f t="shared" si="21"/>
        <v>0</v>
      </c>
      <c r="J95">
        <f t="shared" si="32"/>
        <v>0.32250000000000001</v>
      </c>
      <c r="K95">
        <f t="shared" si="22"/>
        <v>4.2099999999999999E-2</v>
      </c>
      <c r="L95" t="b">
        <f t="shared" si="33"/>
        <v>0</v>
      </c>
      <c r="M95" t="b">
        <f t="shared" si="23"/>
        <v>0</v>
      </c>
      <c r="N95">
        <f t="shared" si="34"/>
        <v>2.8899999999999999E-2</v>
      </c>
      <c r="O95">
        <f t="shared" si="24"/>
        <v>0</v>
      </c>
      <c r="P95">
        <f t="shared" si="35"/>
        <v>3.1399999999999997E-2</v>
      </c>
      <c r="Q95">
        <f t="shared" si="25"/>
        <v>0</v>
      </c>
      <c r="R95">
        <f t="shared" si="36"/>
        <v>4.8999999999999998E-3</v>
      </c>
      <c r="S95">
        <f t="shared" si="26"/>
        <v>0</v>
      </c>
      <c r="T95">
        <f t="shared" si="37"/>
        <v>9.8500000000000004E-2</v>
      </c>
      <c r="U95">
        <f t="shared" si="27"/>
        <v>0</v>
      </c>
      <c r="V95" t="b">
        <f t="shared" si="38"/>
        <v>0</v>
      </c>
      <c r="W95" t="b">
        <f t="shared" si="28"/>
        <v>0</v>
      </c>
      <c r="X95">
        <f t="shared" si="39"/>
        <v>0</v>
      </c>
      <c r="Y95">
        <f t="shared" si="29"/>
        <v>0</v>
      </c>
      <c r="Z95" t="b">
        <f t="shared" si="40"/>
        <v>0</v>
      </c>
      <c r="AA95" t="b">
        <f t="shared" si="30"/>
        <v>0</v>
      </c>
      <c r="AB95">
        <v>0</v>
      </c>
      <c r="AD95" s="1">
        <v>393</v>
      </c>
      <c r="AE95" t="e">
        <f>VLOOKUP($AD95,excitation!$A$1:$CV$577,MATCH(C$2,excitation!$A$1:$CV$1,0),0)</f>
        <v>#N/A</v>
      </c>
      <c r="AF95" t="e">
        <f>VLOOKUP($AD95,emission!$A$1:$CV$577,MATCH($C$2,emission!$A$1:$CV$1,0),0)</f>
        <v>#N/A</v>
      </c>
      <c r="AG95">
        <f>VLOOKUP($AD95,excitation!$A$1:$CV$577,MATCH(C$3,excitation!$A$1:$CV$1,0),0)</f>
        <v>0.32250000000000001</v>
      </c>
      <c r="AH95">
        <f>VLOOKUP($AD95,emission!$A$1:$CV$577,MATCH($C$3,emission!$A$1:$CV$1,0),0)</f>
        <v>4.2099999999999999E-2</v>
      </c>
      <c r="AI95" t="e">
        <f>VLOOKUP($AD95,excitation!$A$1:$CV$577,MATCH(C$4,excitation!$A$1:$CV$1,0),0)</f>
        <v>#N/A</v>
      </c>
      <c r="AJ95" t="e">
        <f>VLOOKUP($AD95,emission!$A$1:$CV$577,MATCH($C$4,emission!$A$1:$CV$1,0),0)</f>
        <v>#N/A</v>
      </c>
      <c r="AK95">
        <f>VLOOKUP($AD95,excitation!$A$1:$CV$577,MATCH(C$5,excitation!$A$1:$CV$1,0),0)</f>
        <v>2.8899999999999999E-2</v>
      </c>
      <c r="AL95">
        <f>VLOOKUP($AD95,emission!$A$1:$CV$577,MATCH($C$5,emission!$A$1:$CV$1,0),0)</f>
        <v>0</v>
      </c>
      <c r="AM95">
        <f>VLOOKUP($AD95,excitation!$A$1:$CV$577,MATCH(C$6,excitation!$A$1:$CV$1,0),0)</f>
        <v>3.1399999999999997E-2</v>
      </c>
      <c r="AN95">
        <f>VLOOKUP($AD95,emission!$A$1:$CV$577,MATCH($C$6,emission!$A$1:$CV$1,0),0)</f>
        <v>0</v>
      </c>
      <c r="AO95">
        <f>VLOOKUP($AD95,excitation!$A$1:$CV$577,MATCH(C$7,excitation!$A$1:$CV$1,0),0)</f>
        <v>4.8999999999999998E-3</v>
      </c>
      <c r="AP95">
        <f>VLOOKUP($AD95,emission!$A$1:$CV$577,MATCH($C$7,emission!$A$1:$CV$1,0),0)</f>
        <v>0</v>
      </c>
      <c r="AQ95">
        <f>VLOOKUP($AD95,excitation!$A$1:$CV$577,MATCH(C$8,excitation!$A$1:$CV$1,0),0)</f>
        <v>9.8500000000000004E-2</v>
      </c>
      <c r="AR95">
        <f>VLOOKUP($AD95,emission!$A$1:$CV$577,MATCH($C$8,emission!$A$1:$CV$1,0),0)</f>
        <v>0</v>
      </c>
      <c r="AS95" t="e">
        <f>VLOOKUP($AD95,excitation!$A$1:$CV$577,MATCH(C$9,excitation!$A$1:$CV$1,0),0)</f>
        <v>#N/A</v>
      </c>
      <c r="AT95" t="e">
        <f>VLOOKUP($AD95,emission!$A$1:$CV$577,MATCH($C$9,emission!$A$1:$CV$1,0),0)</f>
        <v>#N/A</v>
      </c>
      <c r="AU95">
        <f>VLOOKUP($AD95,excitation!$A$1:$CV$577,MATCH(C$10,excitation!$A$1:$CV$1,0),0)</f>
        <v>0</v>
      </c>
      <c r="AV95">
        <f>VLOOKUP($AD95,emission!$A$1:$CV$577,MATCH($C$10,emission!$A$1:$CV$1,0),0)</f>
        <v>0</v>
      </c>
      <c r="AW95" t="e">
        <f>VLOOKUP($AD95,excitation!$A$1:$CV$577,MATCH(C$11,excitation!$A$1:$CV$1,0),0)</f>
        <v>#N/A</v>
      </c>
      <c r="AX95" t="e">
        <f>VLOOKUP($AD95,emission!$A$1:$CV$577,MATCH($C$11,emission!$A$1:$CV$1,0),0)</f>
        <v>#N/A</v>
      </c>
    </row>
    <row r="96" spans="7:50" x14ac:dyDescent="0.25">
      <c r="G96">
        <v>394</v>
      </c>
      <c r="H96" t="b">
        <f t="shared" si="31"/>
        <v>0</v>
      </c>
      <c r="I96" t="b">
        <f t="shared" si="21"/>
        <v>0</v>
      </c>
      <c r="J96">
        <f t="shared" si="32"/>
        <v>0.29330000000000001</v>
      </c>
      <c r="K96">
        <f t="shared" si="22"/>
        <v>5.1999999999999998E-2</v>
      </c>
      <c r="L96" t="b">
        <f t="shared" si="33"/>
        <v>0</v>
      </c>
      <c r="M96" t="b">
        <f t="shared" si="23"/>
        <v>0</v>
      </c>
      <c r="N96">
        <f t="shared" si="34"/>
        <v>2.8299999999999999E-2</v>
      </c>
      <c r="O96">
        <f t="shared" si="24"/>
        <v>0</v>
      </c>
      <c r="P96">
        <f t="shared" si="35"/>
        <v>3.0099999999999998E-2</v>
      </c>
      <c r="Q96">
        <f t="shared" si="25"/>
        <v>0</v>
      </c>
      <c r="R96">
        <f t="shared" si="36"/>
        <v>2.5000000000000001E-3</v>
      </c>
      <c r="S96">
        <f t="shared" si="26"/>
        <v>0</v>
      </c>
      <c r="T96">
        <f t="shared" si="37"/>
        <v>9.7500000000000003E-2</v>
      </c>
      <c r="U96">
        <f t="shared" si="27"/>
        <v>0</v>
      </c>
      <c r="V96" t="b">
        <f t="shared" si="38"/>
        <v>0</v>
      </c>
      <c r="W96" t="b">
        <f t="shared" si="28"/>
        <v>0</v>
      </c>
      <c r="X96">
        <f t="shared" si="39"/>
        <v>0</v>
      </c>
      <c r="Y96">
        <f t="shared" si="29"/>
        <v>0</v>
      </c>
      <c r="Z96" t="b">
        <f t="shared" si="40"/>
        <v>0</v>
      </c>
      <c r="AA96" t="b">
        <f t="shared" si="30"/>
        <v>0</v>
      </c>
      <c r="AB96">
        <v>0</v>
      </c>
      <c r="AD96" s="1">
        <v>394</v>
      </c>
      <c r="AE96" t="e">
        <f>VLOOKUP($AD96,excitation!$A$1:$CV$577,MATCH(C$2,excitation!$A$1:$CV$1,0),0)</f>
        <v>#N/A</v>
      </c>
      <c r="AF96" t="e">
        <f>VLOOKUP($AD96,emission!$A$1:$CV$577,MATCH($C$2,emission!$A$1:$CV$1,0),0)</f>
        <v>#N/A</v>
      </c>
      <c r="AG96">
        <f>VLOOKUP($AD96,excitation!$A$1:$CV$577,MATCH(C$3,excitation!$A$1:$CV$1,0),0)</f>
        <v>0.29330000000000001</v>
      </c>
      <c r="AH96">
        <f>VLOOKUP($AD96,emission!$A$1:$CV$577,MATCH($C$3,emission!$A$1:$CV$1,0),0)</f>
        <v>5.1999999999999998E-2</v>
      </c>
      <c r="AI96" t="e">
        <f>VLOOKUP($AD96,excitation!$A$1:$CV$577,MATCH(C$4,excitation!$A$1:$CV$1,0),0)</f>
        <v>#N/A</v>
      </c>
      <c r="AJ96" t="e">
        <f>VLOOKUP($AD96,emission!$A$1:$CV$577,MATCH($C$4,emission!$A$1:$CV$1,0),0)</f>
        <v>#N/A</v>
      </c>
      <c r="AK96">
        <f>VLOOKUP($AD96,excitation!$A$1:$CV$577,MATCH(C$5,excitation!$A$1:$CV$1,0),0)</f>
        <v>2.8299999999999999E-2</v>
      </c>
      <c r="AL96">
        <f>VLOOKUP($AD96,emission!$A$1:$CV$577,MATCH($C$5,emission!$A$1:$CV$1,0),0)</f>
        <v>0</v>
      </c>
      <c r="AM96">
        <f>VLOOKUP($AD96,excitation!$A$1:$CV$577,MATCH(C$6,excitation!$A$1:$CV$1,0),0)</f>
        <v>3.0099999999999998E-2</v>
      </c>
      <c r="AN96">
        <f>VLOOKUP($AD96,emission!$A$1:$CV$577,MATCH($C$6,emission!$A$1:$CV$1,0),0)</f>
        <v>0</v>
      </c>
      <c r="AO96">
        <f>VLOOKUP($AD96,excitation!$A$1:$CV$577,MATCH(C$7,excitation!$A$1:$CV$1,0),0)</f>
        <v>2.5000000000000001E-3</v>
      </c>
      <c r="AP96">
        <f>VLOOKUP($AD96,emission!$A$1:$CV$577,MATCH($C$7,emission!$A$1:$CV$1,0),0)</f>
        <v>0</v>
      </c>
      <c r="AQ96">
        <f>VLOOKUP($AD96,excitation!$A$1:$CV$577,MATCH(C$8,excitation!$A$1:$CV$1,0),0)</f>
        <v>9.7500000000000003E-2</v>
      </c>
      <c r="AR96">
        <f>VLOOKUP($AD96,emission!$A$1:$CV$577,MATCH($C$8,emission!$A$1:$CV$1,0),0)</f>
        <v>0</v>
      </c>
      <c r="AS96" t="e">
        <f>VLOOKUP($AD96,excitation!$A$1:$CV$577,MATCH(C$9,excitation!$A$1:$CV$1,0),0)</f>
        <v>#N/A</v>
      </c>
      <c r="AT96" t="e">
        <f>VLOOKUP($AD96,emission!$A$1:$CV$577,MATCH($C$9,emission!$A$1:$CV$1,0),0)</f>
        <v>#N/A</v>
      </c>
      <c r="AU96">
        <f>VLOOKUP($AD96,excitation!$A$1:$CV$577,MATCH(C$10,excitation!$A$1:$CV$1,0),0)</f>
        <v>0</v>
      </c>
      <c r="AV96">
        <f>VLOOKUP($AD96,emission!$A$1:$CV$577,MATCH($C$10,emission!$A$1:$CV$1,0),0)</f>
        <v>0</v>
      </c>
      <c r="AW96" t="e">
        <f>VLOOKUP($AD96,excitation!$A$1:$CV$577,MATCH(C$11,excitation!$A$1:$CV$1,0),0)</f>
        <v>#N/A</v>
      </c>
      <c r="AX96" t="e">
        <f>VLOOKUP($AD96,emission!$A$1:$CV$577,MATCH($C$11,emission!$A$1:$CV$1,0),0)</f>
        <v>#N/A</v>
      </c>
    </row>
    <row r="97" spans="7:50" x14ac:dyDescent="0.25">
      <c r="G97">
        <v>395</v>
      </c>
      <c r="H97" t="b">
        <f t="shared" si="31"/>
        <v>0</v>
      </c>
      <c r="I97" t="b">
        <f t="shared" si="21"/>
        <v>0</v>
      </c>
      <c r="J97">
        <f t="shared" si="32"/>
        <v>0.26519999999999999</v>
      </c>
      <c r="K97">
        <f t="shared" si="22"/>
        <v>5.96E-2</v>
      </c>
      <c r="L97" t="b">
        <f t="shared" si="33"/>
        <v>0</v>
      </c>
      <c r="M97" t="b">
        <f t="shared" si="23"/>
        <v>0</v>
      </c>
      <c r="N97">
        <f t="shared" si="34"/>
        <v>2.81E-2</v>
      </c>
      <c r="O97">
        <f t="shared" si="24"/>
        <v>0</v>
      </c>
      <c r="P97">
        <f t="shared" si="35"/>
        <v>2.8799999999999999E-2</v>
      </c>
      <c r="Q97">
        <f t="shared" si="25"/>
        <v>0</v>
      </c>
      <c r="R97">
        <f t="shared" si="36"/>
        <v>5.4000000000000003E-3</v>
      </c>
      <c r="S97">
        <f t="shared" si="26"/>
        <v>0</v>
      </c>
      <c r="T97">
        <f t="shared" si="37"/>
        <v>9.8100000000000007E-2</v>
      </c>
      <c r="U97">
        <f t="shared" si="27"/>
        <v>0</v>
      </c>
      <c r="V97" t="b">
        <f t="shared" si="38"/>
        <v>0</v>
      </c>
      <c r="W97" t="b">
        <f t="shared" si="28"/>
        <v>0</v>
      </c>
      <c r="X97">
        <f t="shared" si="39"/>
        <v>0</v>
      </c>
      <c r="Y97">
        <f t="shared" si="29"/>
        <v>0</v>
      </c>
      <c r="Z97" t="b">
        <f t="shared" si="40"/>
        <v>0</v>
      </c>
      <c r="AA97" t="b">
        <f t="shared" si="30"/>
        <v>0</v>
      </c>
      <c r="AB97">
        <v>0</v>
      </c>
      <c r="AD97" s="1">
        <v>395</v>
      </c>
      <c r="AE97" t="e">
        <f>VLOOKUP($AD97,excitation!$A$1:$CV$577,MATCH(C$2,excitation!$A$1:$CV$1,0),0)</f>
        <v>#N/A</v>
      </c>
      <c r="AF97" t="e">
        <f>VLOOKUP($AD97,emission!$A$1:$CV$577,MATCH($C$2,emission!$A$1:$CV$1,0),0)</f>
        <v>#N/A</v>
      </c>
      <c r="AG97">
        <f>VLOOKUP($AD97,excitation!$A$1:$CV$577,MATCH(C$3,excitation!$A$1:$CV$1,0),0)</f>
        <v>0.26519999999999999</v>
      </c>
      <c r="AH97">
        <f>VLOOKUP($AD97,emission!$A$1:$CV$577,MATCH($C$3,emission!$A$1:$CV$1,0),0)</f>
        <v>5.96E-2</v>
      </c>
      <c r="AI97" t="e">
        <f>VLOOKUP($AD97,excitation!$A$1:$CV$577,MATCH(C$4,excitation!$A$1:$CV$1,0),0)</f>
        <v>#N/A</v>
      </c>
      <c r="AJ97" t="e">
        <f>VLOOKUP($AD97,emission!$A$1:$CV$577,MATCH($C$4,emission!$A$1:$CV$1,0),0)</f>
        <v>#N/A</v>
      </c>
      <c r="AK97">
        <f>VLOOKUP($AD97,excitation!$A$1:$CV$577,MATCH(C$5,excitation!$A$1:$CV$1,0),0)</f>
        <v>2.81E-2</v>
      </c>
      <c r="AL97">
        <f>VLOOKUP($AD97,emission!$A$1:$CV$577,MATCH($C$5,emission!$A$1:$CV$1,0),0)</f>
        <v>0</v>
      </c>
      <c r="AM97">
        <f>VLOOKUP($AD97,excitation!$A$1:$CV$577,MATCH(C$6,excitation!$A$1:$CV$1,0),0)</f>
        <v>2.8799999999999999E-2</v>
      </c>
      <c r="AN97">
        <f>VLOOKUP($AD97,emission!$A$1:$CV$577,MATCH($C$6,emission!$A$1:$CV$1,0),0)</f>
        <v>0</v>
      </c>
      <c r="AO97">
        <f>VLOOKUP($AD97,excitation!$A$1:$CV$577,MATCH(C$7,excitation!$A$1:$CV$1,0),0)</f>
        <v>5.4000000000000003E-3</v>
      </c>
      <c r="AP97">
        <f>VLOOKUP($AD97,emission!$A$1:$CV$577,MATCH($C$7,emission!$A$1:$CV$1,0),0)</f>
        <v>0</v>
      </c>
      <c r="AQ97">
        <f>VLOOKUP($AD97,excitation!$A$1:$CV$577,MATCH(C$8,excitation!$A$1:$CV$1,0),0)</f>
        <v>9.8100000000000007E-2</v>
      </c>
      <c r="AR97">
        <f>VLOOKUP($AD97,emission!$A$1:$CV$577,MATCH($C$8,emission!$A$1:$CV$1,0),0)</f>
        <v>0</v>
      </c>
      <c r="AS97" t="e">
        <f>VLOOKUP($AD97,excitation!$A$1:$CV$577,MATCH(C$9,excitation!$A$1:$CV$1,0),0)</f>
        <v>#N/A</v>
      </c>
      <c r="AT97" t="e">
        <f>VLOOKUP($AD97,emission!$A$1:$CV$577,MATCH($C$9,emission!$A$1:$CV$1,0),0)</f>
        <v>#N/A</v>
      </c>
      <c r="AU97">
        <f>VLOOKUP($AD97,excitation!$A$1:$CV$577,MATCH(C$10,excitation!$A$1:$CV$1,0),0)</f>
        <v>0</v>
      </c>
      <c r="AV97">
        <f>VLOOKUP($AD97,emission!$A$1:$CV$577,MATCH($C$10,emission!$A$1:$CV$1,0),0)</f>
        <v>0</v>
      </c>
      <c r="AW97" t="e">
        <f>VLOOKUP($AD97,excitation!$A$1:$CV$577,MATCH(C$11,excitation!$A$1:$CV$1,0),0)</f>
        <v>#N/A</v>
      </c>
      <c r="AX97" t="e">
        <f>VLOOKUP($AD97,emission!$A$1:$CV$577,MATCH($C$11,emission!$A$1:$CV$1,0),0)</f>
        <v>#N/A</v>
      </c>
    </row>
    <row r="98" spans="7:50" x14ac:dyDescent="0.25">
      <c r="G98">
        <v>396</v>
      </c>
      <c r="H98" t="b">
        <f t="shared" si="31"/>
        <v>0</v>
      </c>
      <c r="I98" t="b">
        <f t="shared" si="21"/>
        <v>0</v>
      </c>
      <c r="J98">
        <f t="shared" si="32"/>
        <v>0.2397</v>
      </c>
      <c r="K98">
        <f t="shared" si="22"/>
        <v>6.9900000000000004E-2</v>
      </c>
      <c r="L98" t="b">
        <f t="shared" si="33"/>
        <v>0</v>
      </c>
      <c r="M98" t="b">
        <f t="shared" si="23"/>
        <v>0</v>
      </c>
      <c r="N98">
        <f t="shared" si="34"/>
        <v>2.7400000000000001E-2</v>
      </c>
      <c r="O98">
        <f t="shared" si="24"/>
        <v>0</v>
      </c>
      <c r="P98">
        <f t="shared" si="35"/>
        <v>2.7199999999999998E-2</v>
      </c>
      <c r="Q98">
        <f t="shared" si="25"/>
        <v>0</v>
      </c>
      <c r="R98">
        <f t="shared" si="36"/>
        <v>4.1999999999999997E-3</v>
      </c>
      <c r="S98">
        <f t="shared" si="26"/>
        <v>0</v>
      </c>
      <c r="T98">
        <f t="shared" si="37"/>
        <v>9.7699999999999995E-2</v>
      </c>
      <c r="U98">
        <f t="shared" si="27"/>
        <v>0</v>
      </c>
      <c r="V98" t="b">
        <f t="shared" si="38"/>
        <v>0</v>
      </c>
      <c r="W98" t="b">
        <f t="shared" si="28"/>
        <v>0</v>
      </c>
      <c r="X98">
        <f t="shared" si="39"/>
        <v>0</v>
      </c>
      <c r="Y98">
        <f t="shared" si="29"/>
        <v>0</v>
      </c>
      <c r="Z98" t="b">
        <f t="shared" si="40"/>
        <v>0</v>
      </c>
      <c r="AA98" t="b">
        <f t="shared" si="30"/>
        <v>0</v>
      </c>
      <c r="AB98">
        <v>0</v>
      </c>
      <c r="AD98" s="1">
        <v>396</v>
      </c>
      <c r="AE98" t="e">
        <f>VLOOKUP($AD98,excitation!$A$1:$CV$577,MATCH(C$2,excitation!$A$1:$CV$1,0),0)</f>
        <v>#N/A</v>
      </c>
      <c r="AF98" t="e">
        <f>VLOOKUP($AD98,emission!$A$1:$CV$577,MATCH($C$2,emission!$A$1:$CV$1,0),0)</f>
        <v>#N/A</v>
      </c>
      <c r="AG98">
        <f>VLOOKUP($AD98,excitation!$A$1:$CV$577,MATCH(C$3,excitation!$A$1:$CV$1,0),0)</f>
        <v>0.2397</v>
      </c>
      <c r="AH98">
        <f>VLOOKUP($AD98,emission!$A$1:$CV$577,MATCH($C$3,emission!$A$1:$CV$1,0),0)</f>
        <v>6.9900000000000004E-2</v>
      </c>
      <c r="AI98" t="e">
        <f>VLOOKUP($AD98,excitation!$A$1:$CV$577,MATCH(C$4,excitation!$A$1:$CV$1,0),0)</f>
        <v>#N/A</v>
      </c>
      <c r="AJ98" t="e">
        <f>VLOOKUP($AD98,emission!$A$1:$CV$577,MATCH($C$4,emission!$A$1:$CV$1,0),0)</f>
        <v>#N/A</v>
      </c>
      <c r="AK98">
        <f>VLOOKUP($AD98,excitation!$A$1:$CV$577,MATCH(C$5,excitation!$A$1:$CV$1,0),0)</f>
        <v>2.7400000000000001E-2</v>
      </c>
      <c r="AL98">
        <f>VLOOKUP($AD98,emission!$A$1:$CV$577,MATCH($C$5,emission!$A$1:$CV$1,0),0)</f>
        <v>0</v>
      </c>
      <c r="AM98">
        <f>VLOOKUP($AD98,excitation!$A$1:$CV$577,MATCH(C$6,excitation!$A$1:$CV$1,0),0)</f>
        <v>2.7199999999999998E-2</v>
      </c>
      <c r="AN98">
        <f>VLOOKUP($AD98,emission!$A$1:$CV$577,MATCH($C$6,emission!$A$1:$CV$1,0),0)</f>
        <v>0</v>
      </c>
      <c r="AO98">
        <f>VLOOKUP($AD98,excitation!$A$1:$CV$577,MATCH(C$7,excitation!$A$1:$CV$1,0),0)</f>
        <v>4.1999999999999997E-3</v>
      </c>
      <c r="AP98">
        <f>VLOOKUP($AD98,emission!$A$1:$CV$577,MATCH($C$7,emission!$A$1:$CV$1,0),0)</f>
        <v>0</v>
      </c>
      <c r="AQ98">
        <f>VLOOKUP($AD98,excitation!$A$1:$CV$577,MATCH(C$8,excitation!$A$1:$CV$1,0),0)</f>
        <v>9.7699999999999995E-2</v>
      </c>
      <c r="AR98">
        <f>VLOOKUP($AD98,emission!$A$1:$CV$577,MATCH($C$8,emission!$A$1:$CV$1,0),0)</f>
        <v>0</v>
      </c>
      <c r="AS98" t="e">
        <f>VLOOKUP($AD98,excitation!$A$1:$CV$577,MATCH(C$9,excitation!$A$1:$CV$1,0),0)</f>
        <v>#N/A</v>
      </c>
      <c r="AT98" t="e">
        <f>VLOOKUP($AD98,emission!$A$1:$CV$577,MATCH($C$9,emission!$A$1:$CV$1,0),0)</f>
        <v>#N/A</v>
      </c>
      <c r="AU98">
        <f>VLOOKUP($AD98,excitation!$A$1:$CV$577,MATCH(C$10,excitation!$A$1:$CV$1,0),0)</f>
        <v>0</v>
      </c>
      <c r="AV98">
        <f>VLOOKUP($AD98,emission!$A$1:$CV$577,MATCH($C$10,emission!$A$1:$CV$1,0),0)</f>
        <v>0</v>
      </c>
      <c r="AW98" t="e">
        <f>VLOOKUP($AD98,excitation!$A$1:$CV$577,MATCH(C$11,excitation!$A$1:$CV$1,0),0)</f>
        <v>#N/A</v>
      </c>
      <c r="AX98" t="e">
        <f>VLOOKUP($AD98,emission!$A$1:$CV$577,MATCH($C$11,emission!$A$1:$CV$1,0),0)</f>
        <v>#N/A</v>
      </c>
    </row>
    <row r="99" spans="7:50" x14ac:dyDescent="0.25">
      <c r="G99">
        <v>397</v>
      </c>
      <c r="H99" t="b">
        <f t="shared" si="31"/>
        <v>0</v>
      </c>
      <c r="I99" t="b">
        <f t="shared" si="21"/>
        <v>0</v>
      </c>
      <c r="J99">
        <f t="shared" si="32"/>
        <v>0.2155</v>
      </c>
      <c r="K99">
        <f t="shared" si="22"/>
        <v>8.2100000000000006E-2</v>
      </c>
      <c r="L99" t="b">
        <f t="shared" si="33"/>
        <v>0</v>
      </c>
      <c r="M99" t="b">
        <f t="shared" si="23"/>
        <v>0</v>
      </c>
      <c r="N99">
        <f t="shared" si="34"/>
        <v>2.7400000000000001E-2</v>
      </c>
      <c r="O99">
        <f t="shared" si="24"/>
        <v>0</v>
      </c>
      <c r="P99">
        <f t="shared" si="35"/>
        <v>2.69E-2</v>
      </c>
      <c r="Q99">
        <f t="shared" si="25"/>
        <v>0</v>
      </c>
      <c r="R99">
        <f t="shared" si="36"/>
        <v>4.4000000000000003E-3</v>
      </c>
      <c r="S99">
        <f t="shared" si="26"/>
        <v>0</v>
      </c>
      <c r="T99">
        <f t="shared" si="37"/>
        <v>9.7900000000000001E-2</v>
      </c>
      <c r="U99">
        <f t="shared" si="27"/>
        <v>0</v>
      </c>
      <c r="V99" t="b">
        <f t="shared" si="38"/>
        <v>0</v>
      </c>
      <c r="W99" t="b">
        <f t="shared" si="28"/>
        <v>0</v>
      </c>
      <c r="X99">
        <f t="shared" si="39"/>
        <v>0</v>
      </c>
      <c r="Y99">
        <f t="shared" si="29"/>
        <v>0</v>
      </c>
      <c r="Z99" t="b">
        <f t="shared" si="40"/>
        <v>0</v>
      </c>
      <c r="AA99" t="b">
        <f t="shared" si="30"/>
        <v>0</v>
      </c>
      <c r="AB99">
        <v>0</v>
      </c>
      <c r="AD99" s="1">
        <v>397</v>
      </c>
      <c r="AE99" t="e">
        <f>VLOOKUP($AD99,excitation!$A$1:$CV$577,MATCH(C$2,excitation!$A$1:$CV$1,0),0)</f>
        <v>#N/A</v>
      </c>
      <c r="AF99" t="e">
        <f>VLOOKUP($AD99,emission!$A$1:$CV$577,MATCH($C$2,emission!$A$1:$CV$1,0),0)</f>
        <v>#N/A</v>
      </c>
      <c r="AG99">
        <f>VLOOKUP($AD99,excitation!$A$1:$CV$577,MATCH(C$3,excitation!$A$1:$CV$1,0),0)</f>
        <v>0.2155</v>
      </c>
      <c r="AH99">
        <f>VLOOKUP($AD99,emission!$A$1:$CV$577,MATCH($C$3,emission!$A$1:$CV$1,0),0)</f>
        <v>8.2100000000000006E-2</v>
      </c>
      <c r="AI99" t="e">
        <f>VLOOKUP($AD99,excitation!$A$1:$CV$577,MATCH(C$4,excitation!$A$1:$CV$1,0),0)</f>
        <v>#N/A</v>
      </c>
      <c r="AJ99" t="e">
        <f>VLOOKUP($AD99,emission!$A$1:$CV$577,MATCH($C$4,emission!$A$1:$CV$1,0),0)</f>
        <v>#N/A</v>
      </c>
      <c r="AK99">
        <f>VLOOKUP($AD99,excitation!$A$1:$CV$577,MATCH(C$5,excitation!$A$1:$CV$1,0),0)</f>
        <v>2.7400000000000001E-2</v>
      </c>
      <c r="AL99">
        <f>VLOOKUP($AD99,emission!$A$1:$CV$577,MATCH($C$5,emission!$A$1:$CV$1,0),0)</f>
        <v>0</v>
      </c>
      <c r="AM99">
        <f>VLOOKUP($AD99,excitation!$A$1:$CV$577,MATCH(C$6,excitation!$A$1:$CV$1,0),0)</f>
        <v>2.69E-2</v>
      </c>
      <c r="AN99">
        <f>VLOOKUP($AD99,emission!$A$1:$CV$577,MATCH($C$6,emission!$A$1:$CV$1,0),0)</f>
        <v>0</v>
      </c>
      <c r="AO99">
        <f>VLOOKUP($AD99,excitation!$A$1:$CV$577,MATCH(C$7,excitation!$A$1:$CV$1,0),0)</f>
        <v>4.4000000000000003E-3</v>
      </c>
      <c r="AP99">
        <f>VLOOKUP($AD99,emission!$A$1:$CV$577,MATCH($C$7,emission!$A$1:$CV$1,0),0)</f>
        <v>0</v>
      </c>
      <c r="AQ99">
        <f>VLOOKUP($AD99,excitation!$A$1:$CV$577,MATCH(C$8,excitation!$A$1:$CV$1,0),0)</f>
        <v>9.7900000000000001E-2</v>
      </c>
      <c r="AR99">
        <f>VLOOKUP($AD99,emission!$A$1:$CV$577,MATCH($C$8,emission!$A$1:$CV$1,0),0)</f>
        <v>0</v>
      </c>
      <c r="AS99" t="e">
        <f>VLOOKUP($AD99,excitation!$A$1:$CV$577,MATCH(C$9,excitation!$A$1:$CV$1,0),0)</f>
        <v>#N/A</v>
      </c>
      <c r="AT99" t="e">
        <f>VLOOKUP($AD99,emission!$A$1:$CV$577,MATCH($C$9,emission!$A$1:$CV$1,0),0)</f>
        <v>#N/A</v>
      </c>
      <c r="AU99">
        <f>VLOOKUP($AD99,excitation!$A$1:$CV$577,MATCH(C$10,excitation!$A$1:$CV$1,0),0)</f>
        <v>0</v>
      </c>
      <c r="AV99">
        <f>VLOOKUP($AD99,emission!$A$1:$CV$577,MATCH($C$10,emission!$A$1:$CV$1,0),0)</f>
        <v>0</v>
      </c>
      <c r="AW99" t="e">
        <f>VLOOKUP($AD99,excitation!$A$1:$CV$577,MATCH(C$11,excitation!$A$1:$CV$1,0),0)</f>
        <v>#N/A</v>
      </c>
      <c r="AX99" t="e">
        <f>VLOOKUP($AD99,emission!$A$1:$CV$577,MATCH($C$11,emission!$A$1:$CV$1,0),0)</f>
        <v>#N/A</v>
      </c>
    </row>
    <row r="100" spans="7:50" x14ac:dyDescent="0.25">
      <c r="G100">
        <v>398</v>
      </c>
      <c r="H100" t="b">
        <f t="shared" si="31"/>
        <v>0</v>
      </c>
      <c r="I100" t="b">
        <f t="shared" si="21"/>
        <v>0</v>
      </c>
      <c r="J100">
        <f t="shared" si="32"/>
        <v>0.19259999999999999</v>
      </c>
      <c r="K100">
        <f t="shared" si="22"/>
        <v>9.3299999999999994E-2</v>
      </c>
      <c r="L100" t="b">
        <f t="shared" si="33"/>
        <v>0</v>
      </c>
      <c r="M100" t="b">
        <f t="shared" si="23"/>
        <v>0</v>
      </c>
      <c r="N100">
        <f t="shared" si="34"/>
        <v>2.6700000000000002E-2</v>
      </c>
      <c r="O100">
        <f t="shared" si="24"/>
        <v>0</v>
      </c>
      <c r="P100">
        <f t="shared" si="35"/>
        <v>2.5399999999999999E-2</v>
      </c>
      <c r="Q100">
        <f t="shared" si="25"/>
        <v>0</v>
      </c>
      <c r="R100">
        <f t="shared" si="36"/>
        <v>4.4000000000000003E-3</v>
      </c>
      <c r="S100">
        <f t="shared" si="26"/>
        <v>0</v>
      </c>
      <c r="T100">
        <f t="shared" si="37"/>
        <v>9.8100000000000007E-2</v>
      </c>
      <c r="U100">
        <f t="shared" si="27"/>
        <v>0</v>
      </c>
      <c r="V100" t="b">
        <f t="shared" si="38"/>
        <v>0</v>
      </c>
      <c r="W100" t="b">
        <f t="shared" si="28"/>
        <v>0</v>
      </c>
      <c r="X100">
        <f t="shared" si="39"/>
        <v>0</v>
      </c>
      <c r="Y100">
        <f t="shared" si="29"/>
        <v>0</v>
      </c>
      <c r="Z100" t="b">
        <f t="shared" si="40"/>
        <v>0</v>
      </c>
      <c r="AA100" t="b">
        <f t="shared" si="30"/>
        <v>0</v>
      </c>
      <c r="AB100">
        <v>0</v>
      </c>
      <c r="AD100" s="1">
        <v>398</v>
      </c>
      <c r="AE100" t="e">
        <f>VLOOKUP($AD100,excitation!$A$1:$CV$577,MATCH(C$2,excitation!$A$1:$CV$1,0),0)</f>
        <v>#N/A</v>
      </c>
      <c r="AF100" t="e">
        <f>VLOOKUP($AD100,emission!$A$1:$CV$577,MATCH($C$2,emission!$A$1:$CV$1,0),0)</f>
        <v>#N/A</v>
      </c>
      <c r="AG100">
        <f>VLOOKUP($AD100,excitation!$A$1:$CV$577,MATCH(C$3,excitation!$A$1:$CV$1,0),0)</f>
        <v>0.19259999999999999</v>
      </c>
      <c r="AH100">
        <f>VLOOKUP($AD100,emission!$A$1:$CV$577,MATCH($C$3,emission!$A$1:$CV$1,0),0)</f>
        <v>9.3299999999999994E-2</v>
      </c>
      <c r="AI100" t="e">
        <f>VLOOKUP($AD100,excitation!$A$1:$CV$577,MATCH(C$4,excitation!$A$1:$CV$1,0),0)</f>
        <v>#N/A</v>
      </c>
      <c r="AJ100" t="e">
        <f>VLOOKUP($AD100,emission!$A$1:$CV$577,MATCH($C$4,emission!$A$1:$CV$1,0),0)</f>
        <v>#N/A</v>
      </c>
      <c r="AK100">
        <f>VLOOKUP($AD100,excitation!$A$1:$CV$577,MATCH(C$5,excitation!$A$1:$CV$1,0),0)</f>
        <v>2.6700000000000002E-2</v>
      </c>
      <c r="AL100">
        <f>VLOOKUP($AD100,emission!$A$1:$CV$577,MATCH($C$5,emission!$A$1:$CV$1,0),0)</f>
        <v>0</v>
      </c>
      <c r="AM100">
        <f>VLOOKUP($AD100,excitation!$A$1:$CV$577,MATCH(C$6,excitation!$A$1:$CV$1,0),0)</f>
        <v>2.5399999999999999E-2</v>
      </c>
      <c r="AN100">
        <f>VLOOKUP($AD100,emission!$A$1:$CV$577,MATCH($C$6,emission!$A$1:$CV$1,0),0)</f>
        <v>0</v>
      </c>
      <c r="AO100">
        <f>VLOOKUP($AD100,excitation!$A$1:$CV$577,MATCH(C$7,excitation!$A$1:$CV$1,0),0)</f>
        <v>4.4000000000000003E-3</v>
      </c>
      <c r="AP100">
        <f>VLOOKUP($AD100,emission!$A$1:$CV$577,MATCH($C$7,emission!$A$1:$CV$1,0),0)</f>
        <v>0</v>
      </c>
      <c r="AQ100">
        <f>VLOOKUP($AD100,excitation!$A$1:$CV$577,MATCH(C$8,excitation!$A$1:$CV$1,0),0)</f>
        <v>9.8100000000000007E-2</v>
      </c>
      <c r="AR100">
        <f>VLOOKUP($AD100,emission!$A$1:$CV$577,MATCH($C$8,emission!$A$1:$CV$1,0),0)</f>
        <v>0</v>
      </c>
      <c r="AS100" t="e">
        <f>VLOOKUP($AD100,excitation!$A$1:$CV$577,MATCH(C$9,excitation!$A$1:$CV$1,0),0)</f>
        <v>#N/A</v>
      </c>
      <c r="AT100" t="e">
        <f>VLOOKUP($AD100,emission!$A$1:$CV$577,MATCH($C$9,emission!$A$1:$CV$1,0),0)</f>
        <v>#N/A</v>
      </c>
      <c r="AU100">
        <f>VLOOKUP($AD100,excitation!$A$1:$CV$577,MATCH(C$10,excitation!$A$1:$CV$1,0),0)</f>
        <v>0</v>
      </c>
      <c r="AV100">
        <f>VLOOKUP($AD100,emission!$A$1:$CV$577,MATCH($C$10,emission!$A$1:$CV$1,0),0)</f>
        <v>0</v>
      </c>
      <c r="AW100" t="e">
        <f>VLOOKUP($AD100,excitation!$A$1:$CV$577,MATCH(C$11,excitation!$A$1:$CV$1,0),0)</f>
        <v>#N/A</v>
      </c>
      <c r="AX100" t="e">
        <f>VLOOKUP($AD100,emission!$A$1:$CV$577,MATCH($C$11,emission!$A$1:$CV$1,0),0)</f>
        <v>#N/A</v>
      </c>
    </row>
    <row r="101" spans="7:50" x14ac:dyDescent="0.25">
      <c r="G101">
        <v>399</v>
      </c>
      <c r="H101" t="b">
        <f t="shared" si="31"/>
        <v>0</v>
      </c>
      <c r="I101" t="b">
        <f t="shared" si="21"/>
        <v>0</v>
      </c>
      <c r="J101">
        <f t="shared" si="32"/>
        <v>0.17130000000000001</v>
      </c>
      <c r="K101">
        <f t="shared" si="22"/>
        <v>0.10290000000000001</v>
      </c>
      <c r="L101" t="b">
        <f t="shared" si="33"/>
        <v>0</v>
      </c>
      <c r="M101" t="b">
        <f t="shared" si="23"/>
        <v>0</v>
      </c>
      <c r="N101">
        <f t="shared" si="34"/>
        <v>2.6499999999999999E-2</v>
      </c>
      <c r="O101">
        <f t="shared" si="24"/>
        <v>0</v>
      </c>
      <c r="P101">
        <f t="shared" si="35"/>
        <v>2.47E-2</v>
      </c>
      <c r="Q101">
        <f t="shared" si="25"/>
        <v>0</v>
      </c>
      <c r="R101">
        <f t="shared" si="36"/>
        <v>5.4000000000000003E-3</v>
      </c>
      <c r="S101">
        <f t="shared" si="26"/>
        <v>0</v>
      </c>
      <c r="T101">
        <f t="shared" si="37"/>
        <v>9.8400000000000001E-2</v>
      </c>
      <c r="U101">
        <f t="shared" si="27"/>
        <v>0</v>
      </c>
      <c r="V101" t="b">
        <f t="shared" si="38"/>
        <v>0</v>
      </c>
      <c r="W101" t="b">
        <f t="shared" si="28"/>
        <v>0</v>
      </c>
      <c r="X101">
        <f t="shared" si="39"/>
        <v>0</v>
      </c>
      <c r="Y101">
        <f t="shared" si="29"/>
        <v>0</v>
      </c>
      <c r="Z101" t="b">
        <f t="shared" si="40"/>
        <v>0</v>
      </c>
      <c r="AA101" t="b">
        <f t="shared" si="30"/>
        <v>0</v>
      </c>
      <c r="AB101">
        <v>0</v>
      </c>
      <c r="AD101" s="1">
        <v>399</v>
      </c>
      <c r="AE101" t="e">
        <f>VLOOKUP($AD101,excitation!$A$1:$CV$577,MATCH(C$2,excitation!$A$1:$CV$1,0),0)</f>
        <v>#N/A</v>
      </c>
      <c r="AF101" t="e">
        <f>VLOOKUP($AD101,emission!$A$1:$CV$577,MATCH($C$2,emission!$A$1:$CV$1,0),0)</f>
        <v>#N/A</v>
      </c>
      <c r="AG101">
        <f>VLOOKUP($AD101,excitation!$A$1:$CV$577,MATCH(C$3,excitation!$A$1:$CV$1,0),0)</f>
        <v>0.17130000000000001</v>
      </c>
      <c r="AH101">
        <f>VLOOKUP($AD101,emission!$A$1:$CV$577,MATCH($C$3,emission!$A$1:$CV$1,0),0)</f>
        <v>0.10290000000000001</v>
      </c>
      <c r="AI101" t="e">
        <f>VLOOKUP($AD101,excitation!$A$1:$CV$577,MATCH(C$4,excitation!$A$1:$CV$1,0),0)</f>
        <v>#N/A</v>
      </c>
      <c r="AJ101" t="e">
        <f>VLOOKUP($AD101,emission!$A$1:$CV$577,MATCH($C$4,emission!$A$1:$CV$1,0),0)</f>
        <v>#N/A</v>
      </c>
      <c r="AK101">
        <f>VLOOKUP($AD101,excitation!$A$1:$CV$577,MATCH(C$5,excitation!$A$1:$CV$1,0),0)</f>
        <v>2.6499999999999999E-2</v>
      </c>
      <c r="AL101">
        <f>VLOOKUP($AD101,emission!$A$1:$CV$577,MATCH($C$5,emission!$A$1:$CV$1,0),0)</f>
        <v>0</v>
      </c>
      <c r="AM101">
        <f>VLOOKUP($AD101,excitation!$A$1:$CV$577,MATCH(C$6,excitation!$A$1:$CV$1,0),0)</f>
        <v>2.47E-2</v>
      </c>
      <c r="AN101">
        <f>VLOOKUP($AD101,emission!$A$1:$CV$577,MATCH($C$6,emission!$A$1:$CV$1,0),0)</f>
        <v>0</v>
      </c>
      <c r="AO101">
        <f>VLOOKUP($AD101,excitation!$A$1:$CV$577,MATCH(C$7,excitation!$A$1:$CV$1,0),0)</f>
        <v>5.4000000000000003E-3</v>
      </c>
      <c r="AP101">
        <f>VLOOKUP($AD101,emission!$A$1:$CV$577,MATCH($C$7,emission!$A$1:$CV$1,0),0)</f>
        <v>0</v>
      </c>
      <c r="AQ101">
        <f>VLOOKUP($AD101,excitation!$A$1:$CV$577,MATCH(C$8,excitation!$A$1:$CV$1,0),0)</f>
        <v>9.8400000000000001E-2</v>
      </c>
      <c r="AR101">
        <f>VLOOKUP($AD101,emission!$A$1:$CV$577,MATCH($C$8,emission!$A$1:$CV$1,0),0)</f>
        <v>0</v>
      </c>
      <c r="AS101" t="e">
        <f>VLOOKUP($AD101,excitation!$A$1:$CV$577,MATCH(C$9,excitation!$A$1:$CV$1,0),0)</f>
        <v>#N/A</v>
      </c>
      <c r="AT101" t="e">
        <f>VLOOKUP($AD101,emission!$A$1:$CV$577,MATCH($C$9,emission!$A$1:$CV$1,0),0)</f>
        <v>#N/A</v>
      </c>
      <c r="AU101">
        <f>VLOOKUP($AD101,excitation!$A$1:$CV$577,MATCH(C$10,excitation!$A$1:$CV$1,0),0)</f>
        <v>0</v>
      </c>
      <c r="AV101">
        <f>VLOOKUP($AD101,emission!$A$1:$CV$577,MATCH($C$10,emission!$A$1:$CV$1,0),0)</f>
        <v>0</v>
      </c>
      <c r="AW101" t="e">
        <f>VLOOKUP($AD101,excitation!$A$1:$CV$577,MATCH(C$11,excitation!$A$1:$CV$1,0),0)</f>
        <v>#N/A</v>
      </c>
      <c r="AX101" t="e">
        <f>VLOOKUP($AD101,emission!$A$1:$CV$577,MATCH($C$11,emission!$A$1:$CV$1,0),0)</f>
        <v>#N/A</v>
      </c>
    </row>
    <row r="102" spans="7:50" x14ac:dyDescent="0.25">
      <c r="G102">
        <v>400</v>
      </c>
      <c r="H102" t="b">
        <f t="shared" si="31"/>
        <v>0</v>
      </c>
      <c r="I102" t="b">
        <f t="shared" si="21"/>
        <v>0</v>
      </c>
      <c r="J102">
        <f t="shared" si="32"/>
        <v>0.15240000000000001</v>
      </c>
      <c r="K102">
        <f t="shared" si="22"/>
        <v>0.1181</v>
      </c>
      <c r="L102" t="b">
        <f t="shared" si="33"/>
        <v>0</v>
      </c>
      <c r="M102" t="b">
        <f t="shared" si="23"/>
        <v>0</v>
      </c>
      <c r="N102">
        <f t="shared" si="34"/>
        <v>2.5999999999999999E-2</v>
      </c>
      <c r="O102">
        <f t="shared" si="24"/>
        <v>0</v>
      </c>
      <c r="P102">
        <f t="shared" si="35"/>
        <v>2.3300000000000001E-2</v>
      </c>
      <c r="Q102">
        <f t="shared" si="25"/>
        <v>0</v>
      </c>
      <c r="R102">
        <f t="shared" si="36"/>
        <v>2.7000000000000001E-3</v>
      </c>
      <c r="S102">
        <f t="shared" si="26"/>
        <v>0</v>
      </c>
      <c r="T102">
        <f t="shared" si="37"/>
        <v>9.6299999999999997E-2</v>
      </c>
      <c r="U102">
        <f t="shared" si="27"/>
        <v>0</v>
      </c>
      <c r="V102" t="b">
        <f t="shared" si="38"/>
        <v>0</v>
      </c>
      <c r="W102" t="b">
        <f t="shared" si="28"/>
        <v>0</v>
      </c>
      <c r="X102">
        <f t="shared" si="39"/>
        <v>0</v>
      </c>
      <c r="Y102">
        <f t="shared" si="29"/>
        <v>0</v>
      </c>
      <c r="Z102" t="b">
        <f t="shared" si="40"/>
        <v>0</v>
      </c>
      <c r="AA102" t="b">
        <f t="shared" si="30"/>
        <v>0</v>
      </c>
      <c r="AB102">
        <v>0</v>
      </c>
      <c r="AD102" s="1">
        <v>400</v>
      </c>
      <c r="AE102" t="e">
        <f>VLOOKUP($AD102,excitation!$A$1:$CV$577,MATCH(C$2,excitation!$A$1:$CV$1,0),0)</f>
        <v>#N/A</v>
      </c>
      <c r="AF102" t="e">
        <f>VLOOKUP($AD102,emission!$A$1:$CV$577,MATCH($C$2,emission!$A$1:$CV$1,0),0)</f>
        <v>#N/A</v>
      </c>
      <c r="AG102">
        <f>VLOOKUP($AD102,excitation!$A$1:$CV$577,MATCH(C$3,excitation!$A$1:$CV$1,0),0)</f>
        <v>0.15240000000000001</v>
      </c>
      <c r="AH102">
        <f>VLOOKUP($AD102,emission!$A$1:$CV$577,MATCH($C$3,emission!$A$1:$CV$1,0),0)</f>
        <v>0.1181</v>
      </c>
      <c r="AI102" t="e">
        <f>VLOOKUP($AD102,excitation!$A$1:$CV$577,MATCH(C$4,excitation!$A$1:$CV$1,0),0)</f>
        <v>#N/A</v>
      </c>
      <c r="AJ102" t="e">
        <f>VLOOKUP($AD102,emission!$A$1:$CV$577,MATCH($C$4,emission!$A$1:$CV$1,0),0)</f>
        <v>#N/A</v>
      </c>
      <c r="AK102">
        <f>VLOOKUP($AD102,excitation!$A$1:$CV$577,MATCH(C$5,excitation!$A$1:$CV$1,0),0)</f>
        <v>2.5999999999999999E-2</v>
      </c>
      <c r="AL102">
        <f>VLOOKUP($AD102,emission!$A$1:$CV$577,MATCH($C$5,emission!$A$1:$CV$1,0),0)</f>
        <v>0</v>
      </c>
      <c r="AM102">
        <f>VLOOKUP($AD102,excitation!$A$1:$CV$577,MATCH(C$6,excitation!$A$1:$CV$1,0),0)</f>
        <v>2.3300000000000001E-2</v>
      </c>
      <c r="AN102">
        <f>VLOOKUP($AD102,emission!$A$1:$CV$577,MATCH($C$6,emission!$A$1:$CV$1,0),0)</f>
        <v>0</v>
      </c>
      <c r="AO102">
        <f>VLOOKUP($AD102,excitation!$A$1:$CV$577,MATCH(C$7,excitation!$A$1:$CV$1,0),0)</f>
        <v>2.7000000000000001E-3</v>
      </c>
      <c r="AP102">
        <f>VLOOKUP($AD102,emission!$A$1:$CV$577,MATCH($C$7,emission!$A$1:$CV$1,0),0)</f>
        <v>0</v>
      </c>
      <c r="AQ102">
        <f>VLOOKUP($AD102,excitation!$A$1:$CV$577,MATCH(C$8,excitation!$A$1:$CV$1,0),0)</f>
        <v>9.6299999999999997E-2</v>
      </c>
      <c r="AR102">
        <f>VLOOKUP($AD102,emission!$A$1:$CV$577,MATCH($C$8,emission!$A$1:$CV$1,0),0)</f>
        <v>0</v>
      </c>
      <c r="AS102" t="e">
        <f>VLOOKUP($AD102,excitation!$A$1:$CV$577,MATCH(C$9,excitation!$A$1:$CV$1,0),0)</f>
        <v>#N/A</v>
      </c>
      <c r="AT102" t="e">
        <f>VLOOKUP($AD102,emission!$A$1:$CV$577,MATCH($C$9,emission!$A$1:$CV$1,0),0)</f>
        <v>#N/A</v>
      </c>
      <c r="AU102">
        <f>VLOOKUP($AD102,excitation!$A$1:$CV$577,MATCH(C$10,excitation!$A$1:$CV$1,0),0)</f>
        <v>0</v>
      </c>
      <c r="AV102">
        <f>VLOOKUP($AD102,emission!$A$1:$CV$577,MATCH($C$10,emission!$A$1:$CV$1,0),0)</f>
        <v>0</v>
      </c>
      <c r="AW102" t="e">
        <f>VLOOKUP($AD102,excitation!$A$1:$CV$577,MATCH(C$11,excitation!$A$1:$CV$1,0),0)</f>
        <v>#N/A</v>
      </c>
      <c r="AX102" t="e">
        <f>VLOOKUP($AD102,emission!$A$1:$CV$577,MATCH($C$11,emission!$A$1:$CV$1,0),0)</f>
        <v>#N/A</v>
      </c>
    </row>
    <row r="103" spans="7:50" x14ac:dyDescent="0.25">
      <c r="G103">
        <v>401</v>
      </c>
      <c r="H103" t="b">
        <f t="shared" si="31"/>
        <v>0</v>
      </c>
      <c r="I103" t="b">
        <f t="shared" si="21"/>
        <v>0</v>
      </c>
      <c r="J103">
        <f t="shared" si="32"/>
        <v>0.1343</v>
      </c>
      <c r="K103">
        <f t="shared" si="22"/>
        <v>0.13059999999999999</v>
      </c>
      <c r="L103" t="b">
        <f t="shared" si="33"/>
        <v>0</v>
      </c>
      <c r="M103" t="b">
        <f t="shared" si="23"/>
        <v>0</v>
      </c>
      <c r="N103">
        <f t="shared" si="34"/>
        <v>2.58E-2</v>
      </c>
      <c r="O103">
        <f t="shared" si="24"/>
        <v>0</v>
      </c>
      <c r="P103">
        <f t="shared" si="35"/>
        <v>2.2700000000000001E-2</v>
      </c>
      <c r="Q103">
        <f t="shared" si="25"/>
        <v>0</v>
      </c>
      <c r="R103">
        <f t="shared" si="36"/>
        <v>4.5999999999999999E-3</v>
      </c>
      <c r="S103">
        <f t="shared" si="26"/>
        <v>0</v>
      </c>
      <c r="T103">
        <f t="shared" si="37"/>
        <v>9.6000000000000002E-2</v>
      </c>
      <c r="U103">
        <f t="shared" si="27"/>
        <v>0</v>
      </c>
      <c r="V103" t="b">
        <f t="shared" si="38"/>
        <v>0</v>
      </c>
      <c r="W103" t="b">
        <f t="shared" si="28"/>
        <v>0</v>
      </c>
      <c r="X103">
        <f t="shared" si="39"/>
        <v>0</v>
      </c>
      <c r="Y103">
        <f t="shared" si="29"/>
        <v>0</v>
      </c>
      <c r="Z103" t="b">
        <f t="shared" si="40"/>
        <v>0</v>
      </c>
      <c r="AA103" t="b">
        <f t="shared" si="30"/>
        <v>0</v>
      </c>
      <c r="AB103">
        <v>0</v>
      </c>
      <c r="AD103" s="1">
        <v>401</v>
      </c>
      <c r="AE103" t="e">
        <f>VLOOKUP($AD103,excitation!$A$1:$CV$577,MATCH(C$2,excitation!$A$1:$CV$1,0),0)</f>
        <v>#N/A</v>
      </c>
      <c r="AF103" t="e">
        <f>VLOOKUP($AD103,emission!$A$1:$CV$577,MATCH($C$2,emission!$A$1:$CV$1,0),0)</f>
        <v>#N/A</v>
      </c>
      <c r="AG103">
        <f>VLOOKUP($AD103,excitation!$A$1:$CV$577,MATCH(C$3,excitation!$A$1:$CV$1,0),0)</f>
        <v>0.1343</v>
      </c>
      <c r="AH103">
        <f>VLOOKUP($AD103,emission!$A$1:$CV$577,MATCH($C$3,emission!$A$1:$CV$1,0),0)</f>
        <v>0.13059999999999999</v>
      </c>
      <c r="AI103" t="e">
        <f>VLOOKUP($AD103,excitation!$A$1:$CV$577,MATCH(C$4,excitation!$A$1:$CV$1,0),0)</f>
        <v>#N/A</v>
      </c>
      <c r="AJ103" t="e">
        <f>VLOOKUP($AD103,emission!$A$1:$CV$577,MATCH($C$4,emission!$A$1:$CV$1,0),0)</f>
        <v>#N/A</v>
      </c>
      <c r="AK103">
        <f>VLOOKUP($AD103,excitation!$A$1:$CV$577,MATCH(C$5,excitation!$A$1:$CV$1,0),0)</f>
        <v>2.58E-2</v>
      </c>
      <c r="AL103">
        <f>VLOOKUP($AD103,emission!$A$1:$CV$577,MATCH($C$5,emission!$A$1:$CV$1,0),0)</f>
        <v>0</v>
      </c>
      <c r="AM103">
        <f>VLOOKUP($AD103,excitation!$A$1:$CV$577,MATCH(C$6,excitation!$A$1:$CV$1,0),0)</f>
        <v>2.2700000000000001E-2</v>
      </c>
      <c r="AN103">
        <f>VLOOKUP($AD103,emission!$A$1:$CV$577,MATCH($C$6,emission!$A$1:$CV$1,0),0)</f>
        <v>0</v>
      </c>
      <c r="AO103">
        <f>VLOOKUP($AD103,excitation!$A$1:$CV$577,MATCH(C$7,excitation!$A$1:$CV$1,0),0)</f>
        <v>4.5999999999999999E-3</v>
      </c>
      <c r="AP103">
        <f>VLOOKUP($AD103,emission!$A$1:$CV$577,MATCH($C$7,emission!$A$1:$CV$1,0),0)</f>
        <v>0</v>
      </c>
      <c r="AQ103">
        <f>VLOOKUP($AD103,excitation!$A$1:$CV$577,MATCH(C$8,excitation!$A$1:$CV$1,0),0)</f>
        <v>9.6000000000000002E-2</v>
      </c>
      <c r="AR103">
        <f>VLOOKUP($AD103,emission!$A$1:$CV$577,MATCH($C$8,emission!$A$1:$CV$1,0),0)</f>
        <v>0</v>
      </c>
      <c r="AS103" t="e">
        <f>VLOOKUP($AD103,excitation!$A$1:$CV$577,MATCH(C$9,excitation!$A$1:$CV$1,0),0)</f>
        <v>#N/A</v>
      </c>
      <c r="AT103" t="e">
        <f>VLOOKUP($AD103,emission!$A$1:$CV$577,MATCH($C$9,emission!$A$1:$CV$1,0),0)</f>
        <v>#N/A</v>
      </c>
      <c r="AU103">
        <f>VLOOKUP($AD103,excitation!$A$1:$CV$577,MATCH(C$10,excitation!$A$1:$CV$1,0),0)</f>
        <v>0</v>
      </c>
      <c r="AV103">
        <f>VLOOKUP($AD103,emission!$A$1:$CV$577,MATCH($C$10,emission!$A$1:$CV$1,0),0)</f>
        <v>0</v>
      </c>
      <c r="AW103" t="e">
        <f>VLOOKUP($AD103,excitation!$A$1:$CV$577,MATCH(C$11,excitation!$A$1:$CV$1,0),0)</f>
        <v>#N/A</v>
      </c>
      <c r="AX103" t="e">
        <f>VLOOKUP($AD103,emission!$A$1:$CV$577,MATCH($C$11,emission!$A$1:$CV$1,0),0)</f>
        <v>#N/A</v>
      </c>
    </row>
    <row r="104" spans="7:50" x14ac:dyDescent="0.25">
      <c r="G104">
        <v>402</v>
      </c>
      <c r="H104" t="b">
        <f t="shared" si="31"/>
        <v>0</v>
      </c>
      <c r="I104" t="b">
        <f t="shared" si="21"/>
        <v>0</v>
      </c>
      <c r="J104">
        <f t="shared" si="32"/>
        <v>0.1188</v>
      </c>
      <c r="K104">
        <f t="shared" si="22"/>
        <v>0.14499999999999999</v>
      </c>
      <c r="L104" t="b">
        <f t="shared" si="33"/>
        <v>0</v>
      </c>
      <c r="M104" t="b">
        <f t="shared" si="23"/>
        <v>0</v>
      </c>
      <c r="N104">
        <f t="shared" si="34"/>
        <v>2.5700000000000001E-2</v>
      </c>
      <c r="O104">
        <f t="shared" si="24"/>
        <v>0</v>
      </c>
      <c r="P104">
        <f t="shared" si="35"/>
        <v>2.1600000000000001E-2</v>
      </c>
      <c r="Q104">
        <f t="shared" si="25"/>
        <v>0</v>
      </c>
      <c r="R104">
        <f t="shared" si="36"/>
        <v>2.8999999999999998E-3</v>
      </c>
      <c r="S104">
        <f t="shared" si="26"/>
        <v>0</v>
      </c>
      <c r="T104">
        <f t="shared" si="37"/>
        <v>9.5299999999999996E-2</v>
      </c>
      <c r="U104">
        <f t="shared" si="27"/>
        <v>0</v>
      </c>
      <c r="V104" t="b">
        <f t="shared" si="38"/>
        <v>0</v>
      </c>
      <c r="W104" t="b">
        <f t="shared" si="28"/>
        <v>0</v>
      </c>
      <c r="X104">
        <f t="shared" si="39"/>
        <v>0</v>
      </c>
      <c r="Y104">
        <f t="shared" si="29"/>
        <v>0</v>
      </c>
      <c r="Z104" t="b">
        <f t="shared" si="40"/>
        <v>0</v>
      </c>
      <c r="AA104" t="b">
        <f t="shared" si="30"/>
        <v>0</v>
      </c>
      <c r="AB104">
        <v>0</v>
      </c>
      <c r="AD104" s="1">
        <v>402</v>
      </c>
      <c r="AE104" t="e">
        <f>VLOOKUP($AD104,excitation!$A$1:$CV$577,MATCH(C$2,excitation!$A$1:$CV$1,0),0)</f>
        <v>#N/A</v>
      </c>
      <c r="AF104" t="e">
        <f>VLOOKUP($AD104,emission!$A$1:$CV$577,MATCH($C$2,emission!$A$1:$CV$1,0),0)</f>
        <v>#N/A</v>
      </c>
      <c r="AG104">
        <f>VLOOKUP($AD104,excitation!$A$1:$CV$577,MATCH(C$3,excitation!$A$1:$CV$1,0),0)</f>
        <v>0.1188</v>
      </c>
      <c r="AH104">
        <f>VLOOKUP($AD104,emission!$A$1:$CV$577,MATCH($C$3,emission!$A$1:$CV$1,0),0)</f>
        <v>0.14499999999999999</v>
      </c>
      <c r="AI104" t="e">
        <f>VLOOKUP($AD104,excitation!$A$1:$CV$577,MATCH(C$4,excitation!$A$1:$CV$1,0),0)</f>
        <v>#N/A</v>
      </c>
      <c r="AJ104" t="e">
        <f>VLOOKUP($AD104,emission!$A$1:$CV$577,MATCH($C$4,emission!$A$1:$CV$1,0),0)</f>
        <v>#N/A</v>
      </c>
      <c r="AK104">
        <f>VLOOKUP($AD104,excitation!$A$1:$CV$577,MATCH(C$5,excitation!$A$1:$CV$1,0),0)</f>
        <v>2.5700000000000001E-2</v>
      </c>
      <c r="AL104">
        <f>VLOOKUP($AD104,emission!$A$1:$CV$577,MATCH($C$5,emission!$A$1:$CV$1,0),0)</f>
        <v>0</v>
      </c>
      <c r="AM104">
        <f>VLOOKUP($AD104,excitation!$A$1:$CV$577,MATCH(C$6,excitation!$A$1:$CV$1,0),0)</f>
        <v>2.1600000000000001E-2</v>
      </c>
      <c r="AN104">
        <f>VLOOKUP($AD104,emission!$A$1:$CV$577,MATCH($C$6,emission!$A$1:$CV$1,0),0)</f>
        <v>0</v>
      </c>
      <c r="AO104">
        <f>VLOOKUP($AD104,excitation!$A$1:$CV$577,MATCH(C$7,excitation!$A$1:$CV$1,0),0)</f>
        <v>2.8999999999999998E-3</v>
      </c>
      <c r="AP104">
        <f>VLOOKUP($AD104,emission!$A$1:$CV$577,MATCH($C$7,emission!$A$1:$CV$1,0),0)</f>
        <v>0</v>
      </c>
      <c r="AQ104">
        <f>VLOOKUP($AD104,excitation!$A$1:$CV$577,MATCH(C$8,excitation!$A$1:$CV$1,0),0)</f>
        <v>9.5299999999999996E-2</v>
      </c>
      <c r="AR104">
        <f>VLOOKUP($AD104,emission!$A$1:$CV$577,MATCH($C$8,emission!$A$1:$CV$1,0),0)</f>
        <v>0</v>
      </c>
      <c r="AS104" t="e">
        <f>VLOOKUP($AD104,excitation!$A$1:$CV$577,MATCH(C$9,excitation!$A$1:$CV$1,0),0)</f>
        <v>#N/A</v>
      </c>
      <c r="AT104" t="e">
        <f>VLOOKUP($AD104,emission!$A$1:$CV$577,MATCH($C$9,emission!$A$1:$CV$1,0),0)</f>
        <v>#N/A</v>
      </c>
      <c r="AU104">
        <f>VLOOKUP($AD104,excitation!$A$1:$CV$577,MATCH(C$10,excitation!$A$1:$CV$1,0),0)</f>
        <v>0</v>
      </c>
      <c r="AV104">
        <f>VLOOKUP($AD104,emission!$A$1:$CV$577,MATCH($C$10,emission!$A$1:$CV$1,0),0)</f>
        <v>0</v>
      </c>
      <c r="AW104" t="e">
        <f>VLOOKUP($AD104,excitation!$A$1:$CV$577,MATCH(C$11,excitation!$A$1:$CV$1,0),0)</f>
        <v>#N/A</v>
      </c>
      <c r="AX104" t="e">
        <f>VLOOKUP($AD104,emission!$A$1:$CV$577,MATCH($C$11,emission!$A$1:$CV$1,0),0)</f>
        <v>#N/A</v>
      </c>
    </row>
    <row r="105" spans="7:50" x14ac:dyDescent="0.25">
      <c r="G105">
        <v>403</v>
      </c>
      <c r="H105" t="b">
        <f t="shared" si="31"/>
        <v>0</v>
      </c>
      <c r="I105" t="b">
        <f t="shared" si="21"/>
        <v>0</v>
      </c>
      <c r="J105">
        <f t="shared" si="32"/>
        <v>0.1036</v>
      </c>
      <c r="K105">
        <f t="shared" si="22"/>
        <v>0.16120000000000001</v>
      </c>
      <c r="L105" t="b">
        <f t="shared" si="33"/>
        <v>0</v>
      </c>
      <c r="M105" t="b">
        <f t="shared" si="23"/>
        <v>0</v>
      </c>
      <c r="N105">
        <f t="shared" si="34"/>
        <v>2.5700000000000001E-2</v>
      </c>
      <c r="O105">
        <f t="shared" si="24"/>
        <v>0</v>
      </c>
      <c r="P105">
        <f t="shared" si="35"/>
        <v>2.1100000000000001E-2</v>
      </c>
      <c r="Q105">
        <f t="shared" si="25"/>
        <v>0</v>
      </c>
      <c r="R105">
        <f t="shared" si="36"/>
        <v>4.4000000000000003E-3</v>
      </c>
      <c r="S105">
        <f t="shared" si="26"/>
        <v>0</v>
      </c>
      <c r="T105">
        <f t="shared" si="37"/>
        <v>9.4799999999999995E-2</v>
      </c>
      <c r="U105">
        <f t="shared" si="27"/>
        <v>0</v>
      </c>
      <c r="V105" t="b">
        <f t="shared" si="38"/>
        <v>0</v>
      </c>
      <c r="W105" t="b">
        <f t="shared" si="28"/>
        <v>0</v>
      </c>
      <c r="X105">
        <f t="shared" si="39"/>
        <v>0</v>
      </c>
      <c r="Y105">
        <f t="shared" si="29"/>
        <v>0</v>
      </c>
      <c r="Z105" t="b">
        <f t="shared" si="40"/>
        <v>0</v>
      </c>
      <c r="AA105" t="b">
        <f t="shared" si="30"/>
        <v>0</v>
      </c>
      <c r="AB105">
        <v>0</v>
      </c>
      <c r="AD105" s="1">
        <v>403</v>
      </c>
      <c r="AE105" t="e">
        <f>VLOOKUP($AD105,excitation!$A$1:$CV$577,MATCH(C$2,excitation!$A$1:$CV$1,0),0)</f>
        <v>#N/A</v>
      </c>
      <c r="AF105" t="e">
        <f>VLOOKUP($AD105,emission!$A$1:$CV$577,MATCH($C$2,emission!$A$1:$CV$1,0),0)</f>
        <v>#N/A</v>
      </c>
      <c r="AG105">
        <f>VLOOKUP($AD105,excitation!$A$1:$CV$577,MATCH(C$3,excitation!$A$1:$CV$1,0),0)</f>
        <v>0.1036</v>
      </c>
      <c r="AH105">
        <f>VLOOKUP($AD105,emission!$A$1:$CV$577,MATCH($C$3,emission!$A$1:$CV$1,0),0)</f>
        <v>0.16120000000000001</v>
      </c>
      <c r="AI105" t="e">
        <f>VLOOKUP($AD105,excitation!$A$1:$CV$577,MATCH(C$4,excitation!$A$1:$CV$1,0),0)</f>
        <v>#N/A</v>
      </c>
      <c r="AJ105" t="e">
        <f>VLOOKUP($AD105,emission!$A$1:$CV$577,MATCH($C$4,emission!$A$1:$CV$1,0),0)</f>
        <v>#N/A</v>
      </c>
      <c r="AK105">
        <f>VLOOKUP($AD105,excitation!$A$1:$CV$577,MATCH(C$5,excitation!$A$1:$CV$1,0),0)</f>
        <v>2.5700000000000001E-2</v>
      </c>
      <c r="AL105">
        <f>VLOOKUP($AD105,emission!$A$1:$CV$577,MATCH($C$5,emission!$A$1:$CV$1,0),0)</f>
        <v>0</v>
      </c>
      <c r="AM105">
        <f>VLOOKUP($AD105,excitation!$A$1:$CV$577,MATCH(C$6,excitation!$A$1:$CV$1,0),0)</f>
        <v>2.1100000000000001E-2</v>
      </c>
      <c r="AN105">
        <f>VLOOKUP($AD105,emission!$A$1:$CV$577,MATCH($C$6,emission!$A$1:$CV$1,0),0)</f>
        <v>0</v>
      </c>
      <c r="AO105">
        <f>VLOOKUP($AD105,excitation!$A$1:$CV$577,MATCH(C$7,excitation!$A$1:$CV$1,0),0)</f>
        <v>4.4000000000000003E-3</v>
      </c>
      <c r="AP105">
        <f>VLOOKUP($AD105,emission!$A$1:$CV$577,MATCH($C$7,emission!$A$1:$CV$1,0),0)</f>
        <v>0</v>
      </c>
      <c r="AQ105">
        <f>VLOOKUP($AD105,excitation!$A$1:$CV$577,MATCH(C$8,excitation!$A$1:$CV$1,0),0)</f>
        <v>9.4799999999999995E-2</v>
      </c>
      <c r="AR105">
        <f>VLOOKUP($AD105,emission!$A$1:$CV$577,MATCH($C$8,emission!$A$1:$CV$1,0),0)</f>
        <v>0</v>
      </c>
      <c r="AS105" t="e">
        <f>VLOOKUP($AD105,excitation!$A$1:$CV$577,MATCH(C$9,excitation!$A$1:$CV$1,0),0)</f>
        <v>#N/A</v>
      </c>
      <c r="AT105" t="e">
        <f>VLOOKUP($AD105,emission!$A$1:$CV$577,MATCH($C$9,emission!$A$1:$CV$1,0),0)</f>
        <v>#N/A</v>
      </c>
      <c r="AU105">
        <f>VLOOKUP($AD105,excitation!$A$1:$CV$577,MATCH(C$10,excitation!$A$1:$CV$1,0),0)</f>
        <v>0</v>
      </c>
      <c r="AV105">
        <f>VLOOKUP($AD105,emission!$A$1:$CV$577,MATCH($C$10,emission!$A$1:$CV$1,0),0)</f>
        <v>0</v>
      </c>
      <c r="AW105" t="e">
        <f>VLOOKUP($AD105,excitation!$A$1:$CV$577,MATCH(C$11,excitation!$A$1:$CV$1,0),0)</f>
        <v>#N/A</v>
      </c>
      <c r="AX105" t="e">
        <f>VLOOKUP($AD105,emission!$A$1:$CV$577,MATCH($C$11,emission!$A$1:$CV$1,0),0)</f>
        <v>#N/A</v>
      </c>
    </row>
    <row r="106" spans="7:50" x14ac:dyDescent="0.25">
      <c r="G106">
        <v>404</v>
      </c>
      <c r="H106" t="b">
        <f t="shared" si="31"/>
        <v>0</v>
      </c>
      <c r="I106" t="b">
        <f t="shared" si="21"/>
        <v>0</v>
      </c>
      <c r="J106">
        <f t="shared" si="32"/>
        <v>9.0399999999999994E-2</v>
      </c>
      <c r="K106">
        <f t="shared" si="22"/>
        <v>0.1802</v>
      </c>
      <c r="L106" t="b">
        <f t="shared" si="33"/>
        <v>0</v>
      </c>
      <c r="M106" t="b">
        <f t="shared" si="23"/>
        <v>0</v>
      </c>
      <c r="N106">
        <f t="shared" si="34"/>
        <v>2.5399999999999999E-2</v>
      </c>
      <c r="O106">
        <f t="shared" si="24"/>
        <v>0</v>
      </c>
      <c r="P106">
        <f t="shared" si="35"/>
        <v>1.9900000000000001E-2</v>
      </c>
      <c r="Q106">
        <f t="shared" si="25"/>
        <v>0</v>
      </c>
      <c r="R106">
        <f t="shared" si="36"/>
        <v>3.5000000000000001E-3</v>
      </c>
      <c r="S106">
        <f t="shared" si="26"/>
        <v>0</v>
      </c>
      <c r="T106">
        <f t="shared" si="37"/>
        <v>9.1200000000000003E-2</v>
      </c>
      <c r="U106">
        <f t="shared" si="27"/>
        <v>0</v>
      </c>
      <c r="V106" t="b">
        <f t="shared" si="38"/>
        <v>0</v>
      </c>
      <c r="W106" t="b">
        <f t="shared" si="28"/>
        <v>0</v>
      </c>
      <c r="X106">
        <f t="shared" si="39"/>
        <v>0</v>
      </c>
      <c r="Y106">
        <f t="shared" si="29"/>
        <v>0</v>
      </c>
      <c r="Z106" t="b">
        <f t="shared" si="40"/>
        <v>0</v>
      </c>
      <c r="AA106" t="b">
        <f t="shared" si="30"/>
        <v>0</v>
      </c>
      <c r="AB106">
        <v>0</v>
      </c>
      <c r="AD106" s="1">
        <v>404</v>
      </c>
      <c r="AE106" t="e">
        <f>VLOOKUP($AD106,excitation!$A$1:$CV$577,MATCH(C$2,excitation!$A$1:$CV$1,0),0)</f>
        <v>#N/A</v>
      </c>
      <c r="AF106" t="e">
        <f>VLOOKUP($AD106,emission!$A$1:$CV$577,MATCH($C$2,emission!$A$1:$CV$1,0),0)</f>
        <v>#N/A</v>
      </c>
      <c r="AG106">
        <f>VLOOKUP($AD106,excitation!$A$1:$CV$577,MATCH(C$3,excitation!$A$1:$CV$1,0),0)</f>
        <v>9.0399999999999994E-2</v>
      </c>
      <c r="AH106">
        <f>VLOOKUP($AD106,emission!$A$1:$CV$577,MATCH($C$3,emission!$A$1:$CV$1,0),0)</f>
        <v>0.1802</v>
      </c>
      <c r="AI106" t="e">
        <f>VLOOKUP($AD106,excitation!$A$1:$CV$577,MATCH(C$4,excitation!$A$1:$CV$1,0),0)</f>
        <v>#N/A</v>
      </c>
      <c r="AJ106" t="e">
        <f>VLOOKUP($AD106,emission!$A$1:$CV$577,MATCH($C$4,emission!$A$1:$CV$1,0),0)</f>
        <v>#N/A</v>
      </c>
      <c r="AK106">
        <f>VLOOKUP($AD106,excitation!$A$1:$CV$577,MATCH(C$5,excitation!$A$1:$CV$1,0),0)</f>
        <v>2.5399999999999999E-2</v>
      </c>
      <c r="AL106">
        <f>VLOOKUP($AD106,emission!$A$1:$CV$577,MATCH($C$5,emission!$A$1:$CV$1,0),0)</f>
        <v>0</v>
      </c>
      <c r="AM106">
        <f>VLOOKUP($AD106,excitation!$A$1:$CV$577,MATCH(C$6,excitation!$A$1:$CV$1,0),0)</f>
        <v>1.9900000000000001E-2</v>
      </c>
      <c r="AN106">
        <f>VLOOKUP($AD106,emission!$A$1:$CV$577,MATCH($C$6,emission!$A$1:$CV$1,0),0)</f>
        <v>0</v>
      </c>
      <c r="AO106">
        <f>VLOOKUP($AD106,excitation!$A$1:$CV$577,MATCH(C$7,excitation!$A$1:$CV$1,0),0)</f>
        <v>3.5000000000000001E-3</v>
      </c>
      <c r="AP106">
        <f>VLOOKUP($AD106,emission!$A$1:$CV$577,MATCH($C$7,emission!$A$1:$CV$1,0),0)</f>
        <v>0</v>
      </c>
      <c r="AQ106">
        <f>VLOOKUP($AD106,excitation!$A$1:$CV$577,MATCH(C$8,excitation!$A$1:$CV$1,0),0)</f>
        <v>9.1200000000000003E-2</v>
      </c>
      <c r="AR106">
        <f>VLOOKUP($AD106,emission!$A$1:$CV$577,MATCH($C$8,emission!$A$1:$CV$1,0),0)</f>
        <v>0</v>
      </c>
      <c r="AS106" t="e">
        <f>VLOOKUP($AD106,excitation!$A$1:$CV$577,MATCH(C$9,excitation!$A$1:$CV$1,0),0)</f>
        <v>#N/A</v>
      </c>
      <c r="AT106" t="e">
        <f>VLOOKUP($AD106,emission!$A$1:$CV$577,MATCH($C$9,emission!$A$1:$CV$1,0),0)</f>
        <v>#N/A</v>
      </c>
      <c r="AU106">
        <f>VLOOKUP($AD106,excitation!$A$1:$CV$577,MATCH(C$10,excitation!$A$1:$CV$1,0),0)</f>
        <v>0</v>
      </c>
      <c r="AV106">
        <f>VLOOKUP($AD106,emission!$A$1:$CV$577,MATCH($C$10,emission!$A$1:$CV$1,0),0)</f>
        <v>0</v>
      </c>
      <c r="AW106" t="e">
        <f>VLOOKUP($AD106,excitation!$A$1:$CV$577,MATCH(C$11,excitation!$A$1:$CV$1,0),0)</f>
        <v>#N/A</v>
      </c>
      <c r="AX106" t="e">
        <f>VLOOKUP($AD106,emission!$A$1:$CV$577,MATCH($C$11,emission!$A$1:$CV$1,0),0)</f>
        <v>#N/A</v>
      </c>
    </row>
    <row r="107" spans="7:50" x14ac:dyDescent="0.25">
      <c r="G107">
        <v>405</v>
      </c>
      <c r="H107" t="b">
        <f t="shared" si="31"/>
        <v>0</v>
      </c>
      <c r="I107" t="b">
        <f t="shared" si="21"/>
        <v>0</v>
      </c>
      <c r="J107">
        <f t="shared" si="32"/>
        <v>7.9000000000000001E-2</v>
      </c>
      <c r="K107">
        <f t="shared" si="22"/>
        <v>0.1983</v>
      </c>
      <c r="L107" t="b">
        <f t="shared" si="33"/>
        <v>0</v>
      </c>
      <c r="M107" t="b">
        <f t="shared" si="23"/>
        <v>0</v>
      </c>
      <c r="N107">
        <f t="shared" si="34"/>
        <v>2.5399999999999999E-2</v>
      </c>
      <c r="O107">
        <f t="shared" si="24"/>
        <v>0</v>
      </c>
      <c r="P107">
        <f t="shared" si="35"/>
        <v>1.9199999999999998E-2</v>
      </c>
      <c r="Q107">
        <f t="shared" si="25"/>
        <v>0</v>
      </c>
      <c r="R107">
        <f t="shared" si="36"/>
        <v>3.8E-3</v>
      </c>
      <c r="S107">
        <f t="shared" si="26"/>
        <v>0</v>
      </c>
      <c r="T107">
        <f t="shared" si="37"/>
        <v>9.1700000000000004E-2</v>
      </c>
      <c r="U107">
        <f t="shared" si="27"/>
        <v>0</v>
      </c>
      <c r="V107" t="b">
        <f t="shared" si="38"/>
        <v>0</v>
      </c>
      <c r="W107" t="b">
        <f t="shared" si="28"/>
        <v>0</v>
      </c>
      <c r="X107">
        <f t="shared" si="39"/>
        <v>0</v>
      </c>
      <c r="Y107">
        <f t="shared" si="29"/>
        <v>0</v>
      </c>
      <c r="Z107" t="b">
        <f t="shared" si="40"/>
        <v>0</v>
      </c>
      <c r="AA107" t="b">
        <f t="shared" si="30"/>
        <v>0</v>
      </c>
      <c r="AB107">
        <v>0</v>
      </c>
      <c r="AD107" s="1">
        <v>405</v>
      </c>
      <c r="AE107" t="e">
        <f>VLOOKUP($AD107,excitation!$A$1:$CV$577,MATCH(C$2,excitation!$A$1:$CV$1,0),0)</f>
        <v>#N/A</v>
      </c>
      <c r="AF107" t="e">
        <f>VLOOKUP($AD107,emission!$A$1:$CV$577,MATCH($C$2,emission!$A$1:$CV$1,0),0)</f>
        <v>#N/A</v>
      </c>
      <c r="AG107">
        <f>VLOOKUP($AD107,excitation!$A$1:$CV$577,MATCH(C$3,excitation!$A$1:$CV$1,0),0)</f>
        <v>7.9000000000000001E-2</v>
      </c>
      <c r="AH107">
        <f>VLOOKUP($AD107,emission!$A$1:$CV$577,MATCH($C$3,emission!$A$1:$CV$1,0),0)</f>
        <v>0.1983</v>
      </c>
      <c r="AI107" t="e">
        <f>VLOOKUP($AD107,excitation!$A$1:$CV$577,MATCH(C$4,excitation!$A$1:$CV$1,0),0)</f>
        <v>#N/A</v>
      </c>
      <c r="AJ107" t="e">
        <f>VLOOKUP($AD107,emission!$A$1:$CV$577,MATCH($C$4,emission!$A$1:$CV$1,0),0)</f>
        <v>#N/A</v>
      </c>
      <c r="AK107">
        <f>VLOOKUP($AD107,excitation!$A$1:$CV$577,MATCH(C$5,excitation!$A$1:$CV$1,0),0)</f>
        <v>2.5399999999999999E-2</v>
      </c>
      <c r="AL107">
        <f>VLOOKUP($AD107,emission!$A$1:$CV$577,MATCH($C$5,emission!$A$1:$CV$1,0),0)</f>
        <v>0</v>
      </c>
      <c r="AM107">
        <f>VLOOKUP($AD107,excitation!$A$1:$CV$577,MATCH(C$6,excitation!$A$1:$CV$1,0),0)</f>
        <v>1.9199999999999998E-2</v>
      </c>
      <c r="AN107">
        <f>VLOOKUP($AD107,emission!$A$1:$CV$577,MATCH($C$6,emission!$A$1:$CV$1,0),0)</f>
        <v>0</v>
      </c>
      <c r="AO107">
        <f>VLOOKUP($AD107,excitation!$A$1:$CV$577,MATCH(C$7,excitation!$A$1:$CV$1,0),0)</f>
        <v>3.8E-3</v>
      </c>
      <c r="AP107">
        <f>VLOOKUP($AD107,emission!$A$1:$CV$577,MATCH($C$7,emission!$A$1:$CV$1,0),0)</f>
        <v>0</v>
      </c>
      <c r="AQ107">
        <f>VLOOKUP($AD107,excitation!$A$1:$CV$577,MATCH(C$8,excitation!$A$1:$CV$1,0),0)</f>
        <v>9.1700000000000004E-2</v>
      </c>
      <c r="AR107">
        <f>VLOOKUP($AD107,emission!$A$1:$CV$577,MATCH($C$8,emission!$A$1:$CV$1,0),0)</f>
        <v>0</v>
      </c>
      <c r="AS107" t="e">
        <f>VLOOKUP($AD107,excitation!$A$1:$CV$577,MATCH(C$9,excitation!$A$1:$CV$1,0),0)</f>
        <v>#N/A</v>
      </c>
      <c r="AT107" t="e">
        <f>VLOOKUP($AD107,emission!$A$1:$CV$577,MATCH($C$9,emission!$A$1:$CV$1,0),0)</f>
        <v>#N/A</v>
      </c>
      <c r="AU107">
        <f>VLOOKUP($AD107,excitation!$A$1:$CV$577,MATCH(C$10,excitation!$A$1:$CV$1,0),0)</f>
        <v>0</v>
      </c>
      <c r="AV107">
        <f>VLOOKUP($AD107,emission!$A$1:$CV$577,MATCH($C$10,emission!$A$1:$CV$1,0),0)</f>
        <v>0</v>
      </c>
      <c r="AW107" t="e">
        <f>VLOOKUP($AD107,excitation!$A$1:$CV$577,MATCH(C$11,excitation!$A$1:$CV$1,0),0)</f>
        <v>#N/A</v>
      </c>
      <c r="AX107" t="e">
        <f>VLOOKUP($AD107,emission!$A$1:$CV$577,MATCH($C$11,emission!$A$1:$CV$1,0),0)</f>
        <v>#N/A</v>
      </c>
    </row>
    <row r="108" spans="7:50" x14ac:dyDescent="0.25">
      <c r="G108">
        <v>406</v>
      </c>
      <c r="H108" t="b">
        <f t="shared" si="31"/>
        <v>0</v>
      </c>
      <c r="I108" t="b">
        <f t="shared" si="21"/>
        <v>0</v>
      </c>
      <c r="J108">
        <f t="shared" si="32"/>
        <v>6.8900000000000003E-2</v>
      </c>
      <c r="K108">
        <f t="shared" si="22"/>
        <v>0.2167</v>
      </c>
      <c r="L108" t="b">
        <f t="shared" si="33"/>
        <v>0</v>
      </c>
      <c r="M108" t="b">
        <f t="shared" si="23"/>
        <v>0</v>
      </c>
      <c r="N108">
        <f t="shared" si="34"/>
        <v>2.52E-2</v>
      </c>
      <c r="O108">
        <f t="shared" si="24"/>
        <v>0</v>
      </c>
      <c r="P108">
        <f t="shared" si="35"/>
        <v>1.8700000000000001E-2</v>
      </c>
      <c r="Q108">
        <f t="shared" si="25"/>
        <v>0</v>
      </c>
      <c r="R108">
        <f t="shared" si="36"/>
        <v>2.2000000000000001E-3</v>
      </c>
      <c r="S108">
        <f t="shared" si="26"/>
        <v>0</v>
      </c>
      <c r="T108">
        <f t="shared" si="37"/>
        <v>8.8300000000000003E-2</v>
      </c>
      <c r="U108">
        <f t="shared" si="27"/>
        <v>0</v>
      </c>
      <c r="V108" t="b">
        <f t="shared" si="38"/>
        <v>0</v>
      </c>
      <c r="W108" t="b">
        <f t="shared" si="28"/>
        <v>0</v>
      </c>
      <c r="X108">
        <f t="shared" si="39"/>
        <v>0</v>
      </c>
      <c r="Y108">
        <f t="shared" si="29"/>
        <v>0</v>
      </c>
      <c r="Z108" t="b">
        <f t="shared" si="40"/>
        <v>0</v>
      </c>
      <c r="AA108" t="b">
        <f t="shared" si="30"/>
        <v>0</v>
      </c>
      <c r="AB108">
        <v>0</v>
      </c>
      <c r="AD108" s="1">
        <v>406</v>
      </c>
      <c r="AE108" t="e">
        <f>VLOOKUP($AD108,excitation!$A$1:$CV$577,MATCH(C$2,excitation!$A$1:$CV$1,0),0)</f>
        <v>#N/A</v>
      </c>
      <c r="AF108" t="e">
        <f>VLOOKUP($AD108,emission!$A$1:$CV$577,MATCH($C$2,emission!$A$1:$CV$1,0),0)</f>
        <v>#N/A</v>
      </c>
      <c r="AG108">
        <f>VLOOKUP($AD108,excitation!$A$1:$CV$577,MATCH(C$3,excitation!$A$1:$CV$1,0),0)</f>
        <v>6.8900000000000003E-2</v>
      </c>
      <c r="AH108">
        <f>VLOOKUP($AD108,emission!$A$1:$CV$577,MATCH($C$3,emission!$A$1:$CV$1,0),0)</f>
        <v>0.2167</v>
      </c>
      <c r="AI108" t="e">
        <f>VLOOKUP($AD108,excitation!$A$1:$CV$577,MATCH(C$4,excitation!$A$1:$CV$1,0),0)</f>
        <v>#N/A</v>
      </c>
      <c r="AJ108" t="e">
        <f>VLOOKUP($AD108,emission!$A$1:$CV$577,MATCH($C$4,emission!$A$1:$CV$1,0),0)</f>
        <v>#N/A</v>
      </c>
      <c r="AK108">
        <f>VLOOKUP($AD108,excitation!$A$1:$CV$577,MATCH(C$5,excitation!$A$1:$CV$1,0),0)</f>
        <v>2.52E-2</v>
      </c>
      <c r="AL108">
        <f>VLOOKUP($AD108,emission!$A$1:$CV$577,MATCH($C$5,emission!$A$1:$CV$1,0),0)</f>
        <v>0</v>
      </c>
      <c r="AM108">
        <f>VLOOKUP($AD108,excitation!$A$1:$CV$577,MATCH(C$6,excitation!$A$1:$CV$1,0),0)</f>
        <v>1.8700000000000001E-2</v>
      </c>
      <c r="AN108">
        <f>VLOOKUP($AD108,emission!$A$1:$CV$577,MATCH($C$6,emission!$A$1:$CV$1,0),0)</f>
        <v>0</v>
      </c>
      <c r="AO108">
        <f>VLOOKUP($AD108,excitation!$A$1:$CV$577,MATCH(C$7,excitation!$A$1:$CV$1,0),0)</f>
        <v>2.2000000000000001E-3</v>
      </c>
      <c r="AP108">
        <f>VLOOKUP($AD108,emission!$A$1:$CV$577,MATCH($C$7,emission!$A$1:$CV$1,0),0)</f>
        <v>0</v>
      </c>
      <c r="AQ108">
        <f>VLOOKUP($AD108,excitation!$A$1:$CV$577,MATCH(C$8,excitation!$A$1:$CV$1,0),0)</f>
        <v>8.8300000000000003E-2</v>
      </c>
      <c r="AR108">
        <f>VLOOKUP($AD108,emission!$A$1:$CV$577,MATCH($C$8,emission!$A$1:$CV$1,0),0)</f>
        <v>0</v>
      </c>
      <c r="AS108" t="e">
        <f>VLOOKUP($AD108,excitation!$A$1:$CV$577,MATCH(C$9,excitation!$A$1:$CV$1,0),0)</f>
        <v>#N/A</v>
      </c>
      <c r="AT108" t="e">
        <f>VLOOKUP($AD108,emission!$A$1:$CV$577,MATCH($C$9,emission!$A$1:$CV$1,0),0)</f>
        <v>#N/A</v>
      </c>
      <c r="AU108">
        <f>VLOOKUP($AD108,excitation!$A$1:$CV$577,MATCH(C$10,excitation!$A$1:$CV$1,0),0)</f>
        <v>0</v>
      </c>
      <c r="AV108">
        <f>VLOOKUP($AD108,emission!$A$1:$CV$577,MATCH($C$10,emission!$A$1:$CV$1,0),0)</f>
        <v>0</v>
      </c>
      <c r="AW108" t="e">
        <f>VLOOKUP($AD108,excitation!$A$1:$CV$577,MATCH(C$11,excitation!$A$1:$CV$1,0),0)</f>
        <v>#N/A</v>
      </c>
      <c r="AX108" t="e">
        <f>VLOOKUP($AD108,emission!$A$1:$CV$577,MATCH($C$11,emission!$A$1:$CV$1,0),0)</f>
        <v>#N/A</v>
      </c>
    </row>
    <row r="109" spans="7:50" x14ac:dyDescent="0.25">
      <c r="G109">
        <v>407</v>
      </c>
      <c r="H109" t="b">
        <f t="shared" si="31"/>
        <v>0</v>
      </c>
      <c r="I109" t="b">
        <f t="shared" si="21"/>
        <v>0</v>
      </c>
      <c r="J109">
        <f t="shared" si="32"/>
        <v>5.9400000000000001E-2</v>
      </c>
      <c r="K109">
        <f t="shared" si="22"/>
        <v>0.2397</v>
      </c>
      <c r="L109" t="b">
        <f t="shared" si="33"/>
        <v>0</v>
      </c>
      <c r="M109" t="b">
        <f t="shared" si="23"/>
        <v>0</v>
      </c>
      <c r="N109">
        <f t="shared" si="34"/>
        <v>2.5399999999999999E-2</v>
      </c>
      <c r="O109">
        <f t="shared" si="24"/>
        <v>0</v>
      </c>
      <c r="P109">
        <f t="shared" si="35"/>
        <v>1.7999999999999999E-2</v>
      </c>
      <c r="Q109">
        <f t="shared" si="25"/>
        <v>0</v>
      </c>
      <c r="R109">
        <f t="shared" si="36"/>
        <v>3.5000000000000001E-3</v>
      </c>
      <c r="S109">
        <f t="shared" si="26"/>
        <v>0</v>
      </c>
      <c r="T109">
        <f t="shared" si="37"/>
        <v>8.6699999999999999E-2</v>
      </c>
      <c r="U109">
        <f t="shared" si="27"/>
        <v>0</v>
      </c>
      <c r="V109" t="b">
        <f t="shared" si="38"/>
        <v>0</v>
      </c>
      <c r="W109" t="b">
        <f t="shared" si="28"/>
        <v>0</v>
      </c>
      <c r="X109">
        <f t="shared" si="39"/>
        <v>0</v>
      </c>
      <c r="Y109">
        <f t="shared" si="29"/>
        <v>0</v>
      </c>
      <c r="Z109" t="b">
        <f t="shared" si="40"/>
        <v>0</v>
      </c>
      <c r="AA109" t="b">
        <f t="shared" si="30"/>
        <v>0</v>
      </c>
      <c r="AB109">
        <v>0</v>
      </c>
      <c r="AD109" s="1">
        <v>407</v>
      </c>
      <c r="AE109" t="e">
        <f>VLOOKUP($AD109,excitation!$A$1:$CV$577,MATCH(C$2,excitation!$A$1:$CV$1,0),0)</f>
        <v>#N/A</v>
      </c>
      <c r="AF109" t="e">
        <f>VLOOKUP($AD109,emission!$A$1:$CV$577,MATCH($C$2,emission!$A$1:$CV$1,0),0)</f>
        <v>#N/A</v>
      </c>
      <c r="AG109">
        <f>VLOOKUP($AD109,excitation!$A$1:$CV$577,MATCH(C$3,excitation!$A$1:$CV$1,0),0)</f>
        <v>5.9400000000000001E-2</v>
      </c>
      <c r="AH109">
        <f>VLOOKUP($AD109,emission!$A$1:$CV$577,MATCH($C$3,emission!$A$1:$CV$1,0),0)</f>
        <v>0.2397</v>
      </c>
      <c r="AI109" t="e">
        <f>VLOOKUP($AD109,excitation!$A$1:$CV$577,MATCH(C$4,excitation!$A$1:$CV$1,0),0)</f>
        <v>#N/A</v>
      </c>
      <c r="AJ109" t="e">
        <f>VLOOKUP($AD109,emission!$A$1:$CV$577,MATCH($C$4,emission!$A$1:$CV$1,0),0)</f>
        <v>#N/A</v>
      </c>
      <c r="AK109">
        <f>VLOOKUP($AD109,excitation!$A$1:$CV$577,MATCH(C$5,excitation!$A$1:$CV$1,0),0)</f>
        <v>2.5399999999999999E-2</v>
      </c>
      <c r="AL109">
        <f>VLOOKUP($AD109,emission!$A$1:$CV$577,MATCH($C$5,emission!$A$1:$CV$1,0),0)</f>
        <v>0</v>
      </c>
      <c r="AM109">
        <f>VLOOKUP($AD109,excitation!$A$1:$CV$577,MATCH(C$6,excitation!$A$1:$CV$1,0),0)</f>
        <v>1.7999999999999999E-2</v>
      </c>
      <c r="AN109">
        <f>VLOOKUP($AD109,emission!$A$1:$CV$577,MATCH($C$6,emission!$A$1:$CV$1,0),0)</f>
        <v>0</v>
      </c>
      <c r="AO109">
        <f>VLOOKUP($AD109,excitation!$A$1:$CV$577,MATCH(C$7,excitation!$A$1:$CV$1,0),0)</f>
        <v>3.5000000000000001E-3</v>
      </c>
      <c r="AP109">
        <f>VLOOKUP($AD109,emission!$A$1:$CV$577,MATCH($C$7,emission!$A$1:$CV$1,0),0)</f>
        <v>0</v>
      </c>
      <c r="AQ109">
        <f>VLOOKUP($AD109,excitation!$A$1:$CV$577,MATCH(C$8,excitation!$A$1:$CV$1,0),0)</f>
        <v>8.6699999999999999E-2</v>
      </c>
      <c r="AR109">
        <f>VLOOKUP($AD109,emission!$A$1:$CV$577,MATCH($C$8,emission!$A$1:$CV$1,0),0)</f>
        <v>0</v>
      </c>
      <c r="AS109" t="e">
        <f>VLOOKUP($AD109,excitation!$A$1:$CV$577,MATCH(C$9,excitation!$A$1:$CV$1,0),0)</f>
        <v>#N/A</v>
      </c>
      <c r="AT109" t="e">
        <f>VLOOKUP($AD109,emission!$A$1:$CV$577,MATCH($C$9,emission!$A$1:$CV$1,0),0)</f>
        <v>#N/A</v>
      </c>
      <c r="AU109">
        <f>VLOOKUP($AD109,excitation!$A$1:$CV$577,MATCH(C$10,excitation!$A$1:$CV$1,0),0)</f>
        <v>0</v>
      </c>
      <c r="AV109">
        <f>VLOOKUP($AD109,emission!$A$1:$CV$577,MATCH($C$10,emission!$A$1:$CV$1,0),0)</f>
        <v>0</v>
      </c>
      <c r="AW109" t="e">
        <f>VLOOKUP($AD109,excitation!$A$1:$CV$577,MATCH(C$11,excitation!$A$1:$CV$1,0),0)</f>
        <v>#N/A</v>
      </c>
      <c r="AX109" t="e">
        <f>VLOOKUP($AD109,emission!$A$1:$CV$577,MATCH($C$11,emission!$A$1:$CV$1,0),0)</f>
        <v>#N/A</v>
      </c>
    </row>
    <row r="110" spans="7:50" x14ac:dyDescent="0.25">
      <c r="G110">
        <v>408</v>
      </c>
      <c r="H110" t="b">
        <f t="shared" si="31"/>
        <v>0</v>
      </c>
      <c r="I110" t="b">
        <f t="shared" si="21"/>
        <v>0</v>
      </c>
      <c r="J110">
        <f t="shared" si="32"/>
        <v>5.0700000000000002E-2</v>
      </c>
      <c r="K110">
        <f t="shared" si="22"/>
        <v>0.2576</v>
      </c>
      <c r="L110" t="b">
        <f t="shared" si="33"/>
        <v>0</v>
      </c>
      <c r="M110" t="b">
        <f t="shared" si="23"/>
        <v>0</v>
      </c>
      <c r="N110">
        <f t="shared" si="34"/>
        <v>2.5499999999999998E-2</v>
      </c>
      <c r="O110">
        <f t="shared" si="24"/>
        <v>0</v>
      </c>
      <c r="P110">
        <f t="shared" si="35"/>
        <v>1.7399999999999999E-2</v>
      </c>
      <c r="Q110">
        <f t="shared" si="25"/>
        <v>0</v>
      </c>
      <c r="R110">
        <f t="shared" si="36"/>
        <v>3.2000000000000002E-3</v>
      </c>
      <c r="S110">
        <f t="shared" si="26"/>
        <v>0</v>
      </c>
      <c r="T110">
        <f t="shared" si="37"/>
        <v>8.3599999999999994E-2</v>
      </c>
      <c r="U110">
        <f t="shared" si="27"/>
        <v>0</v>
      </c>
      <c r="V110" t="b">
        <f t="shared" si="38"/>
        <v>0</v>
      </c>
      <c r="W110" t="b">
        <f t="shared" si="28"/>
        <v>0</v>
      </c>
      <c r="X110">
        <f t="shared" si="39"/>
        <v>0</v>
      </c>
      <c r="Y110">
        <f t="shared" si="29"/>
        <v>0</v>
      </c>
      <c r="Z110" t="b">
        <f t="shared" si="40"/>
        <v>0</v>
      </c>
      <c r="AA110" t="b">
        <f t="shared" si="30"/>
        <v>0</v>
      </c>
      <c r="AB110">
        <v>0</v>
      </c>
      <c r="AD110" s="1">
        <v>408</v>
      </c>
      <c r="AE110" t="e">
        <f>VLOOKUP($AD110,excitation!$A$1:$CV$577,MATCH(C$2,excitation!$A$1:$CV$1,0),0)</f>
        <v>#N/A</v>
      </c>
      <c r="AF110" t="e">
        <f>VLOOKUP($AD110,emission!$A$1:$CV$577,MATCH($C$2,emission!$A$1:$CV$1,0),0)</f>
        <v>#N/A</v>
      </c>
      <c r="AG110">
        <f>VLOOKUP($AD110,excitation!$A$1:$CV$577,MATCH(C$3,excitation!$A$1:$CV$1,0),0)</f>
        <v>5.0700000000000002E-2</v>
      </c>
      <c r="AH110">
        <f>VLOOKUP($AD110,emission!$A$1:$CV$577,MATCH($C$3,emission!$A$1:$CV$1,0),0)</f>
        <v>0.2576</v>
      </c>
      <c r="AI110" t="e">
        <f>VLOOKUP($AD110,excitation!$A$1:$CV$577,MATCH(C$4,excitation!$A$1:$CV$1,0),0)</f>
        <v>#N/A</v>
      </c>
      <c r="AJ110" t="e">
        <f>VLOOKUP($AD110,emission!$A$1:$CV$577,MATCH($C$4,emission!$A$1:$CV$1,0),0)</f>
        <v>#N/A</v>
      </c>
      <c r="AK110">
        <f>VLOOKUP($AD110,excitation!$A$1:$CV$577,MATCH(C$5,excitation!$A$1:$CV$1,0),0)</f>
        <v>2.5499999999999998E-2</v>
      </c>
      <c r="AL110">
        <f>VLOOKUP($AD110,emission!$A$1:$CV$577,MATCH($C$5,emission!$A$1:$CV$1,0),0)</f>
        <v>0</v>
      </c>
      <c r="AM110">
        <f>VLOOKUP($AD110,excitation!$A$1:$CV$577,MATCH(C$6,excitation!$A$1:$CV$1,0),0)</f>
        <v>1.7399999999999999E-2</v>
      </c>
      <c r="AN110">
        <f>VLOOKUP($AD110,emission!$A$1:$CV$577,MATCH($C$6,emission!$A$1:$CV$1,0),0)</f>
        <v>0</v>
      </c>
      <c r="AO110">
        <f>VLOOKUP($AD110,excitation!$A$1:$CV$577,MATCH(C$7,excitation!$A$1:$CV$1,0),0)</f>
        <v>3.2000000000000002E-3</v>
      </c>
      <c r="AP110">
        <f>VLOOKUP($AD110,emission!$A$1:$CV$577,MATCH($C$7,emission!$A$1:$CV$1,0),0)</f>
        <v>0</v>
      </c>
      <c r="AQ110">
        <f>VLOOKUP($AD110,excitation!$A$1:$CV$577,MATCH(C$8,excitation!$A$1:$CV$1,0),0)</f>
        <v>8.3599999999999994E-2</v>
      </c>
      <c r="AR110">
        <f>VLOOKUP($AD110,emission!$A$1:$CV$577,MATCH($C$8,emission!$A$1:$CV$1,0),0)</f>
        <v>0</v>
      </c>
      <c r="AS110" t="e">
        <f>VLOOKUP($AD110,excitation!$A$1:$CV$577,MATCH(C$9,excitation!$A$1:$CV$1,0),0)</f>
        <v>#N/A</v>
      </c>
      <c r="AT110" t="e">
        <f>VLOOKUP($AD110,emission!$A$1:$CV$577,MATCH($C$9,emission!$A$1:$CV$1,0),0)</f>
        <v>#N/A</v>
      </c>
      <c r="AU110">
        <f>VLOOKUP($AD110,excitation!$A$1:$CV$577,MATCH(C$10,excitation!$A$1:$CV$1,0),0)</f>
        <v>0</v>
      </c>
      <c r="AV110">
        <f>VLOOKUP($AD110,emission!$A$1:$CV$577,MATCH($C$10,emission!$A$1:$CV$1,0),0)</f>
        <v>0</v>
      </c>
      <c r="AW110" t="e">
        <f>VLOOKUP($AD110,excitation!$A$1:$CV$577,MATCH(C$11,excitation!$A$1:$CV$1,0),0)</f>
        <v>#N/A</v>
      </c>
      <c r="AX110" t="e">
        <f>VLOOKUP($AD110,emission!$A$1:$CV$577,MATCH($C$11,emission!$A$1:$CV$1,0),0)</f>
        <v>#N/A</v>
      </c>
    </row>
    <row r="111" spans="7:50" x14ac:dyDescent="0.25">
      <c r="G111">
        <v>409</v>
      </c>
      <c r="H111" t="b">
        <f t="shared" si="31"/>
        <v>0</v>
      </c>
      <c r="I111" t="b">
        <f t="shared" si="21"/>
        <v>0</v>
      </c>
      <c r="J111">
        <f t="shared" si="32"/>
        <v>4.4499999999999998E-2</v>
      </c>
      <c r="K111">
        <f t="shared" si="22"/>
        <v>0.27850000000000003</v>
      </c>
      <c r="L111" t="b">
        <f t="shared" si="33"/>
        <v>0</v>
      </c>
      <c r="M111" t="b">
        <f t="shared" si="23"/>
        <v>0</v>
      </c>
      <c r="N111">
        <f t="shared" si="34"/>
        <v>2.5700000000000001E-2</v>
      </c>
      <c r="O111">
        <f t="shared" si="24"/>
        <v>0</v>
      </c>
      <c r="P111">
        <f t="shared" si="35"/>
        <v>1.72E-2</v>
      </c>
      <c r="Q111">
        <f t="shared" si="25"/>
        <v>0</v>
      </c>
      <c r="R111">
        <f t="shared" si="36"/>
        <v>4.4999999999999997E-3</v>
      </c>
      <c r="S111">
        <f t="shared" si="26"/>
        <v>0</v>
      </c>
      <c r="T111">
        <f t="shared" si="37"/>
        <v>8.1900000000000001E-2</v>
      </c>
      <c r="U111">
        <f t="shared" si="27"/>
        <v>0</v>
      </c>
      <c r="V111" t="b">
        <f t="shared" si="38"/>
        <v>0</v>
      </c>
      <c r="W111" t="b">
        <f t="shared" si="28"/>
        <v>0</v>
      </c>
      <c r="X111">
        <f t="shared" si="39"/>
        <v>0</v>
      </c>
      <c r="Y111">
        <f t="shared" si="29"/>
        <v>0</v>
      </c>
      <c r="Z111" t="b">
        <f t="shared" si="40"/>
        <v>0</v>
      </c>
      <c r="AA111" t="b">
        <f t="shared" si="30"/>
        <v>0</v>
      </c>
      <c r="AB111">
        <v>0</v>
      </c>
      <c r="AD111" s="1">
        <v>409</v>
      </c>
      <c r="AE111" t="e">
        <f>VLOOKUP($AD111,excitation!$A$1:$CV$577,MATCH(C$2,excitation!$A$1:$CV$1,0),0)</f>
        <v>#N/A</v>
      </c>
      <c r="AF111" t="e">
        <f>VLOOKUP($AD111,emission!$A$1:$CV$577,MATCH($C$2,emission!$A$1:$CV$1,0),0)</f>
        <v>#N/A</v>
      </c>
      <c r="AG111">
        <f>VLOOKUP($AD111,excitation!$A$1:$CV$577,MATCH(C$3,excitation!$A$1:$CV$1,0),0)</f>
        <v>4.4499999999999998E-2</v>
      </c>
      <c r="AH111">
        <f>VLOOKUP($AD111,emission!$A$1:$CV$577,MATCH($C$3,emission!$A$1:$CV$1,0),0)</f>
        <v>0.27850000000000003</v>
      </c>
      <c r="AI111" t="e">
        <f>VLOOKUP($AD111,excitation!$A$1:$CV$577,MATCH(C$4,excitation!$A$1:$CV$1,0),0)</f>
        <v>#N/A</v>
      </c>
      <c r="AJ111" t="e">
        <f>VLOOKUP($AD111,emission!$A$1:$CV$577,MATCH($C$4,emission!$A$1:$CV$1,0),0)</f>
        <v>#N/A</v>
      </c>
      <c r="AK111">
        <f>VLOOKUP($AD111,excitation!$A$1:$CV$577,MATCH(C$5,excitation!$A$1:$CV$1,0),0)</f>
        <v>2.5700000000000001E-2</v>
      </c>
      <c r="AL111">
        <f>VLOOKUP($AD111,emission!$A$1:$CV$577,MATCH($C$5,emission!$A$1:$CV$1,0),0)</f>
        <v>0</v>
      </c>
      <c r="AM111">
        <f>VLOOKUP($AD111,excitation!$A$1:$CV$577,MATCH(C$6,excitation!$A$1:$CV$1,0),0)</f>
        <v>1.72E-2</v>
      </c>
      <c r="AN111">
        <f>VLOOKUP($AD111,emission!$A$1:$CV$577,MATCH($C$6,emission!$A$1:$CV$1,0),0)</f>
        <v>0</v>
      </c>
      <c r="AO111">
        <f>VLOOKUP($AD111,excitation!$A$1:$CV$577,MATCH(C$7,excitation!$A$1:$CV$1,0),0)</f>
        <v>4.4999999999999997E-3</v>
      </c>
      <c r="AP111">
        <f>VLOOKUP($AD111,emission!$A$1:$CV$577,MATCH($C$7,emission!$A$1:$CV$1,0),0)</f>
        <v>0</v>
      </c>
      <c r="AQ111">
        <f>VLOOKUP($AD111,excitation!$A$1:$CV$577,MATCH(C$8,excitation!$A$1:$CV$1,0),0)</f>
        <v>8.1900000000000001E-2</v>
      </c>
      <c r="AR111">
        <f>VLOOKUP($AD111,emission!$A$1:$CV$577,MATCH($C$8,emission!$A$1:$CV$1,0),0)</f>
        <v>0</v>
      </c>
      <c r="AS111" t="e">
        <f>VLOOKUP($AD111,excitation!$A$1:$CV$577,MATCH(C$9,excitation!$A$1:$CV$1,0),0)</f>
        <v>#N/A</v>
      </c>
      <c r="AT111" t="e">
        <f>VLOOKUP($AD111,emission!$A$1:$CV$577,MATCH($C$9,emission!$A$1:$CV$1,0),0)</f>
        <v>#N/A</v>
      </c>
      <c r="AU111">
        <f>VLOOKUP($AD111,excitation!$A$1:$CV$577,MATCH(C$10,excitation!$A$1:$CV$1,0),0)</f>
        <v>0</v>
      </c>
      <c r="AV111">
        <f>VLOOKUP($AD111,emission!$A$1:$CV$577,MATCH($C$10,emission!$A$1:$CV$1,0),0)</f>
        <v>0</v>
      </c>
      <c r="AW111" t="e">
        <f>VLOOKUP($AD111,excitation!$A$1:$CV$577,MATCH(C$11,excitation!$A$1:$CV$1,0),0)</f>
        <v>#N/A</v>
      </c>
      <c r="AX111" t="e">
        <f>VLOOKUP($AD111,emission!$A$1:$CV$577,MATCH($C$11,emission!$A$1:$CV$1,0),0)</f>
        <v>#N/A</v>
      </c>
    </row>
    <row r="112" spans="7:50" x14ac:dyDescent="0.25">
      <c r="G112">
        <v>410</v>
      </c>
      <c r="H112" t="b">
        <f t="shared" si="31"/>
        <v>0</v>
      </c>
      <c r="I112" t="b">
        <f t="shared" si="21"/>
        <v>0</v>
      </c>
      <c r="J112">
        <f t="shared" si="32"/>
        <v>3.85E-2</v>
      </c>
      <c r="K112">
        <f t="shared" si="22"/>
        <v>0.29880000000000001</v>
      </c>
      <c r="L112" t="b">
        <f t="shared" si="33"/>
        <v>0</v>
      </c>
      <c r="M112" t="b">
        <f t="shared" si="23"/>
        <v>0</v>
      </c>
      <c r="N112">
        <f t="shared" si="34"/>
        <v>2.64E-2</v>
      </c>
      <c r="O112">
        <f t="shared" si="24"/>
        <v>0</v>
      </c>
      <c r="P112">
        <f t="shared" si="35"/>
        <v>1.6500000000000001E-2</v>
      </c>
      <c r="Q112">
        <f t="shared" si="25"/>
        <v>0</v>
      </c>
      <c r="R112">
        <f t="shared" si="36"/>
        <v>3.5999999999999999E-3</v>
      </c>
      <c r="S112">
        <f t="shared" si="26"/>
        <v>0</v>
      </c>
      <c r="T112">
        <f t="shared" si="37"/>
        <v>7.9399999999999998E-2</v>
      </c>
      <c r="U112">
        <f t="shared" si="27"/>
        <v>0</v>
      </c>
      <c r="V112" t="b">
        <f t="shared" si="38"/>
        <v>0</v>
      </c>
      <c r="W112" t="b">
        <f t="shared" si="28"/>
        <v>0</v>
      </c>
      <c r="X112">
        <f t="shared" si="39"/>
        <v>0</v>
      </c>
      <c r="Y112">
        <f t="shared" si="29"/>
        <v>0</v>
      </c>
      <c r="Z112" t="b">
        <f t="shared" si="40"/>
        <v>0</v>
      </c>
      <c r="AA112" t="b">
        <f t="shared" si="30"/>
        <v>0</v>
      </c>
      <c r="AB112">
        <v>0</v>
      </c>
      <c r="AD112" s="1">
        <v>410</v>
      </c>
      <c r="AE112" t="e">
        <f>VLOOKUP($AD112,excitation!$A$1:$CV$577,MATCH(C$2,excitation!$A$1:$CV$1,0),0)</f>
        <v>#N/A</v>
      </c>
      <c r="AF112" t="e">
        <f>VLOOKUP($AD112,emission!$A$1:$CV$577,MATCH($C$2,emission!$A$1:$CV$1,0),0)</f>
        <v>#N/A</v>
      </c>
      <c r="AG112">
        <f>VLOOKUP($AD112,excitation!$A$1:$CV$577,MATCH(C$3,excitation!$A$1:$CV$1,0),0)</f>
        <v>3.85E-2</v>
      </c>
      <c r="AH112">
        <f>VLOOKUP($AD112,emission!$A$1:$CV$577,MATCH($C$3,emission!$A$1:$CV$1,0),0)</f>
        <v>0.29880000000000001</v>
      </c>
      <c r="AI112" t="e">
        <f>VLOOKUP($AD112,excitation!$A$1:$CV$577,MATCH(C$4,excitation!$A$1:$CV$1,0),0)</f>
        <v>#N/A</v>
      </c>
      <c r="AJ112" t="e">
        <f>VLOOKUP($AD112,emission!$A$1:$CV$577,MATCH($C$4,emission!$A$1:$CV$1,0),0)</f>
        <v>#N/A</v>
      </c>
      <c r="AK112">
        <f>VLOOKUP($AD112,excitation!$A$1:$CV$577,MATCH(C$5,excitation!$A$1:$CV$1,0),0)</f>
        <v>2.64E-2</v>
      </c>
      <c r="AL112">
        <f>VLOOKUP($AD112,emission!$A$1:$CV$577,MATCH($C$5,emission!$A$1:$CV$1,0),0)</f>
        <v>0</v>
      </c>
      <c r="AM112">
        <f>VLOOKUP($AD112,excitation!$A$1:$CV$577,MATCH(C$6,excitation!$A$1:$CV$1,0),0)</f>
        <v>1.6500000000000001E-2</v>
      </c>
      <c r="AN112">
        <f>VLOOKUP($AD112,emission!$A$1:$CV$577,MATCH($C$6,emission!$A$1:$CV$1,0),0)</f>
        <v>0</v>
      </c>
      <c r="AO112">
        <f>VLOOKUP($AD112,excitation!$A$1:$CV$577,MATCH(C$7,excitation!$A$1:$CV$1,0),0)</f>
        <v>3.5999999999999999E-3</v>
      </c>
      <c r="AP112">
        <f>VLOOKUP($AD112,emission!$A$1:$CV$577,MATCH($C$7,emission!$A$1:$CV$1,0),0)</f>
        <v>0</v>
      </c>
      <c r="AQ112">
        <f>VLOOKUP($AD112,excitation!$A$1:$CV$577,MATCH(C$8,excitation!$A$1:$CV$1,0),0)</f>
        <v>7.9399999999999998E-2</v>
      </c>
      <c r="AR112">
        <f>VLOOKUP($AD112,emission!$A$1:$CV$577,MATCH($C$8,emission!$A$1:$CV$1,0),0)</f>
        <v>0</v>
      </c>
      <c r="AS112" t="e">
        <f>VLOOKUP($AD112,excitation!$A$1:$CV$577,MATCH(C$9,excitation!$A$1:$CV$1,0),0)</f>
        <v>#N/A</v>
      </c>
      <c r="AT112" t="e">
        <f>VLOOKUP($AD112,emission!$A$1:$CV$577,MATCH($C$9,emission!$A$1:$CV$1,0),0)</f>
        <v>#N/A</v>
      </c>
      <c r="AU112">
        <f>VLOOKUP($AD112,excitation!$A$1:$CV$577,MATCH(C$10,excitation!$A$1:$CV$1,0),0)</f>
        <v>0</v>
      </c>
      <c r="AV112">
        <f>VLOOKUP($AD112,emission!$A$1:$CV$577,MATCH($C$10,emission!$A$1:$CV$1,0),0)</f>
        <v>0</v>
      </c>
      <c r="AW112" t="e">
        <f>VLOOKUP($AD112,excitation!$A$1:$CV$577,MATCH(C$11,excitation!$A$1:$CV$1,0),0)</f>
        <v>#N/A</v>
      </c>
      <c r="AX112" t="e">
        <f>VLOOKUP($AD112,emission!$A$1:$CV$577,MATCH($C$11,emission!$A$1:$CV$1,0),0)</f>
        <v>#N/A</v>
      </c>
    </row>
    <row r="113" spans="7:50" x14ac:dyDescent="0.25">
      <c r="G113">
        <v>411</v>
      </c>
      <c r="H113" t="b">
        <f t="shared" si="31"/>
        <v>0</v>
      </c>
      <c r="I113" t="b">
        <f t="shared" si="21"/>
        <v>0</v>
      </c>
      <c r="J113">
        <f t="shared" si="32"/>
        <v>3.2399999999999998E-2</v>
      </c>
      <c r="K113">
        <f t="shared" si="22"/>
        <v>0.31340000000000001</v>
      </c>
      <c r="L113" t="b">
        <f t="shared" si="33"/>
        <v>0</v>
      </c>
      <c r="M113" t="b">
        <f t="shared" si="23"/>
        <v>0</v>
      </c>
      <c r="N113">
        <f t="shared" si="34"/>
        <v>2.69E-2</v>
      </c>
      <c r="O113">
        <f t="shared" si="24"/>
        <v>0</v>
      </c>
      <c r="P113">
        <f t="shared" si="35"/>
        <v>1.67E-2</v>
      </c>
      <c r="Q113">
        <f t="shared" si="25"/>
        <v>0</v>
      </c>
      <c r="R113">
        <f t="shared" si="36"/>
        <v>5.1000000000000004E-3</v>
      </c>
      <c r="S113">
        <f t="shared" si="26"/>
        <v>0</v>
      </c>
      <c r="T113">
        <f t="shared" si="37"/>
        <v>7.6300000000000007E-2</v>
      </c>
      <c r="U113">
        <f t="shared" si="27"/>
        <v>0</v>
      </c>
      <c r="V113" t="b">
        <f t="shared" si="38"/>
        <v>0</v>
      </c>
      <c r="W113" t="b">
        <f t="shared" si="28"/>
        <v>0</v>
      </c>
      <c r="X113">
        <f t="shared" si="39"/>
        <v>0</v>
      </c>
      <c r="Y113">
        <f t="shared" si="29"/>
        <v>0</v>
      </c>
      <c r="Z113" t="b">
        <f t="shared" si="40"/>
        <v>0</v>
      </c>
      <c r="AA113" t="b">
        <f t="shared" si="30"/>
        <v>0</v>
      </c>
      <c r="AB113">
        <v>0</v>
      </c>
      <c r="AD113" s="1">
        <v>411</v>
      </c>
      <c r="AE113" t="e">
        <f>VLOOKUP($AD113,excitation!$A$1:$CV$577,MATCH(C$2,excitation!$A$1:$CV$1,0),0)</f>
        <v>#N/A</v>
      </c>
      <c r="AF113" t="e">
        <f>VLOOKUP($AD113,emission!$A$1:$CV$577,MATCH($C$2,emission!$A$1:$CV$1,0),0)</f>
        <v>#N/A</v>
      </c>
      <c r="AG113">
        <f>VLOOKUP($AD113,excitation!$A$1:$CV$577,MATCH(C$3,excitation!$A$1:$CV$1,0),0)</f>
        <v>3.2399999999999998E-2</v>
      </c>
      <c r="AH113">
        <f>VLOOKUP($AD113,emission!$A$1:$CV$577,MATCH($C$3,emission!$A$1:$CV$1,0),0)</f>
        <v>0.31340000000000001</v>
      </c>
      <c r="AI113" t="e">
        <f>VLOOKUP($AD113,excitation!$A$1:$CV$577,MATCH(C$4,excitation!$A$1:$CV$1,0),0)</f>
        <v>#N/A</v>
      </c>
      <c r="AJ113" t="e">
        <f>VLOOKUP($AD113,emission!$A$1:$CV$577,MATCH($C$4,emission!$A$1:$CV$1,0),0)</f>
        <v>#N/A</v>
      </c>
      <c r="AK113">
        <f>VLOOKUP($AD113,excitation!$A$1:$CV$577,MATCH(C$5,excitation!$A$1:$CV$1,0),0)</f>
        <v>2.69E-2</v>
      </c>
      <c r="AL113">
        <f>VLOOKUP($AD113,emission!$A$1:$CV$577,MATCH($C$5,emission!$A$1:$CV$1,0),0)</f>
        <v>0</v>
      </c>
      <c r="AM113">
        <f>VLOOKUP($AD113,excitation!$A$1:$CV$577,MATCH(C$6,excitation!$A$1:$CV$1,0),0)</f>
        <v>1.67E-2</v>
      </c>
      <c r="AN113">
        <f>VLOOKUP($AD113,emission!$A$1:$CV$577,MATCH($C$6,emission!$A$1:$CV$1,0),0)</f>
        <v>0</v>
      </c>
      <c r="AO113">
        <f>VLOOKUP($AD113,excitation!$A$1:$CV$577,MATCH(C$7,excitation!$A$1:$CV$1,0),0)</f>
        <v>5.1000000000000004E-3</v>
      </c>
      <c r="AP113">
        <f>VLOOKUP($AD113,emission!$A$1:$CV$577,MATCH($C$7,emission!$A$1:$CV$1,0),0)</f>
        <v>0</v>
      </c>
      <c r="AQ113">
        <f>VLOOKUP($AD113,excitation!$A$1:$CV$577,MATCH(C$8,excitation!$A$1:$CV$1,0),0)</f>
        <v>7.6300000000000007E-2</v>
      </c>
      <c r="AR113">
        <f>VLOOKUP($AD113,emission!$A$1:$CV$577,MATCH($C$8,emission!$A$1:$CV$1,0),0)</f>
        <v>0</v>
      </c>
      <c r="AS113" t="e">
        <f>VLOOKUP($AD113,excitation!$A$1:$CV$577,MATCH(C$9,excitation!$A$1:$CV$1,0),0)</f>
        <v>#N/A</v>
      </c>
      <c r="AT113" t="e">
        <f>VLOOKUP($AD113,emission!$A$1:$CV$577,MATCH($C$9,emission!$A$1:$CV$1,0),0)</f>
        <v>#N/A</v>
      </c>
      <c r="AU113">
        <f>VLOOKUP($AD113,excitation!$A$1:$CV$577,MATCH(C$10,excitation!$A$1:$CV$1,0),0)</f>
        <v>0</v>
      </c>
      <c r="AV113">
        <f>VLOOKUP($AD113,emission!$A$1:$CV$577,MATCH($C$10,emission!$A$1:$CV$1,0),0)</f>
        <v>0</v>
      </c>
      <c r="AW113" t="e">
        <f>VLOOKUP($AD113,excitation!$A$1:$CV$577,MATCH(C$11,excitation!$A$1:$CV$1,0),0)</f>
        <v>#N/A</v>
      </c>
      <c r="AX113" t="e">
        <f>VLOOKUP($AD113,emission!$A$1:$CV$577,MATCH($C$11,emission!$A$1:$CV$1,0),0)</f>
        <v>#N/A</v>
      </c>
    </row>
    <row r="114" spans="7:50" x14ac:dyDescent="0.25">
      <c r="G114">
        <v>412</v>
      </c>
      <c r="H114" t="b">
        <f t="shared" si="31"/>
        <v>0</v>
      </c>
      <c r="I114" t="b">
        <f t="shared" si="21"/>
        <v>0</v>
      </c>
      <c r="J114">
        <f t="shared" si="32"/>
        <v>2.8799999999999999E-2</v>
      </c>
      <c r="K114">
        <f t="shared" si="22"/>
        <v>0.33739999999999998</v>
      </c>
      <c r="L114" t="b">
        <f t="shared" si="33"/>
        <v>0</v>
      </c>
      <c r="M114" t="b">
        <f t="shared" si="23"/>
        <v>0</v>
      </c>
      <c r="N114">
        <f t="shared" si="34"/>
        <v>2.7199999999999998E-2</v>
      </c>
      <c r="O114">
        <f t="shared" si="24"/>
        <v>0</v>
      </c>
      <c r="P114">
        <f t="shared" si="35"/>
        <v>1.6400000000000001E-2</v>
      </c>
      <c r="Q114">
        <f t="shared" si="25"/>
        <v>0</v>
      </c>
      <c r="R114">
        <f t="shared" si="36"/>
        <v>4.1999999999999997E-3</v>
      </c>
      <c r="S114">
        <f t="shared" si="26"/>
        <v>0</v>
      </c>
      <c r="T114">
        <f t="shared" si="37"/>
        <v>7.2999999999999995E-2</v>
      </c>
      <c r="U114">
        <f t="shared" si="27"/>
        <v>0</v>
      </c>
      <c r="V114" t="b">
        <f t="shared" si="38"/>
        <v>0</v>
      </c>
      <c r="W114" t="b">
        <f t="shared" si="28"/>
        <v>0</v>
      </c>
      <c r="X114">
        <f t="shared" si="39"/>
        <v>0</v>
      </c>
      <c r="Y114">
        <f t="shared" si="29"/>
        <v>0</v>
      </c>
      <c r="Z114" t="b">
        <f t="shared" si="40"/>
        <v>0</v>
      </c>
      <c r="AA114" t="b">
        <f t="shared" si="30"/>
        <v>0</v>
      </c>
      <c r="AB114">
        <v>0</v>
      </c>
      <c r="AD114" s="1">
        <v>412</v>
      </c>
      <c r="AE114" t="e">
        <f>VLOOKUP($AD114,excitation!$A$1:$CV$577,MATCH(C$2,excitation!$A$1:$CV$1,0),0)</f>
        <v>#N/A</v>
      </c>
      <c r="AF114" t="e">
        <f>VLOOKUP($AD114,emission!$A$1:$CV$577,MATCH($C$2,emission!$A$1:$CV$1,0),0)</f>
        <v>#N/A</v>
      </c>
      <c r="AG114">
        <f>VLOOKUP($AD114,excitation!$A$1:$CV$577,MATCH(C$3,excitation!$A$1:$CV$1,0),0)</f>
        <v>2.8799999999999999E-2</v>
      </c>
      <c r="AH114">
        <f>VLOOKUP($AD114,emission!$A$1:$CV$577,MATCH($C$3,emission!$A$1:$CV$1,0),0)</f>
        <v>0.33739999999999998</v>
      </c>
      <c r="AI114" t="e">
        <f>VLOOKUP($AD114,excitation!$A$1:$CV$577,MATCH(C$4,excitation!$A$1:$CV$1,0),0)</f>
        <v>#N/A</v>
      </c>
      <c r="AJ114" t="e">
        <f>VLOOKUP($AD114,emission!$A$1:$CV$577,MATCH($C$4,emission!$A$1:$CV$1,0),0)</f>
        <v>#N/A</v>
      </c>
      <c r="AK114">
        <f>VLOOKUP($AD114,excitation!$A$1:$CV$577,MATCH(C$5,excitation!$A$1:$CV$1,0),0)</f>
        <v>2.7199999999999998E-2</v>
      </c>
      <c r="AL114">
        <f>VLOOKUP($AD114,emission!$A$1:$CV$577,MATCH($C$5,emission!$A$1:$CV$1,0),0)</f>
        <v>0</v>
      </c>
      <c r="AM114">
        <f>VLOOKUP($AD114,excitation!$A$1:$CV$577,MATCH(C$6,excitation!$A$1:$CV$1,0),0)</f>
        <v>1.6400000000000001E-2</v>
      </c>
      <c r="AN114">
        <f>VLOOKUP($AD114,emission!$A$1:$CV$577,MATCH($C$6,emission!$A$1:$CV$1,0),0)</f>
        <v>0</v>
      </c>
      <c r="AO114">
        <f>VLOOKUP($AD114,excitation!$A$1:$CV$577,MATCH(C$7,excitation!$A$1:$CV$1,0),0)</f>
        <v>4.1999999999999997E-3</v>
      </c>
      <c r="AP114">
        <f>VLOOKUP($AD114,emission!$A$1:$CV$577,MATCH($C$7,emission!$A$1:$CV$1,0),0)</f>
        <v>0</v>
      </c>
      <c r="AQ114">
        <f>VLOOKUP($AD114,excitation!$A$1:$CV$577,MATCH(C$8,excitation!$A$1:$CV$1,0),0)</f>
        <v>7.2999999999999995E-2</v>
      </c>
      <c r="AR114">
        <f>VLOOKUP($AD114,emission!$A$1:$CV$577,MATCH($C$8,emission!$A$1:$CV$1,0),0)</f>
        <v>0</v>
      </c>
      <c r="AS114" t="e">
        <f>VLOOKUP($AD114,excitation!$A$1:$CV$577,MATCH(C$9,excitation!$A$1:$CV$1,0),0)</f>
        <v>#N/A</v>
      </c>
      <c r="AT114" t="e">
        <f>VLOOKUP($AD114,emission!$A$1:$CV$577,MATCH($C$9,emission!$A$1:$CV$1,0),0)</f>
        <v>#N/A</v>
      </c>
      <c r="AU114">
        <f>VLOOKUP($AD114,excitation!$A$1:$CV$577,MATCH(C$10,excitation!$A$1:$CV$1,0),0)</f>
        <v>0</v>
      </c>
      <c r="AV114">
        <f>VLOOKUP($AD114,emission!$A$1:$CV$577,MATCH($C$10,emission!$A$1:$CV$1,0),0)</f>
        <v>0</v>
      </c>
      <c r="AW114" t="e">
        <f>VLOOKUP($AD114,excitation!$A$1:$CV$577,MATCH(C$11,excitation!$A$1:$CV$1,0),0)</f>
        <v>#N/A</v>
      </c>
      <c r="AX114" t="e">
        <f>VLOOKUP($AD114,emission!$A$1:$CV$577,MATCH($C$11,emission!$A$1:$CV$1,0),0)</f>
        <v>#N/A</v>
      </c>
    </row>
    <row r="115" spans="7:50" x14ac:dyDescent="0.25">
      <c r="G115">
        <v>413</v>
      </c>
      <c r="H115" t="b">
        <f t="shared" si="31"/>
        <v>0</v>
      </c>
      <c r="I115" t="b">
        <f t="shared" si="21"/>
        <v>0</v>
      </c>
      <c r="J115">
        <f t="shared" si="32"/>
        <v>2.5000000000000001E-2</v>
      </c>
      <c r="K115">
        <f t="shared" si="22"/>
        <v>0.3569</v>
      </c>
      <c r="L115" t="b">
        <f t="shared" si="33"/>
        <v>0</v>
      </c>
      <c r="M115" t="b">
        <f t="shared" si="23"/>
        <v>0</v>
      </c>
      <c r="N115">
        <f t="shared" si="34"/>
        <v>2.7400000000000001E-2</v>
      </c>
      <c r="O115">
        <f t="shared" si="24"/>
        <v>0</v>
      </c>
      <c r="P115">
        <f t="shared" si="35"/>
        <v>1.6E-2</v>
      </c>
      <c r="Q115">
        <f t="shared" si="25"/>
        <v>0</v>
      </c>
      <c r="R115">
        <f t="shared" si="36"/>
        <v>5.0000000000000001E-3</v>
      </c>
      <c r="S115">
        <f t="shared" si="26"/>
        <v>0</v>
      </c>
      <c r="T115">
        <f t="shared" si="37"/>
        <v>7.0800000000000002E-2</v>
      </c>
      <c r="U115">
        <f t="shared" si="27"/>
        <v>0</v>
      </c>
      <c r="V115" t="b">
        <f t="shared" si="38"/>
        <v>0</v>
      </c>
      <c r="W115" t="b">
        <f t="shared" si="28"/>
        <v>0</v>
      </c>
      <c r="X115">
        <f t="shared" si="39"/>
        <v>0</v>
      </c>
      <c r="Y115">
        <f t="shared" si="29"/>
        <v>0</v>
      </c>
      <c r="Z115" t="b">
        <f t="shared" si="40"/>
        <v>0</v>
      </c>
      <c r="AA115" t="b">
        <f t="shared" si="30"/>
        <v>0</v>
      </c>
      <c r="AB115">
        <v>0</v>
      </c>
      <c r="AD115" s="1">
        <v>413</v>
      </c>
      <c r="AE115" t="e">
        <f>VLOOKUP($AD115,excitation!$A$1:$CV$577,MATCH(C$2,excitation!$A$1:$CV$1,0),0)</f>
        <v>#N/A</v>
      </c>
      <c r="AF115" t="e">
        <f>VLOOKUP($AD115,emission!$A$1:$CV$577,MATCH($C$2,emission!$A$1:$CV$1,0),0)</f>
        <v>#N/A</v>
      </c>
      <c r="AG115">
        <f>VLOOKUP($AD115,excitation!$A$1:$CV$577,MATCH(C$3,excitation!$A$1:$CV$1,0),0)</f>
        <v>2.5000000000000001E-2</v>
      </c>
      <c r="AH115">
        <f>VLOOKUP($AD115,emission!$A$1:$CV$577,MATCH($C$3,emission!$A$1:$CV$1,0),0)</f>
        <v>0.3569</v>
      </c>
      <c r="AI115" t="e">
        <f>VLOOKUP($AD115,excitation!$A$1:$CV$577,MATCH(C$4,excitation!$A$1:$CV$1,0),0)</f>
        <v>#N/A</v>
      </c>
      <c r="AJ115" t="e">
        <f>VLOOKUP($AD115,emission!$A$1:$CV$577,MATCH($C$4,emission!$A$1:$CV$1,0),0)</f>
        <v>#N/A</v>
      </c>
      <c r="AK115">
        <f>VLOOKUP($AD115,excitation!$A$1:$CV$577,MATCH(C$5,excitation!$A$1:$CV$1,0),0)</f>
        <v>2.7400000000000001E-2</v>
      </c>
      <c r="AL115">
        <f>VLOOKUP($AD115,emission!$A$1:$CV$577,MATCH($C$5,emission!$A$1:$CV$1,0),0)</f>
        <v>0</v>
      </c>
      <c r="AM115">
        <f>VLOOKUP($AD115,excitation!$A$1:$CV$577,MATCH(C$6,excitation!$A$1:$CV$1,0),0)</f>
        <v>1.6E-2</v>
      </c>
      <c r="AN115">
        <f>VLOOKUP($AD115,emission!$A$1:$CV$577,MATCH($C$6,emission!$A$1:$CV$1,0),0)</f>
        <v>0</v>
      </c>
      <c r="AO115">
        <f>VLOOKUP($AD115,excitation!$A$1:$CV$577,MATCH(C$7,excitation!$A$1:$CV$1,0),0)</f>
        <v>5.0000000000000001E-3</v>
      </c>
      <c r="AP115">
        <f>VLOOKUP($AD115,emission!$A$1:$CV$577,MATCH($C$7,emission!$A$1:$CV$1,0),0)</f>
        <v>0</v>
      </c>
      <c r="AQ115">
        <f>VLOOKUP($AD115,excitation!$A$1:$CV$577,MATCH(C$8,excitation!$A$1:$CV$1,0),0)</f>
        <v>7.0800000000000002E-2</v>
      </c>
      <c r="AR115">
        <f>VLOOKUP($AD115,emission!$A$1:$CV$577,MATCH($C$8,emission!$A$1:$CV$1,0),0)</f>
        <v>0</v>
      </c>
      <c r="AS115" t="e">
        <f>VLOOKUP($AD115,excitation!$A$1:$CV$577,MATCH(C$9,excitation!$A$1:$CV$1,0),0)</f>
        <v>#N/A</v>
      </c>
      <c r="AT115" t="e">
        <f>VLOOKUP($AD115,emission!$A$1:$CV$577,MATCH($C$9,emission!$A$1:$CV$1,0),0)</f>
        <v>#N/A</v>
      </c>
      <c r="AU115">
        <f>VLOOKUP($AD115,excitation!$A$1:$CV$577,MATCH(C$10,excitation!$A$1:$CV$1,0),0)</f>
        <v>0</v>
      </c>
      <c r="AV115">
        <f>VLOOKUP($AD115,emission!$A$1:$CV$577,MATCH($C$10,emission!$A$1:$CV$1,0),0)</f>
        <v>0</v>
      </c>
      <c r="AW115" t="e">
        <f>VLOOKUP($AD115,excitation!$A$1:$CV$577,MATCH(C$11,excitation!$A$1:$CV$1,0),0)</f>
        <v>#N/A</v>
      </c>
      <c r="AX115" t="e">
        <f>VLOOKUP($AD115,emission!$A$1:$CV$577,MATCH($C$11,emission!$A$1:$CV$1,0),0)</f>
        <v>#N/A</v>
      </c>
    </row>
    <row r="116" spans="7:50" x14ac:dyDescent="0.25">
      <c r="G116">
        <v>414</v>
      </c>
      <c r="H116" t="b">
        <f t="shared" si="31"/>
        <v>0</v>
      </c>
      <c r="I116" t="b">
        <f t="shared" si="21"/>
        <v>0</v>
      </c>
      <c r="J116">
        <f t="shared" si="32"/>
        <v>2.1299999999999999E-2</v>
      </c>
      <c r="K116">
        <f t="shared" si="22"/>
        <v>0.37640000000000001</v>
      </c>
      <c r="L116" t="b">
        <f t="shared" si="33"/>
        <v>0</v>
      </c>
      <c r="M116" t="b">
        <f t="shared" si="23"/>
        <v>0</v>
      </c>
      <c r="N116">
        <f t="shared" si="34"/>
        <v>2.7900000000000001E-2</v>
      </c>
      <c r="O116">
        <f t="shared" si="24"/>
        <v>0</v>
      </c>
      <c r="P116">
        <f t="shared" si="35"/>
        <v>1.5699999999999999E-2</v>
      </c>
      <c r="Q116">
        <f t="shared" si="25"/>
        <v>0</v>
      </c>
      <c r="R116">
        <f t="shared" si="36"/>
        <v>5.1999999999999998E-3</v>
      </c>
      <c r="S116">
        <f t="shared" si="26"/>
        <v>0</v>
      </c>
      <c r="T116">
        <f t="shared" si="37"/>
        <v>6.7900000000000002E-2</v>
      </c>
      <c r="U116">
        <f t="shared" si="27"/>
        <v>0</v>
      </c>
      <c r="V116" t="b">
        <f t="shared" si="38"/>
        <v>0</v>
      </c>
      <c r="W116" t="b">
        <f t="shared" si="28"/>
        <v>0</v>
      </c>
      <c r="X116">
        <f t="shared" si="39"/>
        <v>0</v>
      </c>
      <c r="Y116">
        <f t="shared" si="29"/>
        <v>0</v>
      </c>
      <c r="Z116" t="b">
        <f t="shared" si="40"/>
        <v>0</v>
      </c>
      <c r="AA116" t="b">
        <f t="shared" si="30"/>
        <v>0</v>
      </c>
      <c r="AB116">
        <v>0</v>
      </c>
      <c r="AD116" s="1">
        <v>414</v>
      </c>
      <c r="AE116" t="e">
        <f>VLOOKUP($AD116,excitation!$A$1:$CV$577,MATCH(C$2,excitation!$A$1:$CV$1,0),0)</f>
        <v>#N/A</v>
      </c>
      <c r="AF116" t="e">
        <f>VLOOKUP($AD116,emission!$A$1:$CV$577,MATCH($C$2,emission!$A$1:$CV$1,0),0)</f>
        <v>#N/A</v>
      </c>
      <c r="AG116">
        <f>VLOOKUP($AD116,excitation!$A$1:$CV$577,MATCH(C$3,excitation!$A$1:$CV$1,0),0)</f>
        <v>2.1299999999999999E-2</v>
      </c>
      <c r="AH116">
        <f>VLOOKUP($AD116,emission!$A$1:$CV$577,MATCH($C$3,emission!$A$1:$CV$1,0),0)</f>
        <v>0.37640000000000001</v>
      </c>
      <c r="AI116" t="e">
        <f>VLOOKUP($AD116,excitation!$A$1:$CV$577,MATCH(C$4,excitation!$A$1:$CV$1,0),0)</f>
        <v>#N/A</v>
      </c>
      <c r="AJ116" t="e">
        <f>VLOOKUP($AD116,emission!$A$1:$CV$577,MATCH($C$4,emission!$A$1:$CV$1,0),0)</f>
        <v>#N/A</v>
      </c>
      <c r="AK116">
        <f>VLOOKUP($AD116,excitation!$A$1:$CV$577,MATCH(C$5,excitation!$A$1:$CV$1,0),0)</f>
        <v>2.7900000000000001E-2</v>
      </c>
      <c r="AL116">
        <f>VLOOKUP($AD116,emission!$A$1:$CV$577,MATCH($C$5,emission!$A$1:$CV$1,0),0)</f>
        <v>0</v>
      </c>
      <c r="AM116">
        <f>VLOOKUP($AD116,excitation!$A$1:$CV$577,MATCH(C$6,excitation!$A$1:$CV$1,0),0)</f>
        <v>1.5699999999999999E-2</v>
      </c>
      <c r="AN116">
        <f>VLOOKUP($AD116,emission!$A$1:$CV$577,MATCH($C$6,emission!$A$1:$CV$1,0),0)</f>
        <v>0</v>
      </c>
      <c r="AO116">
        <f>VLOOKUP($AD116,excitation!$A$1:$CV$577,MATCH(C$7,excitation!$A$1:$CV$1,0),0)</f>
        <v>5.1999999999999998E-3</v>
      </c>
      <c r="AP116">
        <f>VLOOKUP($AD116,emission!$A$1:$CV$577,MATCH($C$7,emission!$A$1:$CV$1,0),0)</f>
        <v>0</v>
      </c>
      <c r="AQ116">
        <f>VLOOKUP($AD116,excitation!$A$1:$CV$577,MATCH(C$8,excitation!$A$1:$CV$1,0),0)</f>
        <v>6.7900000000000002E-2</v>
      </c>
      <c r="AR116">
        <f>VLOOKUP($AD116,emission!$A$1:$CV$577,MATCH($C$8,emission!$A$1:$CV$1,0),0)</f>
        <v>0</v>
      </c>
      <c r="AS116" t="e">
        <f>VLOOKUP($AD116,excitation!$A$1:$CV$577,MATCH(C$9,excitation!$A$1:$CV$1,0),0)</f>
        <v>#N/A</v>
      </c>
      <c r="AT116" t="e">
        <f>VLOOKUP($AD116,emission!$A$1:$CV$577,MATCH($C$9,emission!$A$1:$CV$1,0),0)</f>
        <v>#N/A</v>
      </c>
      <c r="AU116">
        <f>VLOOKUP($AD116,excitation!$A$1:$CV$577,MATCH(C$10,excitation!$A$1:$CV$1,0),0)</f>
        <v>0</v>
      </c>
      <c r="AV116">
        <f>VLOOKUP($AD116,emission!$A$1:$CV$577,MATCH($C$10,emission!$A$1:$CV$1,0),0)</f>
        <v>0</v>
      </c>
      <c r="AW116" t="e">
        <f>VLOOKUP($AD116,excitation!$A$1:$CV$577,MATCH(C$11,excitation!$A$1:$CV$1,0),0)</f>
        <v>#N/A</v>
      </c>
      <c r="AX116" t="e">
        <f>VLOOKUP($AD116,emission!$A$1:$CV$577,MATCH($C$11,emission!$A$1:$CV$1,0),0)</f>
        <v>#N/A</v>
      </c>
    </row>
    <row r="117" spans="7:50" x14ac:dyDescent="0.25">
      <c r="G117">
        <v>415</v>
      </c>
      <c r="H117" t="b">
        <f t="shared" si="31"/>
        <v>0</v>
      </c>
      <c r="I117" t="b">
        <f t="shared" si="21"/>
        <v>0</v>
      </c>
      <c r="J117">
        <f t="shared" si="32"/>
        <v>1.8100000000000002E-2</v>
      </c>
      <c r="K117">
        <f t="shared" si="22"/>
        <v>0.39879999999999999</v>
      </c>
      <c r="L117" t="b">
        <f t="shared" si="33"/>
        <v>0</v>
      </c>
      <c r="M117" t="b">
        <f t="shared" si="23"/>
        <v>0</v>
      </c>
      <c r="N117">
        <f t="shared" si="34"/>
        <v>2.8899999999999999E-2</v>
      </c>
      <c r="O117">
        <f t="shared" si="24"/>
        <v>0</v>
      </c>
      <c r="P117">
        <f t="shared" si="35"/>
        <v>1.6E-2</v>
      </c>
      <c r="Q117">
        <f t="shared" si="25"/>
        <v>0</v>
      </c>
      <c r="R117">
        <f t="shared" si="36"/>
        <v>4.4000000000000003E-3</v>
      </c>
      <c r="S117">
        <f t="shared" si="26"/>
        <v>0</v>
      </c>
      <c r="T117">
        <f t="shared" si="37"/>
        <v>6.4899999999999999E-2</v>
      </c>
      <c r="U117">
        <f t="shared" si="27"/>
        <v>0</v>
      </c>
      <c r="V117" t="b">
        <f t="shared" si="38"/>
        <v>0</v>
      </c>
      <c r="W117" t="b">
        <f t="shared" si="28"/>
        <v>0</v>
      </c>
      <c r="X117">
        <f t="shared" si="39"/>
        <v>0</v>
      </c>
      <c r="Y117">
        <f t="shared" si="29"/>
        <v>0</v>
      </c>
      <c r="Z117" t="b">
        <f t="shared" si="40"/>
        <v>0</v>
      </c>
      <c r="AA117" t="b">
        <f t="shared" si="30"/>
        <v>0</v>
      </c>
      <c r="AB117">
        <v>0</v>
      </c>
      <c r="AD117" s="1">
        <v>415</v>
      </c>
      <c r="AE117" t="e">
        <f>VLOOKUP($AD117,excitation!$A$1:$CV$577,MATCH(C$2,excitation!$A$1:$CV$1,0),0)</f>
        <v>#N/A</v>
      </c>
      <c r="AF117" t="e">
        <f>VLOOKUP($AD117,emission!$A$1:$CV$577,MATCH($C$2,emission!$A$1:$CV$1,0),0)</f>
        <v>#N/A</v>
      </c>
      <c r="AG117">
        <f>VLOOKUP($AD117,excitation!$A$1:$CV$577,MATCH(C$3,excitation!$A$1:$CV$1,0),0)</f>
        <v>1.8100000000000002E-2</v>
      </c>
      <c r="AH117">
        <f>VLOOKUP($AD117,emission!$A$1:$CV$577,MATCH($C$3,emission!$A$1:$CV$1,0),0)</f>
        <v>0.39879999999999999</v>
      </c>
      <c r="AI117" t="e">
        <f>VLOOKUP($AD117,excitation!$A$1:$CV$577,MATCH(C$4,excitation!$A$1:$CV$1,0),0)</f>
        <v>#N/A</v>
      </c>
      <c r="AJ117" t="e">
        <f>VLOOKUP($AD117,emission!$A$1:$CV$577,MATCH($C$4,emission!$A$1:$CV$1,0),0)</f>
        <v>#N/A</v>
      </c>
      <c r="AK117">
        <f>VLOOKUP($AD117,excitation!$A$1:$CV$577,MATCH(C$5,excitation!$A$1:$CV$1,0),0)</f>
        <v>2.8899999999999999E-2</v>
      </c>
      <c r="AL117">
        <f>VLOOKUP($AD117,emission!$A$1:$CV$577,MATCH($C$5,emission!$A$1:$CV$1,0),0)</f>
        <v>0</v>
      </c>
      <c r="AM117">
        <f>VLOOKUP($AD117,excitation!$A$1:$CV$577,MATCH(C$6,excitation!$A$1:$CV$1,0),0)</f>
        <v>1.6E-2</v>
      </c>
      <c r="AN117">
        <f>VLOOKUP($AD117,emission!$A$1:$CV$577,MATCH($C$6,emission!$A$1:$CV$1,0),0)</f>
        <v>0</v>
      </c>
      <c r="AO117">
        <f>VLOOKUP($AD117,excitation!$A$1:$CV$577,MATCH(C$7,excitation!$A$1:$CV$1,0),0)</f>
        <v>4.4000000000000003E-3</v>
      </c>
      <c r="AP117">
        <f>VLOOKUP($AD117,emission!$A$1:$CV$577,MATCH($C$7,emission!$A$1:$CV$1,0),0)</f>
        <v>0</v>
      </c>
      <c r="AQ117">
        <f>VLOOKUP($AD117,excitation!$A$1:$CV$577,MATCH(C$8,excitation!$A$1:$CV$1,0),0)</f>
        <v>6.4899999999999999E-2</v>
      </c>
      <c r="AR117">
        <f>VLOOKUP($AD117,emission!$A$1:$CV$577,MATCH($C$8,emission!$A$1:$CV$1,0),0)</f>
        <v>0</v>
      </c>
      <c r="AS117" t="e">
        <f>VLOOKUP($AD117,excitation!$A$1:$CV$577,MATCH(C$9,excitation!$A$1:$CV$1,0),0)</f>
        <v>#N/A</v>
      </c>
      <c r="AT117" t="e">
        <f>VLOOKUP($AD117,emission!$A$1:$CV$577,MATCH($C$9,emission!$A$1:$CV$1,0),0)</f>
        <v>#N/A</v>
      </c>
      <c r="AU117">
        <f>VLOOKUP($AD117,excitation!$A$1:$CV$577,MATCH(C$10,excitation!$A$1:$CV$1,0),0)</f>
        <v>0</v>
      </c>
      <c r="AV117">
        <f>VLOOKUP($AD117,emission!$A$1:$CV$577,MATCH($C$10,emission!$A$1:$CV$1,0),0)</f>
        <v>0</v>
      </c>
      <c r="AW117" t="e">
        <f>VLOOKUP($AD117,excitation!$A$1:$CV$577,MATCH(C$11,excitation!$A$1:$CV$1,0),0)</f>
        <v>#N/A</v>
      </c>
      <c r="AX117" t="e">
        <f>VLOOKUP($AD117,emission!$A$1:$CV$577,MATCH($C$11,emission!$A$1:$CV$1,0),0)</f>
        <v>#N/A</v>
      </c>
    </row>
    <row r="118" spans="7:50" x14ac:dyDescent="0.25">
      <c r="G118">
        <v>416</v>
      </c>
      <c r="H118" t="b">
        <f t="shared" si="31"/>
        <v>0</v>
      </c>
      <c r="I118" t="b">
        <f t="shared" si="21"/>
        <v>0</v>
      </c>
      <c r="J118">
        <f t="shared" si="32"/>
        <v>1.5599999999999999E-2</v>
      </c>
      <c r="K118">
        <f t="shared" si="22"/>
        <v>0.41860000000000003</v>
      </c>
      <c r="L118" t="b">
        <f t="shared" si="33"/>
        <v>0</v>
      </c>
      <c r="M118" t="b">
        <f t="shared" si="23"/>
        <v>0</v>
      </c>
      <c r="N118">
        <f t="shared" si="34"/>
        <v>2.9499999999999998E-2</v>
      </c>
      <c r="O118">
        <f t="shared" si="24"/>
        <v>0</v>
      </c>
      <c r="P118">
        <f t="shared" si="35"/>
        <v>1.5699999999999999E-2</v>
      </c>
      <c r="Q118">
        <f t="shared" si="25"/>
        <v>0</v>
      </c>
      <c r="R118">
        <f t="shared" si="36"/>
        <v>4.4999999999999997E-3</v>
      </c>
      <c r="S118">
        <f t="shared" si="26"/>
        <v>0</v>
      </c>
      <c r="T118">
        <f t="shared" si="37"/>
        <v>6.2399999999999997E-2</v>
      </c>
      <c r="U118">
        <f t="shared" si="27"/>
        <v>0</v>
      </c>
      <c r="V118" t="b">
        <f t="shared" si="38"/>
        <v>0</v>
      </c>
      <c r="W118" t="b">
        <f t="shared" si="28"/>
        <v>0</v>
      </c>
      <c r="X118">
        <f t="shared" si="39"/>
        <v>0</v>
      </c>
      <c r="Y118">
        <f t="shared" si="29"/>
        <v>0</v>
      </c>
      <c r="Z118" t="b">
        <f t="shared" si="40"/>
        <v>0</v>
      </c>
      <c r="AA118" t="b">
        <f t="shared" si="30"/>
        <v>0</v>
      </c>
      <c r="AB118">
        <v>0</v>
      </c>
      <c r="AD118" s="1">
        <v>416</v>
      </c>
      <c r="AE118" t="e">
        <f>VLOOKUP($AD118,excitation!$A$1:$CV$577,MATCH(C$2,excitation!$A$1:$CV$1,0),0)</f>
        <v>#N/A</v>
      </c>
      <c r="AF118" t="e">
        <f>VLOOKUP($AD118,emission!$A$1:$CV$577,MATCH($C$2,emission!$A$1:$CV$1,0),0)</f>
        <v>#N/A</v>
      </c>
      <c r="AG118">
        <f>VLOOKUP($AD118,excitation!$A$1:$CV$577,MATCH(C$3,excitation!$A$1:$CV$1,0),0)</f>
        <v>1.5599999999999999E-2</v>
      </c>
      <c r="AH118">
        <f>VLOOKUP($AD118,emission!$A$1:$CV$577,MATCH($C$3,emission!$A$1:$CV$1,0),0)</f>
        <v>0.41860000000000003</v>
      </c>
      <c r="AI118" t="e">
        <f>VLOOKUP($AD118,excitation!$A$1:$CV$577,MATCH(C$4,excitation!$A$1:$CV$1,0),0)</f>
        <v>#N/A</v>
      </c>
      <c r="AJ118" t="e">
        <f>VLOOKUP($AD118,emission!$A$1:$CV$577,MATCH($C$4,emission!$A$1:$CV$1,0),0)</f>
        <v>#N/A</v>
      </c>
      <c r="AK118">
        <f>VLOOKUP($AD118,excitation!$A$1:$CV$577,MATCH(C$5,excitation!$A$1:$CV$1,0),0)</f>
        <v>2.9499999999999998E-2</v>
      </c>
      <c r="AL118">
        <f>VLOOKUP($AD118,emission!$A$1:$CV$577,MATCH($C$5,emission!$A$1:$CV$1,0),0)</f>
        <v>0</v>
      </c>
      <c r="AM118">
        <f>VLOOKUP($AD118,excitation!$A$1:$CV$577,MATCH(C$6,excitation!$A$1:$CV$1,0),0)</f>
        <v>1.5699999999999999E-2</v>
      </c>
      <c r="AN118">
        <f>VLOOKUP($AD118,emission!$A$1:$CV$577,MATCH($C$6,emission!$A$1:$CV$1,0),0)</f>
        <v>0</v>
      </c>
      <c r="AO118">
        <f>VLOOKUP($AD118,excitation!$A$1:$CV$577,MATCH(C$7,excitation!$A$1:$CV$1,0),0)</f>
        <v>4.4999999999999997E-3</v>
      </c>
      <c r="AP118">
        <f>VLOOKUP($AD118,emission!$A$1:$CV$577,MATCH($C$7,emission!$A$1:$CV$1,0),0)</f>
        <v>0</v>
      </c>
      <c r="AQ118">
        <f>VLOOKUP($AD118,excitation!$A$1:$CV$577,MATCH(C$8,excitation!$A$1:$CV$1,0),0)</f>
        <v>6.2399999999999997E-2</v>
      </c>
      <c r="AR118">
        <f>VLOOKUP($AD118,emission!$A$1:$CV$577,MATCH($C$8,emission!$A$1:$CV$1,0),0)</f>
        <v>0</v>
      </c>
      <c r="AS118" t="e">
        <f>VLOOKUP($AD118,excitation!$A$1:$CV$577,MATCH(C$9,excitation!$A$1:$CV$1,0),0)</f>
        <v>#N/A</v>
      </c>
      <c r="AT118" t="e">
        <f>VLOOKUP($AD118,emission!$A$1:$CV$577,MATCH($C$9,emission!$A$1:$CV$1,0),0)</f>
        <v>#N/A</v>
      </c>
      <c r="AU118">
        <f>VLOOKUP($AD118,excitation!$A$1:$CV$577,MATCH(C$10,excitation!$A$1:$CV$1,0),0)</f>
        <v>0</v>
      </c>
      <c r="AV118">
        <f>VLOOKUP($AD118,emission!$A$1:$CV$577,MATCH($C$10,emission!$A$1:$CV$1,0),0)</f>
        <v>0</v>
      </c>
      <c r="AW118" t="e">
        <f>VLOOKUP($AD118,excitation!$A$1:$CV$577,MATCH(C$11,excitation!$A$1:$CV$1,0),0)</f>
        <v>#N/A</v>
      </c>
      <c r="AX118" t="e">
        <f>VLOOKUP($AD118,emission!$A$1:$CV$577,MATCH($C$11,emission!$A$1:$CV$1,0),0)</f>
        <v>#N/A</v>
      </c>
    </row>
    <row r="119" spans="7:50" x14ac:dyDescent="0.25">
      <c r="G119">
        <v>417</v>
      </c>
      <c r="H119" t="b">
        <f t="shared" si="31"/>
        <v>0</v>
      </c>
      <c r="I119" t="b">
        <f t="shared" si="21"/>
        <v>0</v>
      </c>
      <c r="J119">
        <f t="shared" si="32"/>
        <v>1.34E-2</v>
      </c>
      <c r="K119">
        <f t="shared" si="22"/>
        <v>0.44500000000000001</v>
      </c>
      <c r="L119" t="b">
        <f t="shared" si="33"/>
        <v>0</v>
      </c>
      <c r="M119" t="b">
        <f t="shared" si="23"/>
        <v>0</v>
      </c>
      <c r="N119">
        <f t="shared" si="34"/>
        <v>3.04E-2</v>
      </c>
      <c r="O119">
        <f t="shared" si="24"/>
        <v>0</v>
      </c>
      <c r="P119">
        <f t="shared" si="35"/>
        <v>1.5900000000000001E-2</v>
      </c>
      <c r="Q119">
        <f t="shared" si="25"/>
        <v>0</v>
      </c>
      <c r="R119">
        <f t="shared" si="36"/>
        <v>6.6E-3</v>
      </c>
      <c r="S119">
        <f t="shared" si="26"/>
        <v>0</v>
      </c>
      <c r="T119">
        <f t="shared" si="37"/>
        <v>6.0699999999999997E-2</v>
      </c>
      <c r="U119">
        <f t="shared" si="27"/>
        <v>0</v>
      </c>
      <c r="V119" t="b">
        <f t="shared" si="38"/>
        <v>0</v>
      </c>
      <c r="W119" t="b">
        <f t="shared" si="28"/>
        <v>0</v>
      </c>
      <c r="X119">
        <f t="shared" si="39"/>
        <v>0</v>
      </c>
      <c r="Y119">
        <f t="shared" si="29"/>
        <v>0</v>
      </c>
      <c r="Z119" t="b">
        <f t="shared" si="40"/>
        <v>0</v>
      </c>
      <c r="AA119" t="b">
        <f t="shared" si="30"/>
        <v>0</v>
      </c>
      <c r="AB119">
        <v>0</v>
      </c>
      <c r="AD119" s="1">
        <v>417</v>
      </c>
      <c r="AE119" t="e">
        <f>VLOOKUP($AD119,excitation!$A$1:$CV$577,MATCH(C$2,excitation!$A$1:$CV$1,0),0)</f>
        <v>#N/A</v>
      </c>
      <c r="AF119" t="e">
        <f>VLOOKUP($AD119,emission!$A$1:$CV$577,MATCH($C$2,emission!$A$1:$CV$1,0),0)</f>
        <v>#N/A</v>
      </c>
      <c r="AG119">
        <f>VLOOKUP($AD119,excitation!$A$1:$CV$577,MATCH(C$3,excitation!$A$1:$CV$1,0),0)</f>
        <v>1.34E-2</v>
      </c>
      <c r="AH119">
        <f>VLOOKUP($AD119,emission!$A$1:$CV$577,MATCH($C$3,emission!$A$1:$CV$1,0),0)</f>
        <v>0.44500000000000001</v>
      </c>
      <c r="AI119" t="e">
        <f>VLOOKUP($AD119,excitation!$A$1:$CV$577,MATCH(C$4,excitation!$A$1:$CV$1,0),0)</f>
        <v>#N/A</v>
      </c>
      <c r="AJ119" t="e">
        <f>VLOOKUP($AD119,emission!$A$1:$CV$577,MATCH($C$4,emission!$A$1:$CV$1,0),0)</f>
        <v>#N/A</v>
      </c>
      <c r="AK119">
        <f>VLOOKUP($AD119,excitation!$A$1:$CV$577,MATCH(C$5,excitation!$A$1:$CV$1,0),0)</f>
        <v>3.04E-2</v>
      </c>
      <c r="AL119">
        <f>VLOOKUP($AD119,emission!$A$1:$CV$577,MATCH($C$5,emission!$A$1:$CV$1,0),0)</f>
        <v>0</v>
      </c>
      <c r="AM119">
        <f>VLOOKUP($AD119,excitation!$A$1:$CV$577,MATCH(C$6,excitation!$A$1:$CV$1,0),0)</f>
        <v>1.5900000000000001E-2</v>
      </c>
      <c r="AN119">
        <f>VLOOKUP($AD119,emission!$A$1:$CV$577,MATCH($C$6,emission!$A$1:$CV$1,0),0)</f>
        <v>0</v>
      </c>
      <c r="AO119">
        <f>VLOOKUP($AD119,excitation!$A$1:$CV$577,MATCH(C$7,excitation!$A$1:$CV$1,0),0)</f>
        <v>6.6E-3</v>
      </c>
      <c r="AP119">
        <f>VLOOKUP($AD119,emission!$A$1:$CV$577,MATCH($C$7,emission!$A$1:$CV$1,0),0)</f>
        <v>0</v>
      </c>
      <c r="AQ119">
        <f>VLOOKUP($AD119,excitation!$A$1:$CV$577,MATCH(C$8,excitation!$A$1:$CV$1,0),0)</f>
        <v>6.0699999999999997E-2</v>
      </c>
      <c r="AR119">
        <f>VLOOKUP($AD119,emission!$A$1:$CV$577,MATCH($C$8,emission!$A$1:$CV$1,0),0)</f>
        <v>0</v>
      </c>
      <c r="AS119" t="e">
        <f>VLOOKUP($AD119,excitation!$A$1:$CV$577,MATCH(C$9,excitation!$A$1:$CV$1,0),0)</f>
        <v>#N/A</v>
      </c>
      <c r="AT119" t="e">
        <f>VLOOKUP($AD119,emission!$A$1:$CV$577,MATCH($C$9,emission!$A$1:$CV$1,0),0)</f>
        <v>#N/A</v>
      </c>
      <c r="AU119">
        <f>VLOOKUP($AD119,excitation!$A$1:$CV$577,MATCH(C$10,excitation!$A$1:$CV$1,0),0)</f>
        <v>0</v>
      </c>
      <c r="AV119">
        <f>VLOOKUP($AD119,emission!$A$1:$CV$577,MATCH($C$10,emission!$A$1:$CV$1,0),0)</f>
        <v>0</v>
      </c>
      <c r="AW119" t="e">
        <f>VLOOKUP($AD119,excitation!$A$1:$CV$577,MATCH(C$11,excitation!$A$1:$CV$1,0),0)</f>
        <v>#N/A</v>
      </c>
      <c r="AX119" t="e">
        <f>VLOOKUP($AD119,emission!$A$1:$CV$577,MATCH($C$11,emission!$A$1:$CV$1,0),0)</f>
        <v>#N/A</v>
      </c>
    </row>
    <row r="120" spans="7:50" x14ac:dyDescent="0.25">
      <c r="G120">
        <v>418</v>
      </c>
      <c r="H120" t="b">
        <f t="shared" si="31"/>
        <v>0</v>
      </c>
      <c r="I120" t="b">
        <f t="shared" si="21"/>
        <v>0</v>
      </c>
      <c r="J120">
        <f t="shared" si="32"/>
        <v>1.0999999999999999E-2</v>
      </c>
      <c r="K120">
        <f t="shared" si="22"/>
        <v>0.46210000000000001</v>
      </c>
      <c r="L120" t="b">
        <f t="shared" si="33"/>
        <v>0</v>
      </c>
      <c r="M120" t="b">
        <f t="shared" si="23"/>
        <v>0</v>
      </c>
      <c r="N120">
        <f t="shared" si="34"/>
        <v>3.1300000000000001E-2</v>
      </c>
      <c r="O120">
        <f t="shared" si="24"/>
        <v>0</v>
      </c>
      <c r="P120">
        <f t="shared" si="35"/>
        <v>1.6E-2</v>
      </c>
      <c r="Q120">
        <f t="shared" si="25"/>
        <v>0</v>
      </c>
      <c r="R120">
        <f t="shared" si="36"/>
        <v>6.1000000000000004E-3</v>
      </c>
      <c r="S120">
        <f t="shared" si="26"/>
        <v>0</v>
      </c>
      <c r="T120">
        <f t="shared" si="37"/>
        <v>5.7200000000000001E-2</v>
      </c>
      <c r="U120">
        <f t="shared" si="27"/>
        <v>0</v>
      </c>
      <c r="V120" t="b">
        <f t="shared" si="38"/>
        <v>0</v>
      </c>
      <c r="W120" t="b">
        <f t="shared" si="28"/>
        <v>0</v>
      </c>
      <c r="X120">
        <f t="shared" si="39"/>
        <v>0</v>
      </c>
      <c r="Y120">
        <f t="shared" si="29"/>
        <v>0</v>
      </c>
      <c r="Z120" t="b">
        <f t="shared" si="40"/>
        <v>0</v>
      </c>
      <c r="AA120" t="b">
        <f t="shared" si="30"/>
        <v>0</v>
      </c>
      <c r="AB120">
        <v>0</v>
      </c>
      <c r="AD120" s="1">
        <v>418</v>
      </c>
      <c r="AE120" t="e">
        <f>VLOOKUP($AD120,excitation!$A$1:$CV$577,MATCH(C$2,excitation!$A$1:$CV$1,0),0)</f>
        <v>#N/A</v>
      </c>
      <c r="AF120" t="e">
        <f>VLOOKUP($AD120,emission!$A$1:$CV$577,MATCH($C$2,emission!$A$1:$CV$1,0),0)</f>
        <v>#N/A</v>
      </c>
      <c r="AG120">
        <f>VLOOKUP($AD120,excitation!$A$1:$CV$577,MATCH(C$3,excitation!$A$1:$CV$1,0),0)</f>
        <v>1.0999999999999999E-2</v>
      </c>
      <c r="AH120">
        <f>VLOOKUP($AD120,emission!$A$1:$CV$577,MATCH($C$3,emission!$A$1:$CV$1,0),0)</f>
        <v>0.46210000000000001</v>
      </c>
      <c r="AI120" t="e">
        <f>VLOOKUP($AD120,excitation!$A$1:$CV$577,MATCH(C$4,excitation!$A$1:$CV$1,0),0)</f>
        <v>#N/A</v>
      </c>
      <c r="AJ120" t="e">
        <f>VLOOKUP($AD120,emission!$A$1:$CV$577,MATCH($C$4,emission!$A$1:$CV$1,0),0)</f>
        <v>#N/A</v>
      </c>
      <c r="AK120">
        <f>VLOOKUP($AD120,excitation!$A$1:$CV$577,MATCH(C$5,excitation!$A$1:$CV$1,0),0)</f>
        <v>3.1300000000000001E-2</v>
      </c>
      <c r="AL120">
        <f>VLOOKUP($AD120,emission!$A$1:$CV$577,MATCH($C$5,emission!$A$1:$CV$1,0),0)</f>
        <v>0</v>
      </c>
      <c r="AM120">
        <f>VLOOKUP($AD120,excitation!$A$1:$CV$577,MATCH(C$6,excitation!$A$1:$CV$1,0),0)</f>
        <v>1.6E-2</v>
      </c>
      <c r="AN120">
        <f>VLOOKUP($AD120,emission!$A$1:$CV$577,MATCH($C$6,emission!$A$1:$CV$1,0),0)</f>
        <v>0</v>
      </c>
      <c r="AO120">
        <f>VLOOKUP($AD120,excitation!$A$1:$CV$577,MATCH(C$7,excitation!$A$1:$CV$1,0),0)</f>
        <v>6.1000000000000004E-3</v>
      </c>
      <c r="AP120">
        <f>VLOOKUP($AD120,emission!$A$1:$CV$577,MATCH($C$7,emission!$A$1:$CV$1,0),0)</f>
        <v>0</v>
      </c>
      <c r="AQ120">
        <f>VLOOKUP($AD120,excitation!$A$1:$CV$577,MATCH(C$8,excitation!$A$1:$CV$1,0),0)</f>
        <v>5.7200000000000001E-2</v>
      </c>
      <c r="AR120">
        <f>VLOOKUP($AD120,emission!$A$1:$CV$577,MATCH($C$8,emission!$A$1:$CV$1,0),0)</f>
        <v>0</v>
      </c>
      <c r="AS120" t="e">
        <f>VLOOKUP($AD120,excitation!$A$1:$CV$577,MATCH(C$9,excitation!$A$1:$CV$1,0),0)</f>
        <v>#N/A</v>
      </c>
      <c r="AT120" t="e">
        <f>VLOOKUP($AD120,emission!$A$1:$CV$577,MATCH($C$9,emission!$A$1:$CV$1,0),0)</f>
        <v>#N/A</v>
      </c>
      <c r="AU120">
        <f>VLOOKUP($AD120,excitation!$A$1:$CV$577,MATCH(C$10,excitation!$A$1:$CV$1,0),0)</f>
        <v>0</v>
      </c>
      <c r="AV120">
        <f>VLOOKUP($AD120,emission!$A$1:$CV$577,MATCH($C$10,emission!$A$1:$CV$1,0),0)</f>
        <v>0</v>
      </c>
      <c r="AW120" t="e">
        <f>VLOOKUP($AD120,excitation!$A$1:$CV$577,MATCH(C$11,excitation!$A$1:$CV$1,0),0)</f>
        <v>#N/A</v>
      </c>
      <c r="AX120" t="e">
        <f>VLOOKUP($AD120,emission!$A$1:$CV$577,MATCH($C$11,emission!$A$1:$CV$1,0),0)</f>
        <v>#N/A</v>
      </c>
    </row>
    <row r="121" spans="7:50" x14ac:dyDescent="0.25">
      <c r="G121">
        <v>419</v>
      </c>
      <c r="H121" t="b">
        <f t="shared" si="31"/>
        <v>0</v>
      </c>
      <c r="I121" t="b">
        <f t="shared" si="21"/>
        <v>0</v>
      </c>
      <c r="J121">
        <f t="shared" si="32"/>
        <v>9.1999999999999998E-3</v>
      </c>
      <c r="K121">
        <f t="shared" si="22"/>
        <v>0.48609999999999998</v>
      </c>
      <c r="L121" t="b">
        <f t="shared" si="33"/>
        <v>0</v>
      </c>
      <c r="M121" t="b">
        <f t="shared" si="23"/>
        <v>0</v>
      </c>
      <c r="N121">
        <f t="shared" si="34"/>
        <v>3.2000000000000001E-2</v>
      </c>
      <c r="O121">
        <f t="shared" si="24"/>
        <v>0</v>
      </c>
      <c r="P121">
        <f t="shared" si="35"/>
        <v>1.5800000000000002E-2</v>
      </c>
      <c r="Q121">
        <f t="shared" si="25"/>
        <v>0</v>
      </c>
      <c r="R121">
        <f t="shared" si="36"/>
        <v>5.8999999999999999E-3</v>
      </c>
      <c r="S121">
        <f t="shared" si="26"/>
        <v>0</v>
      </c>
      <c r="T121">
        <f t="shared" si="37"/>
        <v>5.3900000000000003E-2</v>
      </c>
      <c r="U121">
        <f t="shared" si="27"/>
        <v>0</v>
      </c>
      <c r="V121" t="b">
        <f t="shared" si="38"/>
        <v>0</v>
      </c>
      <c r="W121" t="b">
        <f t="shared" si="28"/>
        <v>0</v>
      </c>
      <c r="X121">
        <f t="shared" si="39"/>
        <v>0</v>
      </c>
      <c r="Y121">
        <f t="shared" si="29"/>
        <v>0</v>
      </c>
      <c r="Z121" t="b">
        <f t="shared" si="40"/>
        <v>0</v>
      </c>
      <c r="AA121" t="b">
        <f t="shared" si="30"/>
        <v>0</v>
      </c>
      <c r="AB121">
        <v>0</v>
      </c>
      <c r="AD121" s="1">
        <v>419</v>
      </c>
      <c r="AE121" t="e">
        <f>VLOOKUP($AD121,excitation!$A$1:$CV$577,MATCH(C$2,excitation!$A$1:$CV$1,0),0)</f>
        <v>#N/A</v>
      </c>
      <c r="AF121" t="e">
        <f>VLOOKUP($AD121,emission!$A$1:$CV$577,MATCH($C$2,emission!$A$1:$CV$1,0),0)</f>
        <v>#N/A</v>
      </c>
      <c r="AG121">
        <f>VLOOKUP($AD121,excitation!$A$1:$CV$577,MATCH(C$3,excitation!$A$1:$CV$1,0),0)</f>
        <v>9.1999999999999998E-3</v>
      </c>
      <c r="AH121">
        <f>VLOOKUP($AD121,emission!$A$1:$CV$577,MATCH($C$3,emission!$A$1:$CV$1,0),0)</f>
        <v>0.48609999999999998</v>
      </c>
      <c r="AI121" t="e">
        <f>VLOOKUP($AD121,excitation!$A$1:$CV$577,MATCH(C$4,excitation!$A$1:$CV$1,0),0)</f>
        <v>#N/A</v>
      </c>
      <c r="AJ121" t="e">
        <f>VLOOKUP($AD121,emission!$A$1:$CV$577,MATCH($C$4,emission!$A$1:$CV$1,0),0)</f>
        <v>#N/A</v>
      </c>
      <c r="AK121">
        <f>VLOOKUP($AD121,excitation!$A$1:$CV$577,MATCH(C$5,excitation!$A$1:$CV$1,0),0)</f>
        <v>3.2000000000000001E-2</v>
      </c>
      <c r="AL121">
        <f>VLOOKUP($AD121,emission!$A$1:$CV$577,MATCH($C$5,emission!$A$1:$CV$1,0),0)</f>
        <v>0</v>
      </c>
      <c r="AM121">
        <f>VLOOKUP($AD121,excitation!$A$1:$CV$577,MATCH(C$6,excitation!$A$1:$CV$1,0),0)</f>
        <v>1.5800000000000002E-2</v>
      </c>
      <c r="AN121">
        <f>VLOOKUP($AD121,emission!$A$1:$CV$577,MATCH($C$6,emission!$A$1:$CV$1,0),0)</f>
        <v>0</v>
      </c>
      <c r="AO121">
        <f>VLOOKUP($AD121,excitation!$A$1:$CV$577,MATCH(C$7,excitation!$A$1:$CV$1,0),0)</f>
        <v>5.8999999999999999E-3</v>
      </c>
      <c r="AP121">
        <f>VLOOKUP($AD121,emission!$A$1:$CV$577,MATCH($C$7,emission!$A$1:$CV$1,0),0)</f>
        <v>0</v>
      </c>
      <c r="AQ121">
        <f>VLOOKUP($AD121,excitation!$A$1:$CV$577,MATCH(C$8,excitation!$A$1:$CV$1,0),0)</f>
        <v>5.3900000000000003E-2</v>
      </c>
      <c r="AR121">
        <f>VLOOKUP($AD121,emission!$A$1:$CV$577,MATCH($C$8,emission!$A$1:$CV$1,0),0)</f>
        <v>0</v>
      </c>
      <c r="AS121" t="e">
        <f>VLOOKUP($AD121,excitation!$A$1:$CV$577,MATCH(C$9,excitation!$A$1:$CV$1,0),0)</f>
        <v>#N/A</v>
      </c>
      <c r="AT121" t="e">
        <f>VLOOKUP($AD121,emission!$A$1:$CV$577,MATCH($C$9,emission!$A$1:$CV$1,0),0)</f>
        <v>#N/A</v>
      </c>
      <c r="AU121">
        <f>VLOOKUP($AD121,excitation!$A$1:$CV$577,MATCH(C$10,excitation!$A$1:$CV$1,0),0)</f>
        <v>0</v>
      </c>
      <c r="AV121">
        <f>VLOOKUP($AD121,emission!$A$1:$CV$577,MATCH($C$10,emission!$A$1:$CV$1,0),0)</f>
        <v>0</v>
      </c>
      <c r="AW121" t="e">
        <f>VLOOKUP($AD121,excitation!$A$1:$CV$577,MATCH(C$11,excitation!$A$1:$CV$1,0),0)</f>
        <v>#N/A</v>
      </c>
      <c r="AX121" t="e">
        <f>VLOOKUP($AD121,emission!$A$1:$CV$577,MATCH($C$11,emission!$A$1:$CV$1,0),0)</f>
        <v>#N/A</v>
      </c>
    </row>
    <row r="122" spans="7:50" x14ac:dyDescent="0.25">
      <c r="G122">
        <v>420</v>
      </c>
      <c r="H122" t="b">
        <f t="shared" si="31"/>
        <v>0</v>
      </c>
      <c r="I122" t="b">
        <f t="shared" si="21"/>
        <v>0</v>
      </c>
      <c r="J122">
        <f t="shared" si="32"/>
        <v>7.6E-3</v>
      </c>
      <c r="K122">
        <f t="shared" si="22"/>
        <v>0.50919999999999999</v>
      </c>
      <c r="L122" t="b">
        <f t="shared" si="33"/>
        <v>0</v>
      </c>
      <c r="M122" t="b">
        <f t="shared" si="23"/>
        <v>0</v>
      </c>
      <c r="N122">
        <f t="shared" si="34"/>
        <v>3.32E-2</v>
      </c>
      <c r="O122">
        <f t="shared" si="24"/>
        <v>0</v>
      </c>
      <c r="P122">
        <f t="shared" si="35"/>
        <v>1.6E-2</v>
      </c>
      <c r="Q122">
        <f t="shared" si="25"/>
        <v>0</v>
      </c>
      <c r="R122">
        <f t="shared" si="36"/>
        <v>5.8999999999999999E-3</v>
      </c>
      <c r="S122">
        <f t="shared" si="26"/>
        <v>0</v>
      </c>
      <c r="T122">
        <f t="shared" si="37"/>
        <v>5.2400000000000002E-2</v>
      </c>
      <c r="U122">
        <f t="shared" si="27"/>
        <v>0</v>
      </c>
      <c r="V122" t="b">
        <f t="shared" si="38"/>
        <v>0</v>
      </c>
      <c r="W122" t="b">
        <f t="shared" si="28"/>
        <v>0</v>
      </c>
      <c r="X122">
        <f t="shared" si="39"/>
        <v>0</v>
      </c>
      <c r="Y122">
        <f t="shared" si="29"/>
        <v>0</v>
      </c>
      <c r="Z122" t="b">
        <f t="shared" si="40"/>
        <v>0</v>
      </c>
      <c r="AA122" t="b">
        <f t="shared" si="30"/>
        <v>0</v>
      </c>
      <c r="AB122">
        <v>0</v>
      </c>
      <c r="AD122" s="1">
        <v>420</v>
      </c>
      <c r="AE122" t="e">
        <f>VLOOKUP($AD122,excitation!$A$1:$CV$577,MATCH(C$2,excitation!$A$1:$CV$1,0),0)</f>
        <v>#N/A</v>
      </c>
      <c r="AF122" t="e">
        <f>VLOOKUP($AD122,emission!$A$1:$CV$577,MATCH($C$2,emission!$A$1:$CV$1,0),0)</f>
        <v>#N/A</v>
      </c>
      <c r="AG122">
        <f>VLOOKUP($AD122,excitation!$A$1:$CV$577,MATCH(C$3,excitation!$A$1:$CV$1,0),0)</f>
        <v>7.6E-3</v>
      </c>
      <c r="AH122">
        <f>VLOOKUP($AD122,emission!$A$1:$CV$577,MATCH($C$3,emission!$A$1:$CV$1,0),0)</f>
        <v>0.50919999999999999</v>
      </c>
      <c r="AI122" t="e">
        <f>VLOOKUP($AD122,excitation!$A$1:$CV$577,MATCH(C$4,excitation!$A$1:$CV$1,0),0)</f>
        <v>#N/A</v>
      </c>
      <c r="AJ122" t="e">
        <f>VLOOKUP($AD122,emission!$A$1:$CV$577,MATCH($C$4,emission!$A$1:$CV$1,0),0)</f>
        <v>#N/A</v>
      </c>
      <c r="AK122">
        <f>VLOOKUP($AD122,excitation!$A$1:$CV$577,MATCH(C$5,excitation!$A$1:$CV$1,0),0)</f>
        <v>3.32E-2</v>
      </c>
      <c r="AL122">
        <f>VLOOKUP($AD122,emission!$A$1:$CV$577,MATCH($C$5,emission!$A$1:$CV$1,0),0)</f>
        <v>0</v>
      </c>
      <c r="AM122">
        <f>VLOOKUP($AD122,excitation!$A$1:$CV$577,MATCH(C$6,excitation!$A$1:$CV$1,0),0)</f>
        <v>1.6E-2</v>
      </c>
      <c r="AN122">
        <f>VLOOKUP($AD122,emission!$A$1:$CV$577,MATCH($C$6,emission!$A$1:$CV$1,0),0)</f>
        <v>0</v>
      </c>
      <c r="AO122">
        <f>VLOOKUP($AD122,excitation!$A$1:$CV$577,MATCH(C$7,excitation!$A$1:$CV$1,0),0)</f>
        <v>5.8999999999999999E-3</v>
      </c>
      <c r="AP122">
        <f>VLOOKUP($AD122,emission!$A$1:$CV$577,MATCH($C$7,emission!$A$1:$CV$1,0),0)</f>
        <v>0</v>
      </c>
      <c r="AQ122">
        <f>VLOOKUP($AD122,excitation!$A$1:$CV$577,MATCH(C$8,excitation!$A$1:$CV$1,0),0)</f>
        <v>5.2400000000000002E-2</v>
      </c>
      <c r="AR122">
        <f>VLOOKUP($AD122,emission!$A$1:$CV$577,MATCH($C$8,emission!$A$1:$CV$1,0),0)</f>
        <v>0</v>
      </c>
      <c r="AS122" t="e">
        <f>VLOOKUP($AD122,excitation!$A$1:$CV$577,MATCH(C$9,excitation!$A$1:$CV$1,0),0)</f>
        <v>#N/A</v>
      </c>
      <c r="AT122" t="e">
        <f>VLOOKUP($AD122,emission!$A$1:$CV$577,MATCH($C$9,emission!$A$1:$CV$1,0),0)</f>
        <v>#N/A</v>
      </c>
      <c r="AU122">
        <f>VLOOKUP($AD122,excitation!$A$1:$CV$577,MATCH(C$10,excitation!$A$1:$CV$1,0),0)</f>
        <v>0</v>
      </c>
      <c r="AV122">
        <f>VLOOKUP($AD122,emission!$A$1:$CV$577,MATCH($C$10,emission!$A$1:$CV$1,0),0)</f>
        <v>0</v>
      </c>
      <c r="AW122" t="e">
        <f>VLOOKUP($AD122,excitation!$A$1:$CV$577,MATCH(C$11,excitation!$A$1:$CV$1,0),0)</f>
        <v>#N/A</v>
      </c>
      <c r="AX122" t="e">
        <f>VLOOKUP($AD122,emission!$A$1:$CV$577,MATCH($C$11,emission!$A$1:$CV$1,0),0)</f>
        <v>#N/A</v>
      </c>
    </row>
    <row r="123" spans="7:50" x14ac:dyDescent="0.25">
      <c r="G123">
        <v>421</v>
      </c>
      <c r="H123" t="b">
        <f t="shared" si="31"/>
        <v>0</v>
      </c>
      <c r="I123" t="b">
        <f t="shared" si="21"/>
        <v>0</v>
      </c>
      <c r="J123">
        <f t="shared" si="32"/>
        <v>6.7999999999999996E-3</v>
      </c>
      <c r="K123">
        <f t="shared" si="22"/>
        <v>0.5323</v>
      </c>
      <c r="L123" t="b">
        <f t="shared" si="33"/>
        <v>0</v>
      </c>
      <c r="M123" t="b">
        <f t="shared" si="23"/>
        <v>0</v>
      </c>
      <c r="N123">
        <f t="shared" si="34"/>
        <v>3.39E-2</v>
      </c>
      <c r="O123">
        <f t="shared" si="24"/>
        <v>0</v>
      </c>
      <c r="P123">
        <f t="shared" si="35"/>
        <v>1.55E-2</v>
      </c>
      <c r="Q123">
        <f t="shared" si="25"/>
        <v>0</v>
      </c>
      <c r="R123">
        <f t="shared" si="36"/>
        <v>5.4999999999999997E-3</v>
      </c>
      <c r="S123">
        <f t="shared" si="26"/>
        <v>0</v>
      </c>
      <c r="T123">
        <f t="shared" si="37"/>
        <v>4.9599999999999998E-2</v>
      </c>
      <c r="U123">
        <f t="shared" si="27"/>
        <v>0</v>
      </c>
      <c r="V123" t="b">
        <f t="shared" si="38"/>
        <v>0</v>
      </c>
      <c r="W123" t="b">
        <f t="shared" si="28"/>
        <v>0</v>
      </c>
      <c r="X123">
        <f t="shared" si="39"/>
        <v>0</v>
      </c>
      <c r="Y123">
        <f t="shared" si="29"/>
        <v>0</v>
      </c>
      <c r="Z123" t="b">
        <f t="shared" si="40"/>
        <v>0</v>
      </c>
      <c r="AA123" t="b">
        <f t="shared" si="30"/>
        <v>0</v>
      </c>
      <c r="AB123">
        <v>0</v>
      </c>
      <c r="AD123" s="1">
        <v>421</v>
      </c>
      <c r="AE123" t="e">
        <f>VLOOKUP($AD123,excitation!$A$1:$CV$577,MATCH(C$2,excitation!$A$1:$CV$1,0),0)</f>
        <v>#N/A</v>
      </c>
      <c r="AF123" t="e">
        <f>VLOOKUP($AD123,emission!$A$1:$CV$577,MATCH($C$2,emission!$A$1:$CV$1,0),0)</f>
        <v>#N/A</v>
      </c>
      <c r="AG123">
        <f>VLOOKUP($AD123,excitation!$A$1:$CV$577,MATCH(C$3,excitation!$A$1:$CV$1,0),0)</f>
        <v>6.7999999999999996E-3</v>
      </c>
      <c r="AH123">
        <f>VLOOKUP($AD123,emission!$A$1:$CV$577,MATCH($C$3,emission!$A$1:$CV$1,0),0)</f>
        <v>0.5323</v>
      </c>
      <c r="AI123" t="e">
        <f>VLOOKUP($AD123,excitation!$A$1:$CV$577,MATCH(C$4,excitation!$A$1:$CV$1,0),0)</f>
        <v>#N/A</v>
      </c>
      <c r="AJ123" t="e">
        <f>VLOOKUP($AD123,emission!$A$1:$CV$577,MATCH($C$4,emission!$A$1:$CV$1,0),0)</f>
        <v>#N/A</v>
      </c>
      <c r="AK123">
        <f>VLOOKUP($AD123,excitation!$A$1:$CV$577,MATCH(C$5,excitation!$A$1:$CV$1,0),0)</f>
        <v>3.39E-2</v>
      </c>
      <c r="AL123">
        <f>VLOOKUP($AD123,emission!$A$1:$CV$577,MATCH($C$5,emission!$A$1:$CV$1,0),0)</f>
        <v>0</v>
      </c>
      <c r="AM123">
        <f>VLOOKUP($AD123,excitation!$A$1:$CV$577,MATCH(C$6,excitation!$A$1:$CV$1,0),0)</f>
        <v>1.55E-2</v>
      </c>
      <c r="AN123">
        <f>VLOOKUP($AD123,emission!$A$1:$CV$577,MATCH($C$6,emission!$A$1:$CV$1,0),0)</f>
        <v>0</v>
      </c>
      <c r="AO123">
        <f>VLOOKUP($AD123,excitation!$A$1:$CV$577,MATCH(C$7,excitation!$A$1:$CV$1,0),0)</f>
        <v>5.4999999999999997E-3</v>
      </c>
      <c r="AP123">
        <f>VLOOKUP($AD123,emission!$A$1:$CV$577,MATCH($C$7,emission!$A$1:$CV$1,0),0)</f>
        <v>0</v>
      </c>
      <c r="AQ123">
        <f>VLOOKUP($AD123,excitation!$A$1:$CV$577,MATCH(C$8,excitation!$A$1:$CV$1,0),0)</f>
        <v>4.9599999999999998E-2</v>
      </c>
      <c r="AR123">
        <f>VLOOKUP($AD123,emission!$A$1:$CV$577,MATCH($C$8,emission!$A$1:$CV$1,0),0)</f>
        <v>0</v>
      </c>
      <c r="AS123" t="e">
        <f>VLOOKUP($AD123,excitation!$A$1:$CV$577,MATCH(C$9,excitation!$A$1:$CV$1,0),0)</f>
        <v>#N/A</v>
      </c>
      <c r="AT123" t="e">
        <f>VLOOKUP($AD123,emission!$A$1:$CV$577,MATCH($C$9,emission!$A$1:$CV$1,0),0)</f>
        <v>#N/A</v>
      </c>
      <c r="AU123">
        <f>VLOOKUP($AD123,excitation!$A$1:$CV$577,MATCH(C$10,excitation!$A$1:$CV$1,0),0)</f>
        <v>0</v>
      </c>
      <c r="AV123">
        <f>VLOOKUP($AD123,emission!$A$1:$CV$577,MATCH($C$10,emission!$A$1:$CV$1,0),0)</f>
        <v>0</v>
      </c>
      <c r="AW123" t="e">
        <f>VLOOKUP($AD123,excitation!$A$1:$CV$577,MATCH(C$11,excitation!$A$1:$CV$1,0),0)</f>
        <v>#N/A</v>
      </c>
      <c r="AX123" t="e">
        <f>VLOOKUP($AD123,emission!$A$1:$CV$577,MATCH($C$11,emission!$A$1:$CV$1,0),0)</f>
        <v>#N/A</v>
      </c>
    </row>
    <row r="124" spans="7:50" x14ac:dyDescent="0.25">
      <c r="G124">
        <v>422</v>
      </c>
      <c r="H124" t="b">
        <f t="shared" si="31"/>
        <v>0</v>
      </c>
      <c r="I124" t="b">
        <f t="shared" si="21"/>
        <v>0</v>
      </c>
      <c r="J124">
        <f t="shared" si="32"/>
        <v>5.8999999999999999E-3</v>
      </c>
      <c r="K124">
        <f t="shared" si="22"/>
        <v>0.55479999999999996</v>
      </c>
      <c r="L124" t="b">
        <f t="shared" si="33"/>
        <v>0</v>
      </c>
      <c r="M124" t="b">
        <f t="shared" si="23"/>
        <v>0</v>
      </c>
      <c r="N124">
        <f t="shared" si="34"/>
        <v>3.5900000000000001E-2</v>
      </c>
      <c r="O124">
        <f t="shared" si="24"/>
        <v>0</v>
      </c>
      <c r="P124">
        <f t="shared" si="35"/>
        <v>1.6400000000000001E-2</v>
      </c>
      <c r="Q124">
        <f t="shared" si="25"/>
        <v>0</v>
      </c>
      <c r="R124">
        <f t="shared" si="36"/>
        <v>6.7999999999999996E-3</v>
      </c>
      <c r="S124">
        <f t="shared" si="26"/>
        <v>0</v>
      </c>
      <c r="T124">
        <f t="shared" si="37"/>
        <v>4.58E-2</v>
      </c>
      <c r="U124">
        <f t="shared" si="27"/>
        <v>0</v>
      </c>
      <c r="V124" t="b">
        <f t="shared" si="38"/>
        <v>0</v>
      </c>
      <c r="W124" t="b">
        <f t="shared" si="28"/>
        <v>0</v>
      </c>
      <c r="X124">
        <f t="shared" si="39"/>
        <v>0</v>
      </c>
      <c r="Y124">
        <f t="shared" si="29"/>
        <v>0</v>
      </c>
      <c r="Z124" t="b">
        <f t="shared" si="40"/>
        <v>0</v>
      </c>
      <c r="AA124" t="b">
        <f t="shared" si="30"/>
        <v>0</v>
      </c>
      <c r="AB124">
        <v>0</v>
      </c>
      <c r="AD124" s="1">
        <v>422</v>
      </c>
      <c r="AE124" t="e">
        <f>VLOOKUP($AD124,excitation!$A$1:$CV$577,MATCH(C$2,excitation!$A$1:$CV$1,0),0)</f>
        <v>#N/A</v>
      </c>
      <c r="AF124" t="e">
        <f>VLOOKUP($AD124,emission!$A$1:$CV$577,MATCH($C$2,emission!$A$1:$CV$1,0),0)</f>
        <v>#N/A</v>
      </c>
      <c r="AG124">
        <f>VLOOKUP($AD124,excitation!$A$1:$CV$577,MATCH(C$3,excitation!$A$1:$CV$1,0),0)</f>
        <v>5.8999999999999999E-3</v>
      </c>
      <c r="AH124">
        <f>VLOOKUP($AD124,emission!$A$1:$CV$577,MATCH($C$3,emission!$A$1:$CV$1,0),0)</f>
        <v>0.55479999999999996</v>
      </c>
      <c r="AI124" t="e">
        <f>VLOOKUP($AD124,excitation!$A$1:$CV$577,MATCH(C$4,excitation!$A$1:$CV$1,0),0)</f>
        <v>#N/A</v>
      </c>
      <c r="AJ124" t="e">
        <f>VLOOKUP($AD124,emission!$A$1:$CV$577,MATCH($C$4,emission!$A$1:$CV$1,0),0)</f>
        <v>#N/A</v>
      </c>
      <c r="AK124">
        <f>VLOOKUP($AD124,excitation!$A$1:$CV$577,MATCH(C$5,excitation!$A$1:$CV$1,0),0)</f>
        <v>3.5900000000000001E-2</v>
      </c>
      <c r="AL124">
        <f>VLOOKUP($AD124,emission!$A$1:$CV$577,MATCH($C$5,emission!$A$1:$CV$1,0),0)</f>
        <v>0</v>
      </c>
      <c r="AM124">
        <f>VLOOKUP($AD124,excitation!$A$1:$CV$577,MATCH(C$6,excitation!$A$1:$CV$1,0),0)</f>
        <v>1.6400000000000001E-2</v>
      </c>
      <c r="AN124">
        <f>VLOOKUP($AD124,emission!$A$1:$CV$577,MATCH($C$6,emission!$A$1:$CV$1,0),0)</f>
        <v>0</v>
      </c>
      <c r="AO124">
        <f>VLOOKUP($AD124,excitation!$A$1:$CV$577,MATCH(C$7,excitation!$A$1:$CV$1,0),0)</f>
        <v>6.7999999999999996E-3</v>
      </c>
      <c r="AP124">
        <f>VLOOKUP($AD124,emission!$A$1:$CV$577,MATCH($C$7,emission!$A$1:$CV$1,0),0)</f>
        <v>0</v>
      </c>
      <c r="AQ124">
        <f>VLOOKUP($AD124,excitation!$A$1:$CV$577,MATCH(C$8,excitation!$A$1:$CV$1,0),0)</f>
        <v>4.58E-2</v>
      </c>
      <c r="AR124">
        <f>VLOOKUP($AD124,emission!$A$1:$CV$577,MATCH($C$8,emission!$A$1:$CV$1,0),0)</f>
        <v>0</v>
      </c>
      <c r="AS124" t="e">
        <f>VLOOKUP($AD124,excitation!$A$1:$CV$577,MATCH(C$9,excitation!$A$1:$CV$1,0),0)</f>
        <v>#N/A</v>
      </c>
      <c r="AT124" t="e">
        <f>VLOOKUP($AD124,emission!$A$1:$CV$577,MATCH($C$9,emission!$A$1:$CV$1,0),0)</f>
        <v>#N/A</v>
      </c>
      <c r="AU124">
        <f>VLOOKUP($AD124,excitation!$A$1:$CV$577,MATCH(C$10,excitation!$A$1:$CV$1,0),0)</f>
        <v>0</v>
      </c>
      <c r="AV124">
        <f>VLOOKUP($AD124,emission!$A$1:$CV$577,MATCH($C$10,emission!$A$1:$CV$1,0),0)</f>
        <v>0</v>
      </c>
      <c r="AW124" t="e">
        <f>VLOOKUP($AD124,excitation!$A$1:$CV$577,MATCH(C$11,excitation!$A$1:$CV$1,0),0)</f>
        <v>#N/A</v>
      </c>
      <c r="AX124" t="e">
        <f>VLOOKUP($AD124,emission!$A$1:$CV$577,MATCH($C$11,emission!$A$1:$CV$1,0),0)</f>
        <v>#N/A</v>
      </c>
    </row>
    <row r="125" spans="7:50" x14ac:dyDescent="0.25">
      <c r="G125">
        <v>423</v>
      </c>
      <c r="H125" t="b">
        <f t="shared" si="31"/>
        <v>0</v>
      </c>
      <c r="I125" t="b">
        <f t="shared" si="21"/>
        <v>0</v>
      </c>
      <c r="J125">
        <f t="shared" si="32"/>
        <v>5.3E-3</v>
      </c>
      <c r="K125">
        <f t="shared" si="22"/>
        <v>0.57350000000000001</v>
      </c>
      <c r="L125" t="b">
        <f t="shared" si="33"/>
        <v>0</v>
      </c>
      <c r="M125" t="b">
        <f t="shared" si="23"/>
        <v>0</v>
      </c>
      <c r="N125">
        <f t="shared" si="34"/>
        <v>3.7499999999999999E-2</v>
      </c>
      <c r="O125">
        <f t="shared" si="24"/>
        <v>0</v>
      </c>
      <c r="P125">
        <f t="shared" si="35"/>
        <v>1.6199999999999999E-2</v>
      </c>
      <c r="Q125">
        <f t="shared" si="25"/>
        <v>0</v>
      </c>
      <c r="R125">
        <f t="shared" si="36"/>
        <v>6.8999999999999999E-3</v>
      </c>
      <c r="S125">
        <f t="shared" si="26"/>
        <v>0</v>
      </c>
      <c r="T125">
        <f t="shared" si="37"/>
        <v>4.5600000000000002E-2</v>
      </c>
      <c r="U125">
        <f t="shared" si="27"/>
        <v>0</v>
      </c>
      <c r="V125" t="b">
        <f t="shared" si="38"/>
        <v>0</v>
      </c>
      <c r="W125" t="b">
        <f t="shared" si="28"/>
        <v>0</v>
      </c>
      <c r="X125">
        <f t="shared" si="39"/>
        <v>0</v>
      </c>
      <c r="Y125">
        <f t="shared" si="29"/>
        <v>0</v>
      </c>
      <c r="Z125" t="b">
        <f t="shared" si="40"/>
        <v>0</v>
      </c>
      <c r="AA125" t="b">
        <f t="shared" si="30"/>
        <v>0</v>
      </c>
      <c r="AB125">
        <v>0</v>
      </c>
      <c r="AD125" s="1">
        <v>423</v>
      </c>
      <c r="AE125" t="e">
        <f>VLOOKUP($AD125,excitation!$A$1:$CV$577,MATCH(C$2,excitation!$A$1:$CV$1,0),0)</f>
        <v>#N/A</v>
      </c>
      <c r="AF125" t="e">
        <f>VLOOKUP($AD125,emission!$A$1:$CV$577,MATCH($C$2,emission!$A$1:$CV$1,0),0)</f>
        <v>#N/A</v>
      </c>
      <c r="AG125">
        <f>VLOOKUP($AD125,excitation!$A$1:$CV$577,MATCH(C$3,excitation!$A$1:$CV$1,0),0)</f>
        <v>5.3E-3</v>
      </c>
      <c r="AH125">
        <f>VLOOKUP($AD125,emission!$A$1:$CV$577,MATCH($C$3,emission!$A$1:$CV$1,0),0)</f>
        <v>0.57350000000000001</v>
      </c>
      <c r="AI125" t="e">
        <f>VLOOKUP($AD125,excitation!$A$1:$CV$577,MATCH(C$4,excitation!$A$1:$CV$1,0),0)</f>
        <v>#N/A</v>
      </c>
      <c r="AJ125" t="e">
        <f>VLOOKUP($AD125,emission!$A$1:$CV$577,MATCH($C$4,emission!$A$1:$CV$1,0),0)</f>
        <v>#N/A</v>
      </c>
      <c r="AK125">
        <f>VLOOKUP($AD125,excitation!$A$1:$CV$577,MATCH(C$5,excitation!$A$1:$CV$1,0),0)</f>
        <v>3.7499999999999999E-2</v>
      </c>
      <c r="AL125">
        <f>VLOOKUP($AD125,emission!$A$1:$CV$577,MATCH($C$5,emission!$A$1:$CV$1,0),0)</f>
        <v>0</v>
      </c>
      <c r="AM125">
        <f>VLOOKUP($AD125,excitation!$A$1:$CV$577,MATCH(C$6,excitation!$A$1:$CV$1,0),0)</f>
        <v>1.6199999999999999E-2</v>
      </c>
      <c r="AN125">
        <f>VLOOKUP($AD125,emission!$A$1:$CV$577,MATCH($C$6,emission!$A$1:$CV$1,0),0)</f>
        <v>0</v>
      </c>
      <c r="AO125">
        <f>VLOOKUP($AD125,excitation!$A$1:$CV$577,MATCH(C$7,excitation!$A$1:$CV$1,0),0)</f>
        <v>6.8999999999999999E-3</v>
      </c>
      <c r="AP125">
        <f>VLOOKUP($AD125,emission!$A$1:$CV$577,MATCH($C$7,emission!$A$1:$CV$1,0),0)</f>
        <v>0</v>
      </c>
      <c r="AQ125">
        <f>VLOOKUP($AD125,excitation!$A$1:$CV$577,MATCH(C$8,excitation!$A$1:$CV$1,0),0)</f>
        <v>4.5600000000000002E-2</v>
      </c>
      <c r="AR125">
        <f>VLOOKUP($AD125,emission!$A$1:$CV$577,MATCH($C$8,emission!$A$1:$CV$1,0),0)</f>
        <v>0</v>
      </c>
      <c r="AS125" t="e">
        <f>VLOOKUP($AD125,excitation!$A$1:$CV$577,MATCH(C$9,excitation!$A$1:$CV$1,0),0)</f>
        <v>#N/A</v>
      </c>
      <c r="AT125" t="e">
        <f>VLOOKUP($AD125,emission!$A$1:$CV$577,MATCH($C$9,emission!$A$1:$CV$1,0),0)</f>
        <v>#N/A</v>
      </c>
      <c r="AU125">
        <f>VLOOKUP($AD125,excitation!$A$1:$CV$577,MATCH(C$10,excitation!$A$1:$CV$1,0),0)</f>
        <v>0</v>
      </c>
      <c r="AV125">
        <f>VLOOKUP($AD125,emission!$A$1:$CV$577,MATCH($C$10,emission!$A$1:$CV$1,0),0)</f>
        <v>0</v>
      </c>
      <c r="AW125" t="e">
        <f>VLOOKUP($AD125,excitation!$A$1:$CV$577,MATCH(C$11,excitation!$A$1:$CV$1,0),0)</f>
        <v>#N/A</v>
      </c>
      <c r="AX125" t="e">
        <f>VLOOKUP($AD125,emission!$A$1:$CV$577,MATCH($C$11,emission!$A$1:$CV$1,0),0)</f>
        <v>#N/A</v>
      </c>
    </row>
    <row r="126" spans="7:50" x14ac:dyDescent="0.25">
      <c r="G126">
        <v>424</v>
      </c>
      <c r="H126" t="b">
        <f t="shared" si="31"/>
        <v>0</v>
      </c>
      <c r="I126" t="b">
        <f t="shared" si="21"/>
        <v>0</v>
      </c>
      <c r="J126">
        <f t="shared" si="32"/>
        <v>4.7999999999999996E-3</v>
      </c>
      <c r="K126">
        <f t="shared" si="22"/>
        <v>0.58760000000000001</v>
      </c>
      <c r="L126" t="b">
        <f t="shared" si="33"/>
        <v>0</v>
      </c>
      <c r="M126" t="b">
        <f t="shared" si="23"/>
        <v>0</v>
      </c>
      <c r="N126">
        <f t="shared" si="34"/>
        <v>3.8800000000000001E-2</v>
      </c>
      <c r="O126">
        <f t="shared" si="24"/>
        <v>0</v>
      </c>
      <c r="P126">
        <f t="shared" si="35"/>
        <v>1.61E-2</v>
      </c>
      <c r="Q126">
        <f t="shared" si="25"/>
        <v>0</v>
      </c>
      <c r="R126">
        <f t="shared" si="36"/>
        <v>5.8999999999999999E-3</v>
      </c>
      <c r="S126">
        <f t="shared" si="26"/>
        <v>0</v>
      </c>
      <c r="T126">
        <f t="shared" si="37"/>
        <v>4.2900000000000001E-2</v>
      </c>
      <c r="U126">
        <f t="shared" si="27"/>
        <v>0</v>
      </c>
      <c r="V126" t="b">
        <f t="shared" si="38"/>
        <v>0</v>
      </c>
      <c r="W126" t="b">
        <f t="shared" si="28"/>
        <v>0</v>
      </c>
      <c r="X126">
        <f t="shared" si="39"/>
        <v>0</v>
      </c>
      <c r="Y126">
        <f t="shared" si="29"/>
        <v>0</v>
      </c>
      <c r="Z126" t="b">
        <f t="shared" si="40"/>
        <v>0</v>
      </c>
      <c r="AA126" t="b">
        <f t="shared" si="30"/>
        <v>0</v>
      </c>
      <c r="AB126">
        <v>0</v>
      </c>
      <c r="AD126" s="1">
        <v>424</v>
      </c>
      <c r="AE126" t="e">
        <f>VLOOKUP($AD126,excitation!$A$1:$CV$577,MATCH(C$2,excitation!$A$1:$CV$1,0),0)</f>
        <v>#N/A</v>
      </c>
      <c r="AF126" t="e">
        <f>VLOOKUP($AD126,emission!$A$1:$CV$577,MATCH($C$2,emission!$A$1:$CV$1,0),0)</f>
        <v>#N/A</v>
      </c>
      <c r="AG126">
        <f>VLOOKUP($AD126,excitation!$A$1:$CV$577,MATCH(C$3,excitation!$A$1:$CV$1,0),0)</f>
        <v>4.7999999999999996E-3</v>
      </c>
      <c r="AH126">
        <f>VLOOKUP($AD126,emission!$A$1:$CV$577,MATCH($C$3,emission!$A$1:$CV$1,0),0)</f>
        <v>0.58760000000000001</v>
      </c>
      <c r="AI126" t="e">
        <f>VLOOKUP($AD126,excitation!$A$1:$CV$577,MATCH(C$4,excitation!$A$1:$CV$1,0),0)</f>
        <v>#N/A</v>
      </c>
      <c r="AJ126" t="e">
        <f>VLOOKUP($AD126,emission!$A$1:$CV$577,MATCH($C$4,emission!$A$1:$CV$1,0),0)</f>
        <v>#N/A</v>
      </c>
      <c r="AK126">
        <f>VLOOKUP($AD126,excitation!$A$1:$CV$577,MATCH(C$5,excitation!$A$1:$CV$1,0),0)</f>
        <v>3.8800000000000001E-2</v>
      </c>
      <c r="AL126">
        <f>VLOOKUP($AD126,emission!$A$1:$CV$577,MATCH($C$5,emission!$A$1:$CV$1,0),0)</f>
        <v>0</v>
      </c>
      <c r="AM126">
        <f>VLOOKUP($AD126,excitation!$A$1:$CV$577,MATCH(C$6,excitation!$A$1:$CV$1,0),0)</f>
        <v>1.61E-2</v>
      </c>
      <c r="AN126">
        <f>VLOOKUP($AD126,emission!$A$1:$CV$577,MATCH($C$6,emission!$A$1:$CV$1,0),0)</f>
        <v>0</v>
      </c>
      <c r="AO126">
        <f>VLOOKUP($AD126,excitation!$A$1:$CV$577,MATCH(C$7,excitation!$A$1:$CV$1,0),0)</f>
        <v>5.8999999999999999E-3</v>
      </c>
      <c r="AP126">
        <f>VLOOKUP($AD126,emission!$A$1:$CV$577,MATCH($C$7,emission!$A$1:$CV$1,0),0)</f>
        <v>0</v>
      </c>
      <c r="AQ126">
        <f>VLOOKUP($AD126,excitation!$A$1:$CV$577,MATCH(C$8,excitation!$A$1:$CV$1,0),0)</f>
        <v>4.2900000000000001E-2</v>
      </c>
      <c r="AR126">
        <f>VLOOKUP($AD126,emission!$A$1:$CV$577,MATCH($C$8,emission!$A$1:$CV$1,0),0)</f>
        <v>0</v>
      </c>
      <c r="AS126" t="e">
        <f>VLOOKUP($AD126,excitation!$A$1:$CV$577,MATCH(C$9,excitation!$A$1:$CV$1,0),0)</f>
        <v>#N/A</v>
      </c>
      <c r="AT126" t="e">
        <f>VLOOKUP($AD126,emission!$A$1:$CV$577,MATCH($C$9,emission!$A$1:$CV$1,0),0)</f>
        <v>#N/A</v>
      </c>
      <c r="AU126">
        <f>VLOOKUP($AD126,excitation!$A$1:$CV$577,MATCH(C$10,excitation!$A$1:$CV$1,0),0)</f>
        <v>0</v>
      </c>
      <c r="AV126">
        <f>VLOOKUP($AD126,emission!$A$1:$CV$577,MATCH($C$10,emission!$A$1:$CV$1,0),0)</f>
        <v>0</v>
      </c>
      <c r="AW126" t="e">
        <f>VLOOKUP($AD126,excitation!$A$1:$CV$577,MATCH(C$11,excitation!$A$1:$CV$1,0),0)</f>
        <v>#N/A</v>
      </c>
      <c r="AX126" t="e">
        <f>VLOOKUP($AD126,emission!$A$1:$CV$577,MATCH($C$11,emission!$A$1:$CV$1,0),0)</f>
        <v>#N/A</v>
      </c>
    </row>
    <row r="127" spans="7:50" x14ac:dyDescent="0.25">
      <c r="G127">
        <v>425</v>
      </c>
      <c r="H127" t="b">
        <f t="shared" si="31"/>
        <v>0</v>
      </c>
      <c r="I127" t="b">
        <f t="shared" si="21"/>
        <v>0</v>
      </c>
      <c r="J127">
        <f t="shared" si="32"/>
        <v>3.5000000000000001E-3</v>
      </c>
      <c r="K127">
        <f t="shared" si="22"/>
        <v>0.6119</v>
      </c>
      <c r="L127" t="b">
        <f t="shared" si="33"/>
        <v>0</v>
      </c>
      <c r="M127" t="b">
        <f t="shared" si="23"/>
        <v>0</v>
      </c>
      <c r="N127">
        <f t="shared" si="34"/>
        <v>4.0500000000000001E-2</v>
      </c>
      <c r="O127">
        <f t="shared" si="24"/>
        <v>0</v>
      </c>
      <c r="P127">
        <f t="shared" si="35"/>
        <v>1.6799999999999999E-2</v>
      </c>
      <c r="Q127">
        <f t="shared" si="25"/>
        <v>0</v>
      </c>
      <c r="R127">
        <f t="shared" si="36"/>
        <v>6.6E-3</v>
      </c>
      <c r="S127">
        <f t="shared" si="26"/>
        <v>0</v>
      </c>
      <c r="T127">
        <f t="shared" si="37"/>
        <v>4.0399999999999998E-2</v>
      </c>
      <c r="U127">
        <f t="shared" si="27"/>
        <v>0</v>
      </c>
      <c r="V127" t="b">
        <f t="shared" si="38"/>
        <v>0</v>
      </c>
      <c r="W127" t="b">
        <f t="shared" si="28"/>
        <v>0</v>
      </c>
      <c r="X127">
        <f t="shared" si="39"/>
        <v>0</v>
      </c>
      <c r="Y127">
        <f t="shared" si="29"/>
        <v>0</v>
      </c>
      <c r="Z127" t="b">
        <f t="shared" si="40"/>
        <v>0</v>
      </c>
      <c r="AA127" t="b">
        <f t="shared" si="30"/>
        <v>0</v>
      </c>
      <c r="AB127">
        <v>0</v>
      </c>
      <c r="AD127" s="1">
        <v>425</v>
      </c>
      <c r="AE127" t="e">
        <f>VLOOKUP($AD127,excitation!$A$1:$CV$577,MATCH(C$2,excitation!$A$1:$CV$1,0),0)</f>
        <v>#N/A</v>
      </c>
      <c r="AF127" t="e">
        <f>VLOOKUP($AD127,emission!$A$1:$CV$577,MATCH($C$2,emission!$A$1:$CV$1,0),0)</f>
        <v>#N/A</v>
      </c>
      <c r="AG127">
        <f>VLOOKUP($AD127,excitation!$A$1:$CV$577,MATCH(C$3,excitation!$A$1:$CV$1,0),0)</f>
        <v>3.5000000000000001E-3</v>
      </c>
      <c r="AH127">
        <f>VLOOKUP($AD127,emission!$A$1:$CV$577,MATCH($C$3,emission!$A$1:$CV$1,0),0)</f>
        <v>0.6119</v>
      </c>
      <c r="AI127" t="e">
        <f>VLOOKUP($AD127,excitation!$A$1:$CV$577,MATCH(C$4,excitation!$A$1:$CV$1,0),0)</f>
        <v>#N/A</v>
      </c>
      <c r="AJ127" t="e">
        <f>VLOOKUP($AD127,emission!$A$1:$CV$577,MATCH($C$4,emission!$A$1:$CV$1,0),0)</f>
        <v>#N/A</v>
      </c>
      <c r="AK127">
        <f>VLOOKUP($AD127,excitation!$A$1:$CV$577,MATCH(C$5,excitation!$A$1:$CV$1,0),0)</f>
        <v>4.0500000000000001E-2</v>
      </c>
      <c r="AL127">
        <f>VLOOKUP($AD127,emission!$A$1:$CV$577,MATCH($C$5,emission!$A$1:$CV$1,0),0)</f>
        <v>0</v>
      </c>
      <c r="AM127">
        <f>VLOOKUP($AD127,excitation!$A$1:$CV$577,MATCH(C$6,excitation!$A$1:$CV$1,0),0)</f>
        <v>1.6799999999999999E-2</v>
      </c>
      <c r="AN127">
        <f>VLOOKUP($AD127,emission!$A$1:$CV$577,MATCH($C$6,emission!$A$1:$CV$1,0),0)</f>
        <v>0</v>
      </c>
      <c r="AO127">
        <f>VLOOKUP($AD127,excitation!$A$1:$CV$577,MATCH(C$7,excitation!$A$1:$CV$1,0),0)</f>
        <v>6.6E-3</v>
      </c>
      <c r="AP127">
        <f>VLOOKUP($AD127,emission!$A$1:$CV$577,MATCH($C$7,emission!$A$1:$CV$1,0),0)</f>
        <v>0</v>
      </c>
      <c r="AQ127">
        <f>VLOOKUP($AD127,excitation!$A$1:$CV$577,MATCH(C$8,excitation!$A$1:$CV$1,0),0)</f>
        <v>4.0399999999999998E-2</v>
      </c>
      <c r="AR127">
        <f>VLOOKUP($AD127,emission!$A$1:$CV$577,MATCH($C$8,emission!$A$1:$CV$1,0),0)</f>
        <v>0</v>
      </c>
      <c r="AS127" t="e">
        <f>VLOOKUP($AD127,excitation!$A$1:$CV$577,MATCH(C$9,excitation!$A$1:$CV$1,0),0)</f>
        <v>#N/A</v>
      </c>
      <c r="AT127" t="e">
        <f>VLOOKUP($AD127,emission!$A$1:$CV$577,MATCH($C$9,emission!$A$1:$CV$1,0),0)</f>
        <v>#N/A</v>
      </c>
      <c r="AU127">
        <f>VLOOKUP($AD127,excitation!$A$1:$CV$577,MATCH(C$10,excitation!$A$1:$CV$1,0),0)</f>
        <v>0</v>
      </c>
      <c r="AV127">
        <f>VLOOKUP($AD127,emission!$A$1:$CV$577,MATCH($C$10,emission!$A$1:$CV$1,0),0)</f>
        <v>0</v>
      </c>
      <c r="AW127" t="e">
        <f>VLOOKUP($AD127,excitation!$A$1:$CV$577,MATCH(C$11,excitation!$A$1:$CV$1,0),0)</f>
        <v>#N/A</v>
      </c>
      <c r="AX127" t="e">
        <f>VLOOKUP($AD127,emission!$A$1:$CV$577,MATCH($C$11,emission!$A$1:$CV$1,0),0)</f>
        <v>#N/A</v>
      </c>
    </row>
    <row r="128" spans="7:50" x14ac:dyDescent="0.25">
      <c r="G128">
        <v>426</v>
      </c>
      <c r="H128" t="b">
        <f t="shared" si="31"/>
        <v>0</v>
      </c>
      <c r="I128" t="b">
        <f t="shared" si="21"/>
        <v>0</v>
      </c>
      <c r="J128">
        <f t="shared" si="32"/>
        <v>3.3E-3</v>
      </c>
      <c r="K128">
        <f t="shared" si="22"/>
        <v>0.628</v>
      </c>
      <c r="L128" t="b">
        <f t="shared" si="33"/>
        <v>0</v>
      </c>
      <c r="M128" t="b">
        <f t="shared" si="23"/>
        <v>0</v>
      </c>
      <c r="N128">
        <f t="shared" si="34"/>
        <v>4.2099999999999999E-2</v>
      </c>
      <c r="O128">
        <f t="shared" si="24"/>
        <v>0</v>
      </c>
      <c r="P128">
        <f t="shared" si="35"/>
        <v>1.7000000000000001E-2</v>
      </c>
      <c r="Q128">
        <f t="shared" si="25"/>
        <v>0</v>
      </c>
      <c r="R128">
        <f t="shared" si="36"/>
        <v>9.1999999999999998E-3</v>
      </c>
      <c r="S128">
        <f t="shared" si="26"/>
        <v>0</v>
      </c>
      <c r="T128">
        <f t="shared" si="37"/>
        <v>3.9E-2</v>
      </c>
      <c r="U128">
        <f t="shared" si="27"/>
        <v>0</v>
      </c>
      <c r="V128" t="b">
        <f t="shared" si="38"/>
        <v>0</v>
      </c>
      <c r="W128" t="b">
        <f t="shared" si="28"/>
        <v>0</v>
      </c>
      <c r="X128">
        <f t="shared" si="39"/>
        <v>0</v>
      </c>
      <c r="Y128">
        <f t="shared" si="29"/>
        <v>0</v>
      </c>
      <c r="Z128" t="b">
        <f t="shared" si="40"/>
        <v>0</v>
      </c>
      <c r="AA128" t="b">
        <f t="shared" si="30"/>
        <v>0</v>
      </c>
      <c r="AB128">
        <v>0</v>
      </c>
      <c r="AD128" s="1">
        <v>426</v>
      </c>
      <c r="AE128" t="e">
        <f>VLOOKUP($AD128,excitation!$A$1:$CV$577,MATCH(C$2,excitation!$A$1:$CV$1,0),0)</f>
        <v>#N/A</v>
      </c>
      <c r="AF128" t="e">
        <f>VLOOKUP($AD128,emission!$A$1:$CV$577,MATCH($C$2,emission!$A$1:$CV$1,0),0)</f>
        <v>#N/A</v>
      </c>
      <c r="AG128">
        <f>VLOOKUP($AD128,excitation!$A$1:$CV$577,MATCH(C$3,excitation!$A$1:$CV$1,0),0)</f>
        <v>3.3E-3</v>
      </c>
      <c r="AH128">
        <f>VLOOKUP($AD128,emission!$A$1:$CV$577,MATCH($C$3,emission!$A$1:$CV$1,0),0)</f>
        <v>0.628</v>
      </c>
      <c r="AI128" t="e">
        <f>VLOOKUP($AD128,excitation!$A$1:$CV$577,MATCH(C$4,excitation!$A$1:$CV$1,0),0)</f>
        <v>#N/A</v>
      </c>
      <c r="AJ128" t="e">
        <f>VLOOKUP($AD128,emission!$A$1:$CV$577,MATCH($C$4,emission!$A$1:$CV$1,0),0)</f>
        <v>#N/A</v>
      </c>
      <c r="AK128">
        <f>VLOOKUP($AD128,excitation!$A$1:$CV$577,MATCH(C$5,excitation!$A$1:$CV$1,0),0)</f>
        <v>4.2099999999999999E-2</v>
      </c>
      <c r="AL128">
        <f>VLOOKUP($AD128,emission!$A$1:$CV$577,MATCH($C$5,emission!$A$1:$CV$1,0),0)</f>
        <v>0</v>
      </c>
      <c r="AM128">
        <f>VLOOKUP($AD128,excitation!$A$1:$CV$577,MATCH(C$6,excitation!$A$1:$CV$1,0),0)</f>
        <v>1.7000000000000001E-2</v>
      </c>
      <c r="AN128">
        <f>VLOOKUP($AD128,emission!$A$1:$CV$577,MATCH($C$6,emission!$A$1:$CV$1,0),0)</f>
        <v>0</v>
      </c>
      <c r="AO128">
        <f>VLOOKUP($AD128,excitation!$A$1:$CV$577,MATCH(C$7,excitation!$A$1:$CV$1,0),0)</f>
        <v>9.1999999999999998E-3</v>
      </c>
      <c r="AP128">
        <f>VLOOKUP($AD128,emission!$A$1:$CV$577,MATCH($C$7,emission!$A$1:$CV$1,0),0)</f>
        <v>0</v>
      </c>
      <c r="AQ128">
        <f>VLOOKUP($AD128,excitation!$A$1:$CV$577,MATCH(C$8,excitation!$A$1:$CV$1,0),0)</f>
        <v>3.9E-2</v>
      </c>
      <c r="AR128">
        <f>VLOOKUP($AD128,emission!$A$1:$CV$577,MATCH($C$8,emission!$A$1:$CV$1,0),0)</f>
        <v>0</v>
      </c>
      <c r="AS128" t="e">
        <f>VLOOKUP($AD128,excitation!$A$1:$CV$577,MATCH(C$9,excitation!$A$1:$CV$1,0),0)</f>
        <v>#N/A</v>
      </c>
      <c r="AT128" t="e">
        <f>VLOOKUP($AD128,emission!$A$1:$CV$577,MATCH($C$9,emission!$A$1:$CV$1,0),0)</f>
        <v>#N/A</v>
      </c>
      <c r="AU128">
        <f>VLOOKUP($AD128,excitation!$A$1:$CV$577,MATCH(C$10,excitation!$A$1:$CV$1,0),0)</f>
        <v>0</v>
      </c>
      <c r="AV128">
        <f>VLOOKUP($AD128,emission!$A$1:$CV$577,MATCH($C$10,emission!$A$1:$CV$1,0),0)</f>
        <v>0</v>
      </c>
      <c r="AW128" t="e">
        <f>VLOOKUP($AD128,excitation!$A$1:$CV$577,MATCH(C$11,excitation!$A$1:$CV$1,0),0)</f>
        <v>#N/A</v>
      </c>
      <c r="AX128" t="e">
        <f>VLOOKUP($AD128,emission!$A$1:$CV$577,MATCH($C$11,emission!$A$1:$CV$1,0),0)</f>
        <v>#N/A</v>
      </c>
    </row>
    <row r="129" spans="7:50" x14ac:dyDescent="0.25">
      <c r="G129">
        <v>427</v>
      </c>
      <c r="H129" t="b">
        <f t="shared" si="31"/>
        <v>0</v>
      </c>
      <c r="I129" t="b">
        <f t="shared" si="21"/>
        <v>0</v>
      </c>
      <c r="J129">
        <f t="shared" si="32"/>
        <v>2.5000000000000001E-3</v>
      </c>
      <c r="K129">
        <f t="shared" si="22"/>
        <v>0.64880000000000004</v>
      </c>
      <c r="L129" t="b">
        <f t="shared" si="33"/>
        <v>0</v>
      </c>
      <c r="M129" t="b">
        <f t="shared" si="23"/>
        <v>0</v>
      </c>
      <c r="N129">
        <f t="shared" si="34"/>
        <v>4.3700000000000003E-2</v>
      </c>
      <c r="O129">
        <f t="shared" si="24"/>
        <v>0</v>
      </c>
      <c r="P129">
        <f t="shared" si="35"/>
        <v>1.6799999999999999E-2</v>
      </c>
      <c r="Q129">
        <f t="shared" si="25"/>
        <v>0</v>
      </c>
      <c r="R129">
        <f t="shared" si="36"/>
        <v>9.4999999999999998E-3</v>
      </c>
      <c r="S129">
        <f t="shared" si="26"/>
        <v>0</v>
      </c>
      <c r="T129">
        <f t="shared" si="37"/>
        <v>3.7499999999999999E-2</v>
      </c>
      <c r="U129">
        <f t="shared" si="27"/>
        <v>0</v>
      </c>
      <c r="V129" t="b">
        <f t="shared" si="38"/>
        <v>0</v>
      </c>
      <c r="W129" t="b">
        <f t="shared" si="28"/>
        <v>0</v>
      </c>
      <c r="X129">
        <f t="shared" si="39"/>
        <v>0</v>
      </c>
      <c r="Y129">
        <f t="shared" si="29"/>
        <v>0</v>
      </c>
      <c r="Z129" t="b">
        <f t="shared" si="40"/>
        <v>0</v>
      </c>
      <c r="AA129" t="b">
        <f t="shared" si="30"/>
        <v>0</v>
      </c>
      <c r="AB129">
        <v>0</v>
      </c>
      <c r="AD129" s="1">
        <v>427</v>
      </c>
      <c r="AE129" t="e">
        <f>VLOOKUP($AD129,excitation!$A$1:$CV$577,MATCH(C$2,excitation!$A$1:$CV$1,0),0)</f>
        <v>#N/A</v>
      </c>
      <c r="AF129" t="e">
        <f>VLOOKUP($AD129,emission!$A$1:$CV$577,MATCH($C$2,emission!$A$1:$CV$1,0),0)</f>
        <v>#N/A</v>
      </c>
      <c r="AG129">
        <f>VLOOKUP($AD129,excitation!$A$1:$CV$577,MATCH(C$3,excitation!$A$1:$CV$1,0),0)</f>
        <v>2.5000000000000001E-3</v>
      </c>
      <c r="AH129">
        <f>VLOOKUP($AD129,emission!$A$1:$CV$577,MATCH($C$3,emission!$A$1:$CV$1,0),0)</f>
        <v>0.64880000000000004</v>
      </c>
      <c r="AI129" t="e">
        <f>VLOOKUP($AD129,excitation!$A$1:$CV$577,MATCH(C$4,excitation!$A$1:$CV$1,0),0)</f>
        <v>#N/A</v>
      </c>
      <c r="AJ129" t="e">
        <f>VLOOKUP($AD129,emission!$A$1:$CV$577,MATCH($C$4,emission!$A$1:$CV$1,0),0)</f>
        <v>#N/A</v>
      </c>
      <c r="AK129">
        <f>VLOOKUP($AD129,excitation!$A$1:$CV$577,MATCH(C$5,excitation!$A$1:$CV$1,0),0)</f>
        <v>4.3700000000000003E-2</v>
      </c>
      <c r="AL129">
        <f>VLOOKUP($AD129,emission!$A$1:$CV$577,MATCH($C$5,emission!$A$1:$CV$1,0),0)</f>
        <v>0</v>
      </c>
      <c r="AM129">
        <f>VLOOKUP($AD129,excitation!$A$1:$CV$577,MATCH(C$6,excitation!$A$1:$CV$1,0),0)</f>
        <v>1.6799999999999999E-2</v>
      </c>
      <c r="AN129">
        <f>VLOOKUP($AD129,emission!$A$1:$CV$577,MATCH($C$6,emission!$A$1:$CV$1,0),0)</f>
        <v>0</v>
      </c>
      <c r="AO129">
        <f>VLOOKUP($AD129,excitation!$A$1:$CV$577,MATCH(C$7,excitation!$A$1:$CV$1,0),0)</f>
        <v>9.4999999999999998E-3</v>
      </c>
      <c r="AP129">
        <f>VLOOKUP($AD129,emission!$A$1:$CV$577,MATCH($C$7,emission!$A$1:$CV$1,0),0)</f>
        <v>0</v>
      </c>
      <c r="AQ129">
        <f>VLOOKUP($AD129,excitation!$A$1:$CV$577,MATCH(C$8,excitation!$A$1:$CV$1,0),0)</f>
        <v>3.7499999999999999E-2</v>
      </c>
      <c r="AR129">
        <f>VLOOKUP($AD129,emission!$A$1:$CV$577,MATCH($C$8,emission!$A$1:$CV$1,0),0)</f>
        <v>0</v>
      </c>
      <c r="AS129" t="e">
        <f>VLOOKUP($AD129,excitation!$A$1:$CV$577,MATCH(C$9,excitation!$A$1:$CV$1,0),0)</f>
        <v>#N/A</v>
      </c>
      <c r="AT129" t="e">
        <f>VLOOKUP($AD129,emission!$A$1:$CV$577,MATCH($C$9,emission!$A$1:$CV$1,0),0)</f>
        <v>#N/A</v>
      </c>
      <c r="AU129">
        <f>VLOOKUP($AD129,excitation!$A$1:$CV$577,MATCH(C$10,excitation!$A$1:$CV$1,0),0)</f>
        <v>0</v>
      </c>
      <c r="AV129">
        <f>VLOOKUP($AD129,emission!$A$1:$CV$577,MATCH($C$10,emission!$A$1:$CV$1,0),0)</f>
        <v>0</v>
      </c>
      <c r="AW129" t="e">
        <f>VLOOKUP($AD129,excitation!$A$1:$CV$577,MATCH(C$11,excitation!$A$1:$CV$1,0),0)</f>
        <v>#N/A</v>
      </c>
      <c r="AX129" t="e">
        <f>VLOOKUP($AD129,emission!$A$1:$CV$577,MATCH($C$11,emission!$A$1:$CV$1,0),0)</f>
        <v>#N/A</v>
      </c>
    </row>
    <row r="130" spans="7:50" x14ac:dyDescent="0.25">
      <c r="G130">
        <v>428</v>
      </c>
      <c r="H130" t="b">
        <f t="shared" si="31"/>
        <v>0</v>
      </c>
      <c r="I130" t="b">
        <f t="shared" ref="I130:I193" si="41">IF($BF$2=TRUE,AF130*IF($BE$14=TRUE,VLOOKUP($D$13,$AD$1:$CV$577,2,FALSE),1))</f>
        <v>0</v>
      </c>
      <c r="J130">
        <f t="shared" si="32"/>
        <v>2.2000000000000001E-3</v>
      </c>
      <c r="K130">
        <f t="shared" ref="K130:K193" si="42">IF($BF$3=TRUE,AH130*IF($BE$14=TRUE,VLOOKUP($D$13,$AD$1:$CV$577,4,FALSE),1))</f>
        <v>0.67100000000000004</v>
      </c>
      <c r="L130" t="b">
        <f t="shared" si="33"/>
        <v>0</v>
      </c>
      <c r="M130" t="b">
        <f t="shared" ref="M130:M193" si="43">IF($BF$4=TRUE,AJ130*IF($BE$14=TRUE,VLOOKUP($D$13,$AD$1:$CV$577,6,FALSE),1))</f>
        <v>0</v>
      </c>
      <c r="N130">
        <f t="shared" si="34"/>
        <v>4.6199999999999998E-2</v>
      </c>
      <c r="O130">
        <f t="shared" ref="O130:O193" si="44">IF($BF$5=TRUE,AL130*IF($BE$14=TRUE,VLOOKUP($D$13,$AD$1:$CV$577,8,FALSE),1))</f>
        <v>0</v>
      </c>
      <c r="P130">
        <f t="shared" si="35"/>
        <v>1.7500000000000002E-2</v>
      </c>
      <c r="Q130">
        <f t="shared" ref="Q130:Q193" si="45">IF($BF$6=TRUE,AN130*IF($BE$14=TRUE,VLOOKUP($D$13,$AD$1:$CV$577,10,FALSE),1))</f>
        <v>0</v>
      </c>
      <c r="R130">
        <f t="shared" si="36"/>
        <v>7.6E-3</v>
      </c>
      <c r="S130">
        <f t="shared" ref="S130:S193" si="46">IF($BF$7=TRUE,AP130*IF($BE$14=TRUE,VLOOKUP($D$13,$AD$1:$CV$577,12,FALSE),1))</f>
        <v>0</v>
      </c>
      <c r="T130">
        <f t="shared" si="37"/>
        <v>3.44E-2</v>
      </c>
      <c r="U130">
        <f t="shared" ref="U130:U193" si="47">IF($BF$8=TRUE,AR130*IF($BE$14=TRUE,VLOOKUP($D$13,$AD$1:$CV$577,14,FALSE),1))</f>
        <v>0</v>
      </c>
      <c r="V130" t="b">
        <f t="shared" si="38"/>
        <v>0</v>
      </c>
      <c r="W130" t="b">
        <f t="shared" ref="W130:W193" si="48">IF($BF$9=TRUE,AT130*IF($BE$14=TRUE,VLOOKUP($D$13,$AD$1:$CV$577,16,FALSE),1))</f>
        <v>0</v>
      </c>
      <c r="X130">
        <f t="shared" si="39"/>
        <v>0</v>
      </c>
      <c r="Y130">
        <f t="shared" ref="Y130:Y193" si="49">IF($BF$10=TRUE,AV130*IF($BE$14=TRUE,VLOOKUP($D$13,$AD$1:$CV$577,18,FALSE),1))</f>
        <v>0</v>
      </c>
      <c r="Z130" t="b">
        <f t="shared" si="40"/>
        <v>0</v>
      </c>
      <c r="AA130" t="b">
        <f t="shared" ref="AA130:AA193" si="50">IF($BF$11=TRUE,CV130*IF($BE$14=TRUE,VLOOKUP($D$13,$AD$1:$CV$577,20,FALSE),1))</f>
        <v>0</v>
      </c>
      <c r="AB130">
        <v>0</v>
      </c>
      <c r="AD130" s="1">
        <v>428</v>
      </c>
      <c r="AE130" t="e">
        <f>VLOOKUP($AD130,excitation!$A$1:$CV$577,MATCH(C$2,excitation!$A$1:$CV$1,0),0)</f>
        <v>#N/A</v>
      </c>
      <c r="AF130" t="e">
        <f>VLOOKUP($AD130,emission!$A$1:$CV$577,MATCH($C$2,emission!$A$1:$CV$1,0),0)</f>
        <v>#N/A</v>
      </c>
      <c r="AG130">
        <f>VLOOKUP($AD130,excitation!$A$1:$CV$577,MATCH(C$3,excitation!$A$1:$CV$1,0),0)</f>
        <v>2.2000000000000001E-3</v>
      </c>
      <c r="AH130">
        <f>VLOOKUP($AD130,emission!$A$1:$CV$577,MATCH($C$3,emission!$A$1:$CV$1,0),0)</f>
        <v>0.67100000000000004</v>
      </c>
      <c r="AI130" t="e">
        <f>VLOOKUP($AD130,excitation!$A$1:$CV$577,MATCH(C$4,excitation!$A$1:$CV$1,0),0)</f>
        <v>#N/A</v>
      </c>
      <c r="AJ130" t="e">
        <f>VLOOKUP($AD130,emission!$A$1:$CV$577,MATCH($C$4,emission!$A$1:$CV$1,0),0)</f>
        <v>#N/A</v>
      </c>
      <c r="AK130">
        <f>VLOOKUP($AD130,excitation!$A$1:$CV$577,MATCH(C$5,excitation!$A$1:$CV$1,0),0)</f>
        <v>4.6199999999999998E-2</v>
      </c>
      <c r="AL130">
        <f>VLOOKUP($AD130,emission!$A$1:$CV$577,MATCH($C$5,emission!$A$1:$CV$1,0),0)</f>
        <v>0</v>
      </c>
      <c r="AM130">
        <f>VLOOKUP($AD130,excitation!$A$1:$CV$577,MATCH(C$6,excitation!$A$1:$CV$1,0),0)</f>
        <v>1.7500000000000002E-2</v>
      </c>
      <c r="AN130">
        <f>VLOOKUP($AD130,emission!$A$1:$CV$577,MATCH($C$6,emission!$A$1:$CV$1,0),0)</f>
        <v>0</v>
      </c>
      <c r="AO130">
        <f>VLOOKUP($AD130,excitation!$A$1:$CV$577,MATCH(C$7,excitation!$A$1:$CV$1,0),0)</f>
        <v>7.6E-3</v>
      </c>
      <c r="AP130">
        <f>VLOOKUP($AD130,emission!$A$1:$CV$577,MATCH($C$7,emission!$A$1:$CV$1,0),0)</f>
        <v>0</v>
      </c>
      <c r="AQ130">
        <f>VLOOKUP($AD130,excitation!$A$1:$CV$577,MATCH(C$8,excitation!$A$1:$CV$1,0),0)</f>
        <v>3.44E-2</v>
      </c>
      <c r="AR130">
        <f>VLOOKUP($AD130,emission!$A$1:$CV$577,MATCH($C$8,emission!$A$1:$CV$1,0),0)</f>
        <v>0</v>
      </c>
      <c r="AS130" t="e">
        <f>VLOOKUP($AD130,excitation!$A$1:$CV$577,MATCH(C$9,excitation!$A$1:$CV$1,0),0)</f>
        <v>#N/A</v>
      </c>
      <c r="AT130" t="e">
        <f>VLOOKUP($AD130,emission!$A$1:$CV$577,MATCH($C$9,emission!$A$1:$CV$1,0),0)</f>
        <v>#N/A</v>
      </c>
      <c r="AU130">
        <f>VLOOKUP($AD130,excitation!$A$1:$CV$577,MATCH(C$10,excitation!$A$1:$CV$1,0),0)</f>
        <v>0</v>
      </c>
      <c r="AV130">
        <f>VLOOKUP($AD130,emission!$A$1:$CV$577,MATCH($C$10,emission!$A$1:$CV$1,0),0)</f>
        <v>0</v>
      </c>
      <c r="AW130" t="e">
        <f>VLOOKUP($AD130,excitation!$A$1:$CV$577,MATCH(C$11,excitation!$A$1:$CV$1,0),0)</f>
        <v>#N/A</v>
      </c>
      <c r="AX130" t="e">
        <f>VLOOKUP($AD130,emission!$A$1:$CV$577,MATCH($C$11,emission!$A$1:$CV$1,0),0)</f>
        <v>#N/A</v>
      </c>
    </row>
    <row r="131" spans="7:50" x14ac:dyDescent="0.25">
      <c r="G131">
        <v>429</v>
      </c>
      <c r="H131" t="b">
        <f t="shared" ref="H131:H194" si="51">IF($BE$2=TRUE,AE131)</f>
        <v>0</v>
      </c>
      <c r="I131" t="b">
        <f t="shared" si="41"/>
        <v>0</v>
      </c>
      <c r="J131">
        <f t="shared" ref="J131:J194" si="52">IF($BE$3=TRUE,AG131)</f>
        <v>1.5E-3</v>
      </c>
      <c r="K131">
        <f t="shared" si="42"/>
        <v>0.69650000000000001</v>
      </c>
      <c r="L131" t="b">
        <f t="shared" ref="L131:L194" si="53">IF($BE$4=TRUE,AI131)</f>
        <v>0</v>
      </c>
      <c r="M131" t="b">
        <f t="shared" si="43"/>
        <v>0</v>
      </c>
      <c r="N131">
        <f t="shared" ref="N131:N194" si="54">IF($BE$5=TRUE,AK131)</f>
        <v>4.87E-2</v>
      </c>
      <c r="O131">
        <f t="shared" si="44"/>
        <v>0</v>
      </c>
      <c r="P131">
        <f t="shared" ref="P131:P194" si="55">IF($BE$6=TRUE,AM131)</f>
        <v>1.84E-2</v>
      </c>
      <c r="Q131">
        <f t="shared" si="45"/>
        <v>0</v>
      </c>
      <c r="R131">
        <f t="shared" ref="R131:R194" si="56">IF($BE$7=TRUE,AO131)</f>
        <v>7.6E-3</v>
      </c>
      <c r="S131">
        <f t="shared" si="46"/>
        <v>0</v>
      </c>
      <c r="T131">
        <f t="shared" ref="T131:T194" si="57">IF($BE$8=TRUE,AQ131)</f>
        <v>3.44E-2</v>
      </c>
      <c r="U131">
        <f t="shared" si="47"/>
        <v>0</v>
      </c>
      <c r="V131" t="b">
        <f t="shared" ref="V131:V194" si="58">IF($BE$9=TRUE,AS131)</f>
        <v>0</v>
      </c>
      <c r="W131" t="b">
        <f t="shared" si="48"/>
        <v>0</v>
      </c>
      <c r="X131">
        <f t="shared" ref="X131:X194" si="59">IF($BE$10=TRUE,AU131)</f>
        <v>0</v>
      </c>
      <c r="Y131">
        <f t="shared" si="49"/>
        <v>0</v>
      </c>
      <c r="Z131" t="b">
        <f t="shared" ref="Z131:Z194" si="60">IF($BE$11=TRUE,AW131)</f>
        <v>0</v>
      </c>
      <c r="AA131" t="b">
        <f t="shared" si="50"/>
        <v>0</v>
      </c>
      <c r="AB131">
        <v>0</v>
      </c>
      <c r="AD131" s="1">
        <v>429</v>
      </c>
      <c r="AE131" t="e">
        <f>VLOOKUP($AD131,excitation!$A$1:$CV$577,MATCH(C$2,excitation!$A$1:$CV$1,0),0)</f>
        <v>#N/A</v>
      </c>
      <c r="AF131" t="e">
        <f>VLOOKUP($AD131,emission!$A$1:$CV$577,MATCH($C$2,emission!$A$1:$CV$1,0),0)</f>
        <v>#N/A</v>
      </c>
      <c r="AG131">
        <f>VLOOKUP($AD131,excitation!$A$1:$CV$577,MATCH(C$3,excitation!$A$1:$CV$1,0),0)</f>
        <v>1.5E-3</v>
      </c>
      <c r="AH131">
        <f>VLOOKUP($AD131,emission!$A$1:$CV$577,MATCH($C$3,emission!$A$1:$CV$1,0),0)</f>
        <v>0.69650000000000001</v>
      </c>
      <c r="AI131" t="e">
        <f>VLOOKUP($AD131,excitation!$A$1:$CV$577,MATCH(C$4,excitation!$A$1:$CV$1,0),0)</f>
        <v>#N/A</v>
      </c>
      <c r="AJ131" t="e">
        <f>VLOOKUP($AD131,emission!$A$1:$CV$577,MATCH($C$4,emission!$A$1:$CV$1,0),0)</f>
        <v>#N/A</v>
      </c>
      <c r="AK131">
        <f>VLOOKUP($AD131,excitation!$A$1:$CV$577,MATCH(C$5,excitation!$A$1:$CV$1,0),0)</f>
        <v>4.87E-2</v>
      </c>
      <c r="AL131">
        <f>VLOOKUP($AD131,emission!$A$1:$CV$577,MATCH($C$5,emission!$A$1:$CV$1,0),0)</f>
        <v>0</v>
      </c>
      <c r="AM131">
        <f>VLOOKUP($AD131,excitation!$A$1:$CV$577,MATCH(C$6,excitation!$A$1:$CV$1,0),0)</f>
        <v>1.84E-2</v>
      </c>
      <c r="AN131">
        <f>VLOOKUP($AD131,emission!$A$1:$CV$577,MATCH($C$6,emission!$A$1:$CV$1,0),0)</f>
        <v>0</v>
      </c>
      <c r="AO131">
        <f>VLOOKUP($AD131,excitation!$A$1:$CV$577,MATCH(C$7,excitation!$A$1:$CV$1,0),0)</f>
        <v>7.6E-3</v>
      </c>
      <c r="AP131">
        <f>VLOOKUP($AD131,emission!$A$1:$CV$577,MATCH($C$7,emission!$A$1:$CV$1,0),0)</f>
        <v>0</v>
      </c>
      <c r="AQ131">
        <f>VLOOKUP($AD131,excitation!$A$1:$CV$577,MATCH(C$8,excitation!$A$1:$CV$1,0),0)</f>
        <v>3.44E-2</v>
      </c>
      <c r="AR131">
        <f>VLOOKUP($AD131,emission!$A$1:$CV$577,MATCH($C$8,emission!$A$1:$CV$1,0),0)</f>
        <v>0</v>
      </c>
      <c r="AS131" t="e">
        <f>VLOOKUP($AD131,excitation!$A$1:$CV$577,MATCH(C$9,excitation!$A$1:$CV$1,0),0)</f>
        <v>#N/A</v>
      </c>
      <c r="AT131" t="e">
        <f>VLOOKUP($AD131,emission!$A$1:$CV$577,MATCH($C$9,emission!$A$1:$CV$1,0),0)</f>
        <v>#N/A</v>
      </c>
      <c r="AU131">
        <f>VLOOKUP($AD131,excitation!$A$1:$CV$577,MATCH(C$10,excitation!$A$1:$CV$1,0),0)</f>
        <v>0</v>
      </c>
      <c r="AV131">
        <f>VLOOKUP($AD131,emission!$A$1:$CV$577,MATCH($C$10,emission!$A$1:$CV$1,0),0)</f>
        <v>0</v>
      </c>
      <c r="AW131" t="e">
        <f>VLOOKUP($AD131,excitation!$A$1:$CV$577,MATCH(C$11,excitation!$A$1:$CV$1,0),0)</f>
        <v>#N/A</v>
      </c>
      <c r="AX131" t="e">
        <f>VLOOKUP($AD131,emission!$A$1:$CV$577,MATCH($C$11,emission!$A$1:$CV$1,0),0)</f>
        <v>#N/A</v>
      </c>
    </row>
    <row r="132" spans="7:50" x14ac:dyDescent="0.25">
      <c r="G132">
        <v>430</v>
      </c>
      <c r="H132" t="b">
        <f t="shared" si="51"/>
        <v>0</v>
      </c>
      <c r="I132" t="b">
        <f t="shared" si="41"/>
        <v>0</v>
      </c>
      <c r="J132">
        <f t="shared" si="52"/>
        <v>1.2999999999999999E-3</v>
      </c>
      <c r="K132">
        <f t="shared" si="42"/>
        <v>0.71319999999999995</v>
      </c>
      <c r="L132" t="b">
        <f t="shared" si="53"/>
        <v>0</v>
      </c>
      <c r="M132" t="b">
        <f t="shared" si="43"/>
        <v>0</v>
      </c>
      <c r="N132">
        <f t="shared" si="54"/>
        <v>5.0799999999999998E-2</v>
      </c>
      <c r="O132">
        <f t="shared" si="44"/>
        <v>0</v>
      </c>
      <c r="P132">
        <f t="shared" si="55"/>
        <v>1.8200000000000001E-2</v>
      </c>
      <c r="Q132">
        <f t="shared" si="45"/>
        <v>0</v>
      </c>
      <c r="R132">
        <f t="shared" si="56"/>
        <v>8.3000000000000001E-3</v>
      </c>
      <c r="S132">
        <f t="shared" si="46"/>
        <v>0</v>
      </c>
      <c r="T132">
        <f t="shared" si="57"/>
        <v>3.2800000000000003E-2</v>
      </c>
      <c r="U132">
        <f t="shared" si="47"/>
        <v>0</v>
      </c>
      <c r="V132" t="b">
        <f t="shared" si="58"/>
        <v>0</v>
      </c>
      <c r="W132" t="b">
        <f t="shared" si="48"/>
        <v>0</v>
      </c>
      <c r="X132">
        <f t="shared" si="59"/>
        <v>0</v>
      </c>
      <c r="Y132">
        <f t="shared" si="49"/>
        <v>0</v>
      </c>
      <c r="Z132" t="b">
        <f t="shared" si="60"/>
        <v>0</v>
      </c>
      <c r="AA132" t="b">
        <f t="shared" si="50"/>
        <v>0</v>
      </c>
      <c r="AB132">
        <v>0</v>
      </c>
      <c r="AD132" s="1">
        <v>430</v>
      </c>
      <c r="AE132" t="e">
        <f>VLOOKUP($AD132,excitation!$A$1:$CV$577,MATCH(C$2,excitation!$A$1:$CV$1,0),0)</f>
        <v>#N/A</v>
      </c>
      <c r="AF132" t="e">
        <f>VLOOKUP($AD132,emission!$A$1:$CV$577,MATCH($C$2,emission!$A$1:$CV$1,0),0)</f>
        <v>#N/A</v>
      </c>
      <c r="AG132">
        <f>VLOOKUP($AD132,excitation!$A$1:$CV$577,MATCH(C$3,excitation!$A$1:$CV$1,0),0)</f>
        <v>1.2999999999999999E-3</v>
      </c>
      <c r="AH132">
        <f>VLOOKUP($AD132,emission!$A$1:$CV$577,MATCH($C$3,emission!$A$1:$CV$1,0),0)</f>
        <v>0.71319999999999995</v>
      </c>
      <c r="AI132" t="e">
        <f>VLOOKUP($AD132,excitation!$A$1:$CV$577,MATCH(C$4,excitation!$A$1:$CV$1,0),0)</f>
        <v>#N/A</v>
      </c>
      <c r="AJ132" t="e">
        <f>VLOOKUP($AD132,emission!$A$1:$CV$577,MATCH($C$4,emission!$A$1:$CV$1,0),0)</f>
        <v>#N/A</v>
      </c>
      <c r="AK132">
        <f>VLOOKUP($AD132,excitation!$A$1:$CV$577,MATCH(C$5,excitation!$A$1:$CV$1,0),0)</f>
        <v>5.0799999999999998E-2</v>
      </c>
      <c r="AL132">
        <f>VLOOKUP($AD132,emission!$A$1:$CV$577,MATCH($C$5,emission!$A$1:$CV$1,0),0)</f>
        <v>0</v>
      </c>
      <c r="AM132">
        <f>VLOOKUP($AD132,excitation!$A$1:$CV$577,MATCH(C$6,excitation!$A$1:$CV$1,0),0)</f>
        <v>1.8200000000000001E-2</v>
      </c>
      <c r="AN132">
        <f>VLOOKUP($AD132,emission!$A$1:$CV$577,MATCH($C$6,emission!$A$1:$CV$1,0),0)</f>
        <v>0</v>
      </c>
      <c r="AO132">
        <f>VLOOKUP($AD132,excitation!$A$1:$CV$577,MATCH(C$7,excitation!$A$1:$CV$1,0),0)</f>
        <v>8.3000000000000001E-3</v>
      </c>
      <c r="AP132">
        <f>VLOOKUP($AD132,emission!$A$1:$CV$577,MATCH($C$7,emission!$A$1:$CV$1,0),0)</f>
        <v>0</v>
      </c>
      <c r="AQ132">
        <f>VLOOKUP($AD132,excitation!$A$1:$CV$577,MATCH(C$8,excitation!$A$1:$CV$1,0),0)</f>
        <v>3.2800000000000003E-2</v>
      </c>
      <c r="AR132">
        <f>VLOOKUP($AD132,emission!$A$1:$CV$577,MATCH($C$8,emission!$A$1:$CV$1,0),0)</f>
        <v>0</v>
      </c>
      <c r="AS132" t="e">
        <f>VLOOKUP($AD132,excitation!$A$1:$CV$577,MATCH(C$9,excitation!$A$1:$CV$1,0),0)</f>
        <v>#N/A</v>
      </c>
      <c r="AT132" t="e">
        <f>VLOOKUP($AD132,emission!$A$1:$CV$577,MATCH($C$9,emission!$A$1:$CV$1,0),0)</f>
        <v>#N/A</v>
      </c>
      <c r="AU132">
        <f>VLOOKUP($AD132,excitation!$A$1:$CV$577,MATCH(C$10,excitation!$A$1:$CV$1,0),0)</f>
        <v>0</v>
      </c>
      <c r="AV132">
        <f>VLOOKUP($AD132,emission!$A$1:$CV$577,MATCH($C$10,emission!$A$1:$CV$1,0),0)</f>
        <v>0</v>
      </c>
      <c r="AW132" t="e">
        <f>VLOOKUP($AD132,excitation!$A$1:$CV$577,MATCH(C$11,excitation!$A$1:$CV$1,0),0)</f>
        <v>#N/A</v>
      </c>
      <c r="AX132" t="e">
        <f>VLOOKUP($AD132,emission!$A$1:$CV$577,MATCH($C$11,emission!$A$1:$CV$1,0),0)</f>
        <v>#N/A</v>
      </c>
    </row>
    <row r="133" spans="7:50" x14ac:dyDescent="0.25">
      <c r="G133">
        <v>431</v>
      </c>
      <c r="H133" t="b">
        <f t="shared" si="51"/>
        <v>0</v>
      </c>
      <c r="I133" t="b">
        <f t="shared" si="41"/>
        <v>0</v>
      </c>
      <c r="J133">
        <f t="shared" si="52"/>
        <v>1.1000000000000001E-3</v>
      </c>
      <c r="K133">
        <f t="shared" si="42"/>
        <v>0.73780000000000001</v>
      </c>
      <c r="L133" t="b">
        <f t="shared" si="53"/>
        <v>0</v>
      </c>
      <c r="M133" t="b">
        <f t="shared" si="43"/>
        <v>0</v>
      </c>
      <c r="N133">
        <f t="shared" si="54"/>
        <v>5.3400000000000003E-2</v>
      </c>
      <c r="O133">
        <f t="shared" si="44"/>
        <v>0</v>
      </c>
      <c r="P133">
        <f t="shared" si="55"/>
        <v>1.83E-2</v>
      </c>
      <c r="Q133">
        <f t="shared" si="45"/>
        <v>0</v>
      </c>
      <c r="R133">
        <f t="shared" si="56"/>
        <v>1.0699999999999999E-2</v>
      </c>
      <c r="S133">
        <f t="shared" si="46"/>
        <v>0</v>
      </c>
      <c r="T133">
        <f t="shared" si="57"/>
        <v>3.09E-2</v>
      </c>
      <c r="U133">
        <f t="shared" si="47"/>
        <v>0</v>
      </c>
      <c r="V133" t="b">
        <f t="shared" si="58"/>
        <v>0</v>
      </c>
      <c r="W133" t="b">
        <f t="shared" si="48"/>
        <v>0</v>
      </c>
      <c r="X133">
        <f t="shared" si="59"/>
        <v>0</v>
      </c>
      <c r="Y133">
        <f t="shared" si="49"/>
        <v>0</v>
      </c>
      <c r="Z133" t="b">
        <f t="shared" si="60"/>
        <v>0</v>
      </c>
      <c r="AA133" t="b">
        <f t="shared" si="50"/>
        <v>0</v>
      </c>
      <c r="AB133">
        <v>0</v>
      </c>
      <c r="AD133" s="1">
        <v>431</v>
      </c>
      <c r="AE133" t="e">
        <f>VLOOKUP($AD133,excitation!$A$1:$CV$577,MATCH(C$2,excitation!$A$1:$CV$1,0),0)</f>
        <v>#N/A</v>
      </c>
      <c r="AF133" t="e">
        <f>VLOOKUP($AD133,emission!$A$1:$CV$577,MATCH($C$2,emission!$A$1:$CV$1,0),0)</f>
        <v>#N/A</v>
      </c>
      <c r="AG133">
        <f>VLOOKUP($AD133,excitation!$A$1:$CV$577,MATCH(C$3,excitation!$A$1:$CV$1,0),0)</f>
        <v>1.1000000000000001E-3</v>
      </c>
      <c r="AH133">
        <f>VLOOKUP($AD133,emission!$A$1:$CV$577,MATCH($C$3,emission!$A$1:$CV$1,0),0)</f>
        <v>0.73780000000000001</v>
      </c>
      <c r="AI133" t="e">
        <f>VLOOKUP($AD133,excitation!$A$1:$CV$577,MATCH(C$4,excitation!$A$1:$CV$1,0),0)</f>
        <v>#N/A</v>
      </c>
      <c r="AJ133" t="e">
        <f>VLOOKUP($AD133,emission!$A$1:$CV$577,MATCH($C$4,emission!$A$1:$CV$1,0),0)</f>
        <v>#N/A</v>
      </c>
      <c r="AK133">
        <f>VLOOKUP($AD133,excitation!$A$1:$CV$577,MATCH(C$5,excitation!$A$1:$CV$1,0),0)</f>
        <v>5.3400000000000003E-2</v>
      </c>
      <c r="AL133">
        <f>VLOOKUP($AD133,emission!$A$1:$CV$577,MATCH($C$5,emission!$A$1:$CV$1,0),0)</f>
        <v>0</v>
      </c>
      <c r="AM133">
        <f>VLOOKUP($AD133,excitation!$A$1:$CV$577,MATCH(C$6,excitation!$A$1:$CV$1,0),0)</f>
        <v>1.83E-2</v>
      </c>
      <c r="AN133">
        <f>VLOOKUP($AD133,emission!$A$1:$CV$577,MATCH($C$6,emission!$A$1:$CV$1,0),0)</f>
        <v>0</v>
      </c>
      <c r="AO133">
        <f>VLOOKUP($AD133,excitation!$A$1:$CV$577,MATCH(C$7,excitation!$A$1:$CV$1,0),0)</f>
        <v>1.0699999999999999E-2</v>
      </c>
      <c r="AP133">
        <f>VLOOKUP($AD133,emission!$A$1:$CV$577,MATCH($C$7,emission!$A$1:$CV$1,0),0)</f>
        <v>0</v>
      </c>
      <c r="AQ133">
        <f>VLOOKUP($AD133,excitation!$A$1:$CV$577,MATCH(C$8,excitation!$A$1:$CV$1,0),0)</f>
        <v>3.09E-2</v>
      </c>
      <c r="AR133">
        <f>VLOOKUP($AD133,emission!$A$1:$CV$577,MATCH($C$8,emission!$A$1:$CV$1,0),0)</f>
        <v>0</v>
      </c>
      <c r="AS133" t="e">
        <f>VLOOKUP($AD133,excitation!$A$1:$CV$577,MATCH(C$9,excitation!$A$1:$CV$1,0),0)</f>
        <v>#N/A</v>
      </c>
      <c r="AT133" t="e">
        <f>VLOOKUP($AD133,emission!$A$1:$CV$577,MATCH($C$9,emission!$A$1:$CV$1,0),0)</f>
        <v>#N/A</v>
      </c>
      <c r="AU133">
        <f>VLOOKUP($AD133,excitation!$A$1:$CV$577,MATCH(C$10,excitation!$A$1:$CV$1,0),0)</f>
        <v>0</v>
      </c>
      <c r="AV133">
        <f>VLOOKUP($AD133,emission!$A$1:$CV$577,MATCH($C$10,emission!$A$1:$CV$1,0),0)</f>
        <v>0</v>
      </c>
      <c r="AW133" t="e">
        <f>VLOOKUP($AD133,excitation!$A$1:$CV$577,MATCH(C$11,excitation!$A$1:$CV$1,0),0)</f>
        <v>#N/A</v>
      </c>
      <c r="AX133" t="e">
        <f>VLOOKUP($AD133,emission!$A$1:$CV$577,MATCH($C$11,emission!$A$1:$CV$1,0),0)</f>
        <v>#N/A</v>
      </c>
    </row>
    <row r="134" spans="7:50" x14ac:dyDescent="0.25">
      <c r="G134">
        <v>432</v>
      </c>
      <c r="H134" t="b">
        <f t="shared" si="51"/>
        <v>0</v>
      </c>
      <c r="I134" t="b">
        <f t="shared" si="41"/>
        <v>0</v>
      </c>
      <c r="J134">
        <f t="shared" si="52"/>
        <v>4.0000000000000002E-4</v>
      </c>
      <c r="K134">
        <f t="shared" si="42"/>
        <v>0.75060000000000004</v>
      </c>
      <c r="L134" t="b">
        <f t="shared" si="53"/>
        <v>0</v>
      </c>
      <c r="M134" t="b">
        <f t="shared" si="43"/>
        <v>0</v>
      </c>
      <c r="N134">
        <f t="shared" si="54"/>
        <v>5.6099999999999997E-2</v>
      </c>
      <c r="O134">
        <f t="shared" si="44"/>
        <v>0</v>
      </c>
      <c r="P134">
        <f t="shared" si="55"/>
        <v>1.95E-2</v>
      </c>
      <c r="Q134">
        <f t="shared" si="45"/>
        <v>0</v>
      </c>
      <c r="R134">
        <f t="shared" si="56"/>
        <v>7.6E-3</v>
      </c>
      <c r="S134">
        <f t="shared" si="46"/>
        <v>0</v>
      </c>
      <c r="T134">
        <f t="shared" si="57"/>
        <v>2.9399999999999999E-2</v>
      </c>
      <c r="U134">
        <f t="shared" si="47"/>
        <v>0</v>
      </c>
      <c r="V134" t="b">
        <f t="shared" si="58"/>
        <v>0</v>
      </c>
      <c r="W134" t="b">
        <f t="shared" si="48"/>
        <v>0</v>
      </c>
      <c r="X134">
        <f t="shared" si="59"/>
        <v>0</v>
      </c>
      <c r="Y134">
        <f t="shared" si="49"/>
        <v>0</v>
      </c>
      <c r="Z134" t="b">
        <f t="shared" si="60"/>
        <v>0</v>
      </c>
      <c r="AA134" t="b">
        <f t="shared" si="50"/>
        <v>0</v>
      </c>
      <c r="AB134">
        <v>0</v>
      </c>
      <c r="AD134" s="1">
        <v>432</v>
      </c>
      <c r="AE134" t="e">
        <f>VLOOKUP($AD134,excitation!$A$1:$CV$577,MATCH(C$2,excitation!$A$1:$CV$1,0),0)</f>
        <v>#N/A</v>
      </c>
      <c r="AF134" t="e">
        <f>VLOOKUP($AD134,emission!$A$1:$CV$577,MATCH($C$2,emission!$A$1:$CV$1,0),0)</f>
        <v>#N/A</v>
      </c>
      <c r="AG134">
        <f>VLOOKUP($AD134,excitation!$A$1:$CV$577,MATCH(C$3,excitation!$A$1:$CV$1,0),0)</f>
        <v>4.0000000000000002E-4</v>
      </c>
      <c r="AH134">
        <f>VLOOKUP($AD134,emission!$A$1:$CV$577,MATCH($C$3,emission!$A$1:$CV$1,0),0)</f>
        <v>0.75060000000000004</v>
      </c>
      <c r="AI134" t="e">
        <f>VLOOKUP($AD134,excitation!$A$1:$CV$577,MATCH(C$4,excitation!$A$1:$CV$1,0),0)</f>
        <v>#N/A</v>
      </c>
      <c r="AJ134" t="e">
        <f>VLOOKUP($AD134,emission!$A$1:$CV$577,MATCH($C$4,emission!$A$1:$CV$1,0),0)</f>
        <v>#N/A</v>
      </c>
      <c r="AK134">
        <f>VLOOKUP($AD134,excitation!$A$1:$CV$577,MATCH(C$5,excitation!$A$1:$CV$1,0),0)</f>
        <v>5.6099999999999997E-2</v>
      </c>
      <c r="AL134">
        <f>VLOOKUP($AD134,emission!$A$1:$CV$577,MATCH($C$5,emission!$A$1:$CV$1,0),0)</f>
        <v>0</v>
      </c>
      <c r="AM134">
        <f>VLOOKUP($AD134,excitation!$A$1:$CV$577,MATCH(C$6,excitation!$A$1:$CV$1,0),0)</f>
        <v>1.95E-2</v>
      </c>
      <c r="AN134">
        <f>VLOOKUP($AD134,emission!$A$1:$CV$577,MATCH($C$6,emission!$A$1:$CV$1,0),0)</f>
        <v>0</v>
      </c>
      <c r="AO134">
        <f>VLOOKUP($AD134,excitation!$A$1:$CV$577,MATCH(C$7,excitation!$A$1:$CV$1,0),0)</f>
        <v>7.6E-3</v>
      </c>
      <c r="AP134">
        <f>VLOOKUP($AD134,emission!$A$1:$CV$577,MATCH($C$7,emission!$A$1:$CV$1,0),0)</f>
        <v>0</v>
      </c>
      <c r="AQ134">
        <f>VLOOKUP($AD134,excitation!$A$1:$CV$577,MATCH(C$8,excitation!$A$1:$CV$1,0),0)</f>
        <v>2.9399999999999999E-2</v>
      </c>
      <c r="AR134">
        <f>VLOOKUP($AD134,emission!$A$1:$CV$577,MATCH($C$8,emission!$A$1:$CV$1,0),0)</f>
        <v>0</v>
      </c>
      <c r="AS134" t="e">
        <f>VLOOKUP($AD134,excitation!$A$1:$CV$577,MATCH(C$9,excitation!$A$1:$CV$1,0),0)</f>
        <v>#N/A</v>
      </c>
      <c r="AT134" t="e">
        <f>VLOOKUP($AD134,emission!$A$1:$CV$577,MATCH($C$9,emission!$A$1:$CV$1,0),0)</f>
        <v>#N/A</v>
      </c>
      <c r="AU134">
        <f>VLOOKUP($AD134,excitation!$A$1:$CV$577,MATCH(C$10,excitation!$A$1:$CV$1,0),0)</f>
        <v>0</v>
      </c>
      <c r="AV134">
        <f>VLOOKUP($AD134,emission!$A$1:$CV$577,MATCH($C$10,emission!$A$1:$CV$1,0),0)</f>
        <v>0</v>
      </c>
      <c r="AW134" t="e">
        <f>VLOOKUP($AD134,excitation!$A$1:$CV$577,MATCH(C$11,excitation!$A$1:$CV$1,0),0)</f>
        <v>#N/A</v>
      </c>
      <c r="AX134" t="e">
        <f>VLOOKUP($AD134,emission!$A$1:$CV$577,MATCH($C$11,emission!$A$1:$CV$1,0),0)</f>
        <v>#N/A</v>
      </c>
    </row>
    <row r="135" spans="7:50" x14ac:dyDescent="0.25">
      <c r="G135">
        <v>433</v>
      </c>
      <c r="H135" t="b">
        <f t="shared" si="51"/>
        <v>0</v>
      </c>
      <c r="I135" t="b">
        <f t="shared" si="41"/>
        <v>0</v>
      </c>
      <c r="J135">
        <f t="shared" si="52"/>
        <v>0</v>
      </c>
      <c r="K135">
        <f t="shared" si="42"/>
        <v>0.77139999999999997</v>
      </c>
      <c r="L135" t="b">
        <f t="shared" si="53"/>
        <v>0</v>
      </c>
      <c r="M135" t="b">
        <f t="shared" si="43"/>
        <v>0</v>
      </c>
      <c r="N135">
        <f t="shared" si="54"/>
        <v>5.8999999999999997E-2</v>
      </c>
      <c r="O135">
        <f t="shared" si="44"/>
        <v>0</v>
      </c>
      <c r="P135">
        <f t="shared" si="55"/>
        <v>1.9900000000000001E-2</v>
      </c>
      <c r="Q135">
        <f t="shared" si="45"/>
        <v>0</v>
      </c>
      <c r="R135">
        <f t="shared" si="56"/>
        <v>9.2999999999999992E-3</v>
      </c>
      <c r="S135">
        <f t="shared" si="46"/>
        <v>0</v>
      </c>
      <c r="T135">
        <f t="shared" si="57"/>
        <v>3.0099999999999998E-2</v>
      </c>
      <c r="U135">
        <f t="shared" si="47"/>
        <v>0</v>
      </c>
      <c r="V135" t="b">
        <f t="shared" si="58"/>
        <v>0</v>
      </c>
      <c r="W135" t="b">
        <f t="shared" si="48"/>
        <v>0</v>
      </c>
      <c r="X135">
        <f t="shared" si="59"/>
        <v>0</v>
      </c>
      <c r="Y135">
        <f t="shared" si="49"/>
        <v>0</v>
      </c>
      <c r="Z135" t="b">
        <f t="shared" si="60"/>
        <v>0</v>
      </c>
      <c r="AA135" t="b">
        <f t="shared" si="50"/>
        <v>0</v>
      </c>
      <c r="AB135">
        <v>0</v>
      </c>
      <c r="AD135" s="1">
        <v>433</v>
      </c>
      <c r="AE135" t="e">
        <f>VLOOKUP($AD135,excitation!$A$1:$CV$577,MATCH(C$2,excitation!$A$1:$CV$1,0),0)</f>
        <v>#N/A</v>
      </c>
      <c r="AF135" t="e">
        <f>VLOOKUP($AD135,emission!$A$1:$CV$577,MATCH($C$2,emission!$A$1:$CV$1,0),0)</f>
        <v>#N/A</v>
      </c>
      <c r="AG135">
        <f>VLOOKUP($AD135,excitation!$A$1:$CV$577,MATCH(C$3,excitation!$A$1:$CV$1,0),0)</f>
        <v>0</v>
      </c>
      <c r="AH135">
        <f>VLOOKUP($AD135,emission!$A$1:$CV$577,MATCH($C$3,emission!$A$1:$CV$1,0),0)</f>
        <v>0.77139999999999997</v>
      </c>
      <c r="AI135" t="e">
        <f>VLOOKUP($AD135,excitation!$A$1:$CV$577,MATCH(C$4,excitation!$A$1:$CV$1,0),0)</f>
        <v>#N/A</v>
      </c>
      <c r="AJ135" t="e">
        <f>VLOOKUP($AD135,emission!$A$1:$CV$577,MATCH($C$4,emission!$A$1:$CV$1,0),0)</f>
        <v>#N/A</v>
      </c>
      <c r="AK135">
        <f>VLOOKUP($AD135,excitation!$A$1:$CV$577,MATCH(C$5,excitation!$A$1:$CV$1,0),0)</f>
        <v>5.8999999999999997E-2</v>
      </c>
      <c r="AL135">
        <f>VLOOKUP($AD135,emission!$A$1:$CV$577,MATCH($C$5,emission!$A$1:$CV$1,0),0)</f>
        <v>0</v>
      </c>
      <c r="AM135">
        <f>VLOOKUP($AD135,excitation!$A$1:$CV$577,MATCH(C$6,excitation!$A$1:$CV$1,0),0)</f>
        <v>1.9900000000000001E-2</v>
      </c>
      <c r="AN135">
        <f>VLOOKUP($AD135,emission!$A$1:$CV$577,MATCH($C$6,emission!$A$1:$CV$1,0),0)</f>
        <v>0</v>
      </c>
      <c r="AO135">
        <f>VLOOKUP($AD135,excitation!$A$1:$CV$577,MATCH(C$7,excitation!$A$1:$CV$1,0),0)</f>
        <v>9.2999999999999992E-3</v>
      </c>
      <c r="AP135">
        <f>VLOOKUP($AD135,emission!$A$1:$CV$577,MATCH($C$7,emission!$A$1:$CV$1,0),0)</f>
        <v>0</v>
      </c>
      <c r="AQ135">
        <f>VLOOKUP($AD135,excitation!$A$1:$CV$577,MATCH(C$8,excitation!$A$1:$CV$1,0),0)</f>
        <v>3.0099999999999998E-2</v>
      </c>
      <c r="AR135">
        <f>VLOOKUP($AD135,emission!$A$1:$CV$577,MATCH($C$8,emission!$A$1:$CV$1,0),0)</f>
        <v>0</v>
      </c>
      <c r="AS135" t="e">
        <f>VLOOKUP($AD135,excitation!$A$1:$CV$577,MATCH(C$9,excitation!$A$1:$CV$1,0),0)</f>
        <v>#N/A</v>
      </c>
      <c r="AT135" t="e">
        <f>VLOOKUP($AD135,emission!$A$1:$CV$577,MATCH($C$9,emission!$A$1:$CV$1,0),0)</f>
        <v>#N/A</v>
      </c>
      <c r="AU135">
        <f>VLOOKUP($AD135,excitation!$A$1:$CV$577,MATCH(C$10,excitation!$A$1:$CV$1,0),0)</f>
        <v>0</v>
      </c>
      <c r="AV135">
        <f>VLOOKUP($AD135,emission!$A$1:$CV$577,MATCH($C$10,emission!$A$1:$CV$1,0),0)</f>
        <v>0</v>
      </c>
      <c r="AW135" t="e">
        <f>VLOOKUP($AD135,excitation!$A$1:$CV$577,MATCH(C$11,excitation!$A$1:$CV$1,0),0)</f>
        <v>#N/A</v>
      </c>
      <c r="AX135" t="e">
        <f>VLOOKUP($AD135,emission!$A$1:$CV$577,MATCH($C$11,emission!$A$1:$CV$1,0),0)</f>
        <v>#N/A</v>
      </c>
    </row>
    <row r="136" spans="7:50" x14ac:dyDescent="0.25">
      <c r="G136">
        <v>434</v>
      </c>
      <c r="H136" t="b">
        <f t="shared" si="51"/>
        <v>0</v>
      </c>
      <c r="I136" t="b">
        <f t="shared" si="41"/>
        <v>0</v>
      </c>
      <c r="J136">
        <f t="shared" si="52"/>
        <v>0</v>
      </c>
      <c r="K136">
        <f t="shared" si="42"/>
        <v>0.79049999999999998</v>
      </c>
      <c r="L136" t="b">
        <f t="shared" si="53"/>
        <v>0</v>
      </c>
      <c r="M136" t="b">
        <f t="shared" si="43"/>
        <v>0</v>
      </c>
      <c r="N136">
        <f t="shared" si="54"/>
        <v>6.1899999999999997E-2</v>
      </c>
      <c r="O136">
        <f t="shared" si="44"/>
        <v>0</v>
      </c>
      <c r="P136">
        <f t="shared" si="55"/>
        <v>2.0400000000000001E-2</v>
      </c>
      <c r="Q136">
        <f t="shared" si="45"/>
        <v>0</v>
      </c>
      <c r="R136">
        <f t="shared" si="56"/>
        <v>8.2000000000000007E-3</v>
      </c>
      <c r="S136">
        <f t="shared" si="46"/>
        <v>0</v>
      </c>
      <c r="T136">
        <f t="shared" si="57"/>
        <v>2.81E-2</v>
      </c>
      <c r="U136">
        <f t="shared" si="47"/>
        <v>0</v>
      </c>
      <c r="V136" t="b">
        <f t="shared" si="58"/>
        <v>0</v>
      </c>
      <c r="W136" t="b">
        <f t="shared" si="48"/>
        <v>0</v>
      </c>
      <c r="X136">
        <f t="shared" si="59"/>
        <v>0</v>
      </c>
      <c r="Y136">
        <f t="shared" si="49"/>
        <v>0</v>
      </c>
      <c r="Z136" t="b">
        <f t="shared" si="60"/>
        <v>0</v>
      </c>
      <c r="AA136" t="b">
        <f t="shared" si="50"/>
        <v>0</v>
      </c>
      <c r="AB136">
        <v>0</v>
      </c>
      <c r="AD136" s="1">
        <v>434</v>
      </c>
      <c r="AE136" t="e">
        <f>VLOOKUP($AD136,excitation!$A$1:$CV$577,MATCH(C$2,excitation!$A$1:$CV$1,0),0)</f>
        <v>#N/A</v>
      </c>
      <c r="AF136" t="e">
        <f>VLOOKUP($AD136,emission!$A$1:$CV$577,MATCH($C$2,emission!$A$1:$CV$1,0),0)</f>
        <v>#N/A</v>
      </c>
      <c r="AG136">
        <f>VLOOKUP($AD136,excitation!$A$1:$CV$577,MATCH(C$3,excitation!$A$1:$CV$1,0),0)</f>
        <v>0</v>
      </c>
      <c r="AH136">
        <f>VLOOKUP($AD136,emission!$A$1:$CV$577,MATCH($C$3,emission!$A$1:$CV$1,0),0)</f>
        <v>0.79049999999999998</v>
      </c>
      <c r="AI136" t="e">
        <f>VLOOKUP($AD136,excitation!$A$1:$CV$577,MATCH(C$4,excitation!$A$1:$CV$1,0),0)</f>
        <v>#N/A</v>
      </c>
      <c r="AJ136" t="e">
        <f>VLOOKUP($AD136,emission!$A$1:$CV$577,MATCH($C$4,emission!$A$1:$CV$1,0),0)</f>
        <v>#N/A</v>
      </c>
      <c r="AK136">
        <f>VLOOKUP($AD136,excitation!$A$1:$CV$577,MATCH(C$5,excitation!$A$1:$CV$1,0),0)</f>
        <v>6.1899999999999997E-2</v>
      </c>
      <c r="AL136">
        <f>VLOOKUP($AD136,emission!$A$1:$CV$577,MATCH($C$5,emission!$A$1:$CV$1,0),0)</f>
        <v>0</v>
      </c>
      <c r="AM136">
        <f>VLOOKUP($AD136,excitation!$A$1:$CV$577,MATCH(C$6,excitation!$A$1:$CV$1,0),0)</f>
        <v>2.0400000000000001E-2</v>
      </c>
      <c r="AN136">
        <f>VLOOKUP($AD136,emission!$A$1:$CV$577,MATCH($C$6,emission!$A$1:$CV$1,0),0)</f>
        <v>0</v>
      </c>
      <c r="AO136">
        <f>VLOOKUP($AD136,excitation!$A$1:$CV$577,MATCH(C$7,excitation!$A$1:$CV$1,0),0)</f>
        <v>8.2000000000000007E-3</v>
      </c>
      <c r="AP136">
        <f>VLOOKUP($AD136,emission!$A$1:$CV$577,MATCH($C$7,emission!$A$1:$CV$1,0),0)</f>
        <v>0</v>
      </c>
      <c r="AQ136">
        <f>VLOOKUP($AD136,excitation!$A$1:$CV$577,MATCH(C$8,excitation!$A$1:$CV$1,0),0)</f>
        <v>2.81E-2</v>
      </c>
      <c r="AR136">
        <f>VLOOKUP($AD136,emission!$A$1:$CV$577,MATCH($C$8,emission!$A$1:$CV$1,0),0)</f>
        <v>0</v>
      </c>
      <c r="AS136" t="e">
        <f>VLOOKUP($AD136,excitation!$A$1:$CV$577,MATCH(C$9,excitation!$A$1:$CV$1,0),0)</f>
        <v>#N/A</v>
      </c>
      <c r="AT136" t="e">
        <f>VLOOKUP($AD136,emission!$A$1:$CV$577,MATCH($C$9,emission!$A$1:$CV$1,0),0)</f>
        <v>#N/A</v>
      </c>
      <c r="AU136">
        <f>VLOOKUP($AD136,excitation!$A$1:$CV$577,MATCH(C$10,excitation!$A$1:$CV$1,0),0)</f>
        <v>0</v>
      </c>
      <c r="AV136">
        <f>VLOOKUP($AD136,emission!$A$1:$CV$577,MATCH($C$10,emission!$A$1:$CV$1,0),0)</f>
        <v>0</v>
      </c>
      <c r="AW136" t="e">
        <f>VLOOKUP($AD136,excitation!$A$1:$CV$577,MATCH(C$11,excitation!$A$1:$CV$1,0),0)</f>
        <v>#N/A</v>
      </c>
      <c r="AX136" t="e">
        <f>VLOOKUP($AD136,emission!$A$1:$CV$577,MATCH($C$11,emission!$A$1:$CV$1,0),0)</f>
        <v>#N/A</v>
      </c>
    </row>
    <row r="137" spans="7:50" x14ac:dyDescent="0.25">
      <c r="G137">
        <v>435</v>
      </c>
      <c r="H137" t="b">
        <f t="shared" si="51"/>
        <v>0</v>
      </c>
      <c r="I137" t="b">
        <f t="shared" si="41"/>
        <v>0</v>
      </c>
      <c r="J137">
        <f t="shared" si="52"/>
        <v>0</v>
      </c>
      <c r="K137">
        <f t="shared" si="42"/>
        <v>0.80800000000000005</v>
      </c>
      <c r="L137" t="b">
        <f t="shared" si="53"/>
        <v>0</v>
      </c>
      <c r="M137" t="b">
        <f t="shared" si="43"/>
        <v>0</v>
      </c>
      <c r="N137">
        <f t="shared" si="54"/>
        <v>6.5100000000000005E-2</v>
      </c>
      <c r="O137">
        <f t="shared" si="44"/>
        <v>0</v>
      </c>
      <c r="P137">
        <f t="shared" si="55"/>
        <v>2.1499999999999998E-2</v>
      </c>
      <c r="Q137">
        <f t="shared" si="45"/>
        <v>0</v>
      </c>
      <c r="R137">
        <f t="shared" si="56"/>
        <v>8.8999999999999999E-3</v>
      </c>
      <c r="S137">
        <f t="shared" si="46"/>
        <v>0</v>
      </c>
      <c r="T137">
        <f t="shared" si="57"/>
        <v>2.8799999999999999E-2</v>
      </c>
      <c r="U137">
        <f t="shared" si="47"/>
        <v>0</v>
      </c>
      <c r="V137" t="b">
        <f t="shared" si="58"/>
        <v>0</v>
      </c>
      <c r="W137" t="b">
        <f t="shared" si="48"/>
        <v>0</v>
      </c>
      <c r="X137">
        <f t="shared" si="59"/>
        <v>0</v>
      </c>
      <c r="Y137">
        <f t="shared" si="49"/>
        <v>0</v>
      </c>
      <c r="Z137" t="b">
        <f t="shared" si="60"/>
        <v>0</v>
      </c>
      <c r="AA137" t="b">
        <f t="shared" si="50"/>
        <v>0</v>
      </c>
      <c r="AB137">
        <v>0</v>
      </c>
      <c r="AD137" s="1">
        <v>435</v>
      </c>
      <c r="AE137" t="e">
        <f>VLOOKUP($AD137,excitation!$A$1:$CV$577,MATCH(C$2,excitation!$A$1:$CV$1,0),0)</f>
        <v>#N/A</v>
      </c>
      <c r="AF137" t="e">
        <f>VLOOKUP($AD137,emission!$A$1:$CV$577,MATCH($C$2,emission!$A$1:$CV$1,0),0)</f>
        <v>#N/A</v>
      </c>
      <c r="AG137">
        <f>VLOOKUP($AD137,excitation!$A$1:$CV$577,MATCH(C$3,excitation!$A$1:$CV$1,0),0)</f>
        <v>0</v>
      </c>
      <c r="AH137">
        <f>VLOOKUP($AD137,emission!$A$1:$CV$577,MATCH($C$3,emission!$A$1:$CV$1,0),0)</f>
        <v>0.80800000000000005</v>
      </c>
      <c r="AI137" t="e">
        <f>VLOOKUP($AD137,excitation!$A$1:$CV$577,MATCH(C$4,excitation!$A$1:$CV$1,0),0)</f>
        <v>#N/A</v>
      </c>
      <c r="AJ137" t="e">
        <f>VLOOKUP($AD137,emission!$A$1:$CV$577,MATCH($C$4,emission!$A$1:$CV$1,0),0)</f>
        <v>#N/A</v>
      </c>
      <c r="AK137">
        <f>VLOOKUP($AD137,excitation!$A$1:$CV$577,MATCH(C$5,excitation!$A$1:$CV$1,0),0)</f>
        <v>6.5100000000000005E-2</v>
      </c>
      <c r="AL137">
        <f>VLOOKUP($AD137,emission!$A$1:$CV$577,MATCH($C$5,emission!$A$1:$CV$1,0),0)</f>
        <v>0</v>
      </c>
      <c r="AM137">
        <f>VLOOKUP($AD137,excitation!$A$1:$CV$577,MATCH(C$6,excitation!$A$1:$CV$1,0),0)</f>
        <v>2.1499999999999998E-2</v>
      </c>
      <c r="AN137">
        <f>VLOOKUP($AD137,emission!$A$1:$CV$577,MATCH($C$6,emission!$A$1:$CV$1,0),0)</f>
        <v>0</v>
      </c>
      <c r="AO137">
        <f>VLOOKUP($AD137,excitation!$A$1:$CV$577,MATCH(C$7,excitation!$A$1:$CV$1,0),0)</f>
        <v>8.8999999999999999E-3</v>
      </c>
      <c r="AP137">
        <f>VLOOKUP($AD137,emission!$A$1:$CV$577,MATCH($C$7,emission!$A$1:$CV$1,0),0)</f>
        <v>0</v>
      </c>
      <c r="AQ137">
        <f>VLOOKUP($AD137,excitation!$A$1:$CV$577,MATCH(C$8,excitation!$A$1:$CV$1,0),0)</f>
        <v>2.8799999999999999E-2</v>
      </c>
      <c r="AR137">
        <f>VLOOKUP($AD137,emission!$A$1:$CV$577,MATCH($C$8,emission!$A$1:$CV$1,0),0)</f>
        <v>0</v>
      </c>
      <c r="AS137" t="e">
        <f>VLOOKUP($AD137,excitation!$A$1:$CV$577,MATCH(C$9,excitation!$A$1:$CV$1,0),0)</f>
        <v>#N/A</v>
      </c>
      <c r="AT137" t="e">
        <f>VLOOKUP($AD137,emission!$A$1:$CV$577,MATCH($C$9,emission!$A$1:$CV$1,0),0)</f>
        <v>#N/A</v>
      </c>
      <c r="AU137">
        <f>VLOOKUP($AD137,excitation!$A$1:$CV$577,MATCH(C$10,excitation!$A$1:$CV$1,0),0)</f>
        <v>0</v>
      </c>
      <c r="AV137">
        <f>VLOOKUP($AD137,emission!$A$1:$CV$577,MATCH($C$10,emission!$A$1:$CV$1,0),0)</f>
        <v>0</v>
      </c>
      <c r="AW137" t="e">
        <f>VLOOKUP($AD137,excitation!$A$1:$CV$577,MATCH(C$11,excitation!$A$1:$CV$1,0),0)</f>
        <v>#N/A</v>
      </c>
      <c r="AX137" t="e">
        <f>VLOOKUP($AD137,emission!$A$1:$CV$577,MATCH($C$11,emission!$A$1:$CV$1,0),0)</f>
        <v>#N/A</v>
      </c>
    </row>
    <row r="138" spans="7:50" x14ac:dyDescent="0.25">
      <c r="G138">
        <v>436</v>
      </c>
      <c r="H138" t="b">
        <f t="shared" si="51"/>
        <v>0</v>
      </c>
      <c r="I138" t="b">
        <f t="shared" si="41"/>
        <v>0</v>
      </c>
      <c r="J138">
        <f t="shared" si="52"/>
        <v>0</v>
      </c>
      <c r="K138">
        <f t="shared" si="42"/>
        <v>0.82089999999999996</v>
      </c>
      <c r="L138" t="b">
        <f t="shared" si="53"/>
        <v>0</v>
      </c>
      <c r="M138" t="b">
        <f t="shared" si="43"/>
        <v>0</v>
      </c>
      <c r="N138">
        <f t="shared" si="54"/>
        <v>6.8099999999999994E-2</v>
      </c>
      <c r="O138">
        <f t="shared" si="44"/>
        <v>0</v>
      </c>
      <c r="P138">
        <f t="shared" si="55"/>
        <v>2.1899999999999999E-2</v>
      </c>
      <c r="Q138">
        <f t="shared" si="45"/>
        <v>0</v>
      </c>
      <c r="R138">
        <f t="shared" si="56"/>
        <v>8.8000000000000005E-3</v>
      </c>
      <c r="S138">
        <f t="shared" si="46"/>
        <v>0</v>
      </c>
      <c r="T138">
        <f t="shared" si="57"/>
        <v>2.7199999999999998E-2</v>
      </c>
      <c r="U138">
        <f t="shared" si="47"/>
        <v>0</v>
      </c>
      <c r="V138" t="b">
        <f t="shared" si="58"/>
        <v>0</v>
      </c>
      <c r="W138" t="b">
        <f t="shared" si="48"/>
        <v>0</v>
      </c>
      <c r="X138">
        <f t="shared" si="59"/>
        <v>0</v>
      </c>
      <c r="Y138">
        <f t="shared" si="49"/>
        <v>0</v>
      </c>
      <c r="Z138" t="b">
        <f t="shared" si="60"/>
        <v>0</v>
      </c>
      <c r="AA138" t="b">
        <f t="shared" si="50"/>
        <v>0</v>
      </c>
      <c r="AB138">
        <v>0</v>
      </c>
      <c r="AD138" s="1">
        <v>436</v>
      </c>
      <c r="AE138" t="e">
        <f>VLOOKUP($AD138,excitation!$A$1:$CV$577,MATCH(C$2,excitation!$A$1:$CV$1,0),0)</f>
        <v>#N/A</v>
      </c>
      <c r="AF138" t="e">
        <f>VLOOKUP($AD138,emission!$A$1:$CV$577,MATCH($C$2,emission!$A$1:$CV$1,0),0)</f>
        <v>#N/A</v>
      </c>
      <c r="AG138">
        <f>VLOOKUP($AD138,excitation!$A$1:$CV$577,MATCH(C$3,excitation!$A$1:$CV$1,0),0)</f>
        <v>0</v>
      </c>
      <c r="AH138">
        <f>VLOOKUP($AD138,emission!$A$1:$CV$577,MATCH($C$3,emission!$A$1:$CV$1,0),0)</f>
        <v>0.82089999999999996</v>
      </c>
      <c r="AI138" t="e">
        <f>VLOOKUP($AD138,excitation!$A$1:$CV$577,MATCH(C$4,excitation!$A$1:$CV$1,0),0)</f>
        <v>#N/A</v>
      </c>
      <c r="AJ138" t="e">
        <f>VLOOKUP($AD138,emission!$A$1:$CV$577,MATCH($C$4,emission!$A$1:$CV$1,0),0)</f>
        <v>#N/A</v>
      </c>
      <c r="AK138">
        <f>VLOOKUP($AD138,excitation!$A$1:$CV$577,MATCH(C$5,excitation!$A$1:$CV$1,0),0)</f>
        <v>6.8099999999999994E-2</v>
      </c>
      <c r="AL138">
        <f>VLOOKUP($AD138,emission!$A$1:$CV$577,MATCH($C$5,emission!$A$1:$CV$1,0),0)</f>
        <v>0</v>
      </c>
      <c r="AM138">
        <f>VLOOKUP($AD138,excitation!$A$1:$CV$577,MATCH(C$6,excitation!$A$1:$CV$1,0),0)</f>
        <v>2.1899999999999999E-2</v>
      </c>
      <c r="AN138">
        <f>VLOOKUP($AD138,emission!$A$1:$CV$577,MATCH($C$6,emission!$A$1:$CV$1,0),0)</f>
        <v>0</v>
      </c>
      <c r="AO138">
        <f>VLOOKUP($AD138,excitation!$A$1:$CV$577,MATCH(C$7,excitation!$A$1:$CV$1,0),0)</f>
        <v>8.8000000000000005E-3</v>
      </c>
      <c r="AP138">
        <f>VLOOKUP($AD138,emission!$A$1:$CV$577,MATCH($C$7,emission!$A$1:$CV$1,0),0)</f>
        <v>0</v>
      </c>
      <c r="AQ138">
        <f>VLOOKUP($AD138,excitation!$A$1:$CV$577,MATCH(C$8,excitation!$A$1:$CV$1,0),0)</f>
        <v>2.7199999999999998E-2</v>
      </c>
      <c r="AR138">
        <f>VLOOKUP($AD138,emission!$A$1:$CV$577,MATCH($C$8,emission!$A$1:$CV$1,0),0)</f>
        <v>0</v>
      </c>
      <c r="AS138" t="e">
        <f>VLOOKUP($AD138,excitation!$A$1:$CV$577,MATCH(C$9,excitation!$A$1:$CV$1,0),0)</f>
        <v>#N/A</v>
      </c>
      <c r="AT138" t="e">
        <f>VLOOKUP($AD138,emission!$A$1:$CV$577,MATCH($C$9,emission!$A$1:$CV$1,0),0)</f>
        <v>#N/A</v>
      </c>
      <c r="AU138">
        <f>VLOOKUP($AD138,excitation!$A$1:$CV$577,MATCH(C$10,excitation!$A$1:$CV$1,0),0)</f>
        <v>0</v>
      </c>
      <c r="AV138">
        <f>VLOOKUP($AD138,emission!$A$1:$CV$577,MATCH($C$10,emission!$A$1:$CV$1,0),0)</f>
        <v>0</v>
      </c>
      <c r="AW138" t="e">
        <f>VLOOKUP($AD138,excitation!$A$1:$CV$577,MATCH(C$11,excitation!$A$1:$CV$1,0),0)</f>
        <v>#N/A</v>
      </c>
      <c r="AX138" t="e">
        <f>VLOOKUP($AD138,emission!$A$1:$CV$577,MATCH($C$11,emission!$A$1:$CV$1,0),0)</f>
        <v>#N/A</v>
      </c>
    </row>
    <row r="139" spans="7:50" x14ac:dyDescent="0.25">
      <c r="G139">
        <v>437</v>
      </c>
      <c r="H139" t="b">
        <f t="shared" si="51"/>
        <v>0</v>
      </c>
      <c r="I139" t="b">
        <f t="shared" si="41"/>
        <v>0</v>
      </c>
      <c r="J139">
        <f t="shared" si="52"/>
        <v>0</v>
      </c>
      <c r="K139">
        <f t="shared" si="42"/>
        <v>0.83730000000000004</v>
      </c>
      <c r="L139" t="b">
        <f t="shared" si="53"/>
        <v>0</v>
      </c>
      <c r="M139" t="b">
        <f t="shared" si="43"/>
        <v>0</v>
      </c>
      <c r="N139">
        <f t="shared" si="54"/>
        <v>7.1400000000000005E-2</v>
      </c>
      <c r="O139">
        <f t="shared" si="44"/>
        <v>0</v>
      </c>
      <c r="P139">
        <f t="shared" si="55"/>
        <v>2.2200000000000001E-2</v>
      </c>
      <c r="Q139">
        <f t="shared" si="45"/>
        <v>0</v>
      </c>
      <c r="R139">
        <f t="shared" si="56"/>
        <v>9.9000000000000008E-3</v>
      </c>
      <c r="S139">
        <f t="shared" si="46"/>
        <v>0</v>
      </c>
      <c r="T139">
        <f t="shared" si="57"/>
        <v>2.6200000000000001E-2</v>
      </c>
      <c r="U139">
        <f t="shared" si="47"/>
        <v>0</v>
      </c>
      <c r="V139" t="b">
        <f t="shared" si="58"/>
        <v>0</v>
      </c>
      <c r="W139" t="b">
        <f t="shared" si="48"/>
        <v>0</v>
      </c>
      <c r="X139">
        <f t="shared" si="59"/>
        <v>0</v>
      </c>
      <c r="Y139">
        <f t="shared" si="49"/>
        <v>0</v>
      </c>
      <c r="Z139" t="b">
        <f t="shared" si="60"/>
        <v>0</v>
      </c>
      <c r="AA139" t="b">
        <f t="shared" si="50"/>
        <v>0</v>
      </c>
      <c r="AB139">
        <v>0</v>
      </c>
      <c r="AD139" s="1">
        <v>437</v>
      </c>
      <c r="AE139" t="e">
        <f>VLOOKUP($AD139,excitation!$A$1:$CV$577,MATCH(C$2,excitation!$A$1:$CV$1,0),0)</f>
        <v>#N/A</v>
      </c>
      <c r="AF139" t="e">
        <f>VLOOKUP($AD139,emission!$A$1:$CV$577,MATCH($C$2,emission!$A$1:$CV$1,0),0)</f>
        <v>#N/A</v>
      </c>
      <c r="AG139">
        <f>VLOOKUP($AD139,excitation!$A$1:$CV$577,MATCH(C$3,excitation!$A$1:$CV$1,0),0)</f>
        <v>0</v>
      </c>
      <c r="AH139">
        <f>VLOOKUP($AD139,emission!$A$1:$CV$577,MATCH($C$3,emission!$A$1:$CV$1,0),0)</f>
        <v>0.83730000000000004</v>
      </c>
      <c r="AI139" t="e">
        <f>VLOOKUP($AD139,excitation!$A$1:$CV$577,MATCH(C$4,excitation!$A$1:$CV$1,0),0)</f>
        <v>#N/A</v>
      </c>
      <c r="AJ139" t="e">
        <f>VLOOKUP($AD139,emission!$A$1:$CV$577,MATCH($C$4,emission!$A$1:$CV$1,0),0)</f>
        <v>#N/A</v>
      </c>
      <c r="AK139">
        <f>VLOOKUP($AD139,excitation!$A$1:$CV$577,MATCH(C$5,excitation!$A$1:$CV$1,0),0)</f>
        <v>7.1400000000000005E-2</v>
      </c>
      <c r="AL139">
        <f>VLOOKUP($AD139,emission!$A$1:$CV$577,MATCH($C$5,emission!$A$1:$CV$1,0),0)</f>
        <v>0</v>
      </c>
      <c r="AM139">
        <f>VLOOKUP($AD139,excitation!$A$1:$CV$577,MATCH(C$6,excitation!$A$1:$CV$1,0),0)</f>
        <v>2.2200000000000001E-2</v>
      </c>
      <c r="AN139">
        <f>VLOOKUP($AD139,emission!$A$1:$CV$577,MATCH($C$6,emission!$A$1:$CV$1,0),0)</f>
        <v>0</v>
      </c>
      <c r="AO139">
        <f>VLOOKUP($AD139,excitation!$A$1:$CV$577,MATCH(C$7,excitation!$A$1:$CV$1,0),0)</f>
        <v>9.9000000000000008E-3</v>
      </c>
      <c r="AP139">
        <f>VLOOKUP($AD139,emission!$A$1:$CV$577,MATCH($C$7,emission!$A$1:$CV$1,0),0)</f>
        <v>0</v>
      </c>
      <c r="AQ139">
        <f>VLOOKUP($AD139,excitation!$A$1:$CV$577,MATCH(C$8,excitation!$A$1:$CV$1,0),0)</f>
        <v>2.6200000000000001E-2</v>
      </c>
      <c r="AR139">
        <f>VLOOKUP($AD139,emission!$A$1:$CV$577,MATCH($C$8,emission!$A$1:$CV$1,0),0)</f>
        <v>0</v>
      </c>
      <c r="AS139" t="e">
        <f>VLOOKUP($AD139,excitation!$A$1:$CV$577,MATCH(C$9,excitation!$A$1:$CV$1,0),0)</f>
        <v>#N/A</v>
      </c>
      <c r="AT139" t="e">
        <f>VLOOKUP($AD139,emission!$A$1:$CV$577,MATCH($C$9,emission!$A$1:$CV$1,0),0)</f>
        <v>#N/A</v>
      </c>
      <c r="AU139">
        <f>VLOOKUP($AD139,excitation!$A$1:$CV$577,MATCH(C$10,excitation!$A$1:$CV$1,0),0)</f>
        <v>0</v>
      </c>
      <c r="AV139">
        <f>VLOOKUP($AD139,emission!$A$1:$CV$577,MATCH($C$10,emission!$A$1:$CV$1,0),0)</f>
        <v>0</v>
      </c>
      <c r="AW139" t="e">
        <f>VLOOKUP($AD139,excitation!$A$1:$CV$577,MATCH(C$11,excitation!$A$1:$CV$1,0),0)</f>
        <v>#N/A</v>
      </c>
      <c r="AX139" t="e">
        <f>VLOOKUP($AD139,emission!$A$1:$CV$577,MATCH($C$11,emission!$A$1:$CV$1,0),0)</f>
        <v>#N/A</v>
      </c>
    </row>
    <row r="140" spans="7:50" x14ac:dyDescent="0.25">
      <c r="G140">
        <v>438</v>
      </c>
      <c r="H140" t="b">
        <f t="shared" si="51"/>
        <v>0</v>
      </c>
      <c r="I140" t="b">
        <f t="shared" si="41"/>
        <v>0</v>
      </c>
      <c r="J140">
        <f t="shared" si="52"/>
        <v>0</v>
      </c>
      <c r="K140">
        <f t="shared" si="42"/>
        <v>0.8478</v>
      </c>
      <c r="L140" t="b">
        <f t="shared" si="53"/>
        <v>0</v>
      </c>
      <c r="M140" t="b">
        <f t="shared" si="43"/>
        <v>0</v>
      </c>
      <c r="N140">
        <f t="shared" si="54"/>
        <v>7.4700000000000003E-2</v>
      </c>
      <c r="O140">
        <f t="shared" si="44"/>
        <v>0</v>
      </c>
      <c r="P140">
        <f t="shared" si="55"/>
        <v>2.2700000000000001E-2</v>
      </c>
      <c r="Q140">
        <f t="shared" si="45"/>
        <v>0</v>
      </c>
      <c r="R140">
        <f t="shared" si="56"/>
        <v>1.01E-2</v>
      </c>
      <c r="S140">
        <f t="shared" si="46"/>
        <v>0</v>
      </c>
      <c r="T140">
        <f t="shared" si="57"/>
        <v>2.64E-2</v>
      </c>
      <c r="U140">
        <f t="shared" si="47"/>
        <v>0</v>
      </c>
      <c r="V140" t="b">
        <f t="shared" si="58"/>
        <v>0</v>
      </c>
      <c r="W140" t="b">
        <f t="shared" si="48"/>
        <v>0</v>
      </c>
      <c r="X140">
        <f t="shared" si="59"/>
        <v>0</v>
      </c>
      <c r="Y140">
        <f t="shared" si="49"/>
        <v>0</v>
      </c>
      <c r="Z140" t="b">
        <f t="shared" si="60"/>
        <v>0</v>
      </c>
      <c r="AA140" t="b">
        <f t="shared" si="50"/>
        <v>0</v>
      </c>
      <c r="AB140">
        <v>0</v>
      </c>
      <c r="AD140" s="1">
        <v>438</v>
      </c>
      <c r="AE140" t="e">
        <f>VLOOKUP($AD140,excitation!$A$1:$CV$577,MATCH(C$2,excitation!$A$1:$CV$1,0),0)</f>
        <v>#N/A</v>
      </c>
      <c r="AF140" t="e">
        <f>VLOOKUP($AD140,emission!$A$1:$CV$577,MATCH($C$2,emission!$A$1:$CV$1,0),0)</f>
        <v>#N/A</v>
      </c>
      <c r="AG140">
        <f>VLOOKUP($AD140,excitation!$A$1:$CV$577,MATCH(C$3,excitation!$A$1:$CV$1,0),0)</f>
        <v>0</v>
      </c>
      <c r="AH140">
        <f>VLOOKUP($AD140,emission!$A$1:$CV$577,MATCH($C$3,emission!$A$1:$CV$1,0),0)</f>
        <v>0.8478</v>
      </c>
      <c r="AI140" t="e">
        <f>VLOOKUP($AD140,excitation!$A$1:$CV$577,MATCH(C$4,excitation!$A$1:$CV$1,0),0)</f>
        <v>#N/A</v>
      </c>
      <c r="AJ140" t="e">
        <f>VLOOKUP($AD140,emission!$A$1:$CV$577,MATCH($C$4,emission!$A$1:$CV$1,0),0)</f>
        <v>#N/A</v>
      </c>
      <c r="AK140">
        <f>VLOOKUP($AD140,excitation!$A$1:$CV$577,MATCH(C$5,excitation!$A$1:$CV$1,0),0)</f>
        <v>7.4700000000000003E-2</v>
      </c>
      <c r="AL140">
        <f>VLOOKUP($AD140,emission!$A$1:$CV$577,MATCH($C$5,emission!$A$1:$CV$1,0),0)</f>
        <v>0</v>
      </c>
      <c r="AM140">
        <f>VLOOKUP($AD140,excitation!$A$1:$CV$577,MATCH(C$6,excitation!$A$1:$CV$1,0),0)</f>
        <v>2.2700000000000001E-2</v>
      </c>
      <c r="AN140">
        <f>VLOOKUP($AD140,emission!$A$1:$CV$577,MATCH($C$6,emission!$A$1:$CV$1,0),0)</f>
        <v>0</v>
      </c>
      <c r="AO140">
        <f>VLOOKUP($AD140,excitation!$A$1:$CV$577,MATCH(C$7,excitation!$A$1:$CV$1,0),0)</f>
        <v>1.01E-2</v>
      </c>
      <c r="AP140">
        <f>VLOOKUP($AD140,emission!$A$1:$CV$577,MATCH($C$7,emission!$A$1:$CV$1,0),0)</f>
        <v>0</v>
      </c>
      <c r="AQ140">
        <f>VLOOKUP($AD140,excitation!$A$1:$CV$577,MATCH(C$8,excitation!$A$1:$CV$1,0),0)</f>
        <v>2.64E-2</v>
      </c>
      <c r="AR140">
        <f>VLOOKUP($AD140,emission!$A$1:$CV$577,MATCH($C$8,emission!$A$1:$CV$1,0),0)</f>
        <v>0</v>
      </c>
      <c r="AS140" t="e">
        <f>VLOOKUP($AD140,excitation!$A$1:$CV$577,MATCH(C$9,excitation!$A$1:$CV$1,0),0)</f>
        <v>#N/A</v>
      </c>
      <c r="AT140" t="e">
        <f>VLOOKUP($AD140,emission!$A$1:$CV$577,MATCH($C$9,emission!$A$1:$CV$1,0),0)</f>
        <v>#N/A</v>
      </c>
      <c r="AU140">
        <f>VLOOKUP($AD140,excitation!$A$1:$CV$577,MATCH(C$10,excitation!$A$1:$CV$1,0),0)</f>
        <v>0</v>
      </c>
      <c r="AV140">
        <f>VLOOKUP($AD140,emission!$A$1:$CV$577,MATCH($C$10,emission!$A$1:$CV$1,0),0)</f>
        <v>0</v>
      </c>
      <c r="AW140" t="e">
        <f>VLOOKUP($AD140,excitation!$A$1:$CV$577,MATCH(C$11,excitation!$A$1:$CV$1,0),0)</f>
        <v>#N/A</v>
      </c>
      <c r="AX140" t="e">
        <f>VLOOKUP($AD140,emission!$A$1:$CV$577,MATCH($C$11,emission!$A$1:$CV$1,0),0)</f>
        <v>#N/A</v>
      </c>
    </row>
    <row r="141" spans="7:50" x14ac:dyDescent="0.25">
      <c r="G141">
        <v>439</v>
      </c>
      <c r="H141" t="b">
        <f t="shared" si="51"/>
        <v>0</v>
      </c>
      <c r="I141" t="b">
        <f t="shared" si="41"/>
        <v>0</v>
      </c>
      <c r="J141">
        <f t="shared" si="52"/>
        <v>0</v>
      </c>
      <c r="K141">
        <f t="shared" si="42"/>
        <v>0.8569</v>
      </c>
      <c r="L141" t="b">
        <f t="shared" si="53"/>
        <v>0</v>
      </c>
      <c r="M141" t="b">
        <f t="shared" si="43"/>
        <v>0</v>
      </c>
      <c r="N141">
        <f t="shared" si="54"/>
        <v>7.8200000000000006E-2</v>
      </c>
      <c r="O141">
        <f t="shared" si="44"/>
        <v>0</v>
      </c>
      <c r="P141">
        <f t="shared" si="55"/>
        <v>2.3400000000000001E-2</v>
      </c>
      <c r="Q141">
        <f t="shared" si="45"/>
        <v>0</v>
      </c>
      <c r="R141">
        <f t="shared" si="56"/>
        <v>1.1599999999999999E-2</v>
      </c>
      <c r="S141">
        <f t="shared" si="46"/>
        <v>0</v>
      </c>
      <c r="T141">
        <f t="shared" si="57"/>
        <v>2.5700000000000001E-2</v>
      </c>
      <c r="U141">
        <f t="shared" si="47"/>
        <v>0</v>
      </c>
      <c r="V141" t="b">
        <f t="shared" si="58"/>
        <v>0</v>
      </c>
      <c r="W141" t="b">
        <f t="shared" si="48"/>
        <v>0</v>
      </c>
      <c r="X141">
        <f t="shared" si="59"/>
        <v>0</v>
      </c>
      <c r="Y141">
        <f t="shared" si="49"/>
        <v>0</v>
      </c>
      <c r="Z141" t="b">
        <f t="shared" si="60"/>
        <v>0</v>
      </c>
      <c r="AA141" t="b">
        <f t="shared" si="50"/>
        <v>0</v>
      </c>
      <c r="AB141">
        <v>0</v>
      </c>
      <c r="AD141" s="1">
        <v>439</v>
      </c>
      <c r="AE141" t="e">
        <f>VLOOKUP($AD141,excitation!$A$1:$CV$577,MATCH(C$2,excitation!$A$1:$CV$1,0),0)</f>
        <v>#N/A</v>
      </c>
      <c r="AF141" t="e">
        <f>VLOOKUP($AD141,emission!$A$1:$CV$577,MATCH($C$2,emission!$A$1:$CV$1,0),0)</f>
        <v>#N/A</v>
      </c>
      <c r="AG141">
        <f>VLOOKUP($AD141,excitation!$A$1:$CV$577,MATCH(C$3,excitation!$A$1:$CV$1,0),0)</f>
        <v>0</v>
      </c>
      <c r="AH141">
        <f>VLOOKUP($AD141,emission!$A$1:$CV$577,MATCH($C$3,emission!$A$1:$CV$1,0),0)</f>
        <v>0.8569</v>
      </c>
      <c r="AI141" t="e">
        <f>VLOOKUP($AD141,excitation!$A$1:$CV$577,MATCH(C$4,excitation!$A$1:$CV$1,0),0)</f>
        <v>#N/A</v>
      </c>
      <c r="AJ141" t="e">
        <f>VLOOKUP($AD141,emission!$A$1:$CV$577,MATCH($C$4,emission!$A$1:$CV$1,0),0)</f>
        <v>#N/A</v>
      </c>
      <c r="AK141">
        <f>VLOOKUP($AD141,excitation!$A$1:$CV$577,MATCH(C$5,excitation!$A$1:$CV$1,0),0)</f>
        <v>7.8200000000000006E-2</v>
      </c>
      <c r="AL141">
        <f>VLOOKUP($AD141,emission!$A$1:$CV$577,MATCH($C$5,emission!$A$1:$CV$1,0),0)</f>
        <v>0</v>
      </c>
      <c r="AM141">
        <f>VLOOKUP($AD141,excitation!$A$1:$CV$577,MATCH(C$6,excitation!$A$1:$CV$1,0),0)</f>
        <v>2.3400000000000001E-2</v>
      </c>
      <c r="AN141">
        <f>VLOOKUP($AD141,emission!$A$1:$CV$577,MATCH($C$6,emission!$A$1:$CV$1,0),0)</f>
        <v>0</v>
      </c>
      <c r="AO141">
        <f>VLOOKUP($AD141,excitation!$A$1:$CV$577,MATCH(C$7,excitation!$A$1:$CV$1,0),0)</f>
        <v>1.1599999999999999E-2</v>
      </c>
      <c r="AP141">
        <f>VLOOKUP($AD141,emission!$A$1:$CV$577,MATCH($C$7,emission!$A$1:$CV$1,0),0)</f>
        <v>0</v>
      </c>
      <c r="AQ141">
        <f>VLOOKUP($AD141,excitation!$A$1:$CV$577,MATCH(C$8,excitation!$A$1:$CV$1,0),0)</f>
        <v>2.5700000000000001E-2</v>
      </c>
      <c r="AR141">
        <f>VLOOKUP($AD141,emission!$A$1:$CV$577,MATCH($C$8,emission!$A$1:$CV$1,0),0)</f>
        <v>0</v>
      </c>
      <c r="AS141" t="e">
        <f>VLOOKUP($AD141,excitation!$A$1:$CV$577,MATCH(C$9,excitation!$A$1:$CV$1,0),0)</f>
        <v>#N/A</v>
      </c>
      <c r="AT141" t="e">
        <f>VLOOKUP($AD141,emission!$A$1:$CV$577,MATCH($C$9,emission!$A$1:$CV$1,0),0)</f>
        <v>#N/A</v>
      </c>
      <c r="AU141">
        <f>VLOOKUP($AD141,excitation!$A$1:$CV$577,MATCH(C$10,excitation!$A$1:$CV$1,0),0)</f>
        <v>0</v>
      </c>
      <c r="AV141">
        <f>VLOOKUP($AD141,emission!$A$1:$CV$577,MATCH($C$10,emission!$A$1:$CV$1,0),0)</f>
        <v>0</v>
      </c>
      <c r="AW141" t="e">
        <f>VLOOKUP($AD141,excitation!$A$1:$CV$577,MATCH(C$11,excitation!$A$1:$CV$1,0),0)</f>
        <v>#N/A</v>
      </c>
      <c r="AX141" t="e">
        <f>VLOOKUP($AD141,emission!$A$1:$CV$577,MATCH($C$11,emission!$A$1:$CV$1,0),0)</f>
        <v>#N/A</v>
      </c>
    </row>
    <row r="142" spans="7:50" x14ac:dyDescent="0.25">
      <c r="G142">
        <v>440</v>
      </c>
      <c r="H142" t="b">
        <f t="shared" si="51"/>
        <v>0</v>
      </c>
      <c r="I142" t="b">
        <f t="shared" si="41"/>
        <v>0</v>
      </c>
      <c r="J142">
        <f t="shared" si="52"/>
        <v>0</v>
      </c>
      <c r="K142">
        <f t="shared" si="42"/>
        <v>0.86980000000000002</v>
      </c>
      <c r="L142" t="b">
        <f t="shared" si="53"/>
        <v>0</v>
      </c>
      <c r="M142" t="b">
        <f t="shared" si="43"/>
        <v>0</v>
      </c>
      <c r="N142">
        <f t="shared" si="54"/>
        <v>8.2699999999999996E-2</v>
      </c>
      <c r="O142">
        <f t="shared" si="44"/>
        <v>0</v>
      </c>
      <c r="P142">
        <f t="shared" si="55"/>
        <v>2.46E-2</v>
      </c>
      <c r="Q142">
        <f t="shared" si="45"/>
        <v>0</v>
      </c>
      <c r="R142">
        <f t="shared" si="56"/>
        <v>1.06E-2</v>
      </c>
      <c r="S142">
        <f t="shared" si="46"/>
        <v>0</v>
      </c>
      <c r="T142">
        <f t="shared" si="57"/>
        <v>2.4899999999999999E-2</v>
      </c>
      <c r="U142">
        <f t="shared" si="47"/>
        <v>0</v>
      </c>
      <c r="V142" t="b">
        <f t="shared" si="58"/>
        <v>0</v>
      </c>
      <c r="W142" t="b">
        <f t="shared" si="48"/>
        <v>0</v>
      </c>
      <c r="X142">
        <f t="shared" si="59"/>
        <v>0</v>
      </c>
      <c r="Y142">
        <f t="shared" si="49"/>
        <v>0</v>
      </c>
      <c r="Z142" t="b">
        <f t="shared" si="60"/>
        <v>0</v>
      </c>
      <c r="AA142" t="b">
        <f t="shared" si="50"/>
        <v>0</v>
      </c>
      <c r="AB142">
        <v>0</v>
      </c>
      <c r="AD142" s="1">
        <v>440</v>
      </c>
      <c r="AE142" t="e">
        <f>VLOOKUP($AD142,excitation!$A$1:$CV$577,MATCH(C$2,excitation!$A$1:$CV$1,0),0)</f>
        <v>#N/A</v>
      </c>
      <c r="AF142" t="e">
        <f>VLOOKUP($AD142,emission!$A$1:$CV$577,MATCH($C$2,emission!$A$1:$CV$1,0),0)</f>
        <v>#N/A</v>
      </c>
      <c r="AG142">
        <f>VLOOKUP($AD142,excitation!$A$1:$CV$577,MATCH(C$3,excitation!$A$1:$CV$1,0),0)</f>
        <v>0</v>
      </c>
      <c r="AH142">
        <f>VLOOKUP($AD142,emission!$A$1:$CV$577,MATCH($C$3,emission!$A$1:$CV$1,0),0)</f>
        <v>0.86980000000000002</v>
      </c>
      <c r="AI142" t="e">
        <f>VLOOKUP($AD142,excitation!$A$1:$CV$577,MATCH(C$4,excitation!$A$1:$CV$1,0),0)</f>
        <v>#N/A</v>
      </c>
      <c r="AJ142" t="e">
        <f>VLOOKUP($AD142,emission!$A$1:$CV$577,MATCH($C$4,emission!$A$1:$CV$1,0),0)</f>
        <v>#N/A</v>
      </c>
      <c r="AK142">
        <f>VLOOKUP($AD142,excitation!$A$1:$CV$577,MATCH(C$5,excitation!$A$1:$CV$1,0),0)</f>
        <v>8.2699999999999996E-2</v>
      </c>
      <c r="AL142">
        <f>VLOOKUP($AD142,emission!$A$1:$CV$577,MATCH($C$5,emission!$A$1:$CV$1,0),0)</f>
        <v>0</v>
      </c>
      <c r="AM142">
        <f>VLOOKUP($AD142,excitation!$A$1:$CV$577,MATCH(C$6,excitation!$A$1:$CV$1,0),0)</f>
        <v>2.46E-2</v>
      </c>
      <c r="AN142">
        <f>VLOOKUP($AD142,emission!$A$1:$CV$577,MATCH($C$6,emission!$A$1:$CV$1,0),0)</f>
        <v>0</v>
      </c>
      <c r="AO142">
        <f>VLOOKUP($AD142,excitation!$A$1:$CV$577,MATCH(C$7,excitation!$A$1:$CV$1,0),0)</f>
        <v>1.06E-2</v>
      </c>
      <c r="AP142">
        <f>VLOOKUP($AD142,emission!$A$1:$CV$577,MATCH($C$7,emission!$A$1:$CV$1,0),0)</f>
        <v>0</v>
      </c>
      <c r="AQ142">
        <f>VLOOKUP($AD142,excitation!$A$1:$CV$577,MATCH(C$8,excitation!$A$1:$CV$1,0),0)</f>
        <v>2.4899999999999999E-2</v>
      </c>
      <c r="AR142">
        <f>VLOOKUP($AD142,emission!$A$1:$CV$577,MATCH($C$8,emission!$A$1:$CV$1,0),0)</f>
        <v>0</v>
      </c>
      <c r="AS142" t="e">
        <f>VLOOKUP($AD142,excitation!$A$1:$CV$577,MATCH(C$9,excitation!$A$1:$CV$1,0),0)</f>
        <v>#N/A</v>
      </c>
      <c r="AT142" t="e">
        <f>VLOOKUP($AD142,emission!$A$1:$CV$577,MATCH($C$9,emission!$A$1:$CV$1,0),0)</f>
        <v>#N/A</v>
      </c>
      <c r="AU142">
        <f>VLOOKUP($AD142,excitation!$A$1:$CV$577,MATCH(C$10,excitation!$A$1:$CV$1,0),0)</f>
        <v>0</v>
      </c>
      <c r="AV142">
        <f>VLOOKUP($AD142,emission!$A$1:$CV$577,MATCH($C$10,emission!$A$1:$CV$1,0),0)</f>
        <v>0</v>
      </c>
      <c r="AW142" t="e">
        <f>VLOOKUP($AD142,excitation!$A$1:$CV$577,MATCH(C$11,excitation!$A$1:$CV$1,0),0)</f>
        <v>#N/A</v>
      </c>
      <c r="AX142" t="e">
        <f>VLOOKUP($AD142,emission!$A$1:$CV$577,MATCH($C$11,emission!$A$1:$CV$1,0),0)</f>
        <v>#N/A</v>
      </c>
    </row>
    <row r="143" spans="7:50" x14ac:dyDescent="0.25">
      <c r="G143">
        <v>441</v>
      </c>
      <c r="H143" t="b">
        <f t="shared" si="51"/>
        <v>0</v>
      </c>
      <c r="I143" t="b">
        <f t="shared" si="41"/>
        <v>0</v>
      </c>
      <c r="J143">
        <f t="shared" si="52"/>
        <v>0</v>
      </c>
      <c r="K143">
        <f t="shared" si="42"/>
        <v>0.89659999999999995</v>
      </c>
      <c r="L143" t="b">
        <f t="shared" si="53"/>
        <v>0</v>
      </c>
      <c r="M143" t="b">
        <f t="shared" si="43"/>
        <v>0</v>
      </c>
      <c r="N143">
        <f t="shared" si="54"/>
        <v>8.6900000000000005E-2</v>
      </c>
      <c r="O143">
        <f t="shared" si="44"/>
        <v>0</v>
      </c>
      <c r="P143">
        <f t="shared" si="55"/>
        <v>2.5700000000000001E-2</v>
      </c>
      <c r="Q143">
        <f t="shared" si="45"/>
        <v>0</v>
      </c>
      <c r="R143">
        <f t="shared" si="56"/>
        <v>1.06E-2</v>
      </c>
      <c r="S143">
        <f t="shared" si="46"/>
        <v>0</v>
      </c>
      <c r="T143">
        <f t="shared" si="57"/>
        <v>2.4400000000000002E-2</v>
      </c>
      <c r="U143">
        <f t="shared" si="47"/>
        <v>0</v>
      </c>
      <c r="V143" t="b">
        <f t="shared" si="58"/>
        <v>0</v>
      </c>
      <c r="W143" t="b">
        <f t="shared" si="48"/>
        <v>0</v>
      </c>
      <c r="X143">
        <f t="shared" si="59"/>
        <v>0</v>
      </c>
      <c r="Y143">
        <f t="shared" si="49"/>
        <v>0</v>
      </c>
      <c r="Z143" t="b">
        <f t="shared" si="60"/>
        <v>0</v>
      </c>
      <c r="AA143" t="b">
        <f t="shared" si="50"/>
        <v>0</v>
      </c>
      <c r="AB143">
        <v>0</v>
      </c>
      <c r="AD143" s="1">
        <v>441</v>
      </c>
      <c r="AE143" t="e">
        <f>VLOOKUP($AD143,excitation!$A$1:$CV$577,MATCH(C$2,excitation!$A$1:$CV$1,0),0)</f>
        <v>#N/A</v>
      </c>
      <c r="AF143" t="e">
        <f>VLOOKUP($AD143,emission!$A$1:$CV$577,MATCH($C$2,emission!$A$1:$CV$1,0),0)</f>
        <v>#N/A</v>
      </c>
      <c r="AG143">
        <f>VLOOKUP($AD143,excitation!$A$1:$CV$577,MATCH(C$3,excitation!$A$1:$CV$1,0),0)</f>
        <v>0</v>
      </c>
      <c r="AH143">
        <f>VLOOKUP($AD143,emission!$A$1:$CV$577,MATCH($C$3,emission!$A$1:$CV$1,0),0)</f>
        <v>0.89659999999999995</v>
      </c>
      <c r="AI143" t="e">
        <f>VLOOKUP($AD143,excitation!$A$1:$CV$577,MATCH(C$4,excitation!$A$1:$CV$1,0),0)</f>
        <v>#N/A</v>
      </c>
      <c r="AJ143" t="e">
        <f>VLOOKUP($AD143,emission!$A$1:$CV$577,MATCH($C$4,emission!$A$1:$CV$1,0),0)</f>
        <v>#N/A</v>
      </c>
      <c r="AK143">
        <f>VLOOKUP($AD143,excitation!$A$1:$CV$577,MATCH(C$5,excitation!$A$1:$CV$1,0),0)</f>
        <v>8.6900000000000005E-2</v>
      </c>
      <c r="AL143">
        <f>VLOOKUP($AD143,emission!$A$1:$CV$577,MATCH($C$5,emission!$A$1:$CV$1,0),0)</f>
        <v>0</v>
      </c>
      <c r="AM143">
        <f>VLOOKUP($AD143,excitation!$A$1:$CV$577,MATCH(C$6,excitation!$A$1:$CV$1,0),0)</f>
        <v>2.5700000000000001E-2</v>
      </c>
      <c r="AN143">
        <f>VLOOKUP($AD143,emission!$A$1:$CV$577,MATCH($C$6,emission!$A$1:$CV$1,0),0)</f>
        <v>0</v>
      </c>
      <c r="AO143">
        <f>VLOOKUP($AD143,excitation!$A$1:$CV$577,MATCH(C$7,excitation!$A$1:$CV$1,0),0)</f>
        <v>1.06E-2</v>
      </c>
      <c r="AP143">
        <f>VLOOKUP($AD143,emission!$A$1:$CV$577,MATCH($C$7,emission!$A$1:$CV$1,0),0)</f>
        <v>0</v>
      </c>
      <c r="AQ143">
        <f>VLOOKUP($AD143,excitation!$A$1:$CV$577,MATCH(C$8,excitation!$A$1:$CV$1,0),0)</f>
        <v>2.4400000000000002E-2</v>
      </c>
      <c r="AR143">
        <f>VLOOKUP($AD143,emission!$A$1:$CV$577,MATCH($C$8,emission!$A$1:$CV$1,0),0)</f>
        <v>0</v>
      </c>
      <c r="AS143" t="e">
        <f>VLOOKUP($AD143,excitation!$A$1:$CV$577,MATCH(C$9,excitation!$A$1:$CV$1,0),0)</f>
        <v>#N/A</v>
      </c>
      <c r="AT143" t="e">
        <f>VLOOKUP($AD143,emission!$A$1:$CV$577,MATCH($C$9,emission!$A$1:$CV$1,0),0)</f>
        <v>#N/A</v>
      </c>
      <c r="AU143">
        <f>VLOOKUP($AD143,excitation!$A$1:$CV$577,MATCH(C$10,excitation!$A$1:$CV$1,0),0)</f>
        <v>0</v>
      </c>
      <c r="AV143">
        <f>VLOOKUP($AD143,emission!$A$1:$CV$577,MATCH($C$10,emission!$A$1:$CV$1,0),0)</f>
        <v>0</v>
      </c>
      <c r="AW143" t="e">
        <f>VLOOKUP($AD143,excitation!$A$1:$CV$577,MATCH(C$11,excitation!$A$1:$CV$1,0),0)</f>
        <v>#N/A</v>
      </c>
      <c r="AX143" t="e">
        <f>VLOOKUP($AD143,emission!$A$1:$CV$577,MATCH($C$11,emission!$A$1:$CV$1,0),0)</f>
        <v>#N/A</v>
      </c>
    </row>
    <row r="144" spans="7:50" x14ac:dyDescent="0.25">
      <c r="G144">
        <v>442</v>
      </c>
      <c r="H144" t="b">
        <f t="shared" si="51"/>
        <v>0</v>
      </c>
      <c r="I144" t="b">
        <f t="shared" si="41"/>
        <v>0</v>
      </c>
      <c r="J144">
        <f t="shared" si="52"/>
        <v>0</v>
      </c>
      <c r="K144">
        <f t="shared" si="42"/>
        <v>0.91290000000000004</v>
      </c>
      <c r="L144" t="b">
        <f t="shared" si="53"/>
        <v>0</v>
      </c>
      <c r="M144" t="b">
        <f t="shared" si="43"/>
        <v>0</v>
      </c>
      <c r="N144">
        <f t="shared" si="54"/>
        <v>9.0700000000000003E-2</v>
      </c>
      <c r="O144">
        <f t="shared" si="44"/>
        <v>0</v>
      </c>
      <c r="P144">
        <f t="shared" si="55"/>
        <v>2.64E-2</v>
      </c>
      <c r="Q144">
        <f t="shared" si="45"/>
        <v>0</v>
      </c>
      <c r="R144">
        <f t="shared" si="56"/>
        <v>1.12E-2</v>
      </c>
      <c r="S144">
        <f t="shared" si="46"/>
        <v>0</v>
      </c>
      <c r="T144">
        <f t="shared" si="57"/>
        <v>2.3800000000000002E-2</v>
      </c>
      <c r="U144">
        <f t="shared" si="47"/>
        <v>0</v>
      </c>
      <c r="V144" t="b">
        <f t="shared" si="58"/>
        <v>0</v>
      </c>
      <c r="W144" t="b">
        <f t="shared" si="48"/>
        <v>0</v>
      </c>
      <c r="X144">
        <f t="shared" si="59"/>
        <v>0</v>
      </c>
      <c r="Y144">
        <f t="shared" si="49"/>
        <v>0</v>
      </c>
      <c r="Z144" t="b">
        <f t="shared" si="60"/>
        <v>0</v>
      </c>
      <c r="AA144" t="b">
        <f t="shared" si="50"/>
        <v>0</v>
      </c>
      <c r="AB144">
        <v>0</v>
      </c>
      <c r="AD144" s="1">
        <v>442</v>
      </c>
      <c r="AE144" t="e">
        <f>VLOOKUP($AD144,excitation!$A$1:$CV$577,MATCH(C$2,excitation!$A$1:$CV$1,0),0)</f>
        <v>#N/A</v>
      </c>
      <c r="AF144" t="e">
        <f>VLOOKUP($AD144,emission!$A$1:$CV$577,MATCH($C$2,emission!$A$1:$CV$1,0),0)</f>
        <v>#N/A</v>
      </c>
      <c r="AG144">
        <f>VLOOKUP($AD144,excitation!$A$1:$CV$577,MATCH(C$3,excitation!$A$1:$CV$1,0),0)</f>
        <v>0</v>
      </c>
      <c r="AH144">
        <f>VLOOKUP($AD144,emission!$A$1:$CV$577,MATCH($C$3,emission!$A$1:$CV$1,0),0)</f>
        <v>0.91290000000000004</v>
      </c>
      <c r="AI144" t="e">
        <f>VLOOKUP($AD144,excitation!$A$1:$CV$577,MATCH(C$4,excitation!$A$1:$CV$1,0),0)</f>
        <v>#N/A</v>
      </c>
      <c r="AJ144" t="e">
        <f>VLOOKUP($AD144,emission!$A$1:$CV$577,MATCH($C$4,emission!$A$1:$CV$1,0),0)</f>
        <v>#N/A</v>
      </c>
      <c r="AK144">
        <f>VLOOKUP($AD144,excitation!$A$1:$CV$577,MATCH(C$5,excitation!$A$1:$CV$1,0),0)</f>
        <v>9.0700000000000003E-2</v>
      </c>
      <c r="AL144">
        <f>VLOOKUP($AD144,emission!$A$1:$CV$577,MATCH($C$5,emission!$A$1:$CV$1,0),0)</f>
        <v>0</v>
      </c>
      <c r="AM144">
        <f>VLOOKUP($AD144,excitation!$A$1:$CV$577,MATCH(C$6,excitation!$A$1:$CV$1,0),0)</f>
        <v>2.64E-2</v>
      </c>
      <c r="AN144">
        <f>VLOOKUP($AD144,emission!$A$1:$CV$577,MATCH($C$6,emission!$A$1:$CV$1,0),0)</f>
        <v>0</v>
      </c>
      <c r="AO144">
        <f>VLOOKUP($AD144,excitation!$A$1:$CV$577,MATCH(C$7,excitation!$A$1:$CV$1,0),0)</f>
        <v>1.12E-2</v>
      </c>
      <c r="AP144">
        <f>VLOOKUP($AD144,emission!$A$1:$CV$577,MATCH($C$7,emission!$A$1:$CV$1,0),0)</f>
        <v>0</v>
      </c>
      <c r="AQ144">
        <f>VLOOKUP($AD144,excitation!$A$1:$CV$577,MATCH(C$8,excitation!$A$1:$CV$1,0),0)</f>
        <v>2.3800000000000002E-2</v>
      </c>
      <c r="AR144">
        <f>VLOOKUP($AD144,emission!$A$1:$CV$577,MATCH($C$8,emission!$A$1:$CV$1,0),0)</f>
        <v>0</v>
      </c>
      <c r="AS144" t="e">
        <f>VLOOKUP($AD144,excitation!$A$1:$CV$577,MATCH(C$9,excitation!$A$1:$CV$1,0),0)</f>
        <v>#N/A</v>
      </c>
      <c r="AT144" t="e">
        <f>VLOOKUP($AD144,emission!$A$1:$CV$577,MATCH($C$9,emission!$A$1:$CV$1,0),0)</f>
        <v>#N/A</v>
      </c>
      <c r="AU144">
        <f>VLOOKUP($AD144,excitation!$A$1:$CV$577,MATCH(C$10,excitation!$A$1:$CV$1,0),0)</f>
        <v>0</v>
      </c>
      <c r="AV144">
        <f>VLOOKUP($AD144,emission!$A$1:$CV$577,MATCH($C$10,emission!$A$1:$CV$1,0),0)</f>
        <v>0</v>
      </c>
      <c r="AW144" t="e">
        <f>VLOOKUP($AD144,excitation!$A$1:$CV$577,MATCH(C$11,excitation!$A$1:$CV$1,0),0)</f>
        <v>#N/A</v>
      </c>
      <c r="AX144" t="e">
        <f>VLOOKUP($AD144,emission!$A$1:$CV$577,MATCH($C$11,emission!$A$1:$CV$1,0),0)</f>
        <v>#N/A</v>
      </c>
    </row>
    <row r="145" spans="7:50" x14ac:dyDescent="0.25">
      <c r="G145">
        <v>443</v>
      </c>
      <c r="H145" t="b">
        <f t="shared" si="51"/>
        <v>0</v>
      </c>
      <c r="I145" t="b">
        <f t="shared" si="41"/>
        <v>0</v>
      </c>
      <c r="J145">
        <f t="shared" si="52"/>
        <v>0</v>
      </c>
      <c r="K145">
        <f t="shared" si="42"/>
        <v>0.91320000000000001</v>
      </c>
      <c r="L145" t="b">
        <f t="shared" si="53"/>
        <v>0</v>
      </c>
      <c r="M145" t="b">
        <f t="shared" si="43"/>
        <v>0</v>
      </c>
      <c r="N145">
        <f t="shared" si="54"/>
        <v>9.5600000000000004E-2</v>
      </c>
      <c r="O145">
        <f t="shared" si="44"/>
        <v>0</v>
      </c>
      <c r="P145">
        <f t="shared" si="55"/>
        <v>2.7799999999999998E-2</v>
      </c>
      <c r="Q145">
        <f t="shared" si="45"/>
        <v>0</v>
      </c>
      <c r="R145">
        <f t="shared" si="56"/>
        <v>1.2E-2</v>
      </c>
      <c r="S145">
        <f t="shared" si="46"/>
        <v>0</v>
      </c>
      <c r="T145">
        <f t="shared" si="57"/>
        <v>2.3800000000000002E-2</v>
      </c>
      <c r="U145">
        <f t="shared" si="47"/>
        <v>0</v>
      </c>
      <c r="V145" t="b">
        <f t="shared" si="58"/>
        <v>0</v>
      </c>
      <c r="W145" t="b">
        <f t="shared" si="48"/>
        <v>0</v>
      </c>
      <c r="X145">
        <f t="shared" si="59"/>
        <v>0</v>
      </c>
      <c r="Y145">
        <f t="shared" si="49"/>
        <v>0</v>
      </c>
      <c r="Z145" t="b">
        <f t="shared" si="60"/>
        <v>0</v>
      </c>
      <c r="AA145" t="b">
        <f t="shared" si="50"/>
        <v>0</v>
      </c>
      <c r="AB145">
        <v>0</v>
      </c>
      <c r="AD145" s="1">
        <v>443</v>
      </c>
      <c r="AE145" t="e">
        <f>VLOOKUP($AD145,excitation!$A$1:$CV$577,MATCH(C$2,excitation!$A$1:$CV$1,0),0)</f>
        <v>#N/A</v>
      </c>
      <c r="AF145" t="e">
        <f>VLOOKUP($AD145,emission!$A$1:$CV$577,MATCH($C$2,emission!$A$1:$CV$1,0),0)</f>
        <v>#N/A</v>
      </c>
      <c r="AG145">
        <f>VLOOKUP($AD145,excitation!$A$1:$CV$577,MATCH(C$3,excitation!$A$1:$CV$1,0),0)</f>
        <v>0</v>
      </c>
      <c r="AH145">
        <f>VLOOKUP($AD145,emission!$A$1:$CV$577,MATCH($C$3,emission!$A$1:$CV$1,0),0)</f>
        <v>0.91320000000000001</v>
      </c>
      <c r="AI145" t="e">
        <f>VLOOKUP($AD145,excitation!$A$1:$CV$577,MATCH(C$4,excitation!$A$1:$CV$1,0),0)</f>
        <v>#N/A</v>
      </c>
      <c r="AJ145" t="e">
        <f>VLOOKUP($AD145,emission!$A$1:$CV$577,MATCH($C$4,emission!$A$1:$CV$1,0),0)</f>
        <v>#N/A</v>
      </c>
      <c r="AK145">
        <f>VLOOKUP($AD145,excitation!$A$1:$CV$577,MATCH(C$5,excitation!$A$1:$CV$1,0),0)</f>
        <v>9.5600000000000004E-2</v>
      </c>
      <c r="AL145">
        <f>VLOOKUP($AD145,emission!$A$1:$CV$577,MATCH($C$5,emission!$A$1:$CV$1,0),0)</f>
        <v>0</v>
      </c>
      <c r="AM145">
        <f>VLOOKUP($AD145,excitation!$A$1:$CV$577,MATCH(C$6,excitation!$A$1:$CV$1,0),0)</f>
        <v>2.7799999999999998E-2</v>
      </c>
      <c r="AN145">
        <f>VLOOKUP($AD145,emission!$A$1:$CV$577,MATCH($C$6,emission!$A$1:$CV$1,0),0)</f>
        <v>0</v>
      </c>
      <c r="AO145">
        <f>VLOOKUP($AD145,excitation!$A$1:$CV$577,MATCH(C$7,excitation!$A$1:$CV$1,0),0)</f>
        <v>1.2E-2</v>
      </c>
      <c r="AP145">
        <f>VLOOKUP($AD145,emission!$A$1:$CV$577,MATCH($C$7,emission!$A$1:$CV$1,0),0)</f>
        <v>0</v>
      </c>
      <c r="AQ145">
        <f>VLOOKUP($AD145,excitation!$A$1:$CV$577,MATCH(C$8,excitation!$A$1:$CV$1,0),0)</f>
        <v>2.3800000000000002E-2</v>
      </c>
      <c r="AR145">
        <f>VLOOKUP($AD145,emission!$A$1:$CV$577,MATCH($C$8,emission!$A$1:$CV$1,0),0)</f>
        <v>0</v>
      </c>
      <c r="AS145" t="e">
        <f>VLOOKUP($AD145,excitation!$A$1:$CV$577,MATCH(C$9,excitation!$A$1:$CV$1,0),0)</f>
        <v>#N/A</v>
      </c>
      <c r="AT145" t="e">
        <f>VLOOKUP($AD145,emission!$A$1:$CV$577,MATCH($C$9,emission!$A$1:$CV$1,0),0)</f>
        <v>#N/A</v>
      </c>
      <c r="AU145">
        <f>VLOOKUP($AD145,excitation!$A$1:$CV$577,MATCH(C$10,excitation!$A$1:$CV$1,0),0)</f>
        <v>0</v>
      </c>
      <c r="AV145">
        <f>VLOOKUP($AD145,emission!$A$1:$CV$577,MATCH($C$10,emission!$A$1:$CV$1,0),0)</f>
        <v>0</v>
      </c>
      <c r="AW145" t="e">
        <f>VLOOKUP($AD145,excitation!$A$1:$CV$577,MATCH(C$11,excitation!$A$1:$CV$1,0),0)</f>
        <v>#N/A</v>
      </c>
      <c r="AX145" t="e">
        <f>VLOOKUP($AD145,emission!$A$1:$CV$577,MATCH($C$11,emission!$A$1:$CV$1,0),0)</f>
        <v>#N/A</v>
      </c>
    </row>
    <row r="146" spans="7:50" x14ac:dyDescent="0.25">
      <c r="G146">
        <v>444</v>
      </c>
      <c r="H146" t="b">
        <f t="shared" si="51"/>
        <v>0</v>
      </c>
      <c r="I146" t="b">
        <f t="shared" si="41"/>
        <v>0</v>
      </c>
      <c r="J146">
        <f t="shared" si="52"/>
        <v>0</v>
      </c>
      <c r="K146">
        <f t="shared" si="42"/>
        <v>0.9274</v>
      </c>
      <c r="L146" t="b">
        <f t="shared" si="53"/>
        <v>0</v>
      </c>
      <c r="M146" t="b">
        <f t="shared" si="43"/>
        <v>0</v>
      </c>
      <c r="N146">
        <f t="shared" si="54"/>
        <v>0.10059999999999999</v>
      </c>
      <c r="O146">
        <f t="shared" si="44"/>
        <v>0</v>
      </c>
      <c r="P146">
        <f t="shared" si="55"/>
        <v>2.87E-2</v>
      </c>
      <c r="Q146">
        <f t="shared" si="45"/>
        <v>0</v>
      </c>
      <c r="R146">
        <f t="shared" si="56"/>
        <v>1.15E-2</v>
      </c>
      <c r="S146">
        <f t="shared" si="46"/>
        <v>0</v>
      </c>
      <c r="T146">
        <f t="shared" si="57"/>
        <v>2.3900000000000001E-2</v>
      </c>
      <c r="U146">
        <f t="shared" si="47"/>
        <v>0</v>
      </c>
      <c r="V146" t="b">
        <f t="shared" si="58"/>
        <v>0</v>
      </c>
      <c r="W146" t="b">
        <f t="shared" si="48"/>
        <v>0</v>
      </c>
      <c r="X146">
        <f t="shared" si="59"/>
        <v>0</v>
      </c>
      <c r="Y146">
        <f t="shared" si="49"/>
        <v>0</v>
      </c>
      <c r="Z146" t="b">
        <f t="shared" si="60"/>
        <v>0</v>
      </c>
      <c r="AA146" t="b">
        <f t="shared" si="50"/>
        <v>0</v>
      </c>
      <c r="AB146">
        <v>0</v>
      </c>
      <c r="AD146" s="1">
        <v>444</v>
      </c>
      <c r="AE146" t="e">
        <f>VLOOKUP($AD146,excitation!$A$1:$CV$577,MATCH(C$2,excitation!$A$1:$CV$1,0),0)</f>
        <v>#N/A</v>
      </c>
      <c r="AF146" t="e">
        <f>VLOOKUP($AD146,emission!$A$1:$CV$577,MATCH($C$2,emission!$A$1:$CV$1,0),0)</f>
        <v>#N/A</v>
      </c>
      <c r="AG146">
        <f>VLOOKUP($AD146,excitation!$A$1:$CV$577,MATCH(C$3,excitation!$A$1:$CV$1,0),0)</f>
        <v>0</v>
      </c>
      <c r="AH146">
        <f>VLOOKUP($AD146,emission!$A$1:$CV$577,MATCH($C$3,emission!$A$1:$CV$1,0),0)</f>
        <v>0.9274</v>
      </c>
      <c r="AI146" t="e">
        <f>VLOOKUP($AD146,excitation!$A$1:$CV$577,MATCH(C$4,excitation!$A$1:$CV$1,0),0)</f>
        <v>#N/A</v>
      </c>
      <c r="AJ146" t="e">
        <f>VLOOKUP($AD146,emission!$A$1:$CV$577,MATCH($C$4,emission!$A$1:$CV$1,0),0)</f>
        <v>#N/A</v>
      </c>
      <c r="AK146">
        <f>VLOOKUP($AD146,excitation!$A$1:$CV$577,MATCH(C$5,excitation!$A$1:$CV$1,0),0)</f>
        <v>0.10059999999999999</v>
      </c>
      <c r="AL146">
        <f>VLOOKUP($AD146,emission!$A$1:$CV$577,MATCH($C$5,emission!$A$1:$CV$1,0),0)</f>
        <v>0</v>
      </c>
      <c r="AM146">
        <f>VLOOKUP($AD146,excitation!$A$1:$CV$577,MATCH(C$6,excitation!$A$1:$CV$1,0),0)</f>
        <v>2.87E-2</v>
      </c>
      <c r="AN146">
        <f>VLOOKUP($AD146,emission!$A$1:$CV$577,MATCH($C$6,emission!$A$1:$CV$1,0),0)</f>
        <v>0</v>
      </c>
      <c r="AO146">
        <f>VLOOKUP($AD146,excitation!$A$1:$CV$577,MATCH(C$7,excitation!$A$1:$CV$1,0),0)</f>
        <v>1.15E-2</v>
      </c>
      <c r="AP146">
        <f>VLOOKUP($AD146,emission!$A$1:$CV$577,MATCH($C$7,emission!$A$1:$CV$1,0),0)</f>
        <v>0</v>
      </c>
      <c r="AQ146">
        <f>VLOOKUP($AD146,excitation!$A$1:$CV$577,MATCH(C$8,excitation!$A$1:$CV$1,0),0)</f>
        <v>2.3900000000000001E-2</v>
      </c>
      <c r="AR146">
        <f>VLOOKUP($AD146,emission!$A$1:$CV$577,MATCH($C$8,emission!$A$1:$CV$1,0),0)</f>
        <v>0</v>
      </c>
      <c r="AS146" t="e">
        <f>VLOOKUP($AD146,excitation!$A$1:$CV$577,MATCH(C$9,excitation!$A$1:$CV$1,0),0)</f>
        <v>#N/A</v>
      </c>
      <c r="AT146" t="e">
        <f>VLOOKUP($AD146,emission!$A$1:$CV$577,MATCH($C$9,emission!$A$1:$CV$1,0),0)</f>
        <v>#N/A</v>
      </c>
      <c r="AU146">
        <f>VLOOKUP($AD146,excitation!$A$1:$CV$577,MATCH(C$10,excitation!$A$1:$CV$1,0),0)</f>
        <v>0</v>
      </c>
      <c r="AV146">
        <f>VLOOKUP($AD146,emission!$A$1:$CV$577,MATCH($C$10,emission!$A$1:$CV$1,0),0)</f>
        <v>0</v>
      </c>
      <c r="AW146" t="e">
        <f>VLOOKUP($AD146,excitation!$A$1:$CV$577,MATCH(C$11,excitation!$A$1:$CV$1,0),0)</f>
        <v>#N/A</v>
      </c>
      <c r="AX146" t="e">
        <f>VLOOKUP($AD146,emission!$A$1:$CV$577,MATCH($C$11,emission!$A$1:$CV$1,0),0)</f>
        <v>#N/A</v>
      </c>
    </row>
    <row r="147" spans="7:50" x14ac:dyDescent="0.25">
      <c r="G147">
        <v>445</v>
      </c>
      <c r="H147" t="b">
        <f t="shared" si="51"/>
        <v>0</v>
      </c>
      <c r="I147" t="b">
        <f t="shared" si="41"/>
        <v>0</v>
      </c>
      <c r="J147">
        <f t="shared" si="52"/>
        <v>0</v>
      </c>
      <c r="K147">
        <f t="shared" si="42"/>
        <v>0.94369999999999998</v>
      </c>
      <c r="L147" t="b">
        <f t="shared" si="53"/>
        <v>0</v>
      </c>
      <c r="M147" t="b">
        <f t="shared" si="43"/>
        <v>0</v>
      </c>
      <c r="N147">
        <f t="shared" si="54"/>
        <v>0.1052</v>
      </c>
      <c r="O147">
        <f t="shared" si="44"/>
        <v>0</v>
      </c>
      <c r="P147">
        <f t="shared" si="55"/>
        <v>2.92E-2</v>
      </c>
      <c r="Q147">
        <f t="shared" si="45"/>
        <v>0</v>
      </c>
      <c r="R147">
        <f t="shared" si="56"/>
        <v>1.4200000000000001E-2</v>
      </c>
      <c r="S147">
        <f t="shared" si="46"/>
        <v>0</v>
      </c>
      <c r="T147">
        <f t="shared" si="57"/>
        <v>2.4199999999999999E-2</v>
      </c>
      <c r="U147">
        <f t="shared" si="47"/>
        <v>0</v>
      </c>
      <c r="V147" t="b">
        <f t="shared" si="58"/>
        <v>0</v>
      </c>
      <c r="W147" t="b">
        <f t="shared" si="48"/>
        <v>0</v>
      </c>
      <c r="X147">
        <f t="shared" si="59"/>
        <v>0</v>
      </c>
      <c r="Y147">
        <f t="shared" si="49"/>
        <v>0</v>
      </c>
      <c r="Z147" t="b">
        <f t="shared" si="60"/>
        <v>0</v>
      </c>
      <c r="AA147" t="b">
        <f t="shared" si="50"/>
        <v>0</v>
      </c>
      <c r="AB147">
        <v>0</v>
      </c>
      <c r="AD147" s="1">
        <v>445</v>
      </c>
      <c r="AE147" t="e">
        <f>VLOOKUP($AD147,excitation!$A$1:$CV$577,MATCH(C$2,excitation!$A$1:$CV$1,0),0)</f>
        <v>#N/A</v>
      </c>
      <c r="AF147" t="e">
        <f>VLOOKUP($AD147,emission!$A$1:$CV$577,MATCH($C$2,emission!$A$1:$CV$1,0),0)</f>
        <v>#N/A</v>
      </c>
      <c r="AG147">
        <f>VLOOKUP($AD147,excitation!$A$1:$CV$577,MATCH(C$3,excitation!$A$1:$CV$1,0),0)</f>
        <v>0</v>
      </c>
      <c r="AH147">
        <f>VLOOKUP($AD147,emission!$A$1:$CV$577,MATCH($C$3,emission!$A$1:$CV$1,0),0)</f>
        <v>0.94369999999999998</v>
      </c>
      <c r="AI147" t="e">
        <f>VLOOKUP($AD147,excitation!$A$1:$CV$577,MATCH(C$4,excitation!$A$1:$CV$1,0),0)</f>
        <v>#N/A</v>
      </c>
      <c r="AJ147" t="e">
        <f>VLOOKUP($AD147,emission!$A$1:$CV$577,MATCH($C$4,emission!$A$1:$CV$1,0),0)</f>
        <v>#N/A</v>
      </c>
      <c r="AK147">
        <f>VLOOKUP($AD147,excitation!$A$1:$CV$577,MATCH(C$5,excitation!$A$1:$CV$1,0),0)</f>
        <v>0.1052</v>
      </c>
      <c r="AL147">
        <f>VLOOKUP($AD147,emission!$A$1:$CV$577,MATCH($C$5,emission!$A$1:$CV$1,0),0)</f>
        <v>0</v>
      </c>
      <c r="AM147">
        <f>VLOOKUP($AD147,excitation!$A$1:$CV$577,MATCH(C$6,excitation!$A$1:$CV$1,0),0)</f>
        <v>2.92E-2</v>
      </c>
      <c r="AN147">
        <f>VLOOKUP($AD147,emission!$A$1:$CV$577,MATCH($C$6,emission!$A$1:$CV$1,0),0)</f>
        <v>0</v>
      </c>
      <c r="AO147">
        <f>VLOOKUP($AD147,excitation!$A$1:$CV$577,MATCH(C$7,excitation!$A$1:$CV$1,0),0)</f>
        <v>1.4200000000000001E-2</v>
      </c>
      <c r="AP147">
        <f>VLOOKUP($AD147,emission!$A$1:$CV$577,MATCH($C$7,emission!$A$1:$CV$1,0),0)</f>
        <v>0</v>
      </c>
      <c r="AQ147">
        <f>VLOOKUP($AD147,excitation!$A$1:$CV$577,MATCH(C$8,excitation!$A$1:$CV$1,0),0)</f>
        <v>2.4199999999999999E-2</v>
      </c>
      <c r="AR147">
        <f>VLOOKUP($AD147,emission!$A$1:$CV$577,MATCH($C$8,emission!$A$1:$CV$1,0),0)</f>
        <v>0</v>
      </c>
      <c r="AS147" t="e">
        <f>VLOOKUP($AD147,excitation!$A$1:$CV$577,MATCH(C$9,excitation!$A$1:$CV$1,0),0)</f>
        <v>#N/A</v>
      </c>
      <c r="AT147" t="e">
        <f>VLOOKUP($AD147,emission!$A$1:$CV$577,MATCH($C$9,emission!$A$1:$CV$1,0),0)</f>
        <v>#N/A</v>
      </c>
      <c r="AU147">
        <f>VLOOKUP($AD147,excitation!$A$1:$CV$577,MATCH(C$10,excitation!$A$1:$CV$1,0),0)</f>
        <v>0</v>
      </c>
      <c r="AV147">
        <f>VLOOKUP($AD147,emission!$A$1:$CV$577,MATCH($C$10,emission!$A$1:$CV$1,0),0)</f>
        <v>0</v>
      </c>
      <c r="AW147" t="e">
        <f>VLOOKUP($AD147,excitation!$A$1:$CV$577,MATCH(C$11,excitation!$A$1:$CV$1,0),0)</f>
        <v>#N/A</v>
      </c>
      <c r="AX147" t="e">
        <f>VLOOKUP($AD147,emission!$A$1:$CV$577,MATCH($C$11,emission!$A$1:$CV$1,0),0)</f>
        <v>#N/A</v>
      </c>
    </row>
    <row r="148" spans="7:50" x14ac:dyDescent="0.25">
      <c r="G148">
        <v>446</v>
      </c>
      <c r="H148" t="b">
        <f t="shared" si="51"/>
        <v>0</v>
      </c>
      <c r="I148" t="b">
        <f t="shared" si="41"/>
        <v>0</v>
      </c>
      <c r="J148">
        <f t="shared" si="52"/>
        <v>0</v>
      </c>
      <c r="K148">
        <f t="shared" si="42"/>
        <v>0.94369999999999998</v>
      </c>
      <c r="L148" t="b">
        <f t="shared" si="53"/>
        <v>0</v>
      </c>
      <c r="M148" t="b">
        <f t="shared" si="43"/>
        <v>0</v>
      </c>
      <c r="N148">
        <f t="shared" si="54"/>
        <v>0.11119999999999999</v>
      </c>
      <c r="O148">
        <f t="shared" si="44"/>
        <v>0</v>
      </c>
      <c r="P148">
        <f t="shared" si="55"/>
        <v>3.09E-2</v>
      </c>
      <c r="Q148">
        <f t="shared" si="45"/>
        <v>0</v>
      </c>
      <c r="R148">
        <f t="shared" si="56"/>
        <v>1.43E-2</v>
      </c>
      <c r="S148">
        <f t="shared" si="46"/>
        <v>0</v>
      </c>
      <c r="T148">
        <f t="shared" si="57"/>
        <v>2.3900000000000001E-2</v>
      </c>
      <c r="U148">
        <f t="shared" si="47"/>
        <v>0</v>
      </c>
      <c r="V148" t="b">
        <f t="shared" si="58"/>
        <v>0</v>
      </c>
      <c r="W148" t="b">
        <f t="shared" si="48"/>
        <v>0</v>
      </c>
      <c r="X148">
        <f t="shared" si="59"/>
        <v>0</v>
      </c>
      <c r="Y148">
        <f t="shared" si="49"/>
        <v>0</v>
      </c>
      <c r="Z148" t="b">
        <f t="shared" si="60"/>
        <v>0</v>
      </c>
      <c r="AA148" t="b">
        <f t="shared" si="50"/>
        <v>0</v>
      </c>
      <c r="AB148">
        <v>0</v>
      </c>
      <c r="AD148" s="1">
        <v>446</v>
      </c>
      <c r="AE148" t="e">
        <f>VLOOKUP($AD148,excitation!$A$1:$CV$577,MATCH(C$2,excitation!$A$1:$CV$1,0),0)</f>
        <v>#N/A</v>
      </c>
      <c r="AF148" t="e">
        <f>VLOOKUP($AD148,emission!$A$1:$CV$577,MATCH($C$2,emission!$A$1:$CV$1,0),0)</f>
        <v>#N/A</v>
      </c>
      <c r="AG148">
        <f>VLOOKUP($AD148,excitation!$A$1:$CV$577,MATCH(C$3,excitation!$A$1:$CV$1,0),0)</f>
        <v>0</v>
      </c>
      <c r="AH148">
        <f>VLOOKUP($AD148,emission!$A$1:$CV$577,MATCH($C$3,emission!$A$1:$CV$1,0),0)</f>
        <v>0.94369999999999998</v>
      </c>
      <c r="AI148" t="e">
        <f>VLOOKUP($AD148,excitation!$A$1:$CV$577,MATCH(C$4,excitation!$A$1:$CV$1,0),0)</f>
        <v>#N/A</v>
      </c>
      <c r="AJ148" t="e">
        <f>VLOOKUP($AD148,emission!$A$1:$CV$577,MATCH($C$4,emission!$A$1:$CV$1,0),0)</f>
        <v>#N/A</v>
      </c>
      <c r="AK148">
        <f>VLOOKUP($AD148,excitation!$A$1:$CV$577,MATCH(C$5,excitation!$A$1:$CV$1,0),0)</f>
        <v>0.11119999999999999</v>
      </c>
      <c r="AL148">
        <f>VLOOKUP($AD148,emission!$A$1:$CV$577,MATCH($C$5,emission!$A$1:$CV$1,0),0)</f>
        <v>0</v>
      </c>
      <c r="AM148">
        <f>VLOOKUP($AD148,excitation!$A$1:$CV$577,MATCH(C$6,excitation!$A$1:$CV$1,0),0)</f>
        <v>3.09E-2</v>
      </c>
      <c r="AN148">
        <f>VLOOKUP($AD148,emission!$A$1:$CV$577,MATCH($C$6,emission!$A$1:$CV$1,0),0)</f>
        <v>0</v>
      </c>
      <c r="AO148">
        <f>VLOOKUP($AD148,excitation!$A$1:$CV$577,MATCH(C$7,excitation!$A$1:$CV$1,0),0)</f>
        <v>1.43E-2</v>
      </c>
      <c r="AP148">
        <f>VLOOKUP($AD148,emission!$A$1:$CV$577,MATCH($C$7,emission!$A$1:$CV$1,0),0)</f>
        <v>0</v>
      </c>
      <c r="AQ148">
        <f>VLOOKUP($AD148,excitation!$A$1:$CV$577,MATCH(C$8,excitation!$A$1:$CV$1,0),0)</f>
        <v>2.3900000000000001E-2</v>
      </c>
      <c r="AR148">
        <f>VLOOKUP($AD148,emission!$A$1:$CV$577,MATCH($C$8,emission!$A$1:$CV$1,0),0)</f>
        <v>0</v>
      </c>
      <c r="AS148" t="e">
        <f>VLOOKUP($AD148,excitation!$A$1:$CV$577,MATCH(C$9,excitation!$A$1:$CV$1,0),0)</f>
        <v>#N/A</v>
      </c>
      <c r="AT148" t="e">
        <f>VLOOKUP($AD148,emission!$A$1:$CV$577,MATCH($C$9,emission!$A$1:$CV$1,0),0)</f>
        <v>#N/A</v>
      </c>
      <c r="AU148">
        <f>VLOOKUP($AD148,excitation!$A$1:$CV$577,MATCH(C$10,excitation!$A$1:$CV$1,0),0)</f>
        <v>0</v>
      </c>
      <c r="AV148">
        <f>VLOOKUP($AD148,emission!$A$1:$CV$577,MATCH($C$10,emission!$A$1:$CV$1,0),0)</f>
        <v>0</v>
      </c>
      <c r="AW148" t="e">
        <f>VLOOKUP($AD148,excitation!$A$1:$CV$577,MATCH(C$11,excitation!$A$1:$CV$1,0),0)</f>
        <v>#N/A</v>
      </c>
      <c r="AX148" t="e">
        <f>VLOOKUP($AD148,emission!$A$1:$CV$577,MATCH($C$11,emission!$A$1:$CV$1,0),0)</f>
        <v>#N/A</v>
      </c>
    </row>
    <row r="149" spans="7:50" x14ac:dyDescent="0.25">
      <c r="G149">
        <v>447</v>
      </c>
      <c r="H149" t="b">
        <f t="shared" si="51"/>
        <v>0</v>
      </c>
      <c r="I149" t="b">
        <f t="shared" si="41"/>
        <v>0</v>
      </c>
      <c r="J149">
        <f t="shared" si="52"/>
        <v>0</v>
      </c>
      <c r="K149">
        <f t="shared" si="42"/>
        <v>0.95079999999999998</v>
      </c>
      <c r="L149" t="b">
        <f t="shared" si="53"/>
        <v>0</v>
      </c>
      <c r="M149" t="b">
        <f t="shared" si="43"/>
        <v>0</v>
      </c>
      <c r="N149">
        <f t="shared" si="54"/>
        <v>0.1174</v>
      </c>
      <c r="O149">
        <f t="shared" si="44"/>
        <v>0</v>
      </c>
      <c r="P149">
        <f t="shared" si="55"/>
        <v>3.2800000000000003E-2</v>
      </c>
      <c r="Q149">
        <f t="shared" si="45"/>
        <v>0</v>
      </c>
      <c r="R149">
        <f t="shared" si="56"/>
        <v>1.6400000000000001E-2</v>
      </c>
      <c r="S149">
        <f t="shared" si="46"/>
        <v>0</v>
      </c>
      <c r="T149">
        <f t="shared" si="57"/>
        <v>2.4400000000000002E-2</v>
      </c>
      <c r="U149">
        <f t="shared" si="47"/>
        <v>0</v>
      </c>
      <c r="V149" t="b">
        <f t="shared" si="58"/>
        <v>0</v>
      </c>
      <c r="W149" t="b">
        <f t="shared" si="48"/>
        <v>0</v>
      </c>
      <c r="X149">
        <f t="shared" si="59"/>
        <v>0</v>
      </c>
      <c r="Y149">
        <f t="shared" si="49"/>
        <v>0</v>
      </c>
      <c r="Z149" t="b">
        <f t="shared" si="60"/>
        <v>0</v>
      </c>
      <c r="AA149" t="b">
        <f t="shared" si="50"/>
        <v>0</v>
      </c>
      <c r="AB149">
        <v>0</v>
      </c>
      <c r="AD149" s="1">
        <v>447</v>
      </c>
      <c r="AE149" t="e">
        <f>VLOOKUP($AD149,excitation!$A$1:$CV$577,MATCH(C$2,excitation!$A$1:$CV$1,0),0)</f>
        <v>#N/A</v>
      </c>
      <c r="AF149" t="e">
        <f>VLOOKUP($AD149,emission!$A$1:$CV$577,MATCH($C$2,emission!$A$1:$CV$1,0),0)</f>
        <v>#N/A</v>
      </c>
      <c r="AG149">
        <f>VLOOKUP($AD149,excitation!$A$1:$CV$577,MATCH(C$3,excitation!$A$1:$CV$1,0),0)</f>
        <v>0</v>
      </c>
      <c r="AH149">
        <f>VLOOKUP($AD149,emission!$A$1:$CV$577,MATCH($C$3,emission!$A$1:$CV$1,0),0)</f>
        <v>0.95079999999999998</v>
      </c>
      <c r="AI149" t="e">
        <f>VLOOKUP($AD149,excitation!$A$1:$CV$577,MATCH(C$4,excitation!$A$1:$CV$1,0),0)</f>
        <v>#N/A</v>
      </c>
      <c r="AJ149" t="e">
        <f>VLOOKUP($AD149,emission!$A$1:$CV$577,MATCH($C$4,emission!$A$1:$CV$1,0),0)</f>
        <v>#N/A</v>
      </c>
      <c r="AK149">
        <f>VLOOKUP($AD149,excitation!$A$1:$CV$577,MATCH(C$5,excitation!$A$1:$CV$1,0),0)</f>
        <v>0.1174</v>
      </c>
      <c r="AL149">
        <f>VLOOKUP($AD149,emission!$A$1:$CV$577,MATCH($C$5,emission!$A$1:$CV$1,0),0)</f>
        <v>0</v>
      </c>
      <c r="AM149">
        <f>VLOOKUP($AD149,excitation!$A$1:$CV$577,MATCH(C$6,excitation!$A$1:$CV$1,0),0)</f>
        <v>3.2800000000000003E-2</v>
      </c>
      <c r="AN149">
        <f>VLOOKUP($AD149,emission!$A$1:$CV$577,MATCH($C$6,emission!$A$1:$CV$1,0),0)</f>
        <v>0</v>
      </c>
      <c r="AO149">
        <f>VLOOKUP($AD149,excitation!$A$1:$CV$577,MATCH(C$7,excitation!$A$1:$CV$1,0),0)</f>
        <v>1.6400000000000001E-2</v>
      </c>
      <c r="AP149">
        <f>VLOOKUP($AD149,emission!$A$1:$CV$577,MATCH($C$7,emission!$A$1:$CV$1,0),0)</f>
        <v>0</v>
      </c>
      <c r="AQ149">
        <f>VLOOKUP($AD149,excitation!$A$1:$CV$577,MATCH(C$8,excitation!$A$1:$CV$1,0),0)</f>
        <v>2.4400000000000002E-2</v>
      </c>
      <c r="AR149">
        <f>VLOOKUP($AD149,emission!$A$1:$CV$577,MATCH($C$8,emission!$A$1:$CV$1,0),0)</f>
        <v>0</v>
      </c>
      <c r="AS149" t="e">
        <f>VLOOKUP($AD149,excitation!$A$1:$CV$577,MATCH(C$9,excitation!$A$1:$CV$1,0),0)</f>
        <v>#N/A</v>
      </c>
      <c r="AT149" t="e">
        <f>VLOOKUP($AD149,emission!$A$1:$CV$577,MATCH($C$9,emission!$A$1:$CV$1,0),0)</f>
        <v>#N/A</v>
      </c>
      <c r="AU149">
        <f>VLOOKUP($AD149,excitation!$A$1:$CV$577,MATCH(C$10,excitation!$A$1:$CV$1,0),0)</f>
        <v>0</v>
      </c>
      <c r="AV149">
        <f>VLOOKUP($AD149,emission!$A$1:$CV$577,MATCH($C$10,emission!$A$1:$CV$1,0),0)</f>
        <v>0</v>
      </c>
      <c r="AW149" t="e">
        <f>VLOOKUP($AD149,excitation!$A$1:$CV$577,MATCH(C$11,excitation!$A$1:$CV$1,0),0)</f>
        <v>#N/A</v>
      </c>
      <c r="AX149" t="e">
        <f>VLOOKUP($AD149,emission!$A$1:$CV$577,MATCH($C$11,emission!$A$1:$CV$1,0),0)</f>
        <v>#N/A</v>
      </c>
    </row>
    <row r="150" spans="7:50" x14ac:dyDescent="0.25">
      <c r="G150">
        <v>448</v>
      </c>
      <c r="H150" t="b">
        <f t="shared" si="51"/>
        <v>0</v>
      </c>
      <c r="I150" t="b">
        <f t="shared" si="41"/>
        <v>0</v>
      </c>
      <c r="J150">
        <f t="shared" si="52"/>
        <v>0</v>
      </c>
      <c r="K150">
        <f t="shared" si="42"/>
        <v>0.95850000000000002</v>
      </c>
      <c r="L150" t="b">
        <f t="shared" si="53"/>
        <v>0</v>
      </c>
      <c r="M150" t="b">
        <f t="shared" si="43"/>
        <v>0</v>
      </c>
      <c r="N150">
        <f t="shared" si="54"/>
        <v>0.1235</v>
      </c>
      <c r="O150">
        <f t="shared" si="44"/>
        <v>0</v>
      </c>
      <c r="P150">
        <f t="shared" si="55"/>
        <v>3.3599999999999998E-2</v>
      </c>
      <c r="Q150">
        <f t="shared" si="45"/>
        <v>0</v>
      </c>
      <c r="R150">
        <f t="shared" si="56"/>
        <v>1.84E-2</v>
      </c>
      <c r="S150">
        <f t="shared" si="46"/>
        <v>0</v>
      </c>
      <c r="T150">
        <f t="shared" si="57"/>
        <v>2.4500000000000001E-2</v>
      </c>
      <c r="U150">
        <f t="shared" si="47"/>
        <v>0</v>
      </c>
      <c r="V150" t="b">
        <f t="shared" si="58"/>
        <v>0</v>
      </c>
      <c r="W150" t="b">
        <f t="shared" si="48"/>
        <v>0</v>
      </c>
      <c r="X150">
        <f t="shared" si="59"/>
        <v>0</v>
      </c>
      <c r="Y150">
        <f t="shared" si="49"/>
        <v>0</v>
      </c>
      <c r="Z150" t="b">
        <f t="shared" si="60"/>
        <v>0</v>
      </c>
      <c r="AA150" t="b">
        <f t="shared" si="50"/>
        <v>0</v>
      </c>
      <c r="AB150">
        <v>0</v>
      </c>
      <c r="AD150" s="1">
        <v>448</v>
      </c>
      <c r="AE150" t="e">
        <f>VLOOKUP($AD150,excitation!$A$1:$CV$577,MATCH(C$2,excitation!$A$1:$CV$1,0),0)</f>
        <v>#N/A</v>
      </c>
      <c r="AF150" t="e">
        <f>VLOOKUP($AD150,emission!$A$1:$CV$577,MATCH($C$2,emission!$A$1:$CV$1,0),0)</f>
        <v>#N/A</v>
      </c>
      <c r="AG150">
        <f>VLOOKUP($AD150,excitation!$A$1:$CV$577,MATCH(C$3,excitation!$A$1:$CV$1,0),0)</f>
        <v>0</v>
      </c>
      <c r="AH150">
        <f>VLOOKUP($AD150,emission!$A$1:$CV$577,MATCH($C$3,emission!$A$1:$CV$1,0),0)</f>
        <v>0.95850000000000002</v>
      </c>
      <c r="AI150" t="e">
        <f>VLOOKUP($AD150,excitation!$A$1:$CV$577,MATCH(C$4,excitation!$A$1:$CV$1,0),0)</f>
        <v>#N/A</v>
      </c>
      <c r="AJ150" t="e">
        <f>VLOOKUP($AD150,emission!$A$1:$CV$577,MATCH($C$4,emission!$A$1:$CV$1,0),0)</f>
        <v>#N/A</v>
      </c>
      <c r="AK150">
        <f>VLOOKUP($AD150,excitation!$A$1:$CV$577,MATCH(C$5,excitation!$A$1:$CV$1,0),0)</f>
        <v>0.1235</v>
      </c>
      <c r="AL150">
        <f>VLOOKUP($AD150,emission!$A$1:$CV$577,MATCH($C$5,emission!$A$1:$CV$1,0),0)</f>
        <v>0</v>
      </c>
      <c r="AM150">
        <f>VLOOKUP($AD150,excitation!$A$1:$CV$577,MATCH(C$6,excitation!$A$1:$CV$1,0),0)</f>
        <v>3.3599999999999998E-2</v>
      </c>
      <c r="AN150">
        <f>VLOOKUP($AD150,emission!$A$1:$CV$577,MATCH($C$6,emission!$A$1:$CV$1,0),0)</f>
        <v>0</v>
      </c>
      <c r="AO150">
        <f>VLOOKUP($AD150,excitation!$A$1:$CV$577,MATCH(C$7,excitation!$A$1:$CV$1,0),0)</f>
        <v>1.84E-2</v>
      </c>
      <c r="AP150">
        <f>VLOOKUP($AD150,emission!$A$1:$CV$577,MATCH($C$7,emission!$A$1:$CV$1,0),0)</f>
        <v>0</v>
      </c>
      <c r="AQ150">
        <f>VLOOKUP($AD150,excitation!$A$1:$CV$577,MATCH(C$8,excitation!$A$1:$CV$1,0),0)</f>
        <v>2.4500000000000001E-2</v>
      </c>
      <c r="AR150">
        <f>VLOOKUP($AD150,emission!$A$1:$CV$577,MATCH($C$8,emission!$A$1:$CV$1,0),0)</f>
        <v>0</v>
      </c>
      <c r="AS150" t="e">
        <f>VLOOKUP($AD150,excitation!$A$1:$CV$577,MATCH(C$9,excitation!$A$1:$CV$1,0),0)</f>
        <v>#N/A</v>
      </c>
      <c r="AT150" t="e">
        <f>VLOOKUP($AD150,emission!$A$1:$CV$577,MATCH($C$9,emission!$A$1:$CV$1,0),0)</f>
        <v>#N/A</v>
      </c>
      <c r="AU150">
        <f>VLOOKUP($AD150,excitation!$A$1:$CV$577,MATCH(C$10,excitation!$A$1:$CV$1,0),0)</f>
        <v>0</v>
      </c>
      <c r="AV150">
        <f>VLOOKUP($AD150,emission!$A$1:$CV$577,MATCH($C$10,emission!$A$1:$CV$1,0),0)</f>
        <v>0</v>
      </c>
      <c r="AW150" t="e">
        <f>VLOOKUP($AD150,excitation!$A$1:$CV$577,MATCH(C$11,excitation!$A$1:$CV$1,0),0)</f>
        <v>#N/A</v>
      </c>
      <c r="AX150" t="e">
        <f>VLOOKUP($AD150,emission!$A$1:$CV$577,MATCH($C$11,emission!$A$1:$CV$1,0),0)</f>
        <v>#N/A</v>
      </c>
    </row>
    <row r="151" spans="7:50" x14ac:dyDescent="0.25">
      <c r="G151">
        <v>449</v>
      </c>
      <c r="H151" t="b">
        <f t="shared" si="51"/>
        <v>0</v>
      </c>
      <c r="I151" t="b">
        <f t="shared" si="41"/>
        <v>0</v>
      </c>
      <c r="J151">
        <f t="shared" si="52"/>
        <v>0</v>
      </c>
      <c r="K151">
        <f t="shared" si="42"/>
        <v>0.96619999999999995</v>
      </c>
      <c r="L151" t="b">
        <f t="shared" si="53"/>
        <v>0</v>
      </c>
      <c r="M151" t="b">
        <f t="shared" si="43"/>
        <v>0</v>
      </c>
      <c r="N151">
        <f t="shared" si="54"/>
        <v>0.1305</v>
      </c>
      <c r="O151">
        <f t="shared" si="44"/>
        <v>0</v>
      </c>
      <c r="P151">
        <f t="shared" si="55"/>
        <v>3.5200000000000002E-2</v>
      </c>
      <c r="Q151">
        <f t="shared" si="45"/>
        <v>0</v>
      </c>
      <c r="R151">
        <f t="shared" si="56"/>
        <v>1.8200000000000001E-2</v>
      </c>
      <c r="S151">
        <f t="shared" si="46"/>
        <v>0</v>
      </c>
      <c r="T151">
        <f t="shared" si="57"/>
        <v>2.3400000000000001E-2</v>
      </c>
      <c r="U151">
        <f t="shared" si="47"/>
        <v>0</v>
      </c>
      <c r="V151" t="b">
        <f t="shared" si="58"/>
        <v>0</v>
      </c>
      <c r="W151" t="b">
        <f t="shared" si="48"/>
        <v>0</v>
      </c>
      <c r="X151">
        <f t="shared" si="59"/>
        <v>0</v>
      </c>
      <c r="Y151">
        <f t="shared" si="49"/>
        <v>0</v>
      </c>
      <c r="Z151" t="b">
        <f t="shared" si="60"/>
        <v>0</v>
      </c>
      <c r="AA151" t="b">
        <f t="shared" si="50"/>
        <v>0</v>
      </c>
      <c r="AB151">
        <v>0</v>
      </c>
      <c r="AD151" s="1">
        <v>449</v>
      </c>
      <c r="AE151" t="e">
        <f>VLOOKUP($AD151,excitation!$A$1:$CV$577,MATCH(C$2,excitation!$A$1:$CV$1,0),0)</f>
        <v>#N/A</v>
      </c>
      <c r="AF151" t="e">
        <f>VLOOKUP($AD151,emission!$A$1:$CV$577,MATCH($C$2,emission!$A$1:$CV$1,0),0)</f>
        <v>#N/A</v>
      </c>
      <c r="AG151">
        <f>VLOOKUP($AD151,excitation!$A$1:$CV$577,MATCH(C$3,excitation!$A$1:$CV$1,0),0)</f>
        <v>0</v>
      </c>
      <c r="AH151">
        <f>VLOOKUP($AD151,emission!$A$1:$CV$577,MATCH($C$3,emission!$A$1:$CV$1,0),0)</f>
        <v>0.96619999999999995</v>
      </c>
      <c r="AI151" t="e">
        <f>VLOOKUP($AD151,excitation!$A$1:$CV$577,MATCH(C$4,excitation!$A$1:$CV$1,0),0)</f>
        <v>#N/A</v>
      </c>
      <c r="AJ151" t="e">
        <f>VLOOKUP($AD151,emission!$A$1:$CV$577,MATCH($C$4,emission!$A$1:$CV$1,0),0)</f>
        <v>#N/A</v>
      </c>
      <c r="AK151">
        <f>VLOOKUP($AD151,excitation!$A$1:$CV$577,MATCH(C$5,excitation!$A$1:$CV$1,0),0)</f>
        <v>0.1305</v>
      </c>
      <c r="AL151">
        <f>VLOOKUP($AD151,emission!$A$1:$CV$577,MATCH($C$5,emission!$A$1:$CV$1,0),0)</f>
        <v>0</v>
      </c>
      <c r="AM151">
        <f>VLOOKUP($AD151,excitation!$A$1:$CV$577,MATCH(C$6,excitation!$A$1:$CV$1,0),0)</f>
        <v>3.5200000000000002E-2</v>
      </c>
      <c r="AN151">
        <f>VLOOKUP($AD151,emission!$A$1:$CV$577,MATCH($C$6,emission!$A$1:$CV$1,0),0)</f>
        <v>0</v>
      </c>
      <c r="AO151">
        <f>VLOOKUP($AD151,excitation!$A$1:$CV$577,MATCH(C$7,excitation!$A$1:$CV$1,0),0)</f>
        <v>1.8200000000000001E-2</v>
      </c>
      <c r="AP151">
        <f>VLOOKUP($AD151,emission!$A$1:$CV$577,MATCH($C$7,emission!$A$1:$CV$1,0),0)</f>
        <v>0</v>
      </c>
      <c r="AQ151">
        <f>VLOOKUP($AD151,excitation!$A$1:$CV$577,MATCH(C$8,excitation!$A$1:$CV$1,0),0)</f>
        <v>2.3400000000000001E-2</v>
      </c>
      <c r="AR151">
        <f>VLOOKUP($AD151,emission!$A$1:$CV$577,MATCH($C$8,emission!$A$1:$CV$1,0),0)</f>
        <v>0</v>
      </c>
      <c r="AS151" t="e">
        <f>VLOOKUP($AD151,excitation!$A$1:$CV$577,MATCH(C$9,excitation!$A$1:$CV$1,0),0)</f>
        <v>#N/A</v>
      </c>
      <c r="AT151" t="e">
        <f>VLOOKUP($AD151,emission!$A$1:$CV$577,MATCH($C$9,emission!$A$1:$CV$1,0),0)</f>
        <v>#N/A</v>
      </c>
      <c r="AU151">
        <f>VLOOKUP($AD151,excitation!$A$1:$CV$577,MATCH(C$10,excitation!$A$1:$CV$1,0),0)</f>
        <v>0</v>
      </c>
      <c r="AV151">
        <f>VLOOKUP($AD151,emission!$A$1:$CV$577,MATCH($C$10,emission!$A$1:$CV$1,0),0)</f>
        <v>0</v>
      </c>
      <c r="AW151" t="e">
        <f>VLOOKUP($AD151,excitation!$A$1:$CV$577,MATCH(C$11,excitation!$A$1:$CV$1,0),0)</f>
        <v>#N/A</v>
      </c>
      <c r="AX151" t="e">
        <f>VLOOKUP($AD151,emission!$A$1:$CV$577,MATCH($C$11,emission!$A$1:$CV$1,0),0)</f>
        <v>#N/A</v>
      </c>
    </row>
    <row r="152" spans="7:50" x14ac:dyDescent="0.25">
      <c r="G152">
        <v>450</v>
      </c>
      <c r="H152" t="b">
        <f t="shared" si="51"/>
        <v>0</v>
      </c>
      <c r="I152" t="b">
        <f t="shared" si="41"/>
        <v>0</v>
      </c>
      <c r="J152">
        <f t="shared" si="52"/>
        <v>0</v>
      </c>
      <c r="K152">
        <f t="shared" si="42"/>
        <v>0.96319999999999995</v>
      </c>
      <c r="L152" t="b">
        <f t="shared" si="53"/>
        <v>0</v>
      </c>
      <c r="M152" t="b">
        <f t="shared" si="43"/>
        <v>0</v>
      </c>
      <c r="N152">
        <f t="shared" si="54"/>
        <v>0.13830000000000001</v>
      </c>
      <c r="O152">
        <f t="shared" si="44"/>
        <v>0</v>
      </c>
      <c r="P152">
        <f t="shared" si="55"/>
        <v>3.6999999999999998E-2</v>
      </c>
      <c r="Q152">
        <f t="shared" si="45"/>
        <v>0</v>
      </c>
      <c r="R152">
        <f t="shared" si="56"/>
        <v>1.8599999999999998E-2</v>
      </c>
      <c r="S152">
        <f t="shared" si="46"/>
        <v>0</v>
      </c>
      <c r="T152">
        <f t="shared" si="57"/>
        <v>2.29E-2</v>
      </c>
      <c r="U152">
        <f t="shared" si="47"/>
        <v>0</v>
      </c>
      <c r="V152" t="b">
        <f t="shared" si="58"/>
        <v>0</v>
      </c>
      <c r="W152" t="b">
        <f t="shared" si="48"/>
        <v>0</v>
      </c>
      <c r="X152">
        <f t="shared" si="59"/>
        <v>0</v>
      </c>
      <c r="Y152">
        <f t="shared" si="49"/>
        <v>0</v>
      </c>
      <c r="Z152" t="b">
        <f t="shared" si="60"/>
        <v>0</v>
      </c>
      <c r="AA152" t="b">
        <f t="shared" si="50"/>
        <v>0</v>
      </c>
      <c r="AB152">
        <v>0</v>
      </c>
      <c r="AD152" s="1">
        <v>450</v>
      </c>
      <c r="AE152" t="e">
        <f>VLOOKUP($AD152,excitation!$A$1:$CV$577,MATCH(C$2,excitation!$A$1:$CV$1,0),0)</f>
        <v>#N/A</v>
      </c>
      <c r="AF152" t="e">
        <f>VLOOKUP($AD152,emission!$A$1:$CV$577,MATCH($C$2,emission!$A$1:$CV$1,0),0)</f>
        <v>#N/A</v>
      </c>
      <c r="AG152">
        <f>VLOOKUP($AD152,excitation!$A$1:$CV$577,MATCH(C$3,excitation!$A$1:$CV$1,0),0)</f>
        <v>0</v>
      </c>
      <c r="AH152">
        <f>VLOOKUP($AD152,emission!$A$1:$CV$577,MATCH($C$3,emission!$A$1:$CV$1,0),0)</f>
        <v>0.96319999999999995</v>
      </c>
      <c r="AI152" t="e">
        <f>VLOOKUP($AD152,excitation!$A$1:$CV$577,MATCH(C$4,excitation!$A$1:$CV$1,0),0)</f>
        <v>#N/A</v>
      </c>
      <c r="AJ152" t="e">
        <f>VLOOKUP($AD152,emission!$A$1:$CV$577,MATCH($C$4,emission!$A$1:$CV$1,0),0)</f>
        <v>#N/A</v>
      </c>
      <c r="AK152">
        <f>VLOOKUP($AD152,excitation!$A$1:$CV$577,MATCH(C$5,excitation!$A$1:$CV$1,0),0)</f>
        <v>0.13830000000000001</v>
      </c>
      <c r="AL152">
        <f>VLOOKUP($AD152,emission!$A$1:$CV$577,MATCH($C$5,emission!$A$1:$CV$1,0),0)</f>
        <v>0</v>
      </c>
      <c r="AM152">
        <f>VLOOKUP($AD152,excitation!$A$1:$CV$577,MATCH(C$6,excitation!$A$1:$CV$1,0),0)</f>
        <v>3.6999999999999998E-2</v>
      </c>
      <c r="AN152">
        <f>VLOOKUP($AD152,emission!$A$1:$CV$577,MATCH($C$6,emission!$A$1:$CV$1,0),0)</f>
        <v>0</v>
      </c>
      <c r="AO152">
        <f>VLOOKUP($AD152,excitation!$A$1:$CV$577,MATCH(C$7,excitation!$A$1:$CV$1,0),0)</f>
        <v>1.8599999999999998E-2</v>
      </c>
      <c r="AP152">
        <f>VLOOKUP($AD152,emission!$A$1:$CV$577,MATCH($C$7,emission!$A$1:$CV$1,0),0)</f>
        <v>0</v>
      </c>
      <c r="AQ152">
        <f>VLOOKUP($AD152,excitation!$A$1:$CV$577,MATCH(C$8,excitation!$A$1:$CV$1,0),0)</f>
        <v>2.29E-2</v>
      </c>
      <c r="AR152">
        <f>VLOOKUP($AD152,emission!$A$1:$CV$577,MATCH($C$8,emission!$A$1:$CV$1,0),0)</f>
        <v>0</v>
      </c>
      <c r="AS152" t="e">
        <f>VLOOKUP($AD152,excitation!$A$1:$CV$577,MATCH(C$9,excitation!$A$1:$CV$1,0),0)</f>
        <v>#N/A</v>
      </c>
      <c r="AT152" t="e">
        <f>VLOOKUP($AD152,emission!$A$1:$CV$577,MATCH($C$9,emission!$A$1:$CV$1,0),0)</f>
        <v>#N/A</v>
      </c>
      <c r="AU152">
        <f>VLOOKUP($AD152,excitation!$A$1:$CV$577,MATCH(C$10,excitation!$A$1:$CV$1,0),0)</f>
        <v>0</v>
      </c>
      <c r="AV152">
        <f>VLOOKUP($AD152,emission!$A$1:$CV$577,MATCH($C$10,emission!$A$1:$CV$1,0),0)</f>
        <v>0</v>
      </c>
      <c r="AW152" t="e">
        <f>VLOOKUP($AD152,excitation!$A$1:$CV$577,MATCH(C$11,excitation!$A$1:$CV$1,0),0)</f>
        <v>#N/A</v>
      </c>
      <c r="AX152" t="e">
        <f>VLOOKUP($AD152,emission!$A$1:$CV$577,MATCH($C$11,emission!$A$1:$CV$1,0),0)</f>
        <v>#N/A</v>
      </c>
    </row>
    <row r="153" spans="7:50" x14ac:dyDescent="0.25">
      <c r="G153">
        <v>451</v>
      </c>
      <c r="H153" t="b">
        <f t="shared" si="51"/>
        <v>0</v>
      </c>
      <c r="I153" t="b">
        <f t="shared" si="41"/>
        <v>0</v>
      </c>
      <c r="J153">
        <f t="shared" si="52"/>
        <v>0</v>
      </c>
      <c r="K153">
        <f t="shared" si="42"/>
        <v>0.97009999999999996</v>
      </c>
      <c r="L153" t="b">
        <f t="shared" si="53"/>
        <v>0</v>
      </c>
      <c r="M153" t="b">
        <f t="shared" si="43"/>
        <v>0</v>
      </c>
      <c r="N153">
        <f t="shared" si="54"/>
        <v>0.1459</v>
      </c>
      <c r="O153">
        <f t="shared" si="44"/>
        <v>0</v>
      </c>
      <c r="P153">
        <f t="shared" si="55"/>
        <v>3.85E-2</v>
      </c>
      <c r="Q153">
        <f t="shared" si="45"/>
        <v>0</v>
      </c>
      <c r="R153">
        <f t="shared" si="56"/>
        <v>2.1299999999999999E-2</v>
      </c>
      <c r="S153">
        <f t="shared" si="46"/>
        <v>0</v>
      </c>
      <c r="T153">
        <f t="shared" si="57"/>
        <v>2.3400000000000001E-2</v>
      </c>
      <c r="U153">
        <f t="shared" si="47"/>
        <v>0</v>
      </c>
      <c r="V153" t="b">
        <f t="shared" si="58"/>
        <v>0</v>
      </c>
      <c r="W153" t="b">
        <f t="shared" si="48"/>
        <v>0</v>
      </c>
      <c r="X153">
        <f t="shared" si="59"/>
        <v>0</v>
      </c>
      <c r="Y153">
        <f t="shared" si="49"/>
        <v>0</v>
      </c>
      <c r="Z153" t="b">
        <f t="shared" si="60"/>
        <v>0</v>
      </c>
      <c r="AA153" t="b">
        <f t="shared" si="50"/>
        <v>0</v>
      </c>
      <c r="AB153">
        <v>0</v>
      </c>
      <c r="AD153" s="1">
        <v>451</v>
      </c>
      <c r="AE153" t="e">
        <f>VLOOKUP($AD153,excitation!$A$1:$CV$577,MATCH(C$2,excitation!$A$1:$CV$1,0),0)</f>
        <v>#N/A</v>
      </c>
      <c r="AF153" t="e">
        <f>VLOOKUP($AD153,emission!$A$1:$CV$577,MATCH($C$2,emission!$A$1:$CV$1,0),0)</f>
        <v>#N/A</v>
      </c>
      <c r="AG153">
        <f>VLOOKUP($AD153,excitation!$A$1:$CV$577,MATCH(C$3,excitation!$A$1:$CV$1,0),0)</f>
        <v>0</v>
      </c>
      <c r="AH153">
        <f>VLOOKUP($AD153,emission!$A$1:$CV$577,MATCH($C$3,emission!$A$1:$CV$1,0),0)</f>
        <v>0.97009999999999996</v>
      </c>
      <c r="AI153" t="e">
        <f>VLOOKUP($AD153,excitation!$A$1:$CV$577,MATCH(C$4,excitation!$A$1:$CV$1,0),0)</f>
        <v>#N/A</v>
      </c>
      <c r="AJ153" t="e">
        <f>VLOOKUP($AD153,emission!$A$1:$CV$577,MATCH($C$4,emission!$A$1:$CV$1,0),0)</f>
        <v>#N/A</v>
      </c>
      <c r="AK153">
        <f>VLOOKUP($AD153,excitation!$A$1:$CV$577,MATCH(C$5,excitation!$A$1:$CV$1,0),0)</f>
        <v>0.1459</v>
      </c>
      <c r="AL153">
        <f>VLOOKUP($AD153,emission!$A$1:$CV$577,MATCH($C$5,emission!$A$1:$CV$1,0),0)</f>
        <v>0</v>
      </c>
      <c r="AM153">
        <f>VLOOKUP($AD153,excitation!$A$1:$CV$577,MATCH(C$6,excitation!$A$1:$CV$1,0),0)</f>
        <v>3.85E-2</v>
      </c>
      <c r="AN153">
        <f>VLOOKUP($AD153,emission!$A$1:$CV$577,MATCH($C$6,emission!$A$1:$CV$1,0),0)</f>
        <v>0</v>
      </c>
      <c r="AO153">
        <f>VLOOKUP($AD153,excitation!$A$1:$CV$577,MATCH(C$7,excitation!$A$1:$CV$1,0),0)</f>
        <v>2.1299999999999999E-2</v>
      </c>
      <c r="AP153">
        <f>VLOOKUP($AD153,emission!$A$1:$CV$577,MATCH($C$7,emission!$A$1:$CV$1,0),0)</f>
        <v>0</v>
      </c>
      <c r="AQ153">
        <f>VLOOKUP($AD153,excitation!$A$1:$CV$577,MATCH(C$8,excitation!$A$1:$CV$1,0),0)</f>
        <v>2.3400000000000001E-2</v>
      </c>
      <c r="AR153">
        <f>VLOOKUP($AD153,emission!$A$1:$CV$577,MATCH($C$8,emission!$A$1:$CV$1,0),0)</f>
        <v>0</v>
      </c>
      <c r="AS153" t="e">
        <f>VLOOKUP($AD153,excitation!$A$1:$CV$577,MATCH(C$9,excitation!$A$1:$CV$1,0),0)</f>
        <v>#N/A</v>
      </c>
      <c r="AT153" t="e">
        <f>VLOOKUP($AD153,emission!$A$1:$CV$577,MATCH($C$9,emission!$A$1:$CV$1,0),0)</f>
        <v>#N/A</v>
      </c>
      <c r="AU153">
        <f>VLOOKUP($AD153,excitation!$A$1:$CV$577,MATCH(C$10,excitation!$A$1:$CV$1,0),0)</f>
        <v>0</v>
      </c>
      <c r="AV153">
        <f>VLOOKUP($AD153,emission!$A$1:$CV$577,MATCH($C$10,emission!$A$1:$CV$1,0),0)</f>
        <v>0</v>
      </c>
      <c r="AW153" t="e">
        <f>VLOOKUP($AD153,excitation!$A$1:$CV$577,MATCH(C$11,excitation!$A$1:$CV$1,0),0)</f>
        <v>#N/A</v>
      </c>
      <c r="AX153" t="e">
        <f>VLOOKUP($AD153,emission!$A$1:$CV$577,MATCH($C$11,emission!$A$1:$CV$1,0),0)</f>
        <v>#N/A</v>
      </c>
    </row>
    <row r="154" spans="7:50" x14ac:dyDescent="0.25">
      <c r="G154">
        <v>452</v>
      </c>
      <c r="H154" t="b">
        <f t="shared" si="51"/>
        <v>0</v>
      </c>
      <c r="I154" t="b">
        <f t="shared" si="41"/>
        <v>0</v>
      </c>
      <c r="J154">
        <f t="shared" si="52"/>
        <v>0</v>
      </c>
      <c r="K154">
        <f t="shared" si="42"/>
        <v>0.9748</v>
      </c>
      <c r="L154" t="b">
        <f t="shared" si="53"/>
        <v>0</v>
      </c>
      <c r="M154" t="b">
        <f t="shared" si="43"/>
        <v>0</v>
      </c>
      <c r="N154">
        <f t="shared" si="54"/>
        <v>0.156</v>
      </c>
      <c r="O154">
        <f t="shared" si="44"/>
        <v>0</v>
      </c>
      <c r="P154">
        <f t="shared" si="55"/>
        <v>4.1200000000000001E-2</v>
      </c>
      <c r="Q154">
        <f t="shared" si="45"/>
        <v>0</v>
      </c>
      <c r="R154">
        <f t="shared" si="56"/>
        <v>2.07E-2</v>
      </c>
      <c r="S154">
        <f t="shared" si="46"/>
        <v>0</v>
      </c>
      <c r="T154">
        <f t="shared" si="57"/>
        <v>2.2499999999999999E-2</v>
      </c>
      <c r="U154">
        <f t="shared" si="47"/>
        <v>0</v>
      </c>
      <c r="V154" t="b">
        <f t="shared" si="58"/>
        <v>0</v>
      </c>
      <c r="W154" t="b">
        <f t="shared" si="48"/>
        <v>0</v>
      </c>
      <c r="X154">
        <f t="shared" si="59"/>
        <v>0</v>
      </c>
      <c r="Y154">
        <f t="shared" si="49"/>
        <v>0</v>
      </c>
      <c r="Z154" t="b">
        <f t="shared" si="60"/>
        <v>0</v>
      </c>
      <c r="AA154" t="b">
        <f t="shared" si="50"/>
        <v>0</v>
      </c>
      <c r="AB154">
        <v>0</v>
      </c>
      <c r="AD154" s="1">
        <v>452</v>
      </c>
      <c r="AE154" t="e">
        <f>VLOOKUP($AD154,excitation!$A$1:$CV$577,MATCH(C$2,excitation!$A$1:$CV$1,0),0)</f>
        <v>#N/A</v>
      </c>
      <c r="AF154" t="e">
        <f>VLOOKUP($AD154,emission!$A$1:$CV$577,MATCH($C$2,emission!$A$1:$CV$1,0),0)</f>
        <v>#N/A</v>
      </c>
      <c r="AG154">
        <f>VLOOKUP($AD154,excitation!$A$1:$CV$577,MATCH(C$3,excitation!$A$1:$CV$1,0),0)</f>
        <v>0</v>
      </c>
      <c r="AH154">
        <f>VLOOKUP($AD154,emission!$A$1:$CV$577,MATCH($C$3,emission!$A$1:$CV$1,0),0)</f>
        <v>0.9748</v>
      </c>
      <c r="AI154" t="e">
        <f>VLOOKUP($AD154,excitation!$A$1:$CV$577,MATCH(C$4,excitation!$A$1:$CV$1,0),0)</f>
        <v>#N/A</v>
      </c>
      <c r="AJ154" t="e">
        <f>VLOOKUP($AD154,emission!$A$1:$CV$577,MATCH($C$4,emission!$A$1:$CV$1,0),0)</f>
        <v>#N/A</v>
      </c>
      <c r="AK154">
        <f>VLOOKUP($AD154,excitation!$A$1:$CV$577,MATCH(C$5,excitation!$A$1:$CV$1,0),0)</f>
        <v>0.156</v>
      </c>
      <c r="AL154">
        <f>VLOOKUP($AD154,emission!$A$1:$CV$577,MATCH($C$5,emission!$A$1:$CV$1,0),0)</f>
        <v>0</v>
      </c>
      <c r="AM154">
        <f>VLOOKUP($AD154,excitation!$A$1:$CV$577,MATCH(C$6,excitation!$A$1:$CV$1,0),0)</f>
        <v>4.1200000000000001E-2</v>
      </c>
      <c r="AN154">
        <f>VLOOKUP($AD154,emission!$A$1:$CV$577,MATCH($C$6,emission!$A$1:$CV$1,0),0)</f>
        <v>0</v>
      </c>
      <c r="AO154">
        <f>VLOOKUP($AD154,excitation!$A$1:$CV$577,MATCH(C$7,excitation!$A$1:$CV$1,0),0)</f>
        <v>2.07E-2</v>
      </c>
      <c r="AP154">
        <f>VLOOKUP($AD154,emission!$A$1:$CV$577,MATCH($C$7,emission!$A$1:$CV$1,0),0)</f>
        <v>0</v>
      </c>
      <c r="AQ154">
        <f>VLOOKUP($AD154,excitation!$A$1:$CV$577,MATCH(C$8,excitation!$A$1:$CV$1,0),0)</f>
        <v>2.2499999999999999E-2</v>
      </c>
      <c r="AR154">
        <f>VLOOKUP($AD154,emission!$A$1:$CV$577,MATCH($C$8,emission!$A$1:$CV$1,0),0)</f>
        <v>0</v>
      </c>
      <c r="AS154" t="e">
        <f>VLOOKUP($AD154,excitation!$A$1:$CV$577,MATCH(C$9,excitation!$A$1:$CV$1,0),0)</f>
        <v>#N/A</v>
      </c>
      <c r="AT154" t="e">
        <f>VLOOKUP($AD154,emission!$A$1:$CV$577,MATCH($C$9,emission!$A$1:$CV$1,0),0)</f>
        <v>#N/A</v>
      </c>
      <c r="AU154">
        <f>VLOOKUP($AD154,excitation!$A$1:$CV$577,MATCH(C$10,excitation!$A$1:$CV$1,0),0)</f>
        <v>0</v>
      </c>
      <c r="AV154">
        <f>VLOOKUP($AD154,emission!$A$1:$CV$577,MATCH($C$10,emission!$A$1:$CV$1,0),0)</f>
        <v>0</v>
      </c>
      <c r="AW154" t="e">
        <f>VLOOKUP($AD154,excitation!$A$1:$CV$577,MATCH(C$11,excitation!$A$1:$CV$1,0),0)</f>
        <v>#N/A</v>
      </c>
      <c r="AX154" t="e">
        <f>VLOOKUP($AD154,emission!$A$1:$CV$577,MATCH($C$11,emission!$A$1:$CV$1,0),0)</f>
        <v>#N/A</v>
      </c>
    </row>
    <row r="155" spans="7:50" x14ac:dyDescent="0.25">
      <c r="G155">
        <v>453</v>
      </c>
      <c r="H155" t="b">
        <f t="shared" si="51"/>
        <v>0</v>
      </c>
      <c r="I155" t="b">
        <f t="shared" si="41"/>
        <v>0</v>
      </c>
      <c r="J155">
        <f t="shared" si="52"/>
        <v>0</v>
      </c>
      <c r="K155">
        <f t="shared" si="42"/>
        <v>0.97809999999999997</v>
      </c>
      <c r="L155" t="b">
        <f t="shared" si="53"/>
        <v>0</v>
      </c>
      <c r="M155" t="b">
        <f t="shared" si="43"/>
        <v>0</v>
      </c>
      <c r="N155">
        <f t="shared" si="54"/>
        <v>0.1643</v>
      </c>
      <c r="O155">
        <f t="shared" si="44"/>
        <v>0</v>
      </c>
      <c r="P155">
        <f t="shared" si="55"/>
        <v>4.2599999999999999E-2</v>
      </c>
      <c r="Q155">
        <f t="shared" si="45"/>
        <v>0</v>
      </c>
      <c r="R155">
        <f t="shared" si="56"/>
        <v>2.29E-2</v>
      </c>
      <c r="S155">
        <f t="shared" si="46"/>
        <v>0</v>
      </c>
      <c r="T155">
        <f t="shared" si="57"/>
        <v>2.3800000000000002E-2</v>
      </c>
      <c r="U155">
        <f t="shared" si="47"/>
        <v>0</v>
      </c>
      <c r="V155" t="b">
        <f t="shared" si="58"/>
        <v>0</v>
      </c>
      <c r="W155" t="b">
        <f t="shared" si="48"/>
        <v>0</v>
      </c>
      <c r="X155">
        <f t="shared" si="59"/>
        <v>0</v>
      </c>
      <c r="Y155">
        <f t="shared" si="49"/>
        <v>0</v>
      </c>
      <c r="Z155" t="b">
        <f t="shared" si="60"/>
        <v>0</v>
      </c>
      <c r="AA155" t="b">
        <f t="shared" si="50"/>
        <v>0</v>
      </c>
      <c r="AB155">
        <v>0</v>
      </c>
      <c r="AD155" s="1">
        <v>453</v>
      </c>
      <c r="AE155" t="e">
        <f>VLOOKUP($AD155,excitation!$A$1:$CV$577,MATCH(C$2,excitation!$A$1:$CV$1,0),0)</f>
        <v>#N/A</v>
      </c>
      <c r="AF155" t="e">
        <f>VLOOKUP($AD155,emission!$A$1:$CV$577,MATCH($C$2,emission!$A$1:$CV$1,0),0)</f>
        <v>#N/A</v>
      </c>
      <c r="AG155">
        <f>VLOOKUP($AD155,excitation!$A$1:$CV$577,MATCH(C$3,excitation!$A$1:$CV$1,0),0)</f>
        <v>0</v>
      </c>
      <c r="AH155">
        <f>VLOOKUP($AD155,emission!$A$1:$CV$577,MATCH($C$3,emission!$A$1:$CV$1,0),0)</f>
        <v>0.97809999999999997</v>
      </c>
      <c r="AI155" t="e">
        <f>VLOOKUP($AD155,excitation!$A$1:$CV$577,MATCH(C$4,excitation!$A$1:$CV$1,0),0)</f>
        <v>#N/A</v>
      </c>
      <c r="AJ155" t="e">
        <f>VLOOKUP($AD155,emission!$A$1:$CV$577,MATCH($C$4,emission!$A$1:$CV$1,0),0)</f>
        <v>#N/A</v>
      </c>
      <c r="AK155">
        <f>VLOOKUP($AD155,excitation!$A$1:$CV$577,MATCH(C$5,excitation!$A$1:$CV$1,0),0)</f>
        <v>0.1643</v>
      </c>
      <c r="AL155">
        <f>VLOOKUP($AD155,emission!$A$1:$CV$577,MATCH($C$5,emission!$A$1:$CV$1,0),0)</f>
        <v>0</v>
      </c>
      <c r="AM155">
        <f>VLOOKUP($AD155,excitation!$A$1:$CV$577,MATCH(C$6,excitation!$A$1:$CV$1,0),0)</f>
        <v>4.2599999999999999E-2</v>
      </c>
      <c r="AN155">
        <f>VLOOKUP($AD155,emission!$A$1:$CV$577,MATCH($C$6,emission!$A$1:$CV$1,0),0)</f>
        <v>0</v>
      </c>
      <c r="AO155">
        <f>VLOOKUP($AD155,excitation!$A$1:$CV$577,MATCH(C$7,excitation!$A$1:$CV$1,0),0)</f>
        <v>2.29E-2</v>
      </c>
      <c r="AP155">
        <f>VLOOKUP($AD155,emission!$A$1:$CV$577,MATCH($C$7,emission!$A$1:$CV$1,0),0)</f>
        <v>0</v>
      </c>
      <c r="AQ155">
        <f>VLOOKUP($AD155,excitation!$A$1:$CV$577,MATCH(C$8,excitation!$A$1:$CV$1,0),0)</f>
        <v>2.3800000000000002E-2</v>
      </c>
      <c r="AR155">
        <f>VLOOKUP($AD155,emission!$A$1:$CV$577,MATCH($C$8,emission!$A$1:$CV$1,0),0)</f>
        <v>0</v>
      </c>
      <c r="AS155" t="e">
        <f>VLOOKUP($AD155,excitation!$A$1:$CV$577,MATCH(C$9,excitation!$A$1:$CV$1,0),0)</f>
        <v>#N/A</v>
      </c>
      <c r="AT155" t="e">
        <f>VLOOKUP($AD155,emission!$A$1:$CV$577,MATCH($C$9,emission!$A$1:$CV$1,0),0)</f>
        <v>#N/A</v>
      </c>
      <c r="AU155">
        <f>VLOOKUP($AD155,excitation!$A$1:$CV$577,MATCH(C$10,excitation!$A$1:$CV$1,0),0)</f>
        <v>0</v>
      </c>
      <c r="AV155">
        <f>VLOOKUP($AD155,emission!$A$1:$CV$577,MATCH($C$10,emission!$A$1:$CV$1,0),0)</f>
        <v>0</v>
      </c>
      <c r="AW155" t="e">
        <f>VLOOKUP($AD155,excitation!$A$1:$CV$577,MATCH(C$11,excitation!$A$1:$CV$1,0),0)</f>
        <v>#N/A</v>
      </c>
      <c r="AX155" t="e">
        <f>VLOOKUP($AD155,emission!$A$1:$CV$577,MATCH($C$11,emission!$A$1:$CV$1,0),0)</f>
        <v>#N/A</v>
      </c>
    </row>
    <row r="156" spans="7:50" x14ac:dyDescent="0.25">
      <c r="G156">
        <v>454</v>
      </c>
      <c r="H156" t="b">
        <f t="shared" si="51"/>
        <v>0</v>
      </c>
      <c r="I156" t="b">
        <f t="shared" si="41"/>
        <v>0</v>
      </c>
      <c r="J156">
        <f t="shared" si="52"/>
        <v>0</v>
      </c>
      <c r="K156">
        <f t="shared" si="42"/>
        <v>0.99270000000000003</v>
      </c>
      <c r="L156" t="b">
        <f t="shared" si="53"/>
        <v>0</v>
      </c>
      <c r="M156" t="b">
        <f t="shared" si="43"/>
        <v>0</v>
      </c>
      <c r="N156">
        <f t="shared" si="54"/>
        <v>0.17460000000000001</v>
      </c>
      <c r="O156">
        <f t="shared" si="44"/>
        <v>0</v>
      </c>
      <c r="P156">
        <f t="shared" si="55"/>
        <v>4.5199999999999997E-2</v>
      </c>
      <c r="Q156">
        <f t="shared" si="45"/>
        <v>0</v>
      </c>
      <c r="R156">
        <f t="shared" si="56"/>
        <v>2.29E-2</v>
      </c>
      <c r="S156">
        <f t="shared" si="46"/>
        <v>0</v>
      </c>
      <c r="T156">
        <f t="shared" si="57"/>
        <v>2.2599999999999999E-2</v>
      </c>
      <c r="U156">
        <f t="shared" si="47"/>
        <v>0</v>
      </c>
      <c r="V156" t="b">
        <f t="shared" si="58"/>
        <v>0</v>
      </c>
      <c r="W156" t="b">
        <f t="shared" si="48"/>
        <v>0</v>
      </c>
      <c r="X156">
        <f t="shared" si="59"/>
        <v>0</v>
      </c>
      <c r="Y156">
        <f t="shared" si="49"/>
        <v>0</v>
      </c>
      <c r="Z156" t="b">
        <f t="shared" si="60"/>
        <v>0</v>
      </c>
      <c r="AA156" t="b">
        <f t="shared" si="50"/>
        <v>0</v>
      </c>
      <c r="AB156">
        <v>0</v>
      </c>
      <c r="AD156" s="1">
        <v>454</v>
      </c>
      <c r="AE156" t="e">
        <f>VLOOKUP($AD156,excitation!$A$1:$CV$577,MATCH(C$2,excitation!$A$1:$CV$1,0),0)</f>
        <v>#N/A</v>
      </c>
      <c r="AF156" t="e">
        <f>VLOOKUP($AD156,emission!$A$1:$CV$577,MATCH($C$2,emission!$A$1:$CV$1,0),0)</f>
        <v>#N/A</v>
      </c>
      <c r="AG156">
        <f>VLOOKUP($AD156,excitation!$A$1:$CV$577,MATCH(C$3,excitation!$A$1:$CV$1,0),0)</f>
        <v>0</v>
      </c>
      <c r="AH156">
        <f>VLOOKUP($AD156,emission!$A$1:$CV$577,MATCH($C$3,emission!$A$1:$CV$1,0),0)</f>
        <v>0.99270000000000003</v>
      </c>
      <c r="AI156" t="e">
        <f>VLOOKUP($AD156,excitation!$A$1:$CV$577,MATCH(C$4,excitation!$A$1:$CV$1,0),0)</f>
        <v>#N/A</v>
      </c>
      <c r="AJ156" t="e">
        <f>VLOOKUP($AD156,emission!$A$1:$CV$577,MATCH($C$4,emission!$A$1:$CV$1,0),0)</f>
        <v>#N/A</v>
      </c>
      <c r="AK156">
        <f>VLOOKUP($AD156,excitation!$A$1:$CV$577,MATCH(C$5,excitation!$A$1:$CV$1,0),0)</f>
        <v>0.17460000000000001</v>
      </c>
      <c r="AL156">
        <f>VLOOKUP($AD156,emission!$A$1:$CV$577,MATCH($C$5,emission!$A$1:$CV$1,0),0)</f>
        <v>0</v>
      </c>
      <c r="AM156">
        <f>VLOOKUP($AD156,excitation!$A$1:$CV$577,MATCH(C$6,excitation!$A$1:$CV$1,0),0)</f>
        <v>4.5199999999999997E-2</v>
      </c>
      <c r="AN156">
        <f>VLOOKUP($AD156,emission!$A$1:$CV$577,MATCH($C$6,emission!$A$1:$CV$1,0),0)</f>
        <v>0</v>
      </c>
      <c r="AO156">
        <f>VLOOKUP($AD156,excitation!$A$1:$CV$577,MATCH(C$7,excitation!$A$1:$CV$1,0),0)</f>
        <v>2.29E-2</v>
      </c>
      <c r="AP156">
        <f>VLOOKUP($AD156,emission!$A$1:$CV$577,MATCH($C$7,emission!$A$1:$CV$1,0),0)</f>
        <v>0</v>
      </c>
      <c r="AQ156">
        <f>VLOOKUP($AD156,excitation!$A$1:$CV$577,MATCH(C$8,excitation!$A$1:$CV$1,0),0)</f>
        <v>2.2599999999999999E-2</v>
      </c>
      <c r="AR156">
        <f>VLOOKUP($AD156,emission!$A$1:$CV$577,MATCH($C$8,emission!$A$1:$CV$1,0),0)</f>
        <v>0</v>
      </c>
      <c r="AS156" t="e">
        <f>VLOOKUP($AD156,excitation!$A$1:$CV$577,MATCH(C$9,excitation!$A$1:$CV$1,0),0)</f>
        <v>#N/A</v>
      </c>
      <c r="AT156" t="e">
        <f>VLOOKUP($AD156,emission!$A$1:$CV$577,MATCH($C$9,emission!$A$1:$CV$1,0),0)</f>
        <v>#N/A</v>
      </c>
      <c r="AU156">
        <f>VLOOKUP($AD156,excitation!$A$1:$CV$577,MATCH(C$10,excitation!$A$1:$CV$1,0),0)</f>
        <v>0</v>
      </c>
      <c r="AV156">
        <f>VLOOKUP($AD156,emission!$A$1:$CV$577,MATCH($C$10,emission!$A$1:$CV$1,0),0)</f>
        <v>0</v>
      </c>
      <c r="AW156" t="e">
        <f>VLOOKUP($AD156,excitation!$A$1:$CV$577,MATCH(C$11,excitation!$A$1:$CV$1,0),0)</f>
        <v>#N/A</v>
      </c>
      <c r="AX156" t="e">
        <f>VLOOKUP($AD156,emission!$A$1:$CV$577,MATCH($C$11,emission!$A$1:$CV$1,0),0)</f>
        <v>#N/A</v>
      </c>
    </row>
    <row r="157" spans="7:50" x14ac:dyDescent="0.25">
      <c r="G157">
        <v>455</v>
      </c>
      <c r="H157" t="b">
        <f t="shared" si="51"/>
        <v>0</v>
      </c>
      <c r="I157" t="b">
        <f t="shared" si="41"/>
        <v>0</v>
      </c>
      <c r="J157">
        <f t="shared" si="52"/>
        <v>0</v>
      </c>
      <c r="K157">
        <f t="shared" si="42"/>
        <v>0.98829999999999996</v>
      </c>
      <c r="L157" t="b">
        <f t="shared" si="53"/>
        <v>0</v>
      </c>
      <c r="M157" t="b">
        <f t="shared" si="43"/>
        <v>0</v>
      </c>
      <c r="N157">
        <f t="shared" si="54"/>
        <v>0.1847</v>
      </c>
      <c r="O157">
        <f t="shared" si="44"/>
        <v>0</v>
      </c>
      <c r="P157">
        <f t="shared" si="55"/>
        <v>4.7300000000000002E-2</v>
      </c>
      <c r="Q157">
        <f t="shared" si="45"/>
        <v>0</v>
      </c>
      <c r="R157">
        <f t="shared" si="56"/>
        <v>2.6100000000000002E-2</v>
      </c>
      <c r="S157">
        <f t="shared" si="46"/>
        <v>0</v>
      </c>
      <c r="T157">
        <f t="shared" si="57"/>
        <v>2.2800000000000001E-2</v>
      </c>
      <c r="U157">
        <f t="shared" si="47"/>
        <v>0</v>
      </c>
      <c r="V157" t="b">
        <f t="shared" si="58"/>
        <v>0</v>
      </c>
      <c r="W157" t="b">
        <f t="shared" si="48"/>
        <v>0</v>
      </c>
      <c r="X157">
        <f t="shared" si="59"/>
        <v>0</v>
      </c>
      <c r="Y157">
        <f t="shared" si="49"/>
        <v>0</v>
      </c>
      <c r="Z157" t="b">
        <f t="shared" si="60"/>
        <v>0</v>
      </c>
      <c r="AA157" t="b">
        <f t="shared" si="50"/>
        <v>0</v>
      </c>
      <c r="AB157">
        <v>0</v>
      </c>
      <c r="AD157" s="1">
        <v>455</v>
      </c>
      <c r="AE157" t="e">
        <f>VLOOKUP($AD157,excitation!$A$1:$CV$577,MATCH(C$2,excitation!$A$1:$CV$1,0),0)</f>
        <v>#N/A</v>
      </c>
      <c r="AF157" t="e">
        <f>VLOOKUP($AD157,emission!$A$1:$CV$577,MATCH($C$2,emission!$A$1:$CV$1,0),0)</f>
        <v>#N/A</v>
      </c>
      <c r="AG157">
        <f>VLOOKUP($AD157,excitation!$A$1:$CV$577,MATCH(C$3,excitation!$A$1:$CV$1,0),0)</f>
        <v>0</v>
      </c>
      <c r="AH157">
        <f>VLOOKUP($AD157,emission!$A$1:$CV$577,MATCH($C$3,emission!$A$1:$CV$1,0),0)</f>
        <v>0.98829999999999996</v>
      </c>
      <c r="AI157" t="e">
        <f>VLOOKUP($AD157,excitation!$A$1:$CV$577,MATCH(C$4,excitation!$A$1:$CV$1,0),0)</f>
        <v>#N/A</v>
      </c>
      <c r="AJ157" t="e">
        <f>VLOOKUP($AD157,emission!$A$1:$CV$577,MATCH($C$4,emission!$A$1:$CV$1,0),0)</f>
        <v>#N/A</v>
      </c>
      <c r="AK157">
        <f>VLOOKUP($AD157,excitation!$A$1:$CV$577,MATCH(C$5,excitation!$A$1:$CV$1,0),0)</f>
        <v>0.1847</v>
      </c>
      <c r="AL157">
        <f>VLOOKUP($AD157,emission!$A$1:$CV$577,MATCH($C$5,emission!$A$1:$CV$1,0),0)</f>
        <v>0</v>
      </c>
      <c r="AM157">
        <f>VLOOKUP($AD157,excitation!$A$1:$CV$577,MATCH(C$6,excitation!$A$1:$CV$1,0),0)</f>
        <v>4.7300000000000002E-2</v>
      </c>
      <c r="AN157">
        <f>VLOOKUP($AD157,emission!$A$1:$CV$577,MATCH($C$6,emission!$A$1:$CV$1,0),0)</f>
        <v>0</v>
      </c>
      <c r="AO157">
        <f>VLOOKUP($AD157,excitation!$A$1:$CV$577,MATCH(C$7,excitation!$A$1:$CV$1,0),0)</f>
        <v>2.6100000000000002E-2</v>
      </c>
      <c r="AP157">
        <f>VLOOKUP($AD157,emission!$A$1:$CV$577,MATCH($C$7,emission!$A$1:$CV$1,0),0)</f>
        <v>0</v>
      </c>
      <c r="AQ157">
        <f>VLOOKUP($AD157,excitation!$A$1:$CV$577,MATCH(C$8,excitation!$A$1:$CV$1,0),0)</f>
        <v>2.2800000000000001E-2</v>
      </c>
      <c r="AR157">
        <f>VLOOKUP($AD157,emission!$A$1:$CV$577,MATCH($C$8,emission!$A$1:$CV$1,0),0)</f>
        <v>0</v>
      </c>
      <c r="AS157" t="e">
        <f>VLOOKUP($AD157,excitation!$A$1:$CV$577,MATCH(C$9,excitation!$A$1:$CV$1,0),0)</f>
        <v>#N/A</v>
      </c>
      <c r="AT157" t="e">
        <f>VLOOKUP($AD157,emission!$A$1:$CV$577,MATCH($C$9,emission!$A$1:$CV$1,0),0)</f>
        <v>#N/A</v>
      </c>
      <c r="AU157">
        <f>VLOOKUP($AD157,excitation!$A$1:$CV$577,MATCH(C$10,excitation!$A$1:$CV$1,0),0)</f>
        <v>0</v>
      </c>
      <c r="AV157">
        <f>VLOOKUP($AD157,emission!$A$1:$CV$577,MATCH($C$10,emission!$A$1:$CV$1,0),0)</f>
        <v>0</v>
      </c>
      <c r="AW157" t="e">
        <f>VLOOKUP($AD157,excitation!$A$1:$CV$577,MATCH(C$11,excitation!$A$1:$CV$1,0),0)</f>
        <v>#N/A</v>
      </c>
      <c r="AX157" t="e">
        <f>VLOOKUP($AD157,emission!$A$1:$CV$577,MATCH($C$11,emission!$A$1:$CV$1,0),0)</f>
        <v>#N/A</v>
      </c>
    </row>
    <row r="158" spans="7:50" x14ac:dyDescent="0.25">
      <c r="G158">
        <v>456</v>
      </c>
      <c r="H158" t="b">
        <f t="shared" si="51"/>
        <v>0</v>
      </c>
      <c r="I158" t="b">
        <f t="shared" si="41"/>
        <v>0</v>
      </c>
      <c r="J158">
        <f t="shared" si="52"/>
        <v>0</v>
      </c>
      <c r="K158">
        <f t="shared" si="42"/>
        <v>0.99299999999999999</v>
      </c>
      <c r="L158" t="b">
        <f t="shared" si="53"/>
        <v>0</v>
      </c>
      <c r="M158" t="b">
        <f t="shared" si="43"/>
        <v>0</v>
      </c>
      <c r="N158">
        <f t="shared" si="54"/>
        <v>0.19600000000000001</v>
      </c>
      <c r="O158">
        <f t="shared" si="44"/>
        <v>0</v>
      </c>
      <c r="P158">
        <f t="shared" si="55"/>
        <v>0.05</v>
      </c>
      <c r="Q158">
        <f t="shared" si="45"/>
        <v>0</v>
      </c>
      <c r="R158">
        <f t="shared" si="56"/>
        <v>2.7E-2</v>
      </c>
      <c r="S158">
        <f t="shared" si="46"/>
        <v>0</v>
      </c>
      <c r="T158">
        <f t="shared" si="57"/>
        <v>2.4299999999999999E-2</v>
      </c>
      <c r="U158">
        <f t="shared" si="47"/>
        <v>0</v>
      </c>
      <c r="V158" t="b">
        <f t="shared" si="58"/>
        <v>0</v>
      </c>
      <c r="W158" t="b">
        <f t="shared" si="48"/>
        <v>0</v>
      </c>
      <c r="X158">
        <f t="shared" si="59"/>
        <v>0</v>
      </c>
      <c r="Y158">
        <f t="shared" si="49"/>
        <v>0</v>
      </c>
      <c r="Z158" t="b">
        <f t="shared" si="60"/>
        <v>0</v>
      </c>
      <c r="AA158" t="b">
        <f t="shared" si="50"/>
        <v>0</v>
      </c>
      <c r="AB158">
        <v>0</v>
      </c>
      <c r="AD158" s="1">
        <v>456</v>
      </c>
      <c r="AE158" t="e">
        <f>VLOOKUP($AD158,excitation!$A$1:$CV$577,MATCH(C$2,excitation!$A$1:$CV$1,0),0)</f>
        <v>#N/A</v>
      </c>
      <c r="AF158" t="e">
        <f>VLOOKUP($AD158,emission!$A$1:$CV$577,MATCH($C$2,emission!$A$1:$CV$1,0),0)</f>
        <v>#N/A</v>
      </c>
      <c r="AG158">
        <f>VLOOKUP($AD158,excitation!$A$1:$CV$577,MATCH(C$3,excitation!$A$1:$CV$1,0),0)</f>
        <v>0</v>
      </c>
      <c r="AH158">
        <f>VLOOKUP($AD158,emission!$A$1:$CV$577,MATCH($C$3,emission!$A$1:$CV$1,0),0)</f>
        <v>0.99299999999999999</v>
      </c>
      <c r="AI158" t="e">
        <f>VLOOKUP($AD158,excitation!$A$1:$CV$577,MATCH(C$4,excitation!$A$1:$CV$1,0),0)</f>
        <v>#N/A</v>
      </c>
      <c r="AJ158" t="e">
        <f>VLOOKUP($AD158,emission!$A$1:$CV$577,MATCH($C$4,emission!$A$1:$CV$1,0),0)</f>
        <v>#N/A</v>
      </c>
      <c r="AK158">
        <f>VLOOKUP($AD158,excitation!$A$1:$CV$577,MATCH(C$5,excitation!$A$1:$CV$1,0),0)</f>
        <v>0.19600000000000001</v>
      </c>
      <c r="AL158">
        <f>VLOOKUP($AD158,emission!$A$1:$CV$577,MATCH($C$5,emission!$A$1:$CV$1,0),0)</f>
        <v>0</v>
      </c>
      <c r="AM158">
        <f>VLOOKUP($AD158,excitation!$A$1:$CV$577,MATCH(C$6,excitation!$A$1:$CV$1,0),0)</f>
        <v>0.05</v>
      </c>
      <c r="AN158">
        <f>VLOOKUP($AD158,emission!$A$1:$CV$577,MATCH($C$6,emission!$A$1:$CV$1,0),0)</f>
        <v>0</v>
      </c>
      <c r="AO158">
        <f>VLOOKUP($AD158,excitation!$A$1:$CV$577,MATCH(C$7,excitation!$A$1:$CV$1,0),0)</f>
        <v>2.7E-2</v>
      </c>
      <c r="AP158">
        <f>VLOOKUP($AD158,emission!$A$1:$CV$577,MATCH($C$7,emission!$A$1:$CV$1,0),0)</f>
        <v>0</v>
      </c>
      <c r="AQ158">
        <f>VLOOKUP($AD158,excitation!$A$1:$CV$577,MATCH(C$8,excitation!$A$1:$CV$1,0),0)</f>
        <v>2.4299999999999999E-2</v>
      </c>
      <c r="AR158">
        <f>VLOOKUP($AD158,emission!$A$1:$CV$577,MATCH($C$8,emission!$A$1:$CV$1,0),0)</f>
        <v>0</v>
      </c>
      <c r="AS158" t="e">
        <f>VLOOKUP($AD158,excitation!$A$1:$CV$577,MATCH(C$9,excitation!$A$1:$CV$1,0),0)</f>
        <v>#N/A</v>
      </c>
      <c r="AT158" t="e">
        <f>VLOOKUP($AD158,emission!$A$1:$CV$577,MATCH($C$9,emission!$A$1:$CV$1,0),0)</f>
        <v>#N/A</v>
      </c>
      <c r="AU158">
        <f>VLOOKUP($AD158,excitation!$A$1:$CV$577,MATCH(C$10,excitation!$A$1:$CV$1,0),0)</f>
        <v>0</v>
      </c>
      <c r="AV158">
        <f>VLOOKUP($AD158,emission!$A$1:$CV$577,MATCH($C$10,emission!$A$1:$CV$1,0),0)</f>
        <v>0</v>
      </c>
      <c r="AW158" t="e">
        <f>VLOOKUP($AD158,excitation!$A$1:$CV$577,MATCH(C$11,excitation!$A$1:$CV$1,0),0)</f>
        <v>#N/A</v>
      </c>
      <c r="AX158" t="e">
        <f>VLOOKUP($AD158,emission!$A$1:$CV$577,MATCH($C$11,emission!$A$1:$CV$1,0),0)</f>
        <v>#N/A</v>
      </c>
    </row>
    <row r="159" spans="7:50" x14ac:dyDescent="0.25">
      <c r="G159">
        <v>457</v>
      </c>
      <c r="H159" t="b">
        <f t="shared" si="51"/>
        <v>0</v>
      </c>
      <c r="I159" t="b">
        <f t="shared" si="41"/>
        <v>0</v>
      </c>
      <c r="J159">
        <f t="shared" si="52"/>
        <v>0</v>
      </c>
      <c r="K159">
        <f t="shared" si="42"/>
        <v>0.99570000000000003</v>
      </c>
      <c r="L159" t="b">
        <f t="shared" si="53"/>
        <v>0</v>
      </c>
      <c r="M159" t="b">
        <f t="shared" si="43"/>
        <v>0</v>
      </c>
      <c r="N159">
        <f t="shared" si="54"/>
        <v>0.20680000000000001</v>
      </c>
      <c r="O159">
        <f t="shared" si="44"/>
        <v>0</v>
      </c>
      <c r="P159">
        <f t="shared" si="55"/>
        <v>5.1900000000000002E-2</v>
      </c>
      <c r="Q159">
        <f t="shared" si="45"/>
        <v>0</v>
      </c>
      <c r="R159">
        <f t="shared" si="56"/>
        <v>2.8299999999999999E-2</v>
      </c>
      <c r="S159">
        <f t="shared" si="46"/>
        <v>0</v>
      </c>
      <c r="T159">
        <f t="shared" si="57"/>
        <v>2.3699999999999999E-2</v>
      </c>
      <c r="U159">
        <f t="shared" si="47"/>
        <v>0</v>
      </c>
      <c r="V159" t="b">
        <f t="shared" si="58"/>
        <v>0</v>
      </c>
      <c r="W159" t="b">
        <f t="shared" si="48"/>
        <v>0</v>
      </c>
      <c r="X159">
        <f t="shared" si="59"/>
        <v>0</v>
      </c>
      <c r="Y159">
        <f t="shared" si="49"/>
        <v>0</v>
      </c>
      <c r="Z159" t="b">
        <f t="shared" si="60"/>
        <v>0</v>
      </c>
      <c r="AA159" t="b">
        <f t="shared" si="50"/>
        <v>0</v>
      </c>
      <c r="AB159">
        <v>0</v>
      </c>
      <c r="AD159" s="1">
        <v>457</v>
      </c>
      <c r="AE159" t="e">
        <f>VLOOKUP($AD159,excitation!$A$1:$CV$577,MATCH(C$2,excitation!$A$1:$CV$1,0),0)</f>
        <v>#N/A</v>
      </c>
      <c r="AF159" t="e">
        <f>VLOOKUP($AD159,emission!$A$1:$CV$577,MATCH($C$2,emission!$A$1:$CV$1,0),0)</f>
        <v>#N/A</v>
      </c>
      <c r="AG159">
        <f>VLOOKUP($AD159,excitation!$A$1:$CV$577,MATCH(C$3,excitation!$A$1:$CV$1,0),0)</f>
        <v>0</v>
      </c>
      <c r="AH159">
        <f>VLOOKUP($AD159,emission!$A$1:$CV$577,MATCH($C$3,emission!$A$1:$CV$1,0),0)</f>
        <v>0.99570000000000003</v>
      </c>
      <c r="AI159" t="e">
        <f>VLOOKUP($AD159,excitation!$A$1:$CV$577,MATCH(C$4,excitation!$A$1:$CV$1,0),0)</f>
        <v>#N/A</v>
      </c>
      <c r="AJ159" t="e">
        <f>VLOOKUP($AD159,emission!$A$1:$CV$577,MATCH($C$4,emission!$A$1:$CV$1,0),0)</f>
        <v>#N/A</v>
      </c>
      <c r="AK159">
        <f>VLOOKUP($AD159,excitation!$A$1:$CV$577,MATCH(C$5,excitation!$A$1:$CV$1,0),0)</f>
        <v>0.20680000000000001</v>
      </c>
      <c r="AL159">
        <f>VLOOKUP($AD159,emission!$A$1:$CV$577,MATCH($C$5,emission!$A$1:$CV$1,0),0)</f>
        <v>0</v>
      </c>
      <c r="AM159">
        <f>VLOOKUP($AD159,excitation!$A$1:$CV$577,MATCH(C$6,excitation!$A$1:$CV$1,0),0)</f>
        <v>5.1900000000000002E-2</v>
      </c>
      <c r="AN159">
        <f>VLOOKUP($AD159,emission!$A$1:$CV$577,MATCH($C$6,emission!$A$1:$CV$1,0),0)</f>
        <v>0</v>
      </c>
      <c r="AO159">
        <f>VLOOKUP($AD159,excitation!$A$1:$CV$577,MATCH(C$7,excitation!$A$1:$CV$1,0),0)</f>
        <v>2.8299999999999999E-2</v>
      </c>
      <c r="AP159">
        <f>VLOOKUP($AD159,emission!$A$1:$CV$577,MATCH($C$7,emission!$A$1:$CV$1,0),0)</f>
        <v>0</v>
      </c>
      <c r="AQ159">
        <f>VLOOKUP($AD159,excitation!$A$1:$CV$577,MATCH(C$8,excitation!$A$1:$CV$1,0),0)</f>
        <v>2.3699999999999999E-2</v>
      </c>
      <c r="AR159">
        <f>VLOOKUP($AD159,emission!$A$1:$CV$577,MATCH($C$8,emission!$A$1:$CV$1,0),0)</f>
        <v>0</v>
      </c>
      <c r="AS159" t="e">
        <f>VLOOKUP($AD159,excitation!$A$1:$CV$577,MATCH(C$9,excitation!$A$1:$CV$1,0),0)</f>
        <v>#N/A</v>
      </c>
      <c r="AT159" t="e">
        <f>VLOOKUP($AD159,emission!$A$1:$CV$577,MATCH($C$9,emission!$A$1:$CV$1,0),0)</f>
        <v>#N/A</v>
      </c>
      <c r="AU159">
        <f>VLOOKUP($AD159,excitation!$A$1:$CV$577,MATCH(C$10,excitation!$A$1:$CV$1,0),0)</f>
        <v>0</v>
      </c>
      <c r="AV159">
        <f>VLOOKUP($AD159,emission!$A$1:$CV$577,MATCH($C$10,emission!$A$1:$CV$1,0),0)</f>
        <v>0</v>
      </c>
      <c r="AW159" t="e">
        <f>VLOOKUP($AD159,excitation!$A$1:$CV$577,MATCH(C$11,excitation!$A$1:$CV$1,0),0)</f>
        <v>#N/A</v>
      </c>
      <c r="AX159" t="e">
        <f>VLOOKUP($AD159,emission!$A$1:$CV$577,MATCH($C$11,emission!$A$1:$CV$1,0),0)</f>
        <v>#N/A</v>
      </c>
    </row>
    <row r="160" spans="7:50" x14ac:dyDescent="0.25">
      <c r="G160">
        <v>458</v>
      </c>
      <c r="H160" t="b">
        <f t="shared" si="51"/>
        <v>0</v>
      </c>
      <c r="I160" t="b">
        <f t="shared" si="41"/>
        <v>0</v>
      </c>
      <c r="J160">
        <f t="shared" si="52"/>
        <v>0</v>
      </c>
      <c r="K160">
        <f t="shared" si="42"/>
        <v>0.9879</v>
      </c>
      <c r="L160" t="b">
        <f t="shared" si="53"/>
        <v>0</v>
      </c>
      <c r="M160" t="b">
        <f t="shared" si="43"/>
        <v>0</v>
      </c>
      <c r="N160">
        <f t="shared" si="54"/>
        <v>0.21940000000000001</v>
      </c>
      <c r="O160">
        <f t="shared" si="44"/>
        <v>0</v>
      </c>
      <c r="P160">
        <f t="shared" si="55"/>
        <v>5.5500000000000001E-2</v>
      </c>
      <c r="Q160">
        <f t="shared" si="45"/>
        <v>0</v>
      </c>
      <c r="R160">
        <f t="shared" si="56"/>
        <v>2.8500000000000001E-2</v>
      </c>
      <c r="S160">
        <f t="shared" si="46"/>
        <v>0</v>
      </c>
      <c r="T160">
        <f t="shared" si="57"/>
        <v>2.3699999999999999E-2</v>
      </c>
      <c r="U160">
        <f t="shared" si="47"/>
        <v>0</v>
      </c>
      <c r="V160" t="b">
        <f t="shared" si="58"/>
        <v>0</v>
      </c>
      <c r="W160" t="b">
        <f t="shared" si="48"/>
        <v>0</v>
      </c>
      <c r="X160">
        <f t="shared" si="59"/>
        <v>0</v>
      </c>
      <c r="Y160">
        <f t="shared" si="49"/>
        <v>0</v>
      </c>
      <c r="Z160" t="b">
        <f t="shared" si="60"/>
        <v>0</v>
      </c>
      <c r="AA160" t="b">
        <f t="shared" si="50"/>
        <v>0</v>
      </c>
      <c r="AB160">
        <v>0</v>
      </c>
      <c r="AD160" s="1">
        <v>458</v>
      </c>
      <c r="AE160" t="e">
        <f>VLOOKUP($AD160,excitation!$A$1:$CV$577,MATCH(C$2,excitation!$A$1:$CV$1,0),0)</f>
        <v>#N/A</v>
      </c>
      <c r="AF160" t="e">
        <f>VLOOKUP($AD160,emission!$A$1:$CV$577,MATCH($C$2,emission!$A$1:$CV$1,0),0)</f>
        <v>#N/A</v>
      </c>
      <c r="AG160">
        <f>VLOOKUP($AD160,excitation!$A$1:$CV$577,MATCH(C$3,excitation!$A$1:$CV$1,0),0)</f>
        <v>0</v>
      </c>
      <c r="AH160">
        <f>VLOOKUP($AD160,emission!$A$1:$CV$577,MATCH($C$3,emission!$A$1:$CV$1,0),0)</f>
        <v>0.9879</v>
      </c>
      <c r="AI160" t="e">
        <f>VLOOKUP($AD160,excitation!$A$1:$CV$577,MATCH(C$4,excitation!$A$1:$CV$1,0),0)</f>
        <v>#N/A</v>
      </c>
      <c r="AJ160" t="e">
        <f>VLOOKUP($AD160,emission!$A$1:$CV$577,MATCH($C$4,emission!$A$1:$CV$1,0),0)</f>
        <v>#N/A</v>
      </c>
      <c r="AK160">
        <f>VLOOKUP($AD160,excitation!$A$1:$CV$577,MATCH(C$5,excitation!$A$1:$CV$1,0),0)</f>
        <v>0.21940000000000001</v>
      </c>
      <c r="AL160">
        <f>VLOOKUP($AD160,emission!$A$1:$CV$577,MATCH($C$5,emission!$A$1:$CV$1,0),0)</f>
        <v>0</v>
      </c>
      <c r="AM160">
        <f>VLOOKUP($AD160,excitation!$A$1:$CV$577,MATCH(C$6,excitation!$A$1:$CV$1,0),0)</f>
        <v>5.5500000000000001E-2</v>
      </c>
      <c r="AN160">
        <f>VLOOKUP($AD160,emission!$A$1:$CV$577,MATCH($C$6,emission!$A$1:$CV$1,0),0)</f>
        <v>0</v>
      </c>
      <c r="AO160">
        <f>VLOOKUP($AD160,excitation!$A$1:$CV$577,MATCH(C$7,excitation!$A$1:$CV$1,0),0)</f>
        <v>2.8500000000000001E-2</v>
      </c>
      <c r="AP160">
        <f>VLOOKUP($AD160,emission!$A$1:$CV$577,MATCH($C$7,emission!$A$1:$CV$1,0),0)</f>
        <v>0</v>
      </c>
      <c r="AQ160">
        <f>VLOOKUP($AD160,excitation!$A$1:$CV$577,MATCH(C$8,excitation!$A$1:$CV$1,0),0)</f>
        <v>2.3699999999999999E-2</v>
      </c>
      <c r="AR160">
        <f>VLOOKUP($AD160,emission!$A$1:$CV$577,MATCH($C$8,emission!$A$1:$CV$1,0),0)</f>
        <v>0</v>
      </c>
      <c r="AS160" t="e">
        <f>VLOOKUP($AD160,excitation!$A$1:$CV$577,MATCH(C$9,excitation!$A$1:$CV$1,0),0)</f>
        <v>#N/A</v>
      </c>
      <c r="AT160" t="e">
        <f>VLOOKUP($AD160,emission!$A$1:$CV$577,MATCH($C$9,emission!$A$1:$CV$1,0),0)</f>
        <v>#N/A</v>
      </c>
      <c r="AU160">
        <f>VLOOKUP($AD160,excitation!$A$1:$CV$577,MATCH(C$10,excitation!$A$1:$CV$1,0),0)</f>
        <v>0</v>
      </c>
      <c r="AV160">
        <f>VLOOKUP($AD160,emission!$A$1:$CV$577,MATCH($C$10,emission!$A$1:$CV$1,0),0)</f>
        <v>0</v>
      </c>
      <c r="AW160" t="e">
        <f>VLOOKUP($AD160,excitation!$A$1:$CV$577,MATCH(C$11,excitation!$A$1:$CV$1,0),0)</f>
        <v>#N/A</v>
      </c>
      <c r="AX160" t="e">
        <f>VLOOKUP($AD160,emission!$A$1:$CV$577,MATCH($C$11,emission!$A$1:$CV$1,0),0)</f>
        <v>#N/A</v>
      </c>
    </row>
    <row r="161" spans="7:50" x14ac:dyDescent="0.25">
      <c r="G161">
        <v>459</v>
      </c>
      <c r="H161" t="b">
        <f t="shared" si="51"/>
        <v>0</v>
      </c>
      <c r="I161" t="b">
        <f t="shared" si="41"/>
        <v>0</v>
      </c>
      <c r="J161">
        <f t="shared" si="52"/>
        <v>0</v>
      </c>
      <c r="K161">
        <f t="shared" si="42"/>
        <v>0.99319999999999997</v>
      </c>
      <c r="L161" t="b">
        <f t="shared" si="53"/>
        <v>0</v>
      </c>
      <c r="M161" t="b">
        <f t="shared" si="43"/>
        <v>0</v>
      </c>
      <c r="N161">
        <f t="shared" si="54"/>
        <v>0.23089999999999999</v>
      </c>
      <c r="O161">
        <f t="shared" si="44"/>
        <v>0</v>
      </c>
      <c r="P161">
        <f t="shared" si="55"/>
        <v>5.74E-2</v>
      </c>
      <c r="Q161">
        <f t="shared" si="45"/>
        <v>0</v>
      </c>
      <c r="R161">
        <f t="shared" si="56"/>
        <v>3.2399999999999998E-2</v>
      </c>
      <c r="S161">
        <f t="shared" si="46"/>
        <v>0</v>
      </c>
      <c r="T161">
        <f t="shared" si="57"/>
        <v>2.3599999999999999E-2</v>
      </c>
      <c r="U161">
        <f t="shared" si="47"/>
        <v>0</v>
      </c>
      <c r="V161" t="b">
        <f t="shared" si="58"/>
        <v>0</v>
      </c>
      <c r="W161" t="b">
        <f t="shared" si="48"/>
        <v>0</v>
      </c>
      <c r="X161">
        <f t="shared" si="59"/>
        <v>0</v>
      </c>
      <c r="Y161">
        <f t="shared" si="49"/>
        <v>0</v>
      </c>
      <c r="Z161" t="b">
        <f t="shared" si="60"/>
        <v>0</v>
      </c>
      <c r="AA161" t="b">
        <f t="shared" si="50"/>
        <v>0</v>
      </c>
      <c r="AB161">
        <v>0</v>
      </c>
      <c r="AD161" s="1">
        <v>459</v>
      </c>
      <c r="AE161" t="e">
        <f>VLOOKUP($AD161,excitation!$A$1:$CV$577,MATCH(C$2,excitation!$A$1:$CV$1,0),0)</f>
        <v>#N/A</v>
      </c>
      <c r="AF161" t="e">
        <f>VLOOKUP($AD161,emission!$A$1:$CV$577,MATCH($C$2,emission!$A$1:$CV$1,0),0)</f>
        <v>#N/A</v>
      </c>
      <c r="AG161">
        <f>VLOOKUP($AD161,excitation!$A$1:$CV$577,MATCH(C$3,excitation!$A$1:$CV$1,0),0)</f>
        <v>0</v>
      </c>
      <c r="AH161">
        <f>VLOOKUP($AD161,emission!$A$1:$CV$577,MATCH($C$3,emission!$A$1:$CV$1,0),0)</f>
        <v>0.99319999999999997</v>
      </c>
      <c r="AI161" t="e">
        <f>VLOOKUP($AD161,excitation!$A$1:$CV$577,MATCH(C$4,excitation!$A$1:$CV$1,0),0)</f>
        <v>#N/A</v>
      </c>
      <c r="AJ161" t="e">
        <f>VLOOKUP($AD161,emission!$A$1:$CV$577,MATCH($C$4,emission!$A$1:$CV$1,0),0)</f>
        <v>#N/A</v>
      </c>
      <c r="AK161">
        <f>VLOOKUP($AD161,excitation!$A$1:$CV$577,MATCH(C$5,excitation!$A$1:$CV$1,0),0)</f>
        <v>0.23089999999999999</v>
      </c>
      <c r="AL161">
        <f>VLOOKUP($AD161,emission!$A$1:$CV$577,MATCH($C$5,emission!$A$1:$CV$1,0),0)</f>
        <v>0</v>
      </c>
      <c r="AM161">
        <f>VLOOKUP($AD161,excitation!$A$1:$CV$577,MATCH(C$6,excitation!$A$1:$CV$1,0),0)</f>
        <v>5.74E-2</v>
      </c>
      <c r="AN161">
        <f>VLOOKUP($AD161,emission!$A$1:$CV$577,MATCH($C$6,emission!$A$1:$CV$1,0),0)</f>
        <v>0</v>
      </c>
      <c r="AO161">
        <f>VLOOKUP($AD161,excitation!$A$1:$CV$577,MATCH(C$7,excitation!$A$1:$CV$1,0),0)</f>
        <v>3.2399999999999998E-2</v>
      </c>
      <c r="AP161">
        <f>VLOOKUP($AD161,emission!$A$1:$CV$577,MATCH($C$7,emission!$A$1:$CV$1,0),0)</f>
        <v>0</v>
      </c>
      <c r="AQ161">
        <f>VLOOKUP($AD161,excitation!$A$1:$CV$577,MATCH(C$8,excitation!$A$1:$CV$1,0),0)</f>
        <v>2.3599999999999999E-2</v>
      </c>
      <c r="AR161">
        <f>VLOOKUP($AD161,emission!$A$1:$CV$577,MATCH($C$8,emission!$A$1:$CV$1,0),0)</f>
        <v>0</v>
      </c>
      <c r="AS161" t="e">
        <f>VLOOKUP($AD161,excitation!$A$1:$CV$577,MATCH(C$9,excitation!$A$1:$CV$1,0),0)</f>
        <v>#N/A</v>
      </c>
      <c r="AT161" t="e">
        <f>VLOOKUP($AD161,emission!$A$1:$CV$577,MATCH($C$9,emission!$A$1:$CV$1,0),0)</f>
        <v>#N/A</v>
      </c>
      <c r="AU161">
        <f>VLOOKUP($AD161,excitation!$A$1:$CV$577,MATCH(C$10,excitation!$A$1:$CV$1,0),0)</f>
        <v>0</v>
      </c>
      <c r="AV161">
        <f>VLOOKUP($AD161,emission!$A$1:$CV$577,MATCH($C$10,emission!$A$1:$CV$1,0),0)</f>
        <v>0</v>
      </c>
      <c r="AW161" t="e">
        <f>VLOOKUP($AD161,excitation!$A$1:$CV$577,MATCH(C$11,excitation!$A$1:$CV$1,0),0)</f>
        <v>#N/A</v>
      </c>
      <c r="AX161" t="e">
        <f>VLOOKUP($AD161,emission!$A$1:$CV$577,MATCH($C$11,emission!$A$1:$CV$1,0),0)</f>
        <v>#N/A</v>
      </c>
    </row>
    <row r="162" spans="7:50" x14ac:dyDescent="0.25">
      <c r="G162">
        <v>460</v>
      </c>
      <c r="H162" t="b">
        <f t="shared" si="51"/>
        <v>0</v>
      </c>
      <c r="I162" t="b">
        <f t="shared" si="41"/>
        <v>0</v>
      </c>
      <c r="J162">
        <f t="shared" si="52"/>
        <v>0</v>
      </c>
      <c r="K162">
        <f t="shared" si="42"/>
        <v>0.99409999999999998</v>
      </c>
      <c r="L162" t="b">
        <f t="shared" si="53"/>
        <v>0</v>
      </c>
      <c r="M162" t="b">
        <f t="shared" si="43"/>
        <v>0</v>
      </c>
      <c r="N162">
        <f t="shared" si="54"/>
        <v>0.24390000000000001</v>
      </c>
      <c r="O162">
        <f t="shared" si="44"/>
        <v>0</v>
      </c>
      <c r="P162">
        <f t="shared" si="55"/>
        <v>6.0999999999999999E-2</v>
      </c>
      <c r="Q162">
        <f t="shared" si="45"/>
        <v>0</v>
      </c>
      <c r="R162">
        <f t="shared" si="56"/>
        <v>3.2899999999999999E-2</v>
      </c>
      <c r="S162">
        <f t="shared" si="46"/>
        <v>0</v>
      </c>
      <c r="T162">
        <f t="shared" si="57"/>
        <v>2.53E-2</v>
      </c>
      <c r="U162">
        <f t="shared" si="47"/>
        <v>0</v>
      </c>
      <c r="V162" t="b">
        <f t="shared" si="58"/>
        <v>0</v>
      </c>
      <c r="W162" t="b">
        <f t="shared" si="48"/>
        <v>0</v>
      </c>
      <c r="X162">
        <f t="shared" si="59"/>
        <v>0</v>
      </c>
      <c r="Y162">
        <f t="shared" si="49"/>
        <v>0</v>
      </c>
      <c r="Z162" t="b">
        <f t="shared" si="60"/>
        <v>0</v>
      </c>
      <c r="AA162" t="b">
        <f t="shared" si="50"/>
        <v>0</v>
      </c>
      <c r="AB162">
        <v>0</v>
      </c>
      <c r="AD162" s="1">
        <v>460</v>
      </c>
      <c r="AE162" t="e">
        <f>VLOOKUP($AD162,excitation!$A$1:$CV$577,MATCH(C$2,excitation!$A$1:$CV$1,0),0)</f>
        <v>#N/A</v>
      </c>
      <c r="AF162" t="e">
        <f>VLOOKUP($AD162,emission!$A$1:$CV$577,MATCH($C$2,emission!$A$1:$CV$1,0),0)</f>
        <v>#N/A</v>
      </c>
      <c r="AG162">
        <f>VLOOKUP($AD162,excitation!$A$1:$CV$577,MATCH(C$3,excitation!$A$1:$CV$1,0),0)</f>
        <v>0</v>
      </c>
      <c r="AH162">
        <f>VLOOKUP($AD162,emission!$A$1:$CV$577,MATCH($C$3,emission!$A$1:$CV$1,0),0)</f>
        <v>0.99409999999999998</v>
      </c>
      <c r="AI162" t="e">
        <f>VLOOKUP($AD162,excitation!$A$1:$CV$577,MATCH(C$4,excitation!$A$1:$CV$1,0),0)</f>
        <v>#N/A</v>
      </c>
      <c r="AJ162" t="e">
        <f>VLOOKUP($AD162,emission!$A$1:$CV$577,MATCH($C$4,emission!$A$1:$CV$1,0),0)</f>
        <v>#N/A</v>
      </c>
      <c r="AK162">
        <f>VLOOKUP($AD162,excitation!$A$1:$CV$577,MATCH(C$5,excitation!$A$1:$CV$1,0),0)</f>
        <v>0.24390000000000001</v>
      </c>
      <c r="AL162">
        <f>VLOOKUP($AD162,emission!$A$1:$CV$577,MATCH($C$5,emission!$A$1:$CV$1,0),0)</f>
        <v>0</v>
      </c>
      <c r="AM162">
        <f>VLOOKUP($AD162,excitation!$A$1:$CV$577,MATCH(C$6,excitation!$A$1:$CV$1,0),0)</f>
        <v>6.0999999999999999E-2</v>
      </c>
      <c r="AN162">
        <f>VLOOKUP($AD162,emission!$A$1:$CV$577,MATCH($C$6,emission!$A$1:$CV$1,0),0)</f>
        <v>0</v>
      </c>
      <c r="AO162">
        <f>VLOOKUP($AD162,excitation!$A$1:$CV$577,MATCH(C$7,excitation!$A$1:$CV$1,0),0)</f>
        <v>3.2899999999999999E-2</v>
      </c>
      <c r="AP162">
        <f>VLOOKUP($AD162,emission!$A$1:$CV$577,MATCH($C$7,emission!$A$1:$CV$1,0),0)</f>
        <v>0</v>
      </c>
      <c r="AQ162">
        <f>VLOOKUP($AD162,excitation!$A$1:$CV$577,MATCH(C$8,excitation!$A$1:$CV$1,0),0)</f>
        <v>2.53E-2</v>
      </c>
      <c r="AR162">
        <f>VLOOKUP($AD162,emission!$A$1:$CV$577,MATCH($C$8,emission!$A$1:$CV$1,0),0)</f>
        <v>0</v>
      </c>
      <c r="AS162" t="e">
        <f>VLOOKUP($AD162,excitation!$A$1:$CV$577,MATCH(C$9,excitation!$A$1:$CV$1,0),0)</f>
        <v>#N/A</v>
      </c>
      <c r="AT162" t="e">
        <f>VLOOKUP($AD162,emission!$A$1:$CV$577,MATCH($C$9,emission!$A$1:$CV$1,0),0)</f>
        <v>#N/A</v>
      </c>
      <c r="AU162">
        <f>VLOOKUP($AD162,excitation!$A$1:$CV$577,MATCH(C$10,excitation!$A$1:$CV$1,0),0)</f>
        <v>0</v>
      </c>
      <c r="AV162">
        <f>VLOOKUP($AD162,emission!$A$1:$CV$577,MATCH($C$10,emission!$A$1:$CV$1,0),0)</f>
        <v>0</v>
      </c>
      <c r="AW162" t="e">
        <f>VLOOKUP($AD162,excitation!$A$1:$CV$577,MATCH(C$11,excitation!$A$1:$CV$1,0),0)</f>
        <v>#N/A</v>
      </c>
      <c r="AX162" t="e">
        <f>VLOOKUP($AD162,emission!$A$1:$CV$577,MATCH($C$11,emission!$A$1:$CV$1,0),0)</f>
        <v>#N/A</v>
      </c>
    </row>
    <row r="163" spans="7:50" x14ac:dyDescent="0.25">
      <c r="G163">
        <v>461</v>
      </c>
      <c r="H163" t="b">
        <f t="shared" si="51"/>
        <v>0</v>
      </c>
      <c r="I163" t="b">
        <f t="shared" si="41"/>
        <v>0</v>
      </c>
      <c r="J163">
        <f t="shared" si="52"/>
        <v>0</v>
      </c>
      <c r="K163">
        <f t="shared" si="42"/>
        <v>1</v>
      </c>
      <c r="L163" t="b">
        <f t="shared" si="53"/>
        <v>0</v>
      </c>
      <c r="M163" t="b">
        <f t="shared" si="43"/>
        <v>0</v>
      </c>
      <c r="N163">
        <f t="shared" si="54"/>
        <v>0.25669999999999998</v>
      </c>
      <c r="O163">
        <f t="shared" si="44"/>
        <v>0</v>
      </c>
      <c r="P163">
        <f t="shared" si="55"/>
        <v>6.4000000000000001E-2</v>
      </c>
      <c r="Q163">
        <f t="shared" si="45"/>
        <v>0</v>
      </c>
      <c r="R163">
        <f t="shared" si="56"/>
        <v>3.4799999999999998E-2</v>
      </c>
      <c r="S163">
        <f t="shared" si="46"/>
        <v>0</v>
      </c>
      <c r="T163">
        <f t="shared" si="57"/>
        <v>2.3900000000000001E-2</v>
      </c>
      <c r="U163">
        <f t="shared" si="47"/>
        <v>0</v>
      </c>
      <c r="V163" t="b">
        <f t="shared" si="58"/>
        <v>0</v>
      </c>
      <c r="W163" t="b">
        <f t="shared" si="48"/>
        <v>0</v>
      </c>
      <c r="X163">
        <f t="shared" si="59"/>
        <v>0</v>
      </c>
      <c r="Y163">
        <f t="shared" si="49"/>
        <v>0</v>
      </c>
      <c r="Z163" t="b">
        <f t="shared" si="60"/>
        <v>0</v>
      </c>
      <c r="AA163" t="b">
        <f t="shared" si="50"/>
        <v>0</v>
      </c>
      <c r="AB163">
        <v>0</v>
      </c>
      <c r="AD163" s="1">
        <v>461</v>
      </c>
      <c r="AE163" t="e">
        <f>VLOOKUP($AD163,excitation!$A$1:$CV$577,MATCH(C$2,excitation!$A$1:$CV$1,0),0)</f>
        <v>#N/A</v>
      </c>
      <c r="AF163" t="e">
        <f>VLOOKUP($AD163,emission!$A$1:$CV$577,MATCH($C$2,emission!$A$1:$CV$1,0),0)</f>
        <v>#N/A</v>
      </c>
      <c r="AG163">
        <f>VLOOKUP($AD163,excitation!$A$1:$CV$577,MATCH(C$3,excitation!$A$1:$CV$1,0),0)</f>
        <v>0</v>
      </c>
      <c r="AH163">
        <f>VLOOKUP($AD163,emission!$A$1:$CV$577,MATCH($C$3,emission!$A$1:$CV$1,0),0)</f>
        <v>1</v>
      </c>
      <c r="AI163" t="e">
        <f>VLOOKUP($AD163,excitation!$A$1:$CV$577,MATCH(C$4,excitation!$A$1:$CV$1,0),0)</f>
        <v>#N/A</v>
      </c>
      <c r="AJ163" t="e">
        <f>VLOOKUP($AD163,emission!$A$1:$CV$577,MATCH($C$4,emission!$A$1:$CV$1,0),0)</f>
        <v>#N/A</v>
      </c>
      <c r="AK163">
        <f>VLOOKUP($AD163,excitation!$A$1:$CV$577,MATCH(C$5,excitation!$A$1:$CV$1,0),0)</f>
        <v>0.25669999999999998</v>
      </c>
      <c r="AL163">
        <f>VLOOKUP($AD163,emission!$A$1:$CV$577,MATCH($C$5,emission!$A$1:$CV$1,0),0)</f>
        <v>0</v>
      </c>
      <c r="AM163">
        <f>VLOOKUP($AD163,excitation!$A$1:$CV$577,MATCH(C$6,excitation!$A$1:$CV$1,0),0)</f>
        <v>6.4000000000000001E-2</v>
      </c>
      <c r="AN163">
        <f>VLOOKUP($AD163,emission!$A$1:$CV$577,MATCH($C$6,emission!$A$1:$CV$1,0),0)</f>
        <v>0</v>
      </c>
      <c r="AO163">
        <f>VLOOKUP($AD163,excitation!$A$1:$CV$577,MATCH(C$7,excitation!$A$1:$CV$1,0),0)</f>
        <v>3.4799999999999998E-2</v>
      </c>
      <c r="AP163">
        <f>VLOOKUP($AD163,emission!$A$1:$CV$577,MATCH($C$7,emission!$A$1:$CV$1,0),0)</f>
        <v>0</v>
      </c>
      <c r="AQ163">
        <f>VLOOKUP($AD163,excitation!$A$1:$CV$577,MATCH(C$8,excitation!$A$1:$CV$1,0),0)</f>
        <v>2.3900000000000001E-2</v>
      </c>
      <c r="AR163">
        <f>VLOOKUP($AD163,emission!$A$1:$CV$577,MATCH($C$8,emission!$A$1:$CV$1,0),0)</f>
        <v>0</v>
      </c>
      <c r="AS163" t="e">
        <f>VLOOKUP($AD163,excitation!$A$1:$CV$577,MATCH(C$9,excitation!$A$1:$CV$1,0),0)</f>
        <v>#N/A</v>
      </c>
      <c r="AT163" t="e">
        <f>VLOOKUP($AD163,emission!$A$1:$CV$577,MATCH($C$9,emission!$A$1:$CV$1,0),0)</f>
        <v>#N/A</v>
      </c>
      <c r="AU163">
        <f>VLOOKUP($AD163,excitation!$A$1:$CV$577,MATCH(C$10,excitation!$A$1:$CV$1,0),0)</f>
        <v>0</v>
      </c>
      <c r="AV163">
        <f>VLOOKUP($AD163,emission!$A$1:$CV$577,MATCH($C$10,emission!$A$1:$CV$1,0),0)</f>
        <v>0</v>
      </c>
      <c r="AW163" t="e">
        <f>VLOOKUP($AD163,excitation!$A$1:$CV$577,MATCH(C$11,excitation!$A$1:$CV$1,0),0)</f>
        <v>#N/A</v>
      </c>
      <c r="AX163" t="e">
        <f>VLOOKUP($AD163,emission!$A$1:$CV$577,MATCH($C$11,emission!$A$1:$CV$1,0),0)</f>
        <v>#N/A</v>
      </c>
    </row>
    <row r="164" spans="7:50" x14ac:dyDescent="0.25">
      <c r="G164">
        <v>462</v>
      </c>
      <c r="H164" t="b">
        <f t="shared" si="51"/>
        <v>0</v>
      </c>
      <c r="I164" t="b">
        <f t="shared" si="41"/>
        <v>0</v>
      </c>
      <c r="J164">
        <f t="shared" si="52"/>
        <v>0</v>
      </c>
      <c r="K164">
        <f t="shared" si="42"/>
        <v>0.99129999999999996</v>
      </c>
      <c r="L164" t="b">
        <f t="shared" si="53"/>
        <v>0</v>
      </c>
      <c r="M164" t="b">
        <f t="shared" si="43"/>
        <v>0</v>
      </c>
      <c r="N164">
        <f t="shared" si="54"/>
        <v>0.26979999999999998</v>
      </c>
      <c r="O164">
        <f t="shared" si="44"/>
        <v>0</v>
      </c>
      <c r="P164">
        <f t="shared" si="55"/>
        <v>6.7199999999999996E-2</v>
      </c>
      <c r="Q164">
        <f t="shared" si="45"/>
        <v>0</v>
      </c>
      <c r="R164">
        <f t="shared" si="56"/>
        <v>3.7100000000000001E-2</v>
      </c>
      <c r="S164">
        <f t="shared" si="46"/>
        <v>0</v>
      </c>
      <c r="T164">
        <f t="shared" si="57"/>
        <v>2.4500000000000001E-2</v>
      </c>
      <c r="U164">
        <f t="shared" si="47"/>
        <v>0</v>
      </c>
      <c r="V164" t="b">
        <f t="shared" si="58"/>
        <v>0</v>
      </c>
      <c r="W164" t="b">
        <f t="shared" si="48"/>
        <v>0</v>
      </c>
      <c r="X164">
        <f t="shared" si="59"/>
        <v>0</v>
      </c>
      <c r="Y164">
        <f t="shared" si="49"/>
        <v>0</v>
      </c>
      <c r="Z164" t="b">
        <f t="shared" si="60"/>
        <v>0</v>
      </c>
      <c r="AA164" t="b">
        <f t="shared" si="50"/>
        <v>0</v>
      </c>
      <c r="AB164">
        <v>0</v>
      </c>
      <c r="AD164" s="1">
        <v>462</v>
      </c>
      <c r="AE164" t="e">
        <f>VLOOKUP($AD164,excitation!$A$1:$CV$577,MATCH(C$2,excitation!$A$1:$CV$1,0),0)</f>
        <v>#N/A</v>
      </c>
      <c r="AF164" t="e">
        <f>VLOOKUP($AD164,emission!$A$1:$CV$577,MATCH($C$2,emission!$A$1:$CV$1,0),0)</f>
        <v>#N/A</v>
      </c>
      <c r="AG164">
        <f>VLOOKUP($AD164,excitation!$A$1:$CV$577,MATCH(C$3,excitation!$A$1:$CV$1,0),0)</f>
        <v>0</v>
      </c>
      <c r="AH164">
        <f>VLOOKUP($AD164,emission!$A$1:$CV$577,MATCH($C$3,emission!$A$1:$CV$1,0),0)</f>
        <v>0.99129999999999996</v>
      </c>
      <c r="AI164" t="e">
        <f>VLOOKUP($AD164,excitation!$A$1:$CV$577,MATCH(C$4,excitation!$A$1:$CV$1,0),0)</f>
        <v>#N/A</v>
      </c>
      <c r="AJ164" t="e">
        <f>VLOOKUP($AD164,emission!$A$1:$CV$577,MATCH($C$4,emission!$A$1:$CV$1,0),0)</f>
        <v>#N/A</v>
      </c>
      <c r="AK164">
        <f>VLOOKUP($AD164,excitation!$A$1:$CV$577,MATCH(C$5,excitation!$A$1:$CV$1,0),0)</f>
        <v>0.26979999999999998</v>
      </c>
      <c r="AL164">
        <f>VLOOKUP($AD164,emission!$A$1:$CV$577,MATCH($C$5,emission!$A$1:$CV$1,0),0)</f>
        <v>0</v>
      </c>
      <c r="AM164">
        <f>VLOOKUP($AD164,excitation!$A$1:$CV$577,MATCH(C$6,excitation!$A$1:$CV$1,0),0)</f>
        <v>6.7199999999999996E-2</v>
      </c>
      <c r="AN164">
        <f>VLOOKUP($AD164,emission!$A$1:$CV$577,MATCH($C$6,emission!$A$1:$CV$1,0),0)</f>
        <v>0</v>
      </c>
      <c r="AO164">
        <f>VLOOKUP($AD164,excitation!$A$1:$CV$577,MATCH(C$7,excitation!$A$1:$CV$1,0),0)</f>
        <v>3.7100000000000001E-2</v>
      </c>
      <c r="AP164">
        <f>VLOOKUP($AD164,emission!$A$1:$CV$577,MATCH($C$7,emission!$A$1:$CV$1,0),0)</f>
        <v>0</v>
      </c>
      <c r="AQ164">
        <f>VLOOKUP($AD164,excitation!$A$1:$CV$577,MATCH(C$8,excitation!$A$1:$CV$1,0),0)</f>
        <v>2.4500000000000001E-2</v>
      </c>
      <c r="AR164">
        <f>VLOOKUP($AD164,emission!$A$1:$CV$577,MATCH($C$8,emission!$A$1:$CV$1,0),0)</f>
        <v>0</v>
      </c>
      <c r="AS164" t="e">
        <f>VLOOKUP($AD164,excitation!$A$1:$CV$577,MATCH(C$9,excitation!$A$1:$CV$1,0),0)</f>
        <v>#N/A</v>
      </c>
      <c r="AT164" t="e">
        <f>VLOOKUP($AD164,emission!$A$1:$CV$577,MATCH($C$9,emission!$A$1:$CV$1,0),0)</f>
        <v>#N/A</v>
      </c>
      <c r="AU164">
        <f>VLOOKUP($AD164,excitation!$A$1:$CV$577,MATCH(C$10,excitation!$A$1:$CV$1,0),0)</f>
        <v>0</v>
      </c>
      <c r="AV164">
        <f>VLOOKUP($AD164,emission!$A$1:$CV$577,MATCH($C$10,emission!$A$1:$CV$1,0),0)</f>
        <v>0</v>
      </c>
      <c r="AW164" t="e">
        <f>VLOOKUP($AD164,excitation!$A$1:$CV$577,MATCH(C$11,excitation!$A$1:$CV$1,0),0)</f>
        <v>#N/A</v>
      </c>
      <c r="AX164" t="e">
        <f>VLOOKUP($AD164,emission!$A$1:$CV$577,MATCH($C$11,emission!$A$1:$CV$1,0),0)</f>
        <v>#N/A</v>
      </c>
    </row>
    <row r="165" spans="7:50" x14ac:dyDescent="0.25">
      <c r="G165">
        <v>463</v>
      </c>
      <c r="H165" t="b">
        <f t="shared" si="51"/>
        <v>0</v>
      </c>
      <c r="I165" t="b">
        <f t="shared" si="41"/>
        <v>0</v>
      </c>
      <c r="J165">
        <f t="shared" si="52"/>
        <v>0</v>
      </c>
      <c r="K165">
        <f t="shared" si="42"/>
        <v>0.99890000000000001</v>
      </c>
      <c r="L165" t="b">
        <f t="shared" si="53"/>
        <v>0</v>
      </c>
      <c r="M165" t="b">
        <f t="shared" si="43"/>
        <v>0</v>
      </c>
      <c r="N165">
        <f t="shared" si="54"/>
        <v>0.28289999999999998</v>
      </c>
      <c r="O165">
        <f t="shared" si="44"/>
        <v>0</v>
      </c>
      <c r="P165">
        <f t="shared" si="55"/>
        <v>7.0300000000000001E-2</v>
      </c>
      <c r="Q165">
        <f t="shared" si="45"/>
        <v>0</v>
      </c>
      <c r="R165">
        <f t="shared" si="56"/>
        <v>3.8899999999999997E-2</v>
      </c>
      <c r="S165">
        <f t="shared" si="46"/>
        <v>0</v>
      </c>
      <c r="T165">
        <f t="shared" si="57"/>
        <v>2.47E-2</v>
      </c>
      <c r="U165">
        <f t="shared" si="47"/>
        <v>0</v>
      </c>
      <c r="V165" t="b">
        <f t="shared" si="58"/>
        <v>0</v>
      </c>
      <c r="W165" t="b">
        <f t="shared" si="48"/>
        <v>0</v>
      </c>
      <c r="X165">
        <f t="shared" si="59"/>
        <v>0</v>
      </c>
      <c r="Y165">
        <f t="shared" si="49"/>
        <v>0</v>
      </c>
      <c r="Z165" t="b">
        <f t="shared" si="60"/>
        <v>0</v>
      </c>
      <c r="AA165" t="b">
        <f t="shared" si="50"/>
        <v>0</v>
      </c>
      <c r="AB165">
        <v>0</v>
      </c>
      <c r="AD165" s="1">
        <v>463</v>
      </c>
      <c r="AE165" t="e">
        <f>VLOOKUP($AD165,excitation!$A$1:$CV$577,MATCH(C$2,excitation!$A$1:$CV$1,0),0)</f>
        <v>#N/A</v>
      </c>
      <c r="AF165" t="e">
        <f>VLOOKUP($AD165,emission!$A$1:$CV$577,MATCH($C$2,emission!$A$1:$CV$1,0),0)</f>
        <v>#N/A</v>
      </c>
      <c r="AG165">
        <f>VLOOKUP($AD165,excitation!$A$1:$CV$577,MATCH(C$3,excitation!$A$1:$CV$1,0),0)</f>
        <v>0</v>
      </c>
      <c r="AH165">
        <f>VLOOKUP($AD165,emission!$A$1:$CV$577,MATCH($C$3,emission!$A$1:$CV$1,0),0)</f>
        <v>0.99890000000000001</v>
      </c>
      <c r="AI165" t="e">
        <f>VLOOKUP($AD165,excitation!$A$1:$CV$577,MATCH(C$4,excitation!$A$1:$CV$1,0),0)</f>
        <v>#N/A</v>
      </c>
      <c r="AJ165" t="e">
        <f>VLOOKUP($AD165,emission!$A$1:$CV$577,MATCH($C$4,emission!$A$1:$CV$1,0),0)</f>
        <v>#N/A</v>
      </c>
      <c r="AK165">
        <f>VLOOKUP($AD165,excitation!$A$1:$CV$577,MATCH(C$5,excitation!$A$1:$CV$1,0),0)</f>
        <v>0.28289999999999998</v>
      </c>
      <c r="AL165">
        <f>VLOOKUP($AD165,emission!$A$1:$CV$577,MATCH($C$5,emission!$A$1:$CV$1,0),0)</f>
        <v>0</v>
      </c>
      <c r="AM165">
        <f>VLOOKUP($AD165,excitation!$A$1:$CV$577,MATCH(C$6,excitation!$A$1:$CV$1,0),0)</f>
        <v>7.0300000000000001E-2</v>
      </c>
      <c r="AN165">
        <f>VLOOKUP($AD165,emission!$A$1:$CV$577,MATCH($C$6,emission!$A$1:$CV$1,0),0)</f>
        <v>0</v>
      </c>
      <c r="AO165">
        <f>VLOOKUP($AD165,excitation!$A$1:$CV$577,MATCH(C$7,excitation!$A$1:$CV$1,0),0)</f>
        <v>3.8899999999999997E-2</v>
      </c>
      <c r="AP165">
        <f>VLOOKUP($AD165,emission!$A$1:$CV$577,MATCH($C$7,emission!$A$1:$CV$1,0),0)</f>
        <v>0</v>
      </c>
      <c r="AQ165">
        <f>VLOOKUP($AD165,excitation!$A$1:$CV$577,MATCH(C$8,excitation!$A$1:$CV$1,0),0)</f>
        <v>2.47E-2</v>
      </c>
      <c r="AR165">
        <f>VLOOKUP($AD165,emission!$A$1:$CV$577,MATCH($C$8,emission!$A$1:$CV$1,0),0)</f>
        <v>0</v>
      </c>
      <c r="AS165" t="e">
        <f>VLOOKUP($AD165,excitation!$A$1:$CV$577,MATCH(C$9,excitation!$A$1:$CV$1,0),0)</f>
        <v>#N/A</v>
      </c>
      <c r="AT165" t="e">
        <f>VLOOKUP($AD165,emission!$A$1:$CV$577,MATCH($C$9,emission!$A$1:$CV$1,0),0)</f>
        <v>#N/A</v>
      </c>
      <c r="AU165">
        <f>VLOOKUP($AD165,excitation!$A$1:$CV$577,MATCH(C$10,excitation!$A$1:$CV$1,0),0)</f>
        <v>0</v>
      </c>
      <c r="AV165">
        <f>VLOOKUP($AD165,emission!$A$1:$CV$577,MATCH($C$10,emission!$A$1:$CV$1,0),0)</f>
        <v>0</v>
      </c>
      <c r="AW165" t="e">
        <f>VLOOKUP($AD165,excitation!$A$1:$CV$577,MATCH(C$11,excitation!$A$1:$CV$1,0),0)</f>
        <v>#N/A</v>
      </c>
      <c r="AX165" t="e">
        <f>VLOOKUP($AD165,emission!$A$1:$CV$577,MATCH($C$11,emission!$A$1:$CV$1,0),0)</f>
        <v>#N/A</v>
      </c>
    </row>
    <row r="166" spans="7:50" x14ac:dyDescent="0.25">
      <c r="G166">
        <v>464</v>
      </c>
      <c r="H166" t="b">
        <f t="shared" si="51"/>
        <v>0</v>
      </c>
      <c r="I166" t="b">
        <f t="shared" si="41"/>
        <v>0</v>
      </c>
      <c r="J166">
        <f t="shared" si="52"/>
        <v>0</v>
      </c>
      <c r="K166">
        <f t="shared" si="42"/>
        <v>0.99809999999999999</v>
      </c>
      <c r="L166" t="b">
        <f t="shared" si="53"/>
        <v>0</v>
      </c>
      <c r="M166" t="b">
        <f t="shared" si="43"/>
        <v>0</v>
      </c>
      <c r="N166">
        <f t="shared" si="54"/>
        <v>0.29609999999999997</v>
      </c>
      <c r="O166">
        <f t="shared" si="44"/>
        <v>0</v>
      </c>
      <c r="P166">
        <f t="shared" si="55"/>
        <v>7.4099999999999999E-2</v>
      </c>
      <c r="Q166">
        <f t="shared" si="45"/>
        <v>0</v>
      </c>
      <c r="R166">
        <f t="shared" si="56"/>
        <v>4.1399999999999999E-2</v>
      </c>
      <c r="S166">
        <f t="shared" si="46"/>
        <v>0</v>
      </c>
      <c r="T166">
        <f t="shared" si="57"/>
        <v>2.5000000000000001E-2</v>
      </c>
      <c r="U166">
        <f t="shared" si="47"/>
        <v>0</v>
      </c>
      <c r="V166" t="b">
        <f t="shared" si="58"/>
        <v>0</v>
      </c>
      <c r="W166" t="b">
        <f t="shared" si="48"/>
        <v>0</v>
      </c>
      <c r="X166">
        <f t="shared" si="59"/>
        <v>0</v>
      </c>
      <c r="Y166">
        <f t="shared" si="49"/>
        <v>0</v>
      </c>
      <c r="Z166" t="b">
        <f t="shared" si="60"/>
        <v>0</v>
      </c>
      <c r="AA166" t="b">
        <f t="shared" si="50"/>
        <v>0</v>
      </c>
      <c r="AB166">
        <v>0</v>
      </c>
      <c r="AD166" s="1">
        <v>464</v>
      </c>
      <c r="AE166" t="e">
        <f>VLOOKUP($AD166,excitation!$A$1:$CV$577,MATCH(C$2,excitation!$A$1:$CV$1,0),0)</f>
        <v>#N/A</v>
      </c>
      <c r="AF166" t="e">
        <f>VLOOKUP($AD166,emission!$A$1:$CV$577,MATCH($C$2,emission!$A$1:$CV$1,0),0)</f>
        <v>#N/A</v>
      </c>
      <c r="AG166">
        <f>VLOOKUP($AD166,excitation!$A$1:$CV$577,MATCH(C$3,excitation!$A$1:$CV$1,0),0)</f>
        <v>0</v>
      </c>
      <c r="AH166">
        <f>VLOOKUP($AD166,emission!$A$1:$CV$577,MATCH($C$3,emission!$A$1:$CV$1,0),0)</f>
        <v>0.99809999999999999</v>
      </c>
      <c r="AI166" t="e">
        <f>VLOOKUP($AD166,excitation!$A$1:$CV$577,MATCH(C$4,excitation!$A$1:$CV$1,0),0)</f>
        <v>#N/A</v>
      </c>
      <c r="AJ166" t="e">
        <f>VLOOKUP($AD166,emission!$A$1:$CV$577,MATCH($C$4,emission!$A$1:$CV$1,0),0)</f>
        <v>#N/A</v>
      </c>
      <c r="AK166">
        <f>VLOOKUP($AD166,excitation!$A$1:$CV$577,MATCH(C$5,excitation!$A$1:$CV$1,0),0)</f>
        <v>0.29609999999999997</v>
      </c>
      <c r="AL166">
        <f>VLOOKUP($AD166,emission!$A$1:$CV$577,MATCH($C$5,emission!$A$1:$CV$1,0),0)</f>
        <v>0</v>
      </c>
      <c r="AM166">
        <f>VLOOKUP($AD166,excitation!$A$1:$CV$577,MATCH(C$6,excitation!$A$1:$CV$1,0),0)</f>
        <v>7.4099999999999999E-2</v>
      </c>
      <c r="AN166">
        <f>VLOOKUP($AD166,emission!$A$1:$CV$577,MATCH($C$6,emission!$A$1:$CV$1,0),0)</f>
        <v>0</v>
      </c>
      <c r="AO166">
        <f>VLOOKUP($AD166,excitation!$A$1:$CV$577,MATCH(C$7,excitation!$A$1:$CV$1,0),0)</f>
        <v>4.1399999999999999E-2</v>
      </c>
      <c r="AP166">
        <f>VLOOKUP($AD166,emission!$A$1:$CV$577,MATCH($C$7,emission!$A$1:$CV$1,0),0)</f>
        <v>0</v>
      </c>
      <c r="AQ166">
        <f>VLOOKUP($AD166,excitation!$A$1:$CV$577,MATCH(C$8,excitation!$A$1:$CV$1,0),0)</f>
        <v>2.5000000000000001E-2</v>
      </c>
      <c r="AR166">
        <f>VLOOKUP($AD166,emission!$A$1:$CV$577,MATCH($C$8,emission!$A$1:$CV$1,0),0)</f>
        <v>0</v>
      </c>
      <c r="AS166" t="e">
        <f>VLOOKUP($AD166,excitation!$A$1:$CV$577,MATCH(C$9,excitation!$A$1:$CV$1,0),0)</f>
        <v>#N/A</v>
      </c>
      <c r="AT166" t="e">
        <f>VLOOKUP($AD166,emission!$A$1:$CV$577,MATCH($C$9,emission!$A$1:$CV$1,0),0)</f>
        <v>#N/A</v>
      </c>
      <c r="AU166">
        <f>VLOOKUP($AD166,excitation!$A$1:$CV$577,MATCH(C$10,excitation!$A$1:$CV$1,0),0)</f>
        <v>0</v>
      </c>
      <c r="AV166">
        <f>VLOOKUP($AD166,emission!$A$1:$CV$577,MATCH($C$10,emission!$A$1:$CV$1,0),0)</f>
        <v>0</v>
      </c>
      <c r="AW166" t="e">
        <f>VLOOKUP($AD166,excitation!$A$1:$CV$577,MATCH(C$11,excitation!$A$1:$CV$1,0),0)</f>
        <v>#N/A</v>
      </c>
      <c r="AX166" t="e">
        <f>VLOOKUP($AD166,emission!$A$1:$CV$577,MATCH($C$11,emission!$A$1:$CV$1,0),0)</f>
        <v>#N/A</v>
      </c>
    </row>
    <row r="167" spans="7:50" x14ac:dyDescent="0.25">
      <c r="G167">
        <v>465</v>
      </c>
      <c r="H167" t="b">
        <f t="shared" si="51"/>
        <v>0</v>
      </c>
      <c r="I167" t="b">
        <f t="shared" si="41"/>
        <v>0</v>
      </c>
      <c r="J167">
        <f t="shared" si="52"/>
        <v>0</v>
      </c>
      <c r="K167">
        <f t="shared" si="42"/>
        <v>0.98829999999999996</v>
      </c>
      <c r="L167" t="b">
        <f t="shared" si="53"/>
        <v>0</v>
      </c>
      <c r="M167" t="b">
        <f t="shared" si="43"/>
        <v>0</v>
      </c>
      <c r="N167">
        <f t="shared" si="54"/>
        <v>0.30890000000000001</v>
      </c>
      <c r="O167">
        <f t="shared" si="44"/>
        <v>0</v>
      </c>
      <c r="P167">
        <f t="shared" si="55"/>
        <v>7.7299999999999994E-2</v>
      </c>
      <c r="Q167">
        <f t="shared" si="45"/>
        <v>0</v>
      </c>
      <c r="R167">
        <f t="shared" si="56"/>
        <v>4.1599999999999998E-2</v>
      </c>
      <c r="S167">
        <f t="shared" si="46"/>
        <v>0</v>
      </c>
      <c r="T167">
        <f t="shared" si="57"/>
        <v>2.4400000000000002E-2</v>
      </c>
      <c r="U167">
        <f t="shared" si="47"/>
        <v>0</v>
      </c>
      <c r="V167" t="b">
        <f t="shared" si="58"/>
        <v>0</v>
      </c>
      <c r="W167" t="b">
        <f t="shared" si="48"/>
        <v>0</v>
      </c>
      <c r="X167">
        <f t="shared" si="59"/>
        <v>0</v>
      </c>
      <c r="Y167">
        <f t="shared" si="49"/>
        <v>0</v>
      </c>
      <c r="Z167" t="b">
        <f t="shared" si="60"/>
        <v>0</v>
      </c>
      <c r="AA167" t="b">
        <f t="shared" si="50"/>
        <v>0</v>
      </c>
      <c r="AB167">
        <v>0</v>
      </c>
      <c r="AD167" s="1">
        <v>465</v>
      </c>
      <c r="AE167" t="e">
        <f>VLOOKUP($AD167,excitation!$A$1:$CV$577,MATCH(C$2,excitation!$A$1:$CV$1,0),0)</f>
        <v>#N/A</v>
      </c>
      <c r="AF167" t="e">
        <f>VLOOKUP($AD167,emission!$A$1:$CV$577,MATCH($C$2,emission!$A$1:$CV$1,0),0)</f>
        <v>#N/A</v>
      </c>
      <c r="AG167">
        <f>VLOOKUP($AD167,excitation!$A$1:$CV$577,MATCH(C$3,excitation!$A$1:$CV$1,0),0)</f>
        <v>0</v>
      </c>
      <c r="AH167">
        <f>VLOOKUP($AD167,emission!$A$1:$CV$577,MATCH($C$3,emission!$A$1:$CV$1,0),0)</f>
        <v>0.98829999999999996</v>
      </c>
      <c r="AI167" t="e">
        <f>VLOOKUP($AD167,excitation!$A$1:$CV$577,MATCH(C$4,excitation!$A$1:$CV$1,0),0)</f>
        <v>#N/A</v>
      </c>
      <c r="AJ167" t="e">
        <f>VLOOKUP($AD167,emission!$A$1:$CV$577,MATCH($C$4,emission!$A$1:$CV$1,0),0)</f>
        <v>#N/A</v>
      </c>
      <c r="AK167">
        <f>VLOOKUP($AD167,excitation!$A$1:$CV$577,MATCH(C$5,excitation!$A$1:$CV$1,0),0)</f>
        <v>0.30890000000000001</v>
      </c>
      <c r="AL167">
        <f>VLOOKUP($AD167,emission!$A$1:$CV$577,MATCH($C$5,emission!$A$1:$CV$1,0),0)</f>
        <v>0</v>
      </c>
      <c r="AM167">
        <f>VLOOKUP($AD167,excitation!$A$1:$CV$577,MATCH(C$6,excitation!$A$1:$CV$1,0),0)</f>
        <v>7.7299999999999994E-2</v>
      </c>
      <c r="AN167">
        <f>VLOOKUP($AD167,emission!$A$1:$CV$577,MATCH($C$6,emission!$A$1:$CV$1,0),0)</f>
        <v>0</v>
      </c>
      <c r="AO167">
        <f>VLOOKUP($AD167,excitation!$A$1:$CV$577,MATCH(C$7,excitation!$A$1:$CV$1,0),0)</f>
        <v>4.1599999999999998E-2</v>
      </c>
      <c r="AP167">
        <f>VLOOKUP($AD167,emission!$A$1:$CV$577,MATCH($C$7,emission!$A$1:$CV$1,0),0)</f>
        <v>0</v>
      </c>
      <c r="AQ167">
        <f>VLOOKUP($AD167,excitation!$A$1:$CV$577,MATCH(C$8,excitation!$A$1:$CV$1,0),0)</f>
        <v>2.4400000000000002E-2</v>
      </c>
      <c r="AR167">
        <f>VLOOKUP($AD167,emission!$A$1:$CV$577,MATCH($C$8,emission!$A$1:$CV$1,0),0)</f>
        <v>0</v>
      </c>
      <c r="AS167" t="e">
        <f>VLOOKUP($AD167,excitation!$A$1:$CV$577,MATCH(C$9,excitation!$A$1:$CV$1,0),0)</f>
        <v>#N/A</v>
      </c>
      <c r="AT167" t="e">
        <f>VLOOKUP($AD167,emission!$A$1:$CV$577,MATCH($C$9,emission!$A$1:$CV$1,0),0)</f>
        <v>#N/A</v>
      </c>
      <c r="AU167">
        <f>VLOOKUP($AD167,excitation!$A$1:$CV$577,MATCH(C$10,excitation!$A$1:$CV$1,0),0)</f>
        <v>0</v>
      </c>
      <c r="AV167">
        <f>VLOOKUP($AD167,emission!$A$1:$CV$577,MATCH($C$10,emission!$A$1:$CV$1,0),0)</f>
        <v>0</v>
      </c>
      <c r="AW167" t="e">
        <f>VLOOKUP($AD167,excitation!$A$1:$CV$577,MATCH(C$11,excitation!$A$1:$CV$1,0),0)</f>
        <v>#N/A</v>
      </c>
      <c r="AX167" t="e">
        <f>VLOOKUP($AD167,emission!$A$1:$CV$577,MATCH($C$11,emission!$A$1:$CV$1,0),0)</f>
        <v>#N/A</v>
      </c>
    </row>
    <row r="168" spans="7:50" x14ac:dyDescent="0.25">
      <c r="G168">
        <v>466</v>
      </c>
      <c r="H168" t="b">
        <f t="shared" si="51"/>
        <v>0</v>
      </c>
      <c r="I168" t="b">
        <f t="shared" si="41"/>
        <v>0</v>
      </c>
      <c r="J168">
        <f t="shared" si="52"/>
        <v>0</v>
      </c>
      <c r="K168">
        <f t="shared" si="42"/>
        <v>0.99099999999999999</v>
      </c>
      <c r="L168" t="b">
        <f t="shared" si="53"/>
        <v>0</v>
      </c>
      <c r="M168" t="b">
        <f t="shared" si="43"/>
        <v>0</v>
      </c>
      <c r="N168">
        <f t="shared" si="54"/>
        <v>0.32150000000000001</v>
      </c>
      <c r="O168">
        <f t="shared" si="44"/>
        <v>0</v>
      </c>
      <c r="P168">
        <f t="shared" si="55"/>
        <v>8.0799999999999997E-2</v>
      </c>
      <c r="Q168">
        <f t="shared" si="45"/>
        <v>0</v>
      </c>
      <c r="R168">
        <f t="shared" si="56"/>
        <v>4.4499999999999998E-2</v>
      </c>
      <c r="S168">
        <f t="shared" si="46"/>
        <v>0</v>
      </c>
      <c r="T168">
        <f t="shared" si="57"/>
        <v>2.64E-2</v>
      </c>
      <c r="U168">
        <f t="shared" si="47"/>
        <v>0</v>
      </c>
      <c r="V168" t="b">
        <f t="shared" si="58"/>
        <v>0</v>
      </c>
      <c r="W168" t="b">
        <f t="shared" si="48"/>
        <v>0</v>
      </c>
      <c r="X168">
        <f t="shared" si="59"/>
        <v>0</v>
      </c>
      <c r="Y168">
        <f t="shared" si="49"/>
        <v>0</v>
      </c>
      <c r="Z168" t="b">
        <f t="shared" si="60"/>
        <v>0</v>
      </c>
      <c r="AA168" t="b">
        <f t="shared" si="50"/>
        <v>0</v>
      </c>
      <c r="AB168">
        <v>0</v>
      </c>
      <c r="AD168" s="1">
        <v>466</v>
      </c>
      <c r="AE168" t="e">
        <f>VLOOKUP($AD168,excitation!$A$1:$CV$577,MATCH(C$2,excitation!$A$1:$CV$1,0),0)</f>
        <v>#N/A</v>
      </c>
      <c r="AF168" t="e">
        <f>VLOOKUP($AD168,emission!$A$1:$CV$577,MATCH($C$2,emission!$A$1:$CV$1,0),0)</f>
        <v>#N/A</v>
      </c>
      <c r="AG168">
        <f>VLOOKUP($AD168,excitation!$A$1:$CV$577,MATCH(C$3,excitation!$A$1:$CV$1,0),0)</f>
        <v>0</v>
      </c>
      <c r="AH168">
        <f>VLOOKUP($AD168,emission!$A$1:$CV$577,MATCH($C$3,emission!$A$1:$CV$1,0),0)</f>
        <v>0.99099999999999999</v>
      </c>
      <c r="AI168" t="e">
        <f>VLOOKUP($AD168,excitation!$A$1:$CV$577,MATCH(C$4,excitation!$A$1:$CV$1,0),0)</f>
        <v>#N/A</v>
      </c>
      <c r="AJ168" t="e">
        <f>VLOOKUP($AD168,emission!$A$1:$CV$577,MATCH($C$4,emission!$A$1:$CV$1,0),0)</f>
        <v>#N/A</v>
      </c>
      <c r="AK168">
        <f>VLOOKUP($AD168,excitation!$A$1:$CV$577,MATCH(C$5,excitation!$A$1:$CV$1,0),0)</f>
        <v>0.32150000000000001</v>
      </c>
      <c r="AL168">
        <f>VLOOKUP($AD168,emission!$A$1:$CV$577,MATCH($C$5,emission!$A$1:$CV$1,0),0)</f>
        <v>0</v>
      </c>
      <c r="AM168">
        <f>VLOOKUP($AD168,excitation!$A$1:$CV$577,MATCH(C$6,excitation!$A$1:$CV$1,0),0)</f>
        <v>8.0799999999999997E-2</v>
      </c>
      <c r="AN168">
        <f>VLOOKUP($AD168,emission!$A$1:$CV$577,MATCH($C$6,emission!$A$1:$CV$1,0),0)</f>
        <v>0</v>
      </c>
      <c r="AO168">
        <f>VLOOKUP($AD168,excitation!$A$1:$CV$577,MATCH(C$7,excitation!$A$1:$CV$1,0),0)</f>
        <v>4.4499999999999998E-2</v>
      </c>
      <c r="AP168">
        <f>VLOOKUP($AD168,emission!$A$1:$CV$577,MATCH($C$7,emission!$A$1:$CV$1,0),0)</f>
        <v>0</v>
      </c>
      <c r="AQ168">
        <f>VLOOKUP($AD168,excitation!$A$1:$CV$577,MATCH(C$8,excitation!$A$1:$CV$1,0),0)</f>
        <v>2.64E-2</v>
      </c>
      <c r="AR168">
        <f>VLOOKUP($AD168,emission!$A$1:$CV$577,MATCH($C$8,emission!$A$1:$CV$1,0),0)</f>
        <v>0</v>
      </c>
      <c r="AS168" t="e">
        <f>VLOOKUP($AD168,excitation!$A$1:$CV$577,MATCH(C$9,excitation!$A$1:$CV$1,0),0)</f>
        <v>#N/A</v>
      </c>
      <c r="AT168" t="e">
        <f>VLOOKUP($AD168,emission!$A$1:$CV$577,MATCH($C$9,emission!$A$1:$CV$1,0),0)</f>
        <v>#N/A</v>
      </c>
      <c r="AU168">
        <f>VLOOKUP($AD168,excitation!$A$1:$CV$577,MATCH(C$10,excitation!$A$1:$CV$1,0),0)</f>
        <v>0</v>
      </c>
      <c r="AV168">
        <f>VLOOKUP($AD168,emission!$A$1:$CV$577,MATCH($C$10,emission!$A$1:$CV$1,0),0)</f>
        <v>0</v>
      </c>
      <c r="AW168" t="e">
        <f>VLOOKUP($AD168,excitation!$A$1:$CV$577,MATCH(C$11,excitation!$A$1:$CV$1,0),0)</f>
        <v>#N/A</v>
      </c>
      <c r="AX168" t="e">
        <f>VLOOKUP($AD168,emission!$A$1:$CV$577,MATCH($C$11,emission!$A$1:$CV$1,0),0)</f>
        <v>#N/A</v>
      </c>
    </row>
    <row r="169" spans="7:50" x14ac:dyDescent="0.25">
      <c r="G169">
        <v>467</v>
      </c>
      <c r="H169" t="b">
        <f t="shared" si="51"/>
        <v>0</v>
      </c>
      <c r="I169" t="b">
        <f t="shared" si="41"/>
        <v>0</v>
      </c>
      <c r="J169">
        <f t="shared" si="52"/>
        <v>0</v>
      </c>
      <c r="K169">
        <f t="shared" si="42"/>
        <v>0.97989999999999999</v>
      </c>
      <c r="L169" t="b">
        <f t="shared" si="53"/>
        <v>0</v>
      </c>
      <c r="M169" t="b">
        <f t="shared" si="43"/>
        <v>0</v>
      </c>
      <c r="N169">
        <f t="shared" si="54"/>
        <v>0.33410000000000001</v>
      </c>
      <c r="O169">
        <f t="shared" si="44"/>
        <v>0</v>
      </c>
      <c r="P169">
        <f t="shared" si="55"/>
        <v>8.4500000000000006E-2</v>
      </c>
      <c r="Q169">
        <f t="shared" si="45"/>
        <v>0</v>
      </c>
      <c r="R169">
        <f t="shared" si="56"/>
        <v>4.7500000000000001E-2</v>
      </c>
      <c r="S169">
        <f t="shared" si="46"/>
        <v>0</v>
      </c>
      <c r="T169">
        <f t="shared" si="57"/>
        <v>2.7199999999999998E-2</v>
      </c>
      <c r="U169">
        <f t="shared" si="47"/>
        <v>0</v>
      </c>
      <c r="V169" t="b">
        <f t="shared" si="58"/>
        <v>0</v>
      </c>
      <c r="W169" t="b">
        <f t="shared" si="48"/>
        <v>0</v>
      </c>
      <c r="X169">
        <f t="shared" si="59"/>
        <v>0</v>
      </c>
      <c r="Y169">
        <f t="shared" si="49"/>
        <v>0</v>
      </c>
      <c r="Z169" t="b">
        <f t="shared" si="60"/>
        <v>0</v>
      </c>
      <c r="AA169" t="b">
        <f t="shared" si="50"/>
        <v>0</v>
      </c>
      <c r="AB169">
        <v>0</v>
      </c>
      <c r="AD169" s="1">
        <v>467</v>
      </c>
      <c r="AE169" t="e">
        <f>VLOOKUP($AD169,excitation!$A$1:$CV$577,MATCH(C$2,excitation!$A$1:$CV$1,0),0)</f>
        <v>#N/A</v>
      </c>
      <c r="AF169" t="e">
        <f>VLOOKUP($AD169,emission!$A$1:$CV$577,MATCH($C$2,emission!$A$1:$CV$1,0),0)</f>
        <v>#N/A</v>
      </c>
      <c r="AG169">
        <f>VLOOKUP($AD169,excitation!$A$1:$CV$577,MATCH(C$3,excitation!$A$1:$CV$1,0),0)</f>
        <v>0</v>
      </c>
      <c r="AH169">
        <f>VLOOKUP($AD169,emission!$A$1:$CV$577,MATCH($C$3,emission!$A$1:$CV$1,0),0)</f>
        <v>0.97989999999999999</v>
      </c>
      <c r="AI169" t="e">
        <f>VLOOKUP($AD169,excitation!$A$1:$CV$577,MATCH(C$4,excitation!$A$1:$CV$1,0),0)</f>
        <v>#N/A</v>
      </c>
      <c r="AJ169" t="e">
        <f>VLOOKUP($AD169,emission!$A$1:$CV$577,MATCH($C$4,emission!$A$1:$CV$1,0),0)</f>
        <v>#N/A</v>
      </c>
      <c r="AK169">
        <f>VLOOKUP($AD169,excitation!$A$1:$CV$577,MATCH(C$5,excitation!$A$1:$CV$1,0),0)</f>
        <v>0.33410000000000001</v>
      </c>
      <c r="AL169">
        <f>VLOOKUP($AD169,emission!$A$1:$CV$577,MATCH($C$5,emission!$A$1:$CV$1,0),0)</f>
        <v>0</v>
      </c>
      <c r="AM169">
        <f>VLOOKUP($AD169,excitation!$A$1:$CV$577,MATCH(C$6,excitation!$A$1:$CV$1,0),0)</f>
        <v>8.4500000000000006E-2</v>
      </c>
      <c r="AN169">
        <f>VLOOKUP($AD169,emission!$A$1:$CV$577,MATCH($C$6,emission!$A$1:$CV$1,0),0)</f>
        <v>0</v>
      </c>
      <c r="AO169">
        <f>VLOOKUP($AD169,excitation!$A$1:$CV$577,MATCH(C$7,excitation!$A$1:$CV$1,0),0)</f>
        <v>4.7500000000000001E-2</v>
      </c>
      <c r="AP169">
        <f>VLOOKUP($AD169,emission!$A$1:$CV$577,MATCH($C$7,emission!$A$1:$CV$1,0),0)</f>
        <v>0</v>
      </c>
      <c r="AQ169">
        <f>VLOOKUP($AD169,excitation!$A$1:$CV$577,MATCH(C$8,excitation!$A$1:$CV$1,0),0)</f>
        <v>2.7199999999999998E-2</v>
      </c>
      <c r="AR169">
        <f>VLOOKUP($AD169,emission!$A$1:$CV$577,MATCH($C$8,emission!$A$1:$CV$1,0),0)</f>
        <v>0</v>
      </c>
      <c r="AS169" t="e">
        <f>VLOOKUP($AD169,excitation!$A$1:$CV$577,MATCH(C$9,excitation!$A$1:$CV$1,0),0)</f>
        <v>#N/A</v>
      </c>
      <c r="AT169" t="e">
        <f>VLOOKUP($AD169,emission!$A$1:$CV$577,MATCH($C$9,emission!$A$1:$CV$1,0),0)</f>
        <v>#N/A</v>
      </c>
      <c r="AU169">
        <f>VLOOKUP($AD169,excitation!$A$1:$CV$577,MATCH(C$10,excitation!$A$1:$CV$1,0),0)</f>
        <v>0</v>
      </c>
      <c r="AV169">
        <f>VLOOKUP($AD169,emission!$A$1:$CV$577,MATCH($C$10,emission!$A$1:$CV$1,0),0)</f>
        <v>0</v>
      </c>
      <c r="AW169" t="e">
        <f>VLOOKUP($AD169,excitation!$A$1:$CV$577,MATCH(C$11,excitation!$A$1:$CV$1,0),0)</f>
        <v>#N/A</v>
      </c>
      <c r="AX169" t="e">
        <f>VLOOKUP($AD169,emission!$A$1:$CV$577,MATCH($C$11,emission!$A$1:$CV$1,0),0)</f>
        <v>#N/A</v>
      </c>
    </row>
    <row r="170" spans="7:50" x14ac:dyDescent="0.25">
      <c r="G170">
        <v>468</v>
      </c>
      <c r="H170" t="b">
        <f t="shared" si="51"/>
        <v>0</v>
      </c>
      <c r="I170" t="b">
        <f t="shared" si="41"/>
        <v>0</v>
      </c>
      <c r="J170">
        <f t="shared" si="52"/>
        <v>0</v>
      </c>
      <c r="K170">
        <f t="shared" si="42"/>
        <v>0.98160000000000003</v>
      </c>
      <c r="L170" t="b">
        <f t="shared" si="53"/>
        <v>0</v>
      </c>
      <c r="M170" t="b">
        <f t="shared" si="43"/>
        <v>0</v>
      </c>
      <c r="N170">
        <f t="shared" si="54"/>
        <v>0.34670000000000001</v>
      </c>
      <c r="O170">
        <f t="shared" si="44"/>
        <v>0</v>
      </c>
      <c r="P170">
        <f t="shared" si="55"/>
        <v>8.7800000000000003E-2</v>
      </c>
      <c r="Q170">
        <f t="shared" si="45"/>
        <v>0</v>
      </c>
      <c r="R170">
        <f t="shared" si="56"/>
        <v>5.0900000000000001E-2</v>
      </c>
      <c r="S170">
        <f t="shared" si="46"/>
        <v>0</v>
      </c>
      <c r="T170">
        <f t="shared" si="57"/>
        <v>2.75E-2</v>
      </c>
      <c r="U170">
        <f t="shared" si="47"/>
        <v>0</v>
      </c>
      <c r="V170" t="b">
        <f t="shared" si="58"/>
        <v>0</v>
      </c>
      <c r="W170" t="b">
        <f t="shared" si="48"/>
        <v>0</v>
      </c>
      <c r="X170">
        <f t="shared" si="59"/>
        <v>0</v>
      </c>
      <c r="Y170">
        <f t="shared" si="49"/>
        <v>0</v>
      </c>
      <c r="Z170" t="b">
        <f t="shared" si="60"/>
        <v>0</v>
      </c>
      <c r="AA170" t="b">
        <f t="shared" si="50"/>
        <v>0</v>
      </c>
      <c r="AB170">
        <v>0</v>
      </c>
      <c r="AD170" s="1">
        <v>468</v>
      </c>
      <c r="AE170" t="e">
        <f>VLOOKUP($AD170,excitation!$A$1:$CV$577,MATCH(C$2,excitation!$A$1:$CV$1,0),0)</f>
        <v>#N/A</v>
      </c>
      <c r="AF170" t="e">
        <f>VLOOKUP($AD170,emission!$A$1:$CV$577,MATCH($C$2,emission!$A$1:$CV$1,0),0)</f>
        <v>#N/A</v>
      </c>
      <c r="AG170">
        <f>VLOOKUP($AD170,excitation!$A$1:$CV$577,MATCH(C$3,excitation!$A$1:$CV$1,0),0)</f>
        <v>0</v>
      </c>
      <c r="AH170">
        <f>VLOOKUP($AD170,emission!$A$1:$CV$577,MATCH($C$3,emission!$A$1:$CV$1,0),0)</f>
        <v>0.98160000000000003</v>
      </c>
      <c r="AI170" t="e">
        <f>VLOOKUP($AD170,excitation!$A$1:$CV$577,MATCH(C$4,excitation!$A$1:$CV$1,0),0)</f>
        <v>#N/A</v>
      </c>
      <c r="AJ170" t="e">
        <f>VLOOKUP($AD170,emission!$A$1:$CV$577,MATCH($C$4,emission!$A$1:$CV$1,0),0)</f>
        <v>#N/A</v>
      </c>
      <c r="AK170">
        <f>VLOOKUP($AD170,excitation!$A$1:$CV$577,MATCH(C$5,excitation!$A$1:$CV$1,0),0)</f>
        <v>0.34670000000000001</v>
      </c>
      <c r="AL170">
        <f>VLOOKUP($AD170,emission!$A$1:$CV$577,MATCH($C$5,emission!$A$1:$CV$1,0),0)</f>
        <v>0</v>
      </c>
      <c r="AM170">
        <f>VLOOKUP($AD170,excitation!$A$1:$CV$577,MATCH(C$6,excitation!$A$1:$CV$1,0),0)</f>
        <v>8.7800000000000003E-2</v>
      </c>
      <c r="AN170">
        <f>VLOOKUP($AD170,emission!$A$1:$CV$577,MATCH($C$6,emission!$A$1:$CV$1,0),0)</f>
        <v>0</v>
      </c>
      <c r="AO170">
        <f>VLOOKUP($AD170,excitation!$A$1:$CV$577,MATCH(C$7,excitation!$A$1:$CV$1,0),0)</f>
        <v>5.0900000000000001E-2</v>
      </c>
      <c r="AP170">
        <f>VLOOKUP($AD170,emission!$A$1:$CV$577,MATCH($C$7,emission!$A$1:$CV$1,0),0)</f>
        <v>0</v>
      </c>
      <c r="AQ170">
        <f>VLOOKUP($AD170,excitation!$A$1:$CV$577,MATCH(C$8,excitation!$A$1:$CV$1,0),0)</f>
        <v>2.75E-2</v>
      </c>
      <c r="AR170">
        <f>VLOOKUP($AD170,emission!$A$1:$CV$577,MATCH($C$8,emission!$A$1:$CV$1,0),0)</f>
        <v>0</v>
      </c>
      <c r="AS170" t="e">
        <f>VLOOKUP($AD170,excitation!$A$1:$CV$577,MATCH(C$9,excitation!$A$1:$CV$1,0),0)</f>
        <v>#N/A</v>
      </c>
      <c r="AT170" t="e">
        <f>VLOOKUP($AD170,emission!$A$1:$CV$577,MATCH($C$9,emission!$A$1:$CV$1,0),0)</f>
        <v>#N/A</v>
      </c>
      <c r="AU170">
        <f>VLOOKUP($AD170,excitation!$A$1:$CV$577,MATCH(C$10,excitation!$A$1:$CV$1,0),0)</f>
        <v>0</v>
      </c>
      <c r="AV170">
        <f>VLOOKUP($AD170,emission!$A$1:$CV$577,MATCH($C$10,emission!$A$1:$CV$1,0),0)</f>
        <v>0</v>
      </c>
      <c r="AW170" t="e">
        <f>VLOOKUP($AD170,excitation!$A$1:$CV$577,MATCH(C$11,excitation!$A$1:$CV$1,0),0)</f>
        <v>#N/A</v>
      </c>
      <c r="AX170" t="e">
        <f>VLOOKUP($AD170,emission!$A$1:$CV$577,MATCH($C$11,emission!$A$1:$CV$1,0),0)</f>
        <v>#N/A</v>
      </c>
    </row>
    <row r="171" spans="7:50" x14ac:dyDescent="0.25">
      <c r="G171">
        <v>469</v>
      </c>
      <c r="H171" t="b">
        <f t="shared" si="51"/>
        <v>0</v>
      </c>
      <c r="I171" t="b">
        <f t="shared" si="41"/>
        <v>0</v>
      </c>
      <c r="J171">
        <f t="shared" si="52"/>
        <v>0</v>
      </c>
      <c r="K171">
        <f t="shared" si="42"/>
        <v>0.97160000000000002</v>
      </c>
      <c r="L171" t="b">
        <f t="shared" si="53"/>
        <v>0</v>
      </c>
      <c r="M171" t="b">
        <f t="shared" si="43"/>
        <v>0</v>
      </c>
      <c r="N171">
        <f t="shared" si="54"/>
        <v>0.35920000000000002</v>
      </c>
      <c r="O171">
        <f t="shared" si="44"/>
        <v>0</v>
      </c>
      <c r="P171">
        <f t="shared" si="55"/>
        <v>9.1600000000000001E-2</v>
      </c>
      <c r="Q171">
        <f t="shared" si="45"/>
        <v>0</v>
      </c>
      <c r="R171">
        <f t="shared" si="56"/>
        <v>5.4300000000000001E-2</v>
      </c>
      <c r="S171">
        <f t="shared" si="46"/>
        <v>0</v>
      </c>
      <c r="T171">
        <f t="shared" si="57"/>
        <v>2.7E-2</v>
      </c>
      <c r="U171">
        <f t="shared" si="47"/>
        <v>0</v>
      </c>
      <c r="V171" t="b">
        <f t="shared" si="58"/>
        <v>0</v>
      </c>
      <c r="W171" t="b">
        <f t="shared" si="48"/>
        <v>0</v>
      </c>
      <c r="X171">
        <f t="shared" si="59"/>
        <v>0</v>
      </c>
      <c r="Y171">
        <f t="shared" si="49"/>
        <v>0</v>
      </c>
      <c r="Z171" t="b">
        <f t="shared" si="60"/>
        <v>0</v>
      </c>
      <c r="AA171" t="b">
        <f t="shared" si="50"/>
        <v>0</v>
      </c>
      <c r="AB171">
        <v>0</v>
      </c>
      <c r="AD171" s="1">
        <v>469</v>
      </c>
      <c r="AE171" t="e">
        <f>VLOOKUP($AD171,excitation!$A$1:$CV$577,MATCH(C$2,excitation!$A$1:$CV$1,0),0)</f>
        <v>#N/A</v>
      </c>
      <c r="AF171" t="e">
        <f>VLOOKUP($AD171,emission!$A$1:$CV$577,MATCH($C$2,emission!$A$1:$CV$1,0),0)</f>
        <v>#N/A</v>
      </c>
      <c r="AG171">
        <f>VLOOKUP($AD171,excitation!$A$1:$CV$577,MATCH(C$3,excitation!$A$1:$CV$1,0),0)</f>
        <v>0</v>
      </c>
      <c r="AH171">
        <f>VLOOKUP($AD171,emission!$A$1:$CV$577,MATCH($C$3,emission!$A$1:$CV$1,0),0)</f>
        <v>0.97160000000000002</v>
      </c>
      <c r="AI171" t="e">
        <f>VLOOKUP($AD171,excitation!$A$1:$CV$577,MATCH(C$4,excitation!$A$1:$CV$1,0),0)</f>
        <v>#N/A</v>
      </c>
      <c r="AJ171" t="e">
        <f>VLOOKUP($AD171,emission!$A$1:$CV$577,MATCH($C$4,emission!$A$1:$CV$1,0),0)</f>
        <v>#N/A</v>
      </c>
      <c r="AK171">
        <f>VLOOKUP($AD171,excitation!$A$1:$CV$577,MATCH(C$5,excitation!$A$1:$CV$1,0),0)</f>
        <v>0.35920000000000002</v>
      </c>
      <c r="AL171">
        <f>VLOOKUP($AD171,emission!$A$1:$CV$577,MATCH($C$5,emission!$A$1:$CV$1,0),0)</f>
        <v>0</v>
      </c>
      <c r="AM171">
        <f>VLOOKUP($AD171,excitation!$A$1:$CV$577,MATCH(C$6,excitation!$A$1:$CV$1,0),0)</f>
        <v>9.1600000000000001E-2</v>
      </c>
      <c r="AN171">
        <f>VLOOKUP($AD171,emission!$A$1:$CV$577,MATCH($C$6,emission!$A$1:$CV$1,0),0)</f>
        <v>0</v>
      </c>
      <c r="AO171">
        <f>VLOOKUP($AD171,excitation!$A$1:$CV$577,MATCH(C$7,excitation!$A$1:$CV$1,0),0)</f>
        <v>5.4300000000000001E-2</v>
      </c>
      <c r="AP171">
        <f>VLOOKUP($AD171,emission!$A$1:$CV$577,MATCH($C$7,emission!$A$1:$CV$1,0),0)</f>
        <v>0</v>
      </c>
      <c r="AQ171">
        <f>VLOOKUP($AD171,excitation!$A$1:$CV$577,MATCH(C$8,excitation!$A$1:$CV$1,0),0)</f>
        <v>2.7E-2</v>
      </c>
      <c r="AR171">
        <f>VLOOKUP($AD171,emission!$A$1:$CV$577,MATCH($C$8,emission!$A$1:$CV$1,0),0)</f>
        <v>0</v>
      </c>
      <c r="AS171" t="e">
        <f>VLOOKUP($AD171,excitation!$A$1:$CV$577,MATCH(C$9,excitation!$A$1:$CV$1,0),0)</f>
        <v>#N/A</v>
      </c>
      <c r="AT171" t="e">
        <f>VLOOKUP($AD171,emission!$A$1:$CV$577,MATCH($C$9,emission!$A$1:$CV$1,0),0)</f>
        <v>#N/A</v>
      </c>
      <c r="AU171">
        <f>VLOOKUP($AD171,excitation!$A$1:$CV$577,MATCH(C$10,excitation!$A$1:$CV$1,0),0)</f>
        <v>0</v>
      </c>
      <c r="AV171">
        <f>VLOOKUP($AD171,emission!$A$1:$CV$577,MATCH($C$10,emission!$A$1:$CV$1,0),0)</f>
        <v>0</v>
      </c>
      <c r="AW171" t="e">
        <f>VLOOKUP($AD171,excitation!$A$1:$CV$577,MATCH(C$11,excitation!$A$1:$CV$1,0),0)</f>
        <v>#N/A</v>
      </c>
      <c r="AX171" t="e">
        <f>VLOOKUP($AD171,emission!$A$1:$CV$577,MATCH($C$11,emission!$A$1:$CV$1,0),0)</f>
        <v>#N/A</v>
      </c>
    </row>
    <row r="172" spans="7:50" x14ac:dyDescent="0.25">
      <c r="G172">
        <v>470</v>
      </c>
      <c r="H172" t="b">
        <f t="shared" si="51"/>
        <v>0</v>
      </c>
      <c r="I172" t="b">
        <f t="shared" si="41"/>
        <v>0</v>
      </c>
      <c r="J172">
        <f t="shared" si="52"/>
        <v>0</v>
      </c>
      <c r="K172">
        <f t="shared" si="42"/>
        <v>0.9698</v>
      </c>
      <c r="L172" t="b">
        <f t="shared" si="53"/>
        <v>0</v>
      </c>
      <c r="M172" t="b">
        <f t="shared" si="43"/>
        <v>0</v>
      </c>
      <c r="N172">
        <f t="shared" si="54"/>
        <v>0.37219999999999998</v>
      </c>
      <c r="O172">
        <f t="shared" si="44"/>
        <v>0</v>
      </c>
      <c r="P172">
        <f t="shared" si="55"/>
        <v>9.6000000000000002E-2</v>
      </c>
      <c r="Q172">
        <f t="shared" si="45"/>
        <v>0</v>
      </c>
      <c r="R172">
        <f t="shared" si="56"/>
        <v>5.6300000000000003E-2</v>
      </c>
      <c r="S172">
        <f t="shared" si="46"/>
        <v>0</v>
      </c>
      <c r="T172">
        <f t="shared" si="57"/>
        <v>2.8400000000000002E-2</v>
      </c>
      <c r="U172">
        <f t="shared" si="47"/>
        <v>0</v>
      </c>
      <c r="V172" t="b">
        <f t="shared" si="58"/>
        <v>0</v>
      </c>
      <c r="W172" t="b">
        <f t="shared" si="48"/>
        <v>0</v>
      </c>
      <c r="X172">
        <f t="shared" si="59"/>
        <v>0</v>
      </c>
      <c r="Y172">
        <f t="shared" si="49"/>
        <v>0</v>
      </c>
      <c r="Z172" t="b">
        <f t="shared" si="60"/>
        <v>0</v>
      </c>
      <c r="AA172" t="b">
        <f t="shared" si="50"/>
        <v>0</v>
      </c>
      <c r="AB172">
        <v>0</v>
      </c>
      <c r="AD172" s="1">
        <v>470</v>
      </c>
      <c r="AE172" t="e">
        <f>VLOOKUP($AD172,excitation!$A$1:$CV$577,MATCH(C$2,excitation!$A$1:$CV$1,0),0)</f>
        <v>#N/A</v>
      </c>
      <c r="AF172" t="e">
        <f>VLOOKUP($AD172,emission!$A$1:$CV$577,MATCH($C$2,emission!$A$1:$CV$1,0),0)</f>
        <v>#N/A</v>
      </c>
      <c r="AG172">
        <f>VLOOKUP($AD172,excitation!$A$1:$CV$577,MATCH(C$3,excitation!$A$1:$CV$1,0),0)</f>
        <v>0</v>
      </c>
      <c r="AH172">
        <f>VLOOKUP($AD172,emission!$A$1:$CV$577,MATCH($C$3,emission!$A$1:$CV$1,0),0)</f>
        <v>0.9698</v>
      </c>
      <c r="AI172" t="e">
        <f>VLOOKUP($AD172,excitation!$A$1:$CV$577,MATCH(C$4,excitation!$A$1:$CV$1,0),0)</f>
        <v>#N/A</v>
      </c>
      <c r="AJ172" t="e">
        <f>VLOOKUP($AD172,emission!$A$1:$CV$577,MATCH($C$4,emission!$A$1:$CV$1,0),0)</f>
        <v>#N/A</v>
      </c>
      <c r="AK172">
        <f>VLOOKUP($AD172,excitation!$A$1:$CV$577,MATCH(C$5,excitation!$A$1:$CV$1,0),0)</f>
        <v>0.37219999999999998</v>
      </c>
      <c r="AL172">
        <f>VLOOKUP($AD172,emission!$A$1:$CV$577,MATCH($C$5,emission!$A$1:$CV$1,0),0)</f>
        <v>0</v>
      </c>
      <c r="AM172">
        <f>VLOOKUP($AD172,excitation!$A$1:$CV$577,MATCH(C$6,excitation!$A$1:$CV$1,0),0)</f>
        <v>9.6000000000000002E-2</v>
      </c>
      <c r="AN172">
        <f>VLOOKUP($AD172,emission!$A$1:$CV$577,MATCH($C$6,emission!$A$1:$CV$1,0),0)</f>
        <v>0</v>
      </c>
      <c r="AO172">
        <f>VLOOKUP($AD172,excitation!$A$1:$CV$577,MATCH(C$7,excitation!$A$1:$CV$1,0),0)</f>
        <v>5.6300000000000003E-2</v>
      </c>
      <c r="AP172">
        <f>VLOOKUP($AD172,emission!$A$1:$CV$577,MATCH($C$7,emission!$A$1:$CV$1,0),0)</f>
        <v>0</v>
      </c>
      <c r="AQ172">
        <f>VLOOKUP($AD172,excitation!$A$1:$CV$577,MATCH(C$8,excitation!$A$1:$CV$1,0),0)</f>
        <v>2.8400000000000002E-2</v>
      </c>
      <c r="AR172">
        <f>VLOOKUP($AD172,emission!$A$1:$CV$577,MATCH($C$8,emission!$A$1:$CV$1,0),0)</f>
        <v>0</v>
      </c>
      <c r="AS172" t="e">
        <f>VLOOKUP($AD172,excitation!$A$1:$CV$577,MATCH(C$9,excitation!$A$1:$CV$1,0),0)</f>
        <v>#N/A</v>
      </c>
      <c r="AT172" t="e">
        <f>VLOOKUP($AD172,emission!$A$1:$CV$577,MATCH($C$9,emission!$A$1:$CV$1,0),0)</f>
        <v>#N/A</v>
      </c>
      <c r="AU172">
        <f>VLOOKUP($AD172,excitation!$A$1:$CV$577,MATCH(C$10,excitation!$A$1:$CV$1,0),0)</f>
        <v>0</v>
      </c>
      <c r="AV172">
        <f>VLOOKUP($AD172,emission!$A$1:$CV$577,MATCH($C$10,emission!$A$1:$CV$1,0),0)</f>
        <v>0</v>
      </c>
      <c r="AW172" t="e">
        <f>VLOOKUP($AD172,excitation!$A$1:$CV$577,MATCH(C$11,excitation!$A$1:$CV$1,0),0)</f>
        <v>#N/A</v>
      </c>
      <c r="AX172" t="e">
        <f>VLOOKUP($AD172,emission!$A$1:$CV$577,MATCH($C$11,emission!$A$1:$CV$1,0),0)</f>
        <v>#N/A</v>
      </c>
    </row>
    <row r="173" spans="7:50" x14ac:dyDescent="0.25">
      <c r="G173">
        <v>471</v>
      </c>
      <c r="H173" t="b">
        <f t="shared" si="51"/>
        <v>0</v>
      </c>
      <c r="I173" t="b">
        <f t="shared" si="41"/>
        <v>0</v>
      </c>
      <c r="J173">
        <f t="shared" si="52"/>
        <v>0</v>
      </c>
      <c r="K173">
        <f t="shared" si="42"/>
        <v>0.96130000000000004</v>
      </c>
      <c r="L173" t="b">
        <f t="shared" si="53"/>
        <v>0</v>
      </c>
      <c r="M173" t="b">
        <f t="shared" si="43"/>
        <v>0</v>
      </c>
      <c r="N173">
        <f t="shared" si="54"/>
        <v>0.38500000000000001</v>
      </c>
      <c r="O173">
        <f t="shared" si="44"/>
        <v>0</v>
      </c>
      <c r="P173">
        <f t="shared" si="55"/>
        <v>9.9900000000000003E-2</v>
      </c>
      <c r="Q173">
        <f t="shared" si="45"/>
        <v>0</v>
      </c>
      <c r="R173">
        <f t="shared" si="56"/>
        <v>5.9799999999999999E-2</v>
      </c>
      <c r="S173">
        <f t="shared" si="46"/>
        <v>0</v>
      </c>
      <c r="T173">
        <f t="shared" si="57"/>
        <v>2.8299999999999999E-2</v>
      </c>
      <c r="U173">
        <f t="shared" si="47"/>
        <v>0</v>
      </c>
      <c r="V173" t="b">
        <f t="shared" si="58"/>
        <v>0</v>
      </c>
      <c r="W173" t="b">
        <f t="shared" si="48"/>
        <v>0</v>
      </c>
      <c r="X173">
        <f t="shared" si="59"/>
        <v>0</v>
      </c>
      <c r="Y173">
        <f t="shared" si="49"/>
        <v>0</v>
      </c>
      <c r="Z173" t="b">
        <f t="shared" si="60"/>
        <v>0</v>
      </c>
      <c r="AA173" t="b">
        <f t="shared" si="50"/>
        <v>0</v>
      </c>
      <c r="AB173">
        <v>0</v>
      </c>
      <c r="AD173" s="1">
        <v>471</v>
      </c>
      <c r="AE173" t="e">
        <f>VLOOKUP($AD173,excitation!$A$1:$CV$577,MATCH(C$2,excitation!$A$1:$CV$1,0),0)</f>
        <v>#N/A</v>
      </c>
      <c r="AF173" t="e">
        <f>VLOOKUP($AD173,emission!$A$1:$CV$577,MATCH($C$2,emission!$A$1:$CV$1,0),0)</f>
        <v>#N/A</v>
      </c>
      <c r="AG173">
        <f>VLOOKUP($AD173,excitation!$A$1:$CV$577,MATCH(C$3,excitation!$A$1:$CV$1,0),0)</f>
        <v>0</v>
      </c>
      <c r="AH173">
        <f>VLOOKUP($AD173,emission!$A$1:$CV$577,MATCH($C$3,emission!$A$1:$CV$1,0),0)</f>
        <v>0.96130000000000004</v>
      </c>
      <c r="AI173" t="e">
        <f>VLOOKUP($AD173,excitation!$A$1:$CV$577,MATCH(C$4,excitation!$A$1:$CV$1,0),0)</f>
        <v>#N/A</v>
      </c>
      <c r="AJ173" t="e">
        <f>VLOOKUP($AD173,emission!$A$1:$CV$577,MATCH($C$4,emission!$A$1:$CV$1,0),0)</f>
        <v>#N/A</v>
      </c>
      <c r="AK173">
        <f>VLOOKUP($AD173,excitation!$A$1:$CV$577,MATCH(C$5,excitation!$A$1:$CV$1,0),0)</f>
        <v>0.38500000000000001</v>
      </c>
      <c r="AL173">
        <f>VLOOKUP($AD173,emission!$A$1:$CV$577,MATCH($C$5,emission!$A$1:$CV$1,0),0)</f>
        <v>0</v>
      </c>
      <c r="AM173">
        <f>VLOOKUP($AD173,excitation!$A$1:$CV$577,MATCH(C$6,excitation!$A$1:$CV$1,0),0)</f>
        <v>9.9900000000000003E-2</v>
      </c>
      <c r="AN173">
        <f>VLOOKUP($AD173,emission!$A$1:$CV$577,MATCH($C$6,emission!$A$1:$CV$1,0),0)</f>
        <v>0</v>
      </c>
      <c r="AO173">
        <f>VLOOKUP($AD173,excitation!$A$1:$CV$577,MATCH(C$7,excitation!$A$1:$CV$1,0),0)</f>
        <v>5.9799999999999999E-2</v>
      </c>
      <c r="AP173">
        <f>VLOOKUP($AD173,emission!$A$1:$CV$577,MATCH($C$7,emission!$A$1:$CV$1,0),0)</f>
        <v>0</v>
      </c>
      <c r="AQ173">
        <f>VLOOKUP($AD173,excitation!$A$1:$CV$577,MATCH(C$8,excitation!$A$1:$CV$1,0),0)</f>
        <v>2.8299999999999999E-2</v>
      </c>
      <c r="AR173">
        <f>VLOOKUP($AD173,emission!$A$1:$CV$577,MATCH($C$8,emission!$A$1:$CV$1,0),0)</f>
        <v>0</v>
      </c>
      <c r="AS173" t="e">
        <f>VLOOKUP($AD173,excitation!$A$1:$CV$577,MATCH(C$9,excitation!$A$1:$CV$1,0),0)</f>
        <v>#N/A</v>
      </c>
      <c r="AT173" t="e">
        <f>VLOOKUP($AD173,emission!$A$1:$CV$577,MATCH($C$9,emission!$A$1:$CV$1,0),0)</f>
        <v>#N/A</v>
      </c>
      <c r="AU173">
        <f>VLOOKUP($AD173,excitation!$A$1:$CV$577,MATCH(C$10,excitation!$A$1:$CV$1,0),0)</f>
        <v>0</v>
      </c>
      <c r="AV173">
        <f>VLOOKUP($AD173,emission!$A$1:$CV$577,MATCH($C$10,emission!$A$1:$CV$1,0),0)</f>
        <v>0</v>
      </c>
      <c r="AW173" t="e">
        <f>VLOOKUP($AD173,excitation!$A$1:$CV$577,MATCH(C$11,excitation!$A$1:$CV$1,0),0)</f>
        <v>#N/A</v>
      </c>
      <c r="AX173" t="e">
        <f>VLOOKUP($AD173,emission!$A$1:$CV$577,MATCH($C$11,emission!$A$1:$CV$1,0),0)</f>
        <v>#N/A</v>
      </c>
    </row>
    <row r="174" spans="7:50" x14ac:dyDescent="0.25">
      <c r="G174">
        <v>472</v>
      </c>
      <c r="H174" t="b">
        <f t="shared" si="51"/>
        <v>0</v>
      </c>
      <c r="I174" t="b">
        <f t="shared" si="41"/>
        <v>0</v>
      </c>
      <c r="J174">
        <f t="shared" si="52"/>
        <v>0</v>
      </c>
      <c r="K174">
        <f t="shared" si="42"/>
        <v>0.95279999999999998</v>
      </c>
      <c r="L174" t="b">
        <f t="shared" si="53"/>
        <v>0</v>
      </c>
      <c r="M174" t="b">
        <f t="shared" si="43"/>
        <v>0</v>
      </c>
      <c r="N174">
        <f t="shared" si="54"/>
        <v>0.3972</v>
      </c>
      <c r="O174">
        <f t="shared" si="44"/>
        <v>0</v>
      </c>
      <c r="P174">
        <f t="shared" si="55"/>
        <v>0.1042</v>
      </c>
      <c r="Q174">
        <f t="shared" si="45"/>
        <v>0</v>
      </c>
      <c r="R174">
        <f t="shared" si="56"/>
        <v>6.1699999999999998E-2</v>
      </c>
      <c r="S174">
        <f t="shared" si="46"/>
        <v>0</v>
      </c>
      <c r="T174">
        <f t="shared" si="57"/>
        <v>2.9600000000000001E-2</v>
      </c>
      <c r="U174">
        <f t="shared" si="47"/>
        <v>0</v>
      </c>
      <c r="V174" t="b">
        <f t="shared" si="58"/>
        <v>0</v>
      </c>
      <c r="W174" t="b">
        <f t="shared" si="48"/>
        <v>0</v>
      </c>
      <c r="X174">
        <f t="shared" si="59"/>
        <v>0</v>
      </c>
      <c r="Y174">
        <f t="shared" si="49"/>
        <v>0</v>
      </c>
      <c r="Z174" t="b">
        <f t="shared" si="60"/>
        <v>0</v>
      </c>
      <c r="AA174" t="b">
        <f t="shared" si="50"/>
        <v>0</v>
      </c>
      <c r="AB174">
        <v>0</v>
      </c>
      <c r="AD174" s="1">
        <v>472</v>
      </c>
      <c r="AE174" t="e">
        <f>VLOOKUP($AD174,excitation!$A$1:$CV$577,MATCH(C$2,excitation!$A$1:$CV$1,0),0)</f>
        <v>#N/A</v>
      </c>
      <c r="AF174" t="e">
        <f>VLOOKUP($AD174,emission!$A$1:$CV$577,MATCH($C$2,emission!$A$1:$CV$1,0),0)</f>
        <v>#N/A</v>
      </c>
      <c r="AG174">
        <f>VLOOKUP($AD174,excitation!$A$1:$CV$577,MATCH(C$3,excitation!$A$1:$CV$1,0),0)</f>
        <v>0</v>
      </c>
      <c r="AH174">
        <f>VLOOKUP($AD174,emission!$A$1:$CV$577,MATCH($C$3,emission!$A$1:$CV$1,0),0)</f>
        <v>0.95279999999999998</v>
      </c>
      <c r="AI174" t="e">
        <f>VLOOKUP($AD174,excitation!$A$1:$CV$577,MATCH(C$4,excitation!$A$1:$CV$1,0),0)</f>
        <v>#N/A</v>
      </c>
      <c r="AJ174" t="e">
        <f>VLOOKUP($AD174,emission!$A$1:$CV$577,MATCH($C$4,emission!$A$1:$CV$1,0),0)</f>
        <v>#N/A</v>
      </c>
      <c r="AK174">
        <f>VLOOKUP($AD174,excitation!$A$1:$CV$577,MATCH(C$5,excitation!$A$1:$CV$1,0),0)</f>
        <v>0.3972</v>
      </c>
      <c r="AL174">
        <f>VLOOKUP($AD174,emission!$A$1:$CV$577,MATCH($C$5,emission!$A$1:$CV$1,0),0)</f>
        <v>0</v>
      </c>
      <c r="AM174">
        <f>VLOOKUP($AD174,excitation!$A$1:$CV$577,MATCH(C$6,excitation!$A$1:$CV$1,0),0)</f>
        <v>0.1042</v>
      </c>
      <c r="AN174">
        <f>VLOOKUP($AD174,emission!$A$1:$CV$577,MATCH($C$6,emission!$A$1:$CV$1,0),0)</f>
        <v>0</v>
      </c>
      <c r="AO174">
        <f>VLOOKUP($AD174,excitation!$A$1:$CV$577,MATCH(C$7,excitation!$A$1:$CV$1,0),0)</f>
        <v>6.1699999999999998E-2</v>
      </c>
      <c r="AP174">
        <f>VLOOKUP($AD174,emission!$A$1:$CV$577,MATCH($C$7,emission!$A$1:$CV$1,0),0)</f>
        <v>0</v>
      </c>
      <c r="AQ174">
        <f>VLOOKUP($AD174,excitation!$A$1:$CV$577,MATCH(C$8,excitation!$A$1:$CV$1,0),0)</f>
        <v>2.9600000000000001E-2</v>
      </c>
      <c r="AR174">
        <f>VLOOKUP($AD174,emission!$A$1:$CV$577,MATCH($C$8,emission!$A$1:$CV$1,0),0)</f>
        <v>0</v>
      </c>
      <c r="AS174" t="e">
        <f>VLOOKUP($AD174,excitation!$A$1:$CV$577,MATCH(C$9,excitation!$A$1:$CV$1,0),0)</f>
        <v>#N/A</v>
      </c>
      <c r="AT174" t="e">
        <f>VLOOKUP($AD174,emission!$A$1:$CV$577,MATCH($C$9,emission!$A$1:$CV$1,0),0)</f>
        <v>#N/A</v>
      </c>
      <c r="AU174">
        <f>VLOOKUP($AD174,excitation!$A$1:$CV$577,MATCH(C$10,excitation!$A$1:$CV$1,0),0)</f>
        <v>0</v>
      </c>
      <c r="AV174">
        <f>VLOOKUP($AD174,emission!$A$1:$CV$577,MATCH($C$10,emission!$A$1:$CV$1,0),0)</f>
        <v>0</v>
      </c>
      <c r="AW174" t="e">
        <f>VLOOKUP($AD174,excitation!$A$1:$CV$577,MATCH(C$11,excitation!$A$1:$CV$1,0),0)</f>
        <v>#N/A</v>
      </c>
      <c r="AX174" t="e">
        <f>VLOOKUP($AD174,emission!$A$1:$CV$577,MATCH($C$11,emission!$A$1:$CV$1,0),0)</f>
        <v>#N/A</v>
      </c>
    </row>
    <row r="175" spans="7:50" x14ac:dyDescent="0.25">
      <c r="G175">
        <v>473</v>
      </c>
      <c r="H175" t="b">
        <f t="shared" si="51"/>
        <v>0</v>
      </c>
      <c r="I175" t="b">
        <f t="shared" si="41"/>
        <v>0</v>
      </c>
      <c r="J175">
        <f t="shared" si="52"/>
        <v>0</v>
      </c>
      <c r="K175">
        <f t="shared" si="42"/>
        <v>0.94269999999999998</v>
      </c>
      <c r="L175" t="b">
        <f t="shared" si="53"/>
        <v>0</v>
      </c>
      <c r="M175" t="b">
        <f t="shared" si="43"/>
        <v>0</v>
      </c>
      <c r="N175">
        <f t="shared" si="54"/>
        <v>0.41070000000000001</v>
      </c>
      <c r="O175">
        <f t="shared" si="44"/>
        <v>0</v>
      </c>
      <c r="P175">
        <f t="shared" si="55"/>
        <v>0.1095</v>
      </c>
      <c r="Q175">
        <f t="shared" si="45"/>
        <v>0</v>
      </c>
      <c r="R175">
        <f t="shared" si="56"/>
        <v>6.6600000000000006E-2</v>
      </c>
      <c r="S175">
        <f t="shared" si="46"/>
        <v>0</v>
      </c>
      <c r="T175">
        <f t="shared" si="57"/>
        <v>2.93E-2</v>
      </c>
      <c r="U175">
        <f t="shared" si="47"/>
        <v>0</v>
      </c>
      <c r="V175" t="b">
        <f t="shared" si="58"/>
        <v>0</v>
      </c>
      <c r="W175" t="b">
        <f t="shared" si="48"/>
        <v>0</v>
      </c>
      <c r="X175">
        <f t="shared" si="59"/>
        <v>0</v>
      </c>
      <c r="Y175">
        <f t="shared" si="49"/>
        <v>0</v>
      </c>
      <c r="Z175" t="b">
        <f t="shared" si="60"/>
        <v>0</v>
      </c>
      <c r="AA175" t="b">
        <f t="shared" si="50"/>
        <v>0</v>
      </c>
      <c r="AB175">
        <v>0</v>
      </c>
      <c r="AD175" s="1">
        <v>473</v>
      </c>
      <c r="AE175" t="e">
        <f>VLOOKUP($AD175,excitation!$A$1:$CV$577,MATCH(C$2,excitation!$A$1:$CV$1,0),0)</f>
        <v>#N/A</v>
      </c>
      <c r="AF175" t="e">
        <f>VLOOKUP($AD175,emission!$A$1:$CV$577,MATCH($C$2,emission!$A$1:$CV$1,0),0)</f>
        <v>#N/A</v>
      </c>
      <c r="AG175">
        <f>VLOOKUP($AD175,excitation!$A$1:$CV$577,MATCH(C$3,excitation!$A$1:$CV$1,0),0)</f>
        <v>0</v>
      </c>
      <c r="AH175">
        <f>VLOOKUP($AD175,emission!$A$1:$CV$577,MATCH($C$3,emission!$A$1:$CV$1,0),0)</f>
        <v>0.94269999999999998</v>
      </c>
      <c r="AI175" t="e">
        <f>VLOOKUP($AD175,excitation!$A$1:$CV$577,MATCH(C$4,excitation!$A$1:$CV$1,0),0)</f>
        <v>#N/A</v>
      </c>
      <c r="AJ175" t="e">
        <f>VLOOKUP($AD175,emission!$A$1:$CV$577,MATCH($C$4,emission!$A$1:$CV$1,0),0)</f>
        <v>#N/A</v>
      </c>
      <c r="AK175">
        <f>VLOOKUP($AD175,excitation!$A$1:$CV$577,MATCH(C$5,excitation!$A$1:$CV$1,0),0)</f>
        <v>0.41070000000000001</v>
      </c>
      <c r="AL175">
        <f>VLOOKUP($AD175,emission!$A$1:$CV$577,MATCH($C$5,emission!$A$1:$CV$1,0),0)</f>
        <v>0</v>
      </c>
      <c r="AM175">
        <f>VLOOKUP($AD175,excitation!$A$1:$CV$577,MATCH(C$6,excitation!$A$1:$CV$1,0),0)</f>
        <v>0.1095</v>
      </c>
      <c r="AN175">
        <f>VLOOKUP($AD175,emission!$A$1:$CV$577,MATCH($C$6,emission!$A$1:$CV$1,0),0)</f>
        <v>0</v>
      </c>
      <c r="AO175">
        <f>VLOOKUP($AD175,excitation!$A$1:$CV$577,MATCH(C$7,excitation!$A$1:$CV$1,0),0)</f>
        <v>6.6600000000000006E-2</v>
      </c>
      <c r="AP175">
        <f>VLOOKUP($AD175,emission!$A$1:$CV$577,MATCH($C$7,emission!$A$1:$CV$1,0),0)</f>
        <v>0</v>
      </c>
      <c r="AQ175">
        <f>VLOOKUP($AD175,excitation!$A$1:$CV$577,MATCH(C$8,excitation!$A$1:$CV$1,0),0)</f>
        <v>2.93E-2</v>
      </c>
      <c r="AR175">
        <f>VLOOKUP($AD175,emission!$A$1:$CV$577,MATCH($C$8,emission!$A$1:$CV$1,0),0)</f>
        <v>0</v>
      </c>
      <c r="AS175" t="e">
        <f>VLOOKUP($AD175,excitation!$A$1:$CV$577,MATCH(C$9,excitation!$A$1:$CV$1,0),0)</f>
        <v>#N/A</v>
      </c>
      <c r="AT175" t="e">
        <f>VLOOKUP($AD175,emission!$A$1:$CV$577,MATCH($C$9,emission!$A$1:$CV$1,0),0)</f>
        <v>#N/A</v>
      </c>
      <c r="AU175">
        <f>VLOOKUP($AD175,excitation!$A$1:$CV$577,MATCH(C$10,excitation!$A$1:$CV$1,0),0)</f>
        <v>0</v>
      </c>
      <c r="AV175">
        <f>VLOOKUP($AD175,emission!$A$1:$CV$577,MATCH($C$10,emission!$A$1:$CV$1,0),0)</f>
        <v>0</v>
      </c>
      <c r="AW175" t="e">
        <f>VLOOKUP($AD175,excitation!$A$1:$CV$577,MATCH(C$11,excitation!$A$1:$CV$1,0),0)</f>
        <v>#N/A</v>
      </c>
      <c r="AX175" t="e">
        <f>VLOOKUP($AD175,emission!$A$1:$CV$577,MATCH($C$11,emission!$A$1:$CV$1,0),0)</f>
        <v>#N/A</v>
      </c>
    </row>
    <row r="176" spans="7:50" x14ac:dyDescent="0.25">
      <c r="G176">
        <v>474</v>
      </c>
      <c r="H176" t="b">
        <f t="shared" si="51"/>
        <v>0</v>
      </c>
      <c r="I176" t="b">
        <f t="shared" si="41"/>
        <v>0</v>
      </c>
      <c r="J176">
        <f t="shared" si="52"/>
        <v>0</v>
      </c>
      <c r="K176">
        <f t="shared" si="42"/>
        <v>0.93059999999999998</v>
      </c>
      <c r="L176" t="b">
        <f t="shared" si="53"/>
        <v>0</v>
      </c>
      <c r="M176" t="b">
        <f t="shared" si="43"/>
        <v>0</v>
      </c>
      <c r="N176">
        <f t="shared" si="54"/>
        <v>0.4249</v>
      </c>
      <c r="O176">
        <f t="shared" si="44"/>
        <v>0</v>
      </c>
      <c r="P176">
        <f t="shared" si="55"/>
        <v>0.1148</v>
      </c>
      <c r="Q176">
        <f t="shared" si="45"/>
        <v>0</v>
      </c>
      <c r="R176">
        <f t="shared" si="56"/>
        <v>7.1199999999999999E-2</v>
      </c>
      <c r="S176">
        <f t="shared" si="46"/>
        <v>0</v>
      </c>
      <c r="T176">
        <f t="shared" si="57"/>
        <v>3.15E-2</v>
      </c>
      <c r="U176">
        <f t="shared" si="47"/>
        <v>0</v>
      </c>
      <c r="V176" t="b">
        <f t="shared" si="58"/>
        <v>0</v>
      </c>
      <c r="W176" t="b">
        <f t="shared" si="48"/>
        <v>0</v>
      </c>
      <c r="X176">
        <f t="shared" si="59"/>
        <v>0</v>
      </c>
      <c r="Y176">
        <f t="shared" si="49"/>
        <v>0</v>
      </c>
      <c r="Z176" t="b">
        <f t="shared" si="60"/>
        <v>0</v>
      </c>
      <c r="AA176" t="b">
        <f t="shared" si="50"/>
        <v>0</v>
      </c>
      <c r="AB176">
        <v>0</v>
      </c>
      <c r="AD176" s="1">
        <v>474</v>
      </c>
      <c r="AE176" t="e">
        <f>VLOOKUP($AD176,excitation!$A$1:$CV$577,MATCH(C$2,excitation!$A$1:$CV$1,0),0)</f>
        <v>#N/A</v>
      </c>
      <c r="AF176" t="e">
        <f>VLOOKUP($AD176,emission!$A$1:$CV$577,MATCH($C$2,emission!$A$1:$CV$1,0),0)</f>
        <v>#N/A</v>
      </c>
      <c r="AG176">
        <f>VLOOKUP($AD176,excitation!$A$1:$CV$577,MATCH(C$3,excitation!$A$1:$CV$1,0),0)</f>
        <v>0</v>
      </c>
      <c r="AH176">
        <f>VLOOKUP($AD176,emission!$A$1:$CV$577,MATCH($C$3,emission!$A$1:$CV$1,0),0)</f>
        <v>0.93059999999999998</v>
      </c>
      <c r="AI176" t="e">
        <f>VLOOKUP($AD176,excitation!$A$1:$CV$577,MATCH(C$4,excitation!$A$1:$CV$1,0),0)</f>
        <v>#N/A</v>
      </c>
      <c r="AJ176" t="e">
        <f>VLOOKUP($AD176,emission!$A$1:$CV$577,MATCH($C$4,emission!$A$1:$CV$1,0),0)</f>
        <v>#N/A</v>
      </c>
      <c r="AK176">
        <f>VLOOKUP($AD176,excitation!$A$1:$CV$577,MATCH(C$5,excitation!$A$1:$CV$1,0),0)</f>
        <v>0.4249</v>
      </c>
      <c r="AL176">
        <f>VLOOKUP($AD176,emission!$A$1:$CV$577,MATCH($C$5,emission!$A$1:$CV$1,0),0)</f>
        <v>0</v>
      </c>
      <c r="AM176">
        <f>VLOOKUP($AD176,excitation!$A$1:$CV$577,MATCH(C$6,excitation!$A$1:$CV$1,0),0)</f>
        <v>0.1148</v>
      </c>
      <c r="AN176">
        <f>VLOOKUP($AD176,emission!$A$1:$CV$577,MATCH($C$6,emission!$A$1:$CV$1,0),0)</f>
        <v>0</v>
      </c>
      <c r="AO176">
        <f>VLOOKUP($AD176,excitation!$A$1:$CV$577,MATCH(C$7,excitation!$A$1:$CV$1,0),0)</f>
        <v>7.1199999999999999E-2</v>
      </c>
      <c r="AP176">
        <f>VLOOKUP($AD176,emission!$A$1:$CV$577,MATCH($C$7,emission!$A$1:$CV$1,0),0)</f>
        <v>0</v>
      </c>
      <c r="AQ176">
        <f>VLOOKUP($AD176,excitation!$A$1:$CV$577,MATCH(C$8,excitation!$A$1:$CV$1,0),0)</f>
        <v>3.15E-2</v>
      </c>
      <c r="AR176">
        <f>VLOOKUP($AD176,emission!$A$1:$CV$577,MATCH($C$8,emission!$A$1:$CV$1,0),0)</f>
        <v>0</v>
      </c>
      <c r="AS176" t="e">
        <f>VLOOKUP($AD176,excitation!$A$1:$CV$577,MATCH(C$9,excitation!$A$1:$CV$1,0),0)</f>
        <v>#N/A</v>
      </c>
      <c r="AT176" t="e">
        <f>VLOOKUP($AD176,emission!$A$1:$CV$577,MATCH($C$9,emission!$A$1:$CV$1,0),0)</f>
        <v>#N/A</v>
      </c>
      <c r="AU176">
        <f>VLOOKUP($AD176,excitation!$A$1:$CV$577,MATCH(C$10,excitation!$A$1:$CV$1,0),0)</f>
        <v>0</v>
      </c>
      <c r="AV176">
        <f>VLOOKUP($AD176,emission!$A$1:$CV$577,MATCH($C$10,emission!$A$1:$CV$1,0),0)</f>
        <v>0</v>
      </c>
      <c r="AW176" t="e">
        <f>VLOOKUP($AD176,excitation!$A$1:$CV$577,MATCH(C$11,excitation!$A$1:$CV$1,0),0)</f>
        <v>#N/A</v>
      </c>
      <c r="AX176" t="e">
        <f>VLOOKUP($AD176,emission!$A$1:$CV$577,MATCH($C$11,emission!$A$1:$CV$1,0),0)</f>
        <v>#N/A</v>
      </c>
    </row>
    <row r="177" spans="7:50" x14ac:dyDescent="0.25">
      <c r="G177">
        <v>475</v>
      </c>
      <c r="H177" t="b">
        <f t="shared" si="51"/>
        <v>0</v>
      </c>
      <c r="I177" t="b">
        <f t="shared" si="41"/>
        <v>0</v>
      </c>
      <c r="J177">
        <f t="shared" si="52"/>
        <v>0</v>
      </c>
      <c r="K177">
        <f t="shared" si="42"/>
        <v>0.92400000000000004</v>
      </c>
      <c r="L177" t="b">
        <f t="shared" si="53"/>
        <v>0</v>
      </c>
      <c r="M177" t="b">
        <f t="shared" si="43"/>
        <v>0</v>
      </c>
      <c r="N177">
        <f t="shared" si="54"/>
        <v>0.43890000000000001</v>
      </c>
      <c r="O177">
        <f t="shared" si="44"/>
        <v>9.7999999999999997E-3</v>
      </c>
      <c r="P177">
        <f t="shared" si="55"/>
        <v>0.1196</v>
      </c>
      <c r="Q177">
        <f t="shared" si="45"/>
        <v>0</v>
      </c>
      <c r="R177">
        <f t="shared" si="56"/>
        <v>7.5499999999999998E-2</v>
      </c>
      <c r="S177">
        <f t="shared" si="46"/>
        <v>0</v>
      </c>
      <c r="T177">
        <f t="shared" si="57"/>
        <v>3.1E-2</v>
      </c>
      <c r="U177">
        <f t="shared" si="47"/>
        <v>0</v>
      </c>
      <c r="V177" t="b">
        <f t="shared" si="58"/>
        <v>0</v>
      </c>
      <c r="W177" t="b">
        <f t="shared" si="48"/>
        <v>0</v>
      </c>
      <c r="X177">
        <f t="shared" si="59"/>
        <v>0</v>
      </c>
      <c r="Y177">
        <f t="shared" si="49"/>
        <v>0</v>
      </c>
      <c r="Z177" t="b">
        <f t="shared" si="60"/>
        <v>0</v>
      </c>
      <c r="AA177" t="b">
        <f t="shared" si="50"/>
        <v>0</v>
      </c>
      <c r="AB177">
        <v>0</v>
      </c>
      <c r="AD177" s="1">
        <v>475</v>
      </c>
      <c r="AE177" t="e">
        <f>VLOOKUP($AD177,excitation!$A$1:$CV$577,MATCH(C$2,excitation!$A$1:$CV$1,0),0)</f>
        <v>#N/A</v>
      </c>
      <c r="AF177" t="e">
        <f>VLOOKUP($AD177,emission!$A$1:$CV$577,MATCH($C$2,emission!$A$1:$CV$1,0),0)</f>
        <v>#N/A</v>
      </c>
      <c r="AG177">
        <f>VLOOKUP($AD177,excitation!$A$1:$CV$577,MATCH(C$3,excitation!$A$1:$CV$1,0),0)</f>
        <v>0</v>
      </c>
      <c r="AH177">
        <f>VLOOKUP($AD177,emission!$A$1:$CV$577,MATCH($C$3,emission!$A$1:$CV$1,0),0)</f>
        <v>0.92400000000000004</v>
      </c>
      <c r="AI177" t="e">
        <f>VLOOKUP($AD177,excitation!$A$1:$CV$577,MATCH(C$4,excitation!$A$1:$CV$1,0),0)</f>
        <v>#N/A</v>
      </c>
      <c r="AJ177" t="e">
        <f>VLOOKUP($AD177,emission!$A$1:$CV$577,MATCH($C$4,emission!$A$1:$CV$1,0),0)</f>
        <v>#N/A</v>
      </c>
      <c r="AK177">
        <f>VLOOKUP($AD177,excitation!$A$1:$CV$577,MATCH(C$5,excitation!$A$1:$CV$1,0),0)</f>
        <v>0.43890000000000001</v>
      </c>
      <c r="AL177">
        <f>VLOOKUP($AD177,emission!$A$1:$CV$577,MATCH($C$5,emission!$A$1:$CV$1,0),0)</f>
        <v>9.7999999999999997E-3</v>
      </c>
      <c r="AM177">
        <f>VLOOKUP($AD177,excitation!$A$1:$CV$577,MATCH(C$6,excitation!$A$1:$CV$1,0),0)</f>
        <v>0.1196</v>
      </c>
      <c r="AN177">
        <f>VLOOKUP($AD177,emission!$A$1:$CV$577,MATCH($C$6,emission!$A$1:$CV$1,0),0)</f>
        <v>0</v>
      </c>
      <c r="AO177">
        <f>VLOOKUP($AD177,excitation!$A$1:$CV$577,MATCH(C$7,excitation!$A$1:$CV$1,0),0)</f>
        <v>7.5499999999999998E-2</v>
      </c>
      <c r="AP177">
        <f>VLOOKUP($AD177,emission!$A$1:$CV$577,MATCH($C$7,emission!$A$1:$CV$1,0),0)</f>
        <v>0</v>
      </c>
      <c r="AQ177">
        <f>VLOOKUP($AD177,excitation!$A$1:$CV$577,MATCH(C$8,excitation!$A$1:$CV$1,0),0)</f>
        <v>3.1E-2</v>
      </c>
      <c r="AR177">
        <f>VLOOKUP($AD177,emission!$A$1:$CV$577,MATCH($C$8,emission!$A$1:$CV$1,0),0)</f>
        <v>0</v>
      </c>
      <c r="AS177" t="e">
        <f>VLOOKUP($AD177,excitation!$A$1:$CV$577,MATCH(C$9,excitation!$A$1:$CV$1,0),0)</f>
        <v>#N/A</v>
      </c>
      <c r="AT177" t="e">
        <f>VLOOKUP($AD177,emission!$A$1:$CV$577,MATCH($C$9,emission!$A$1:$CV$1,0),0)</f>
        <v>#N/A</v>
      </c>
      <c r="AU177">
        <f>VLOOKUP($AD177,excitation!$A$1:$CV$577,MATCH(C$10,excitation!$A$1:$CV$1,0),0)</f>
        <v>0</v>
      </c>
      <c r="AV177">
        <f>VLOOKUP($AD177,emission!$A$1:$CV$577,MATCH($C$10,emission!$A$1:$CV$1,0),0)</f>
        <v>0</v>
      </c>
      <c r="AW177" t="e">
        <f>VLOOKUP($AD177,excitation!$A$1:$CV$577,MATCH(C$11,excitation!$A$1:$CV$1,0),0)</f>
        <v>#N/A</v>
      </c>
      <c r="AX177" t="e">
        <f>VLOOKUP($AD177,emission!$A$1:$CV$577,MATCH($C$11,emission!$A$1:$CV$1,0),0)</f>
        <v>#N/A</v>
      </c>
    </row>
    <row r="178" spans="7:50" x14ac:dyDescent="0.25">
      <c r="G178">
        <v>476</v>
      </c>
      <c r="H178" t="b">
        <f t="shared" si="51"/>
        <v>0</v>
      </c>
      <c r="I178" t="b">
        <f t="shared" si="41"/>
        <v>0</v>
      </c>
      <c r="J178">
        <f t="shared" si="52"/>
        <v>0</v>
      </c>
      <c r="K178">
        <f t="shared" si="42"/>
        <v>0.91390000000000005</v>
      </c>
      <c r="L178" t="b">
        <f t="shared" si="53"/>
        <v>0</v>
      </c>
      <c r="M178" t="b">
        <f t="shared" si="43"/>
        <v>0</v>
      </c>
      <c r="N178">
        <f t="shared" si="54"/>
        <v>0.45450000000000002</v>
      </c>
      <c r="O178">
        <f t="shared" si="44"/>
        <v>7.0000000000000001E-3</v>
      </c>
      <c r="P178">
        <f t="shared" si="55"/>
        <v>0.12559999999999999</v>
      </c>
      <c r="Q178">
        <f t="shared" si="45"/>
        <v>0</v>
      </c>
      <c r="R178">
        <f t="shared" si="56"/>
        <v>8.0100000000000005E-2</v>
      </c>
      <c r="S178">
        <f t="shared" si="46"/>
        <v>0</v>
      </c>
      <c r="T178">
        <f t="shared" si="57"/>
        <v>3.15E-2</v>
      </c>
      <c r="U178">
        <f t="shared" si="47"/>
        <v>0</v>
      </c>
      <c r="V178" t="b">
        <f t="shared" si="58"/>
        <v>0</v>
      </c>
      <c r="W178" t="b">
        <f t="shared" si="48"/>
        <v>0</v>
      </c>
      <c r="X178">
        <f t="shared" si="59"/>
        <v>0</v>
      </c>
      <c r="Y178">
        <f t="shared" si="49"/>
        <v>0</v>
      </c>
      <c r="Z178" t="b">
        <f t="shared" si="60"/>
        <v>0</v>
      </c>
      <c r="AA178" t="b">
        <f t="shared" si="50"/>
        <v>0</v>
      </c>
      <c r="AB178">
        <v>0</v>
      </c>
      <c r="AD178" s="1">
        <v>476</v>
      </c>
      <c r="AE178" t="e">
        <f>VLOOKUP($AD178,excitation!$A$1:$CV$577,MATCH(C$2,excitation!$A$1:$CV$1,0),0)</f>
        <v>#N/A</v>
      </c>
      <c r="AF178" t="e">
        <f>VLOOKUP($AD178,emission!$A$1:$CV$577,MATCH($C$2,emission!$A$1:$CV$1,0),0)</f>
        <v>#N/A</v>
      </c>
      <c r="AG178">
        <f>VLOOKUP($AD178,excitation!$A$1:$CV$577,MATCH(C$3,excitation!$A$1:$CV$1,0),0)</f>
        <v>0</v>
      </c>
      <c r="AH178">
        <f>VLOOKUP($AD178,emission!$A$1:$CV$577,MATCH($C$3,emission!$A$1:$CV$1,0),0)</f>
        <v>0.91390000000000005</v>
      </c>
      <c r="AI178" t="e">
        <f>VLOOKUP($AD178,excitation!$A$1:$CV$577,MATCH(C$4,excitation!$A$1:$CV$1,0),0)</f>
        <v>#N/A</v>
      </c>
      <c r="AJ178" t="e">
        <f>VLOOKUP($AD178,emission!$A$1:$CV$577,MATCH($C$4,emission!$A$1:$CV$1,0),0)</f>
        <v>#N/A</v>
      </c>
      <c r="AK178">
        <f>VLOOKUP($AD178,excitation!$A$1:$CV$577,MATCH(C$5,excitation!$A$1:$CV$1,0),0)</f>
        <v>0.45450000000000002</v>
      </c>
      <c r="AL178">
        <f>VLOOKUP($AD178,emission!$A$1:$CV$577,MATCH($C$5,emission!$A$1:$CV$1,0),0)</f>
        <v>7.0000000000000001E-3</v>
      </c>
      <c r="AM178">
        <f>VLOOKUP($AD178,excitation!$A$1:$CV$577,MATCH(C$6,excitation!$A$1:$CV$1,0),0)</f>
        <v>0.12559999999999999</v>
      </c>
      <c r="AN178">
        <f>VLOOKUP($AD178,emission!$A$1:$CV$577,MATCH($C$6,emission!$A$1:$CV$1,0),0)</f>
        <v>0</v>
      </c>
      <c r="AO178">
        <f>VLOOKUP($AD178,excitation!$A$1:$CV$577,MATCH(C$7,excitation!$A$1:$CV$1,0),0)</f>
        <v>8.0100000000000005E-2</v>
      </c>
      <c r="AP178">
        <f>VLOOKUP($AD178,emission!$A$1:$CV$577,MATCH($C$7,emission!$A$1:$CV$1,0),0)</f>
        <v>0</v>
      </c>
      <c r="AQ178">
        <f>VLOOKUP($AD178,excitation!$A$1:$CV$577,MATCH(C$8,excitation!$A$1:$CV$1,0),0)</f>
        <v>3.15E-2</v>
      </c>
      <c r="AR178">
        <f>VLOOKUP($AD178,emission!$A$1:$CV$577,MATCH($C$8,emission!$A$1:$CV$1,0),0)</f>
        <v>0</v>
      </c>
      <c r="AS178" t="e">
        <f>VLOOKUP($AD178,excitation!$A$1:$CV$577,MATCH(C$9,excitation!$A$1:$CV$1,0),0)</f>
        <v>#N/A</v>
      </c>
      <c r="AT178" t="e">
        <f>VLOOKUP($AD178,emission!$A$1:$CV$577,MATCH($C$9,emission!$A$1:$CV$1,0),0)</f>
        <v>#N/A</v>
      </c>
      <c r="AU178">
        <f>VLOOKUP($AD178,excitation!$A$1:$CV$577,MATCH(C$10,excitation!$A$1:$CV$1,0),0)</f>
        <v>0</v>
      </c>
      <c r="AV178">
        <f>VLOOKUP($AD178,emission!$A$1:$CV$577,MATCH($C$10,emission!$A$1:$CV$1,0),0)</f>
        <v>0</v>
      </c>
      <c r="AW178" t="e">
        <f>VLOOKUP($AD178,excitation!$A$1:$CV$577,MATCH(C$11,excitation!$A$1:$CV$1,0),0)</f>
        <v>#N/A</v>
      </c>
      <c r="AX178" t="e">
        <f>VLOOKUP($AD178,emission!$A$1:$CV$577,MATCH($C$11,emission!$A$1:$CV$1,0),0)</f>
        <v>#N/A</v>
      </c>
    </row>
    <row r="179" spans="7:50" x14ac:dyDescent="0.25">
      <c r="G179">
        <v>477</v>
      </c>
      <c r="H179" t="b">
        <f t="shared" si="51"/>
        <v>0</v>
      </c>
      <c r="I179" t="b">
        <f t="shared" si="41"/>
        <v>0</v>
      </c>
      <c r="J179">
        <f t="shared" si="52"/>
        <v>0</v>
      </c>
      <c r="K179">
        <f t="shared" si="42"/>
        <v>0.90769999999999995</v>
      </c>
      <c r="L179" t="b">
        <f t="shared" si="53"/>
        <v>0</v>
      </c>
      <c r="M179" t="b">
        <f t="shared" si="43"/>
        <v>0</v>
      </c>
      <c r="N179">
        <f t="shared" si="54"/>
        <v>0.47089999999999999</v>
      </c>
      <c r="O179">
        <f t="shared" si="44"/>
        <v>4.8999999999999998E-3</v>
      </c>
      <c r="P179">
        <f t="shared" si="55"/>
        <v>0.13159999999999999</v>
      </c>
      <c r="Q179">
        <f t="shared" si="45"/>
        <v>0</v>
      </c>
      <c r="R179">
        <f t="shared" si="56"/>
        <v>8.5400000000000004E-2</v>
      </c>
      <c r="S179">
        <f t="shared" si="46"/>
        <v>0</v>
      </c>
      <c r="T179">
        <f t="shared" si="57"/>
        <v>3.2599999999999997E-2</v>
      </c>
      <c r="U179">
        <f t="shared" si="47"/>
        <v>0</v>
      </c>
      <c r="V179" t="b">
        <f t="shared" si="58"/>
        <v>0</v>
      </c>
      <c r="W179" t="b">
        <f t="shared" si="48"/>
        <v>0</v>
      </c>
      <c r="X179">
        <f t="shared" si="59"/>
        <v>0</v>
      </c>
      <c r="Y179">
        <f t="shared" si="49"/>
        <v>0</v>
      </c>
      <c r="Z179" t="b">
        <f t="shared" si="60"/>
        <v>0</v>
      </c>
      <c r="AA179" t="b">
        <f t="shared" si="50"/>
        <v>0</v>
      </c>
      <c r="AB179">
        <v>0</v>
      </c>
      <c r="AD179" s="1">
        <v>477</v>
      </c>
      <c r="AE179" t="e">
        <f>VLOOKUP($AD179,excitation!$A$1:$CV$577,MATCH(C$2,excitation!$A$1:$CV$1,0),0)</f>
        <v>#N/A</v>
      </c>
      <c r="AF179" t="e">
        <f>VLOOKUP($AD179,emission!$A$1:$CV$577,MATCH($C$2,emission!$A$1:$CV$1,0),0)</f>
        <v>#N/A</v>
      </c>
      <c r="AG179">
        <f>VLOOKUP($AD179,excitation!$A$1:$CV$577,MATCH(C$3,excitation!$A$1:$CV$1,0),0)</f>
        <v>0</v>
      </c>
      <c r="AH179">
        <f>VLOOKUP($AD179,emission!$A$1:$CV$577,MATCH($C$3,emission!$A$1:$CV$1,0),0)</f>
        <v>0.90769999999999995</v>
      </c>
      <c r="AI179" t="e">
        <f>VLOOKUP($AD179,excitation!$A$1:$CV$577,MATCH(C$4,excitation!$A$1:$CV$1,0),0)</f>
        <v>#N/A</v>
      </c>
      <c r="AJ179" t="e">
        <f>VLOOKUP($AD179,emission!$A$1:$CV$577,MATCH($C$4,emission!$A$1:$CV$1,0),0)</f>
        <v>#N/A</v>
      </c>
      <c r="AK179">
        <f>VLOOKUP($AD179,excitation!$A$1:$CV$577,MATCH(C$5,excitation!$A$1:$CV$1,0),0)</f>
        <v>0.47089999999999999</v>
      </c>
      <c r="AL179">
        <f>VLOOKUP($AD179,emission!$A$1:$CV$577,MATCH($C$5,emission!$A$1:$CV$1,0),0)</f>
        <v>4.8999999999999998E-3</v>
      </c>
      <c r="AM179">
        <f>VLOOKUP($AD179,excitation!$A$1:$CV$577,MATCH(C$6,excitation!$A$1:$CV$1,0),0)</f>
        <v>0.13159999999999999</v>
      </c>
      <c r="AN179">
        <f>VLOOKUP($AD179,emission!$A$1:$CV$577,MATCH($C$6,emission!$A$1:$CV$1,0),0)</f>
        <v>0</v>
      </c>
      <c r="AO179">
        <f>VLOOKUP($AD179,excitation!$A$1:$CV$577,MATCH(C$7,excitation!$A$1:$CV$1,0),0)</f>
        <v>8.5400000000000004E-2</v>
      </c>
      <c r="AP179">
        <f>VLOOKUP($AD179,emission!$A$1:$CV$577,MATCH($C$7,emission!$A$1:$CV$1,0),0)</f>
        <v>0</v>
      </c>
      <c r="AQ179">
        <f>VLOOKUP($AD179,excitation!$A$1:$CV$577,MATCH(C$8,excitation!$A$1:$CV$1,0),0)</f>
        <v>3.2599999999999997E-2</v>
      </c>
      <c r="AR179">
        <f>VLOOKUP($AD179,emission!$A$1:$CV$577,MATCH($C$8,emission!$A$1:$CV$1,0),0)</f>
        <v>0</v>
      </c>
      <c r="AS179" t="e">
        <f>VLOOKUP($AD179,excitation!$A$1:$CV$577,MATCH(C$9,excitation!$A$1:$CV$1,0),0)</f>
        <v>#N/A</v>
      </c>
      <c r="AT179" t="e">
        <f>VLOOKUP($AD179,emission!$A$1:$CV$577,MATCH($C$9,emission!$A$1:$CV$1,0),0)</f>
        <v>#N/A</v>
      </c>
      <c r="AU179">
        <f>VLOOKUP($AD179,excitation!$A$1:$CV$577,MATCH(C$10,excitation!$A$1:$CV$1,0),0)</f>
        <v>0</v>
      </c>
      <c r="AV179">
        <f>VLOOKUP($AD179,emission!$A$1:$CV$577,MATCH($C$10,emission!$A$1:$CV$1,0),0)</f>
        <v>0</v>
      </c>
      <c r="AW179" t="e">
        <f>VLOOKUP($AD179,excitation!$A$1:$CV$577,MATCH(C$11,excitation!$A$1:$CV$1,0),0)</f>
        <v>#N/A</v>
      </c>
      <c r="AX179" t="e">
        <f>VLOOKUP($AD179,emission!$A$1:$CV$577,MATCH($C$11,emission!$A$1:$CV$1,0),0)</f>
        <v>#N/A</v>
      </c>
    </row>
    <row r="180" spans="7:50" x14ac:dyDescent="0.25">
      <c r="G180">
        <v>478</v>
      </c>
      <c r="H180" t="b">
        <f t="shared" si="51"/>
        <v>0</v>
      </c>
      <c r="I180" t="b">
        <f t="shared" si="41"/>
        <v>0</v>
      </c>
      <c r="J180">
        <f t="shared" si="52"/>
        <v>0</v>
      </c>
      <c r="K180">
        <f t="shared" si="42"/>
        <v>0.9113</v>
      </c>
      <c r="L180" t="b">
        <f t="shared" si="53"/>
        <v>0</v>
      </c>
      <c r="M180" t="b">
        <f t="shared" si="43"/>
        <v>0</v>
      </c>
      <c r="N180">
        <f t="shared" si="54"/>
        <v>0.48930000000000001</v>
      </c>
      <c r="O180">
        <f t="shared" si="44"/>
        <v>4.7999999999999996E-3</v>
      </c>
      <c r="P180">
        <f t="shared" si="55"/>
        <v>0.13900000000000001</v>
      </c>
      <c r="Q180">
        <f t="shared" si="45"/>
        <v>0</v>
      </c>
      <c r="R180">
        <f t="shared" si="56"/>
        <v>9.3100000000000002E-2</v>
      </c>
      <c r="S180">
        <f t="shared" si="46"/>
        <v>0</v>
      </c>
      <c r="T180">
        <f t="shared" si="57"/>
        <v>3.3799999999999997E-2</v>
      </c>
      <c r="U180">
        <f t="shared" si="47"/>
        <v>0</v>
      </c>
      <c r="V180" t="b">
        <f t="shared" si="58"/>
        <v>0</v>
      </c>
      <c r="W180" t="b">
        <f t="shared" si="48"/>
        <v>0</v>
      </c>
      <c r="X180">
        <f t="shared" si="59"/>
        <v>0</v>
      </c>
      <c r="Y180">
        <f t="shared" si="49"/>
        <v>0</v>
      </c>
      <c r="Z180" t="b">
        <f t="shared" si="60"/>
        <v>0</v>
      </c>
      <c r="AA180" t="b">
        <f t="shared" si="50"/>
        <v>0</v>
      </c>
      <c r="AB180">
        <v>0</v>
      </c>
      <c r="AD180" s="1">
        <v>478</v>
      </c>
      <c r="AE180" t="e">
        <f>VLOOKUP($AD180,excitation!$A$1:$CV$577,MATCH(C$2,excitation!$A$1:$CV$1,0),0)</f>
        <v>#N/A</v>
      </c>
      <c r="AF180" t="e">
        <f>VLOOKUP($AD180,emission!$A$1:$CV$577,MATCH($C$2,emission!$A$1:$CV$1,0),0)</f>
        <v>#N/A</v>
      </c>
      <c r="AG180">
        <f>VLOOKUP($AD180,excitation!$A$1:$CV$577,MATCH(C$3,excitation!$A$1:$CV$1,0),0)</f>
        <v>0</v>
      </c>
      <c r="AH180">
        <f>VLOOKUP($AD180,emission!$A$1:$CV$577,MATCH($C$3,emission!$A$1:$CV$1,0),0)</f>
        <v>0.9113</v>
      </c>
      <c r="AI180" t="e">
        <f>VLOOKUP($AD180,excitation!$A$1:$CV$577,MATCH(C$4,excitation!$A$1:$CV$1,0),0)</f>
        <v>#N/A</v>
      </c>
      <c r="AJ180" t="e">
        <f>VLOOKUP($AD180,emission!$A$1:$CV$577,MATCH($C$4,emission!$A$1:$CV$1,0),0)</f>
        <v>#N/A</v>
      </c>
      <c r="AK180">
        <f>VLOOKUP($AD180,excitation!$A$1:$CV$577,MATCH(C$5,excitation!$A$1:$CV$1,0),0)</f>
        <v>0.48930000000000001</v>
      </c>
      <c r="AL180">
        <f>VLOOKUP($AD180,emission!$A$1:$CV$577,MATCH($C$5,emission!$A$1:$CV$1,0),0)</f>
        <v>4.7999999999999996E-3</v>
      </c>
      <c r="AM180">
        <f>VLOOKUP($AD180,excitation!$A$1:$CV$577,MATCH(C$6,excitation!$A$1:$CV$1,0),0)</f>
        <v>0.13900000000000001</v>
      </c>
      <c r="AN180">
        <f>VLOOKUP($AD180,emission!$A$1:$CV$577,MATCH($C$6,emission!$A$1:$CV$1,0),0)</f>
        <v>0</v>
      </c>
      <c r="AO180">
        <f>VLOOKUP($AD180,excitation!$A$1:$CV$577,MATCH(C$7,excitation!$A$1:$CV$1,0),0)</f>
        <v>9.3100000000000002E-2</v>
      </c>
      <c r="AP180">
        <f>VLOOKUP($AD180,emission!$A$1:$CV$577,MATCH($C$7,emission!$A$1:$CV$1,0),0)</f>
        <v>0</v>
      </c>
      <c r="AQ180">
        <f>VLOOKUP($AD180,excitation!$A$1:$CV$577,MATCH(C$8,excitation!$A$1:$CV$1,0),0)</f>
        <v>3.3799999999999997E-2</v>
      </c>
      <c r="AR180">
        <f>VLOOKUP($AD180,emission!$A$1:$CV$577,MATCH($C$8,emission!$A$1:$CV$1,0),0)</f>
        <v>0</v>
      </c>
      <c r="AS180" t="e">
        <f>VLOOKUP($AD180,excitation!$A$1:$CV$577,MATCH(C$9,excitation!$A$1:$CV$1,0),0)</f>
        <v>#N/A</v>
      </c>
      <c r="AT180" t="e">
        <f>VLOOKUP($AD180,emission!$A$1:$CV$577,MATCH($C$9,emission!$A$1:$CV$1,0),0)</f>
        <v>#N/A</v>
      </c>
      <c r="AU180">
        <f>VLOOKUP($AD180,excitation!$A$1:$CV$577,MATCH(C$10,excitation!$A$1:$CV$1,0),0)</f>
        <v>0</v>
      </c>
      <c r="AV180">
        <f>VLOOKUP($AD180,emission!$A$1:$CV$577,MATCH($C$10,emission!$A$1:$CV$1,0),0)</f>
        <v>0</v>
      </c>
      <c r="AW180" t="e">
        <f>VLOOKUP($AD180,excitation!$A$1:$CV$577,MATCH(C$11,excitation!$A$1:$CV$1,0),0)</f>
        <v>#N/A</v>
      </c>
      <c r="AX180" t="e">
        <f>VLOOKUP($AD180,emission!$A$1:$CV$577,MATCH($C$11,emission!$A$1:$CV$1,0),0)</f>
        <v>#N/A</v>
      </c>
    </row>
    <row r="181" spans="7:50" x14ac:dyDescent="0.25">
      <c r="G181">
        <v>479</v>
      </c>
      <c r="H181" t="b">
        <f t="shared" si="51"/>
        <v>0</v>
      </c>
      <c r="I181" t="b">
        <f t="shared" si="41"/>
        <v>0</v>
      </c>
      <c r="J181">
        <f t="shared" si="52"/>
        <v>0</v>
      </c>
      <c r="K181">
        <f t="shared" si="42"/>
        <v>0.90100000000000002</v>
      </c>
      <c r="L181" t="b">
        <f t="shared" si="53"/>
        <v>0</v>
      </c>
      <c r="M181" t="b">
        <f t="shared" si="43"/>
        <v>0</v>
      </c>
      <c r="N181">
        <f t="shared" si="54"/>
        <v>0.50819999999999999</v>
      </c>
      <c r="O181">
        <f t="shared" si="44"/>
        <v>5.7000000000000002E-3</v>
      </c>
      <c r="P181">
        <f t="shared" si="55"/>
        <v>0.14599999999999999</v>
      </c>
      <c r="Q181">
        <f t="shared" si="45"/>
        <v>0</v>
      </c>
      <c r="R181">
        <f t="shared" si="56"/>
        <v>9.6299999999999997E-2</v>
      </c>
      <c r="S181">
        <f t="shared" si="46"/>
        <v>0</v>
      </c>
      <c r="T181">
        <f t="shared" si="57"/>
        <v>3.3799999999999997E-2</v>
      </c>
      <c r="U181">
        <f t="shared" si="47"/>
        <v>0</v>
      </c>
      <c r="V181" t="b">
        <f t="shared" si="58"/>
        <v>0</v>
      </c>
      <c r="W181" t="b">
        <f t="shared" si="48"/>
        <v>0</v>
      </c>
      <c r="X181">
        <f t="shared" si="59"/>
        <v>0</v>
      </c>
      <c r="Y181">
        <f t="shared" si="49"/>
        <v>0</v>
      </c>
      <c r="Z181" t="b">
        <f t="shared" si="60"/>
        <v>0</v>
      </c>
      <c r="AA181" t="b">
        <f t="shared" si="50"/>
        <v>0</v>
      </c>
      <c r="AB181">
        <v>0</v>
      </c>
      <c r="AD181" s="1">
        <v>479</v>
      </c>
      <c r="AE181" t="e">
        <f>VLOOKUP($AD181,excitation!$A$1:$CV$577,MATCH(C$2,excitation!$A$1:$CV$1,0),0)</f>
        <v>#N/A</v>
      </c>
      <c r="AF181" t="e">
        <f>VLOOKUP($AD181,emission!$A$1:$CV$577,MATCH($C$2,emission!$A$1:$CV$1,0),0)</f>
        <v>#N/A</v>
      </c>
      <c r="AG181">
        <f>VLOOKUP($AD181,excitation!$A$1:$CV$577,MATCH(C$3,excitation!$A$1:$CV$1,0),0)</f>
        <v>0</v>
      </c>
      <c r="AH181">
        <f>VLOOKUP($AD181,emission!$A$1:$CV$577,MATCH($C$3,emission!$A$1:$CV$1,0),0)</f>
        <v>0.90100000000000002</v>
      </c>
      <c r="AI181" t="e">
        <f>VLOOKUP($AD181,excitation!$A$1:$CV$577,MATCH(C$4,excitation!$A$1:$CV$1,0),0)</f>
        <v>#N/A</v>
      </c>
      <c r="AJ181" t="e">
        <f>VLOOKUP($AD181,emission!$A$1:$CV$577,MATCH($C$4,emission!$A$1:$CV$1,0),0)</f>
        <v>#N/A</v>
      </c>
      <c r="AK181">
        <f>VLOOKUP($AD181,excitation!$A$1:$CV$577,MATCH(C$5,excitation!$A$1:$CV$1,0),0)</f>
        <v>0.50819999999999999</v>
      </c>
      <c r="AL181">
        <f>VLOOKUP($AD181,emission!$A$1:$CV$577,MATCH($C$5,emission!$A$1:$CV$1,0),0)</f>
        <v>5.7000000000000002E-3</v>
      </c>
      <c r="AM181">
        <f>VLOOKUP($AD181,excitation!$A$1:$CV$577,MATCH(C$6,excitation!$A$1:$CV$1,0),0)</f>
        <v>0.14599999999999999</v>
      </c>
      <c r="AN181">
        <f>VLOOKUP($AD181,emission!$A$1:$CV$577,MATCH($C$6,emission!$A$1:$CV$1,0),0)</f>
        <v>0</v>
      </c>
      <c r="AO181">
        <f>VLOOKUP($AD181,excitation!$A$1:$CV$577,MATCH(C$7,excitation!$A$1:$CV$1,0),0)</f>
        <v>9.6299999999999997E-2</v>
      </c>
      <c r="AP181">
        <f>VLOOKUP($AD181,emission!$A$1:$CV$577,MATCH($C$7,emission!$A$1:$CV$1,0),0)</f>
        <v>0</v>
      </c>
      <c r="AQ181">
        <f>VLOOKUP($AD181,excitation!$A$1:$CV$577,MATCH(C$8,excitation!$A$1:$CV$1,0),0)</f>
        <v>3.3799999999999997E-2</v>
      </c>
      <c r="AR181">
        <f>VLOOKUP($AD181,emission!$A$1:$CV$577,MATCH($C$8,emission!$A$1:$CV$1,0),0)</f>
        <v>0</v>
      </c>
      <c r="AS181" t="e">
        <f>VLOOKUP($AD181,excitation!$A$1:$CV$577,MATCH(C$9,excitation!$A$1:$CV$1,0),0)</f>
        <v>#N/A</v>
      </c>
      <c r="AT181" t="e">
        <f>VLOOKUP($AD181,emission!$A$1:$CV$577,MATCH($C$9,emission!$A$1:$CV$1,0),0)</f>
        <v>#N/A</v>
      </c>
      <c r="AU181">
        <f>VLOOKUP($AD181,excitation!$A$1:$CV$577,MATCH(C$10,excitation!$A$1:$CV$1,0),0)</f>
        <v>0</v>
      </c>
      <c r="AV181">
        <f>VLOOKUP($AD181,emission!$A$1:$CV$577,MATCH($C$10,emission!$A$1:$CV$1,0),0)</f>
        <v>0</v>
      </c>
      <c r="AW181" t="e">
        <f>VLOOKUP($AD181,excitation!$A$1:$CV$577,MATCH(C$11,excitation!$A$1:$CV$1,0),0)</f>
        <v>#N/A</v>
      </c>
      <c r="AX181" t="e">
        <f>VLOOKUP($AD181,emission!$A$1:$CV$577,MATCH($C$11,emission!$A$1:$CV$1,0),0)</f>
        <v>#N/A</v>
      </c>
    </row>
    <row r="182" spans="7:50" x14ac:dyDescent="0.25">
      <c r="G182">
        <v>480</v>
      </c>
      <c r="H182" t="b">
        <f t="shared" si="51"/>
        <v>0</v>
      </c>
      <c r="I182" t="b">
        <f t="shared" si="41"/>
        <v>0</v>
      </c>
      <c r="J182">
        <f t="shared" si="52"/>
        <v>0</v>
      </c>
      <c r="K182">
        <f t="shared" si="42"/>
        <v>0.89370000000000005</v>
      </c>
      <c r="L182" t="b">
        <f t="shared" si="53"/>
        <v>0</v>
      </c>
      <c r="M182" t="b">
        <f t="shared" si="43"/>
        <v>0</v>
      </c>
      <c r="N182">
        <f t="shared" si="54"/>
        <v>0.52969999999999995</v>
      </c>
      <c r="O182">
        <f t="shared" si="44"/>
        <v>7.1000000000000004E-3</v>
      </c>
      <c r="P182">
        <f t="shared" si="55"/>
        <v>0.1542</v>
      </c>
      <c r="Q182">
        <f t="shared" si="45"/>
        <v>0</v>
      </c>
      <c r="R182">
        <f t="shared" si="56"/>
        <v>0.1016</v>
      </c>
      <c r="S182">
        <f t="shared" si="46"/>
        <v>0</v>
      </c>
      <c r="T182">
        <f t="shared" si="57"/>
        <v>3.4700000000000002E-2</v>
      </c>
      <c r="U182">
        <f t="shared" si="47"/>
        <v>0</v>
      </c>
      <c r="V182" t="b">
        <f t="shared" si="58"/>
        <v>0</v>
      </c>
      <c r="W182" t="b">
        <f t="shared" si="48"/>
        <v>0</v>
      </c>
      <c r="X182">
        <f t="shared" si="59"/>
        <v>0</v>
      </c>
      <c r="Y182">
        <f t="shared" si="49"/>
        <v>0</v>
      </c>
      <c r="Z182" t="b">
        <f t="shared" si="60"/>
        <v>0</v>
      </c>
      <c r="AA182" t="b">
        <f t="shared" si="50"/>
        <v>0</v>
      </c>
      <c r="AB182">
        <v>0</v>
      </c>
      <c r="AD182" s="1">
        <v>480</v>
      </c>
      <c r="AE182" t="e">
        <f>VLOOKUP($AD182,excitation!$A$1:$CV$577,MATCH(C$2,excitation!$A$1:$CV$1,0),0)</f>
        <v>#N/A</v>
      </c>
      <c r="AF182" t="e">
        <f>VLOOKUP($AD182,emission!$A$1:$CV$577,MATCH($C$2,emission!$A$1:$CV$1,0),0)</f>
        <v>#N/A</v>
      </c>
      <c r="AG182">
        <f>VLOOKUP($AD182,excitation!$A$1:$CV$577,MATCH(C$3,excitation!$A$1:$CV$1,0),0)</f>
        <v>0</v>
      </c>
      <c r="AH182">
        <f>VLOOKUP($AD182,emission!$A$1:$CV$577,MATCH($C$3,emission!$A$1:$CV$1,0),0)</f>
        <v>0.89370000000000005</v>
      </c>
      <c r="AI182" t="e">
        <f>VLOOKUP($AD182,excitation!$A$1:$CV$577,MATCH(C$4,excitation!$A$1:$CV$1,0),0)</f>
        <v>#N/A</v>
      </c>
      <c r="AJ182" t="e">
        <f>VLOOKUP($AD182,emission!$A$1:$CV$577,MATCH($C$4,emission!$A$1:$CV$1,0),0)</f>
        <v>#N/A</v>
      </c>
      <c r="AK182">
        <f>VLOOKUP($AD182,excitation!$A$1:$CV$577,MATCH(C$5,excitation!$A$1:$CV$1,0),0)</f>
        <v>0.52969999999999995</v>
      </c>
      <c r="AL182">
        <f>VLOOKUP($AD182,emission!$A$1:$CV$577,MATCH($C$5,emission!$A$1:$CV$1,0),0)</f>
        <v>7.1000000000000004E-3</v>
      </c>
      <c r="AM182">
        <f>VLOOKUP($AD182,excitation!$A$1:$CV$577,MATCH(C$6,excitation!$A$1:$CV$1,0),0)</f>
        <v>0.1542</v>
      </c>
      <c r="AN182">
        <f>VLOOKUP($AD182,emission!$A$1:$CV$577,MATCH($C$6,emission!$A$1:$CV$1,0),0)</f>
        <v>0</v>
      </c>
      <c r="AO182">
        <f>VLOOKUP($AD182,excitation!$A$1:$CV$577,MATCH(C$7,excitation!$A$1:$CV$1,0),0)</f>
        <v>0.1016</v>
      </c>
      <c r="AP182">
        <f>VLOOKUP($AD182,emission!$A$1:$CV$577,MATCH($C$7,emission!$A$1:$CV$1,0),0)</f>
        <v>0</v>
      </c>
      <c r="AQ182">
        <f>VLOOKUP($AD182,excitation!$A$1:$CV$577,MATCH(C$8,excitation!$A$1:$CV$1,0),0)</f>
        <v>3.4700000000000002E-2</v>
      </c>
      <c r="AR182">
        <f>VLOOKUP($AD182,emission!$A$1:$CV$577,MATCH($C$8,emission!$A$1:$CV$1,0),0)</f>
        <v>0</v>
      </c>
      <c r="AS182" t="e">
        <f>VLOOKUP($AD182,excitation!$A$1:$CV$577,MATCH(C$9,excitation!$A$1:$CV$1,0),0)</f>
        <v>#N/A</v>
      </c>
      <c r="AT182" t="e">
        <f>VLOOKUP($AD182,emission!$A$1:$CV$577,MATCH($C$9,emission!$A$1:$CV$1,0),0)</f>
        <v>#N/A</v>
      </c>
      <c r="AU182">
        <f>VLOOKUP($AD182,excitation!$A$1:$CV$577,MATCH(C$10,excitation!$A$1:$CV$1,0),0)</f>
        <v>0</v>
      </c>
      <c r="AV182">
        <f>VLOOKUP($AD182,emission!$A$1:$CV$577,MATCH($C$10,emission!$A$1:$CV$1,0),0)</f>
        <v>0</v>
      </c>
      <c r="AW182" t="e">
        <f>VLOOKUP($AD182,excitation!$A$1:$CV$577,MATCH(C$11,excitation!$A$1:$CV$1,0),0)</f>
        <v>#N/A</v>
      </c>
      <c r="AX182" t="e">
        <f>VLOOKUP($AD182,emission!$A$1:$CV$577,MATCH($C$11,emission!$A$1:$CV$1,0),0)</f>
        <v>#N/A</v>
      </c>
    </row>
    <row r="183" spans="7:50" x14ac:dyDescent="0.25">
      <c r="G183">
        <v>481</v>
      </c>
      <c r="H183" t="b">
        <f t="shared" si="51"/>
        <v>0</v>
      </c>
      <c r="I183" t="b">
        <f t="shared" si="41"/>
        <v>0</v>
      </c>
      <c r="J183">
        <f t="shared" si="52"/>
        <v>0</v>
      </c>
      <c r="K183">
        <f t="shared" si="42"/>
        <v>0.87260000000000004</v>
      </c>
      <c r="L183" t="b">
        <f t="shared" si="53"/>
        <v>0</v>
      </c>
      <c r="M183" t="b">
        <f t="shared" si="43"/>
        <v>0</v>
      </c>
      <c r="N183">
        <f t="shared" si="54"/>
        <v>0.55210000000000004</v>
      </c>
      <c r="O183">
        <f t="shared" si="44"/>
        <v>8.6E-3</v>
      </c>
      <c r="P183">
        <f t="shared" si="55"/>
        <v>0.16250000000000001</v>
      </c>
      <c r="Q183">
        <f t="shared" si="45"/>
        <v>0</v>
      </c>
      <c r="R183">
        <f t="shared" si="56"/>
        <v>0.108</v>
      </c>
      <c r="S183">
        <f t="shared" si="46"/>
        <v>0</v>
      </c>
      <c r="T183">
        <f t="shared" si="57"/>
        <v>3.61E-2</v>
      </c>
      <c r="U183">
        <f t="shared" si="47"/>
        <v>0</v>
      </c>
      <c r="V183" t="b">
        <f t="shared" si="58"/>
        <v>0</v>
      </c>
      <c r="W183" t="b">
        <f t="shared" si="48"/>
        <v>0</v>
      </c>
      <c r="X183">
        <f t="shared" si="59"/>
        <v>0</v>
      </c>
      <c r="Y183">
        <f t="shared" si="49"/>
        <v>0</v>
      </c>
      <c r="Z183" t="b">
        <f t="shared" si="60"/>
        <v>0</v>
      </c>
      <c r="AA183" t="b">
        <f t="shared" si="50"/>
        <v>0</v>
      </c>
      <c r="AB183">
        <v>0</v>
      </c>
      <c r="AD183" s="1">
        <v>481</v>
      </c>
      <c r="AE183" t="e">
        <f>VLOOKUP($AD183,excitation!$A$1:$CV$577,MATCH(C$2,excitation!$A$1:$CV$1,0),0)</f>
        <v>#N/A</v>
      </c>
      <c r="AF183" t="e">
        <f>VLOOKUP($AD183,emission!$A$1:$CV$577,MATCH($C$2,emission!$A$1:$CV$1,0),0)</f>
        <v>#N/A</v>
      </c>
      <c r="AG183">
        <f>VLOOKUP($AD183,excitation!$A$1:$CV$577,MATCH(C$3,excitation!$A$1:$CV$1,0),0)</f>
        <v>0</v>
      </c>
      <c r="AH183">
        <f>VLOOKUP($AD183,emission!$A$1:$CV$577,MATCH($C$3,emission!$A$1:$CV$1,0),0)</f>
        <v>0.87260000000000004</v>
      </c>
      <c r="AI183" t="e">
        <f>VLOOKUP($AD183,excitation!$A$1:$CV$577,MATCH(C$4,excitation!$A$1:$CV$1,0),0)</f>
        <v>#N/A</v>
      </c>
      <c r="AJ183" t="e">
        <f>VLOOKUP($AD183,emission!$A$1:$CV$577,MATCH($C$4,emission!$A$1:$CV$1,0),0)</f>
        <v>#N/A</v>
      </c>
      <c r="AK183">
        <f>VLOOKUP($AD183,excitation!$A$1:$CV$577,MATCH(C$5,excitation!$A$1:$CV$1,0),0)</f>
        <v>0.55210000000000004</v>
      </c>
      <c r="AL183">
        <f>VLOOKUP($AD183,emission!$A$1:$CV$577,MATCH($C$5,emission!$A$1:$CV$1,0),0)</f>
        <v>8.6E-3</v>
      </c>
      <c r="AM183">
        <f>VLOOKUP($AD183,excitation!$A$1:$CV$577,MATCH(C$6,excitation!$A$1:$CV$1,0),0)</f>
        <v>0.16250000000000001</v>
      </c>
      <c r="AN183">
        <f>VLOOKUP($AD183,emission!$A$1:$CV$577,MATCH($C$6,emission!$A$1:$CV$1,0),0)</f>
        <v>0</v>
      </c>
      <c r="AO183">
        <f>VLOOKUP($AD183,excitation!$A$1:$CV$577,MATCH(C$7,excitation!$A$1:$CV$1,0),0)</f>
        <v>0.108</v>
      </c>
      <c r="AP183">
        <f>VLOOKUP($AD183,emission!$A$1:$CV$577,MATCH($C$7,emission!$A$1:$CV$1,0),0)</f>
        <v>0</v>
      </c>
      <c r="AQ183">
        <f>VLOOKUP($AD183,excitation!$A$1:$CV$577,MATCH(C$8,excitation!$A$1:$CV$1,0),0)</f>
        <v>3.61E-2</v>
      </c>
      <c r="AR183">
        <f>VLOOKUP($AD183,emission!$A$1:$CV$577,MATCH($C$8,emission!$A$1:$CV$1,0),0)</f>
        <v>0</v>
      </c>
      <c r="AS183" t="e">
        <f>VLOOKUP($AD183,excitation!$A$1:$CV$577,MATCH(C$9,excitation!$A$1:$CV$1,0),0)</f>
        <v>#N/A</v>
      </c>
      <c r="AT183" t="e">
        <f>VLOOKUP($AD183,emission!$A$1:$CV$577,MATCH($C$9,emission!$A$1:$CV$1,0),0)</f>
        <v>#N/A</v>
      </c>
      <c r="AU183">
        <f>VLOOKUP($AD183,excitation!$A$1:$CV$577,MATCH(C$10,excitation!$A$1:$CV$1,0),0)</f>
        <v>0</v>
      </c>
      <c r="AV183">
        <f>VLOOKUP($AD183,emission!$A$1:$CV$577,MATCH($C$10,emission!$A$1:$CV$1,0),0)</f>
        <v>0</v>
      </c>
      <c r="AW183" t="e">
        <f>VLOOKUP($AD183,excitation!$A$1:$CV$577,MATCH(C$11,excitation!$A$1:$CV$1,0),0)</f>
        <v>#N/A</v>
      </c>
      <c r="AX183" t="e">
        <f>VLOOKUP($AD183,emission!$A$1:$CV$577,MATCH($C$11,emission!$A$1:$CV$1,0),0)</f>
        <v>#N/A</v>
      </c>
    </row>
    <row r="184" spans="7:50" x14ac:dyDescent="0.25">
      <c r="G184">
        <v>482</v>
      </c>
      <c r="H184" t="b">
        <f t="shared" si="51"/>
        <v>0</v>
      </c>
      <c r="I184" t="b">
        <f t="shared" si="41"/>
        <v>0</v>
      </c>
      <c r="J184">
        <f t="shared" si="52"/>
        <v>0</v>
      </c>
      <c r="K184">
        <f t="shared" si="42"/>
        <v>0.86560000000000004</v>
      </c>
      <c r="L184" t="b">
        <f t="shared" si="53"/>
        <v>0</v>
      </c>
      <c r="M184" t="b">
        <f t="shared" si="43"/>
        <v>0</v>
      </c>
      <c r="N184">
        <f t="shared" si="54"/>
        <v>0.57679999999999998</v>
      </c>
      <c r="O184">
        <f t="shared" si="44"/>
        <v>1.0699999999999999E-2</v>
      </c>
      <c r="P184">
        <f t="shared" si="55"/>
        <v>0.1721</v>
      </c>
      <c r="Q184">
        <f t="shared" si="45"/>
        <v>0</v>
      </c>
      <c r="R184">
        <f t="shared" si="56"/>
        <v>0.11409999999999999</v>
      </c>
      <c r="S184">
        <f t="shared" si="46"/>
        <v>0</v>
      </c>
      <c r="T184">
        <f t="shared" si="57"/>
        <v>3.6900000000000002E-2</v>
      </c>
      <c r="U184">
        <f t="shared" si="47"/>
        <v>0</v>
      </c>
      <c r="V184" t="b">
        <f t="shared" si="58"/>
        <v>0</v>
      </c>
      <c r="W184" t="b">
        <f t="shared" si="48"/>
        <v>0</v>
      </c>
      <c r="X184">
        <f t="shared" si="59"/>
        <v>9.9999997473788008E-6</v>
      </c>
      <c r="Y184">
        <f t="shared" si="49"/>
        <v>0</v>
      </c>
      <c r="Z184" t="b">
        <f t="shared" si="60"/>
        <v>0</v>
      </c>
      <c r="AA184" t="b">
        <f t="shared" si="50"/>
        <v>0</v>
      </c>
      <c r="AB184">
        <v>0</v>
      </c>
      <c r="AD184" s="1">
        <v>482</v>
      </c>
      <c r="AE184" t="e">
        <f>VLOOKUP($AD184,excitation!$A$1:$CV$577,MATCH(C$2,excitation!$A$1:$CV$1,0),0)</f>
        <v>#N/A</v>
      </c>
      <c r="AF184" t="e">
        <f>VLOOKUP($AD184,emission!$A$1:$CV$577,MATCH($C$2,emission!$A$1:$CV$1,0),0)</f>
        <v>#N/A</v>
      </c>
      <c r="AG184">
        <f>VLOOKUP($AD184,excitation!$A$1:$CV$577,MATCH(C$3,excitation!$A$1:$CV$1,0),0)</f>
        <v>0</v>
      </c>
      <c r="AH184">
        <f>VLOOKUP($AD184,emission!$A$1:$CV$577,MATCH($C$3,emission!$A$1:$CV$1,0),0)</f>
        <v>0.86560000000000004</v>
      </c>
      <c r="AI184" t="e">
        <f>VLOOKUP($AD184,excitation!$A$1:$CV$577,MATCH(C$4,excitation!$A$1:$CV$1,0),0)</f>
        <v>#N/A</v>
      </c>
      <c r="AJ184" t="e">
        <f>VLOOKUP($AD184,emission!$A$1:$CV$577,MATCH($C$4,emission!$A$1:$CV$1,0),0)</f>
        <v>#N/A</v>
      </c>
      <c r="AK184">
        <f>VLOOKUP($AD184,excitation!$A$1:$CV$577,MATCH(C$5,excitation!$A$1:$CV$1,0),0)</f>
        <v>0.57679999999999998</v>
      </c>
      <c r="AL184">
        <f>VLOOKUP($AD184,emission!$A$1:$CV$577,MATCH($C$5,emission!$A$1:$CV$1,0),0)</f>
        <v>1.0699999999999999E-2</v>
      </c>
      <c r="AM184">
        <f>VLOOKUP($AD184,excitation!$A$1:$CV$577,MATCH(C$6,excitation!$A$1:$CV$1,0),0)</f>
        <v>0.1721</v>
      </c>
      <c r="AN184">
        <f>VLOOKUP($AD184,emission!$A$1:$CV$577,MATCH($C$6,emission!$A$1:$CV$1,0),0)</f>
        <v>0</v>
      </c>
      <c r="AO184">
        <f>VLOOKUP($AD184,excitation!$A$1:$CV$577,MATCH(C$7,excitation!$A$1:$CV$1,0),0)</f>
        <v>0.11409999999999999</v>
      </c>
      <c r="AP184">
        <f>VLOOKUP($AD184,emission!$A$1:$CV$577,MATCH($C$7,emission!$A$1:$CV$1,0),0)</f>
        <v>0</v>
      </c>
      <c r="AQ184">
        <f>VLOOKUP($AD184,excitation!$A$1:$CV$577,MATCH(C$8,excitation!$A$1:$CV$1,0),0)</f>
        <v>3.6900000000000002E-2</v>
      </c>
      <c r="AR184">
        <f>VLOOKUP($AD184,emission!$A$1:$CV$577,MATCH($C$8,emission!$A$1:$CV$1,0),0)</f>
        <v>0</v>
      </c>
      <c r="AS184" t="e">
        <f>VLOOKUP($AD184,excitation!$A$1:$CV$577,MATCH(C$9,excitation!$A$1:$CV$1,0),0)</f>
        <v>#N/A</v>
      </c>
      <c r="AT184" t="e">
        <f>VLOOKUP($AD184,emission!$A$1:$CV$577,MATCH($C$9,emission!$A$1:$CV$1,0),0)</f>
        <v>#N/A</v>
      </c>
      <c r="AU184">
        <f>VLOOKUP($AD184,excitation!$A$1:$CV$577,MATCH(C$10,excitation!$A$1:$CV$1,0),0)</f>
        <v>9.9999997473788008E-6</v>
      </c>
      <c r="AV184">
        <f>VLOOKUP($AD184,emission!$A$1:$CV$577,MATCH($C$10,emission!$A$1:$CV$1,0),0)</f>
        <v>0</v>
      </c>
      <c r="AW184" t="e">
        <f>VLOOKUP($AD184,excitation!$A$1:$CV$577,MATCH(C$11,excitation!$A$1:$CV$1,0),0)</f>
        <v>#N/A</v>
      </c>
      <c r="AX184" t="e">
        <f>VLOOKUP($AD184,emission!$A$1:$CV$577,MATCH($C$11,emission!$A$1:$CV$1,0),0)</f>
        <v>#N/A</v>
      </c>
    </row>
    <row r="185" spans="7:50" x14ac:dyDescent="0.25">
      <c r="G185">
        <v>483</v>
      </c>
      <c r="H185" t="b">
        <f t="shared" si="51"/>
        <v>0</v>
      </c>
      <c r="I185" t="b">
        <f t="shared" si="41"/>
        <v>0</v>
      </c>
      <c r="J185">
        <f t="shared" si="52"/>
        <v>0</v>
      </c>
      <c r="K185">
        <f t="shared" si="42"/>
        <v>0.84160000000000001</v>
      </c>
      <c r="L185" t="b">
        <f t="shared" si="53"/>
        <v>0</v>
      </c>
      <c r="M185" t="b">
        <f t="shared" si="43"/>
        <v>0</v>
      </c>
      <c r="N185">
        <f t="shared" si="54"/>
        <v>0.60250000000000004</v>
      </c>
      <c r="O185">
        <f t="shared" si="44"/>
        <v>1.35E-2</v>
      </c>
      <c r="P185">
        <f t="shared" si="55"/>
        <v>0.18099999999999999</v>
      </c>
      <c r="Q185">
        <f t="shared" si="45"/>
        <v>0</v>
      </c>
      <c r="R185">
        <f t="shared" si="56"/>
        <v>0.1177</v>
      </c>
      <c r="S185">
        <f t="shared" si="46"/>
        <v>0</v>
      </c>
      <c r="T185">
        <f t="shared" si="57"/>
        <v>3.6600000000000001E-2</v>
      </c>
      <c r="U185">
        <f t="shared" si="47"/>
        <v>0</v>
      </c>
      <c r="V185" t="b">
        <f t="shared" si="58"/>
        <v>0</v>
      </c>
      <c r="W185" t="b">
        <f t="shared" si="48"/>
        <v>0</v>
      </c>
      <c r="X185">
        <f t="shared" si="59"/>
        <v>9.9999997473788008E-6</v>
      </c>
      <c r="Y185">
        <f t="shared" si="49"/>
        <v>0</v>
      </c>
      <c r="Z185" t="b">
        <f t="shared" si="60"/>
        <v>0</v>
      </c>
      <c r="AA185" t="b">
        <f t="shared" si="50"/>
        <v>0</v>
      </c>
      <c r="AB185">
        <v>0</v>
      </c>
      <c r="AD185" s="1">
        <v>483</v>
      </c>
      <c r="AE185" t="e">
        <f>VLOOKUP($AD185,excitation!$A$1:$CV$577,MATCH(C$2,excitation!$A$1:$CV$1,0),0)</f>
        <v>#N/A</v>
      </c>
      <c r="AF185" t="e">
        <f>VLOOKUP($AD185,emission!$A$1:$CV$577,MATCH($C$2,emission!$A$1:$CV$1,0),0)</f>
        <v>#N/A</v>
      </c>
      <c r="AG185">
        <f>VLOOKUP($AD185,excitation!$A$1:$CV$577,MATCH(C$3,excitation!$A$1:$CV$1,0),0)</f>
        <v>0</v>
      </c>
      <c r="AH185">
        <f>VLOOKUP($AD185,emission!$A$1:$CV$577,MATCH($C$3,emission!$A$1:$CV$1,0),0)</f>
        <v>0.84160000000000001</v>
      </c>
      <c r="AI185" t="e">
        <f>VLOOKUP($AD185,excitation!$A$1:$CV$577,MATCH(C$4,excitation!$A$1:$CV$1,0),0)</f>
        <v>#N/A</v>
      </c>
      <c r="AJ185" t="e">
        <f>VLOOKUP($AD185,emission!$A$1:$CV$577,MATCH($C$4,emission!$A$1:$CV$1,0),0)</f>
        <v>#N/A</v>
      </c>
      <c r="AK185">
        <f>VLOOKUP($AD185,excitation!$A$1:$CV$577,MATCH(C$5,excitation!$A$1:$CV$1,0),0)</f>
        <v>0.60250000000000004</v>
      </c>
      <c r="AL185">
        <f>VLOOKUP($AD185,emission!$A$1:$CV$577,MATCH($C$5,emission!$A$1:$CV$1,0),0)</f>
        <v>1.35E-2</v>
      </c>
      <c r="AM185">
        <f>VLOOKUP($AD185,excitation!$A$1:$CV$577,MATCH(C$6,excitation!$A$1:$CV$1,0),0)</f>
        <v>0.18099999999999999</v>
      </c>
      <c r="AN185">
        <f>VLOOKUP($AD185,emission!$A$1:$CV$577,MATCH($C$6,emission!$A$1:$CV$1,0),0)</f>
        <v>0</v>
      </c>
      <c r="AO185">
        <f>VLOOKUP($AD185,excitation!$A$1:$CV$577,MATCH(C$7,excitation!$A$1:$CV$1,0),0)</f>
        <v>0.1177</v>
      </c>
      <c r="AP185">
        <f>VLOOKUP($AD185,emission!$A$1:$CV$577,MATCH($C$7,emission!$A$1:$CV$1,0),0)</f>
        <v>0</v>
      </c>
      <c r="AQ185">
        <f>VLOOKUP($AD185,excitation!$A$1:$CV$577,MATCH(C$8,excitation!$A$1:$CV$1,0),0)</f>
        <v>3.6600000000000001E-2</v>
      </c>
      <c r="AR185">
        <f>VLOOKUP($AD185,emission!$A$1:$CV$577,MATCH($C$8,emission!$A$1:$CV$1,0),0)</f>
        <v>0</v>
      </c>
      <c r="AS185" t="e">
        <f>VLOOKUP($AD185,excitation!$A$1:$CV$577,MATCH(C$9,excitation!$A$1:$CV$1,0),0)</f>
        <v>#N/A</v>
      </c>
      <c r="AT185" t="e">
        <f>VLOOKUP($AD185,emission!$A$1:$CV$577,MATCH($C$9,emission!$A$1:$CV$1,0),0)</f>
        <v>#N/A</v>
      </c>
      <c r="AU185">
        <f>VLOOKUP($AD185,excitation!$A$1:$CV$577,MATCH(C$10,excitation!$A$1:$CV$1,0),0)</f>
        <v>9.9999997473788008E-6</v>
      </c>
      <c r="AV185">
        <f>VLOOKUP($AD185,emission!$A$1:$CV$577,MATCH($C$10,emission!$A$1:$CV$1,0),0)</f>
        <v>0</v>
      </c>
      <c r="AW185" t="e">
        <f>VLOOKUP($AD185,excitation!$A$1:$CV$577,MATCH(C$11,excitation!$A$1:$CV$1,0),0)</f>
        <v>#N/A</v>
      </c>
      <c r="AX185" t="e">
        <f>VLOOKUP($AD185,emission!$A$1:$CV$577,MATCH($C$11,emission!$A$1:$CV$1,0),0)</f>
        <v>#N/A</v>
      </c>
    </row>
    <row r="186" spans="7:50" x14ac:dyDescent="0.25">
      <c r="G186">
        <v>484</v>
      </c>
      <c r="H186" t="b">
        <f t="shared" si="51"/>
        <v>0</v>
      </c>
      <c r="I186" t="b">
        <f t="shared" si="41"/>
        <v>0</v>
      </c>
      <c r="J186">
        <f t="shared" si="52"/>
        <v>0</v>
      </c>
      <c r="K186">
        <f t="shared" si="42"/>
        <v>0.8347</v>
      </c>
      <c r="L186" t="b">
        <f t="shared" si="53"/>
        <v>0</v>
      </c>
      <c r="M186" t="b">
        <f t="shared" si="43"/>
        <v>0</v>
      </c>
      <c r="N186">
        <f t="shared" si="54"/>
        <v>0.62970000000000004</v>
      </c>
      <c r="O186">
        <f t="shared" si="44"/>
        <v>1.67E-2</v>
      </c>
      <c r="P186">
        <f t="shared" si="55"/>
        <v>0.19170000000000001</v>
      </c>
      <c r="Q186">
        <f t="shared" si="45"/>
        <v>0</v>
      </c>
      <c r="R186">
        <f t="shared" si="56"/>
        <v>0.1242</v>
      </c>
      <c r="S186">
        <f t="shared" si="46"/>
        <v>0</v>
      </c>
      <c r="T186">
        <f t="shared" si="57"/>
        <v>3.9699999999999999E-2</v>
      </c>
      <c r="U186">
        <f t="shared" si="47"/>
        <v>0</v>
      </c>
      <c r="V186" t="b">
        <f t="shared" si="58"/>
        <v>0</v>
      </c>
      <c r="W186" t="b">
        <f t="shared" si="48"/>
        <v>0</v>
      </c>
      <c r="X186">
        <f t="shared" si="59"/>
        <v>9.9999997473788008E-6</v>
      </c>
      <c r="Y186">
        <f t="shared" si="49"/>
        <v>0</v>
      </c>
      <c r="Z186" t="b">
        <f t="shared" si="60"/>
        <v>0</v>
      </c>
      <c r="AA186" t="b">
        <f t="shared" si="50"/>
        <v>0</v>
      </c>
      <c r="AB186">
        <v>0</v>
      </c>
      <c r="AD186" s="1">
        <v>484</v>
      </c>
      <c r="AE186" t="e">
        <f>VLOOKUP($AD186,excitation!$A$1:$CV$577,MATCH(C$2,excitation!$A$1:$CV$1,0),0)</f>
        <v>#N/A</v>
      </c>
      <c r="AF186" t="e">
        <f>VLOOKUP($AD186,emission!$A$1:$CV$577,MATCH($C$2,emission!$A$1:$CV$1,0),0)</f>
        <v>#N/A</v>
      </c>
      <c r="AG186">
        <f>VLOOKUP($AD186,excitation!$A$1:$CV$577,MATCH(C$3,excitation!$A$1:$CV$1,0),0)</f>
        <v>0</v>
      </c>
      <c r="AH186">
        <f>VLOOKUP($AD186,emission!$A$1:$CV$577,MATCH($C$3,emission!$A$1:$CV$1,0),0)</f>
        <v>0.8347</v>
      </c>
      <c r="AI186" t="e">
        <f>VLOOKUP($AD186,excitation!$A$1:$CV$577,MATCH(C$4,excitation!$A$1:$CV$1,0),0)</f>
        <v>#N/A</v>
      </c>
      <c r="AJ186" t="e">
        <f>VLOOKUP($AD186,emission!$A$1:$CV$577,MATCH($C$4,emission!$A$1:$CV$1,0),0)</f>
        <v>#N/A</v>
      </c>
      <c r="AK186">
        <f>VLOOKUP($AD186,excitation!$A$1:$CV$577,MATCH(C$5,excitation!$A$1:$CV$1,0),0)</f>
        <v>0.62970000000000004</v>
      </c>
      <c r="AL186">
        <f>VLOOKUP($AD186,emission!$A$1:$CV$577,MATCH($C$5,emission!$A$1:$CV$1,0),0)</f>
        <v>1.67E-2</v>
      </c>
      <c r="AM186">
        <f>VLOOKUP($AD186,excitation!$A$1:$CV$577,MATCH(C$6,excitation!$A$1:$CV$1,0),0)</f>
        <v>0.19170000000000001</v>
      </c>
      <c r="AN186">
        <f>VLOOKUP($AD186,emission!$A$1:$CV$577,MATCH($C$6,emission!$A$1:$CV$1,0),0)</f>
        <v>0</v>
      </c>
      <c r="AO186">
        <f>VLOOKUP($AD186,excitation!$A$1:$CV$577,MATCH(C$7,excitation!$A$1:$CV$1,0),0)</f>
        <v>0.1242</v>
      </c>
      <c r="AP186">
        <f>VLOOKUP($AD186,emission!$A$1:$CV$577,MATCH($C$7,emission!$A$1:$CV$1,0),0)</f>
        <v>0</v>
      </c>
      <c r="AQ186">
        <f>VLOOKUP($AD186,excitation!$A$1:$CV$577,MATCH(C$8,excitation!$A$1:$CV$1,0),0)</f>
        <v>3.9699999999999999E-2</v>
      </c>
      <c r="AR186">
        <f>VLOOKUP($AD186,emission!$A$1:$CV$577,MATCH($C$8,emission!$A$1:$CV$1,0),0)</f>
        <v>0</v>
      </c>
      <c r="AS186" t="e">
        <f>VLOOKUP($AD186,excitation!$A$1:$CV$577,MATCH(C$9,excitation!$A$1:$CV$1,0),0)</f>
        <v>#N/A</v>
      </c>
      <c r="AT186" t="e">
        <f>VLOOKUP($AD186,emission!$A$1:$CV$577,MATCH($C$9,emission!$A$1:$CV$1,0),0)</f>
        <v>#N/A</v>
      </c>
      <c r="AU186">
        <f>VLOOKUP($AD186,excitation!$A$1:$CV$577,MATCH(C$10,excitation!$A$1:$CV$1,0),0)</f>
        <v>9.9999997473788008E-6</v>
      </c>
      <c r="AV186">
        <f>VLOOKUP($AD186,emission!$A$1:$CV$577,MATCH($C$10,emission!$A$1:$CV$1,0),0)</f>
        <v>0</v>
      </c>
      <c r="AW186" t="e">
        <f>VLOOKUP($AD186,excitation!$A$1:$CV$577,MATCH(C$11,excitation!$A$1:$CV$1,0),0)</f>
        <v>#N/A</v>
      </c>
      <c r="AX186" t="e">
        <f>VLOOKUP($AD186,emission!$A$1:$CV$577,MATCH($C$11,emission!$A$1:$CV$1,0),0)</f>
        <v>#N/A</v>
      </c>
    </row>
    <row r="187" spans="7:50" x14ac:dyDescent="0.25">
      <c r="G187">
        <v>485</v>
      </c>
      <c r="H187" t="b">
        <f t="shared" si="51"/>
        <v>0</v>
      </c>
      <c r="I187" t="b">
        <f t="shared" si="41"/>
        <v>0</v>
      </c>
      <c r="J187">
        <f t="shared" si="52"/>
        <v>0</v>
      </c>
      <c r="K187">
        <f t="shared" si="42"/>
        <v>0.82389999999999997</v>
      </c>
      <c r="L187" t="b">
        <f t="shared" si="53"/>
        <v>0</v>
      </c>
      <c r="M187" t="b">
        <f t="shared" si="43"/>
        <v>0</v>
      </c>
      <c r="N187">
        <f t="shared" si="54"/>
        <v>0.65890000000000004</v>
      </c>
      <c r="O187">
        <f t="shared" si="44"/>
        <v>2.1000000000000001E-2</v>
      </c>
      <c r="P187">
        <f t="shared" si="55"/>
        <v>0.2026</v>
      </c>
      <c r="Q187">
        <f t="shared" si="45"/>
        <v>0</v>
      </c>
      <c r="R187">
        <f t="shared" si="56"/>
        <v>0.12820000000000001</v>
      </c>
      <c r="S187">
        <f t="shared" si="46"/>
        <v>0</v>
      </c>
      <c r="T187">
        <f t="shared" si="57"/>
        <v>4.0599999999999997E-2</v>
      </c>
      <c r="U187">
        <f t="shared" si="47"/>
        <v>0</v>
      </c>
      <c r="V187" t="b">
        <f t="shared" si="58"/>
        <v>0</v>
      </c>
      <c r="W187" t="b">
        <f t="shared" si="48"/>
        <v>0</v>
      </c>
      <c r="X187">
        <f t="shared" si="59"/>
        <v>9.9999997764825994E-3</v>
      </c>
      <c r="Y187">
        <f t="shared" si="49"/>
        <v>0</v>
      </c>
      <c r="Z187" t="b">
        <f t="shared" si="60"/>
        <v>0</v>
      </c>
      <c r="AA187" t="b">
        <f t="shared" si="50"/>
        <v>0</v>
      </c>
      <c r="AB187">
        <v>0</v>
      </c>
      <c r="AD187" s="1">
        <v>485</v>
      </c>
      <c r="AE187" t="e">
        <f>VLOOKUP($AD187,excitation!$A$1:$CV$577,MATCH(C$2,excitation!$A$1:$CV$1,0),0)</f>
        <v>#N/A</v>
      </c>
      <c r="AF187" t="e">
        <f>VLOOKUP($AD187,emission!$A$1:$CV$577,MATCH($C$2,emission!$A$1:$CV$1,0),0)</f>
        <v>#N/A</v>
      </c>
      <c r="AG187">
        <f>VLOOKUP($AD187,excitation!$A$1:$CV$577,MATCH(C$3,excitation!$A$1:$CV$1,0),0)</f>
        <v>0</v>
      </c>
      <c r="AH187">
        <f>VLOOKUP($AD187,emission!$A$1:$CV$577,MATCH($C$3,emission!$A$1:$CV$1,0),0)</f>
        <v>0.82389999999999997</v>
      </c>
      <c r="AI187" t="e">
        <f>VLOOKUP($AD187,excitation!$A$1:$CV$577,MATCH(C$4,excitation!$A$1:$CV$1,0),0)</f>
        <v>#N/A</v>
      </c>
      <c r="AJ187" t="e">
        <f>VLOOKUP($AD187,emission!$A$1:$CV$577,MATCH($C$4,emission!$A$1:$CV$1,0),0)</f>
        <v>#N/A</v>
      </c>
      <c r="AK187">
        <f>VLOOKUP($AD187,excitation!$A$1:$CV$577,MATCH(C$5,excitation!$A$1:$CV$1,0),0)</f>
        <v>0.65890000000000004</v>
      </c>
      <c r="AL187">
        <f>VLOOKUP($AD187,emission!$A$1:$CV$577,MATCH($C$5,emission!$A$1:$CV$1,0),0)</f>
        <v>2.1000000000000001E-2</v>
      </c>
      <c r="AM187">
        <f>VLOOKUP($AD187,excitation!$A$1:$CV$577,MATCH(C$6,excitation!$A$1:$CV$1,0),0)</f>
        <v>0.2026</v>
      </c>
      <c r="AN187">
        <f>VLOOKUP($AD187,emission!$A$1:$CV$577,MATCH($C$6,emission!$A$1:$CV$1,0),0)</f>
        <v>0</v>
      </c>
      <c r="AO187">
        <f>VLOOKUP($AD187,excitation!$A$1:$CV$577,MATCH(C$7,excitation!$A$1:$CV$1,0),0)</f>
        <v>0.12820000000000001</v>
      </c>
      <c r="AP187">
        <f>VLOOKUP($AD187,emission!$A$1:$CV$577,MATCH($C$7,emission!$A$1:$CV$1,0),0)</f>
        <v>0</v>
      </c>
      <c r="AQ187">
        <f>VLOOKUP($AD187,excitation!$A$1:$CV$577,MATCH(C$8,excitation!$A$1:$CV$1,0),0)</f>
        <v>4.0599999999999997E-2</v>
      </c>
      <c r="AR187">
        <f>VLOOKUP($AD187,emission!$A$1:$CV$577,MATCH($C$8,emission!$A$1:$CV$1,0),0)</f>
        <v>0</v>
      </c>
      <c r="AS187" t="e">
        <f>VLOOKUP($AD187,excitation!$A$1:$CV$577,MATCH(C$9,excitation!$A$1:$CV$1,0),0)</f>
        <v>#N/A</v>
      </c>
      <c r="AT187" t="e">
        <f>VLOOKUP($AD187,emission!$A$1:$CV$577,MATCH($C$9,emission!$A$1:$CV$1,0),0)</f>
        <v>#N/A</v>
      </c>
      <c r="AU187">
        <f>VLOOKUP($AD187,excitation!$A$1:$CV$577,MATCH(C$10,excitation!$A$1:$CV$1,0),0)</f>
        <v>9.9999997764825994E-3</v>
      </c>
      <c r="AV187">
        <f>VLOOKUP($AD187,emission!$A$1:$CV$577,MATCH($C$10,emission!$A$1:$CV$1,0),0)</f>
        <v>0</v>
      </c>
      <c r="AW187" t="e">
        <f>VLOOKUP($AD187,excitation!$A$1:$CV$577,MATCH(C$11,excitation!$A$1:$CV$1,0),0)</f>
        <v>#N/A</v>
      </c>
      <c r="AX187" t="e">
        <f>VLOOKUP($AD187,emission!$A$1:$CV$577,MATCH($C$11,emission!$A$1:$CV$1,0),0)</f>
        <v>#N/A</v>
      </c>
    </row>
    <row r="188" spans="7:50" x14ac:dyDescent="0.25">
      <c r="G188">
        <v>486</v>
      </c>
      <c r="H188" t="b">
        <f t="shared" si="51"/>
        <v>0</v>
      </c>
      <c r="I188" t="b">
        <f t="shared" si="41"/>
        <v>0</v>
      </c>
      <c r="J188">
        <f t="shared" si="52"/>
        <v>0</v>
      </c>
      <c r="K188">
        <f t="shared" si="42"/>
        <v>0.81640000000000001</v>
      </c>
      <c r="L188" t="b">
        <f t="shared" si="53"/>
        <v>0</v>
      </c>
      <c r="M188" t="b">
        <f t="shared" si="43"/>
        <v>0</v>
      </c>
      <c r="N188">
        <f t="shared" si="54"/>
        <v>0.68920000000000003</v>
      </c>
      <c r="O188">
        <f t="shared" si="44"/>
        <v>2.58E-2</v>
      </c>
      <c r="P188">
        <f t="shared" si="55"/>
        <v>0.214</v>
      </c>
      <c r="Q188">
        <f t="shared" si="45"/>
        <v>0</v>
      </c>
      <c r="R188">
        <f t="shared" si="56"/>
        <v>0.13420000000000001</v>
      </c>
      <c r="S188">
        <f t="shared" si="46"/>
        <v>0</v>
      </c>
      <c r="T188">
        <f t="shared" si="57"/>
        <v>4.24E-2</v>
      </c>
      <c r="U188">
        <f t="shared" si="47"/>
        <v>0</v>
      </c>
      <c r="V188" t="b">
        <f t="shared" si="58"/>
        <v>0</v>
      </c>
      <c r="W188" t="b">
        <f t="shared" si="48"/>
        <v>0</v>
      </c>
      <c r="X188">
        <f t="shared" si="59"/>
        <v>9.9999997764825994E-3</v>
      </c>
      <c r="Y188">
        <f t="shared" si="49"/>
        <v>0</v>
      </c>
      <c r="Z188" t="b">
        <f t="shared" si="60"/>
        <v>0</v>
      </c>
      <c r="AA188" t="b">
        <f t="shared" si="50"/>
        <v>0</v>
      </c>
      <c r="AB188">
        <v>0</v>
      </c>
      <c r="AD188" s="1">
        <v>486</v>
      </c>
      <c r="AE188" t="e">
        <f>VLOOKUP($AD188,excitation!$A$1:$CV$577,MATCH(C$2,excitation!$A$1:$CV$1,0),0)</f>
        <v>#N/A</v>
      </c>
      <c r="AF188" t="e">
        <f>VLOOKUP($AD188,emission!$A$1:$CV$577,MATCH($C$2,emission!$A$1:$CV$1,0),0)</f>
        <v>#N/A</v>
      </c>
      <c r="AG188">
        <f>VLOOKUP($AD188,excitation!$A$1:$CV$577,MATCH(C$3,excitation!$A$1:$CV$1,0),0)</f>
        <v>0</v>
      </c>
      <c r="AH188">
        <f>VLOOKUP($AD188,emission!$A$1:$CV$577,MATCH($C$3,emission!$A$1:$CV$1,0),0)</f>
        <v>0.81640000000000001</v>
      </c>
      <c r="AI188" t="e">
        <f>VLOOKUP($AD188,excitation!$A$1:$CV$577,MATCH(C$4,excitation!$A$1:$CV$1,0),0)</f>
        <v>#N/A</v>
      </c>
      <c r="AJ188" t="e">
        <f>VLOOKUP($AD188,emission!$A$1:$CV$577,MATCH($C$4,emission!$A$1:$CV$1,0),0)</f>
        <v>#N/A</v>
      </c>
      <c r="AK188">
        <f>VLOOKUP($AD188,excitation!$A$1:$CV$577,MATCH(C$5,excitation!$A$1:$CV$1,0),0)</f>
        <v>0.68920000000000003</v>
      </c>
      <c r="AL188">
        <f>VLOOKUP($AD188,emission!$A$1:$CV$577,MATCH($C$5,emission!$A$1:$CV$1,0),0)</f>
        <v>2.58E-2</v>
      </c>
      <c r="AM188">
        <f>VLOOKUP($AD188,excitation!$A$1:$CV$577,MATCH(C$6,excitation!$A$1:$CV$1,0),0)</f>
        <v>0.214</v>
      </c>
      <c r="AN188">
        <f>VLOOKUP($AD188,emission!$A$1:$CV$577,MATCH($C$6,emission!$A$1:$CV$1,0),0)</f>
        <v>0</v>
      </c>
      <c r="AO188">
        <f>VLOOKUP($AD188,excitation!$A$1:$CV$577,MATCH(C$7,excitation!$A$1:$CV$1,0),0)</f>
        <v>0.13420000000000001</v>
      </c>
      <c r="AP188">
        <f>VLOOKUP($AD188,emission!$A$1:$CV$577,MATCH($C$7,emission!$A$1:$CV$1,0),0)</f>
        <v>0</v>
      </c>
      <c r="AQ188">
        <f>VLOOKUP($AD188,excitation!$A$1:$CV$577,MATCH(C$8,excitation!$A$1:$CV$1,0),0)</f>
        <v>4.24E-2</v>
      </c>
      <c r="AR188">
        <f>VLOOKUP($AD188,emission!$A$1:$CV$577,MATCH($C$8,emission!$A$1:$CV$1,0),0)</f>
        <v>0</v>
      </c>
      <c r="AS188" t="e">
        <f>VLOOKUP($AD188,excitation!$A$1:$CV$577,MATCH(C$9,excitation!$A$1:$CV$1,0),0)</f>
        <v>#N/A</v>
      </c>
      <c r="AT188" t="e">
        <f>VLOOKUP($AD188,emission!$A$1:$CV$577,MATCH($C$9,emission!$A$1:$CV$1,0),0)</f>
        <v>#N/A</v>
      </c>
      <c r="AU188">
        <f>VLOOKUP($AD188,excitation!$A$1:$CV$577,MATCH(C$10,excitation!$A$1:$CV$1,0),0)</f>
        <v>9.9999997764825994E-3</v>
      </c>
      <c r="AV188">
        <f>VLOOKUP($AD188,emission!$A$1:$CV$577,MATCH($C$10,emission!$A$1:$CV$1,0),0)</f>
        <v>0</v>
      </c>
      <c r="AW188" t="e">
        <f>VLOOKUP($AD188,excitation!$A$1:$CV$577,MATCH(C$11,excitation!$A$1:$CV$1,0),0)</f>
        <v>#N/A</v>
      </c>
      <c r="AX188" t="e">
        <f>VLOOKUP($AD188,emission!$A$1:$CV$577,MATCH($C$11,emission!$A$1:$CV$1,0),0)</f>
        <v>#N/A</v>
      </c>
    </row>
    <row r="189" spans="7:50" x14ac:dyDescent="0.25">
      <c r="G189">
        <v>487</v>
      </c>
      <c r="H189" t="b">
        <f t="shared" si="51"/>
        <v>0</v>
      </c>
      <c r="I189" t="b">
        <f t="shared" si="41"/>
        <v>0</v>
      </c>
      <c r="J189">
        <f t="shared" si="52"/>
        <v>0</v>
      </c>
      <c r="K189">
        <f t="shared" si="42"/>
        <v>0.80259999999999998</v>
      </c>
      <c r="L189" t="b">
        <f t="shared" si="53"/>
        <v>0</v>
      </c>
      <c r="M189" t="b">
        <f t="shared" si="43"/>
        <v>0</v>
      </c>
      <c r="N189">
        <f t="shared" si="54"/>
        <v>0.71989999999999998</v>
      </c>
      <c r="O189">
        <f t="shared" si="44"/>
        <v>3.2199999999999999E-2</v>
      </c>
      <c r="P189">
        <f t="shared" si="55"/>
        <v>0.22509999999999999</v>
      </c>
      <c r="Q189">
        <f t="shared" si="45"/>
        <v>0</v>
      </c>
      <c r="R189">
        <f t="shared" si="56"/>
        <v>0.13769999999999999</v>
      </c>
      <c r="S189">
        <f t="shared" si="46"/>
        <v>0</v>
      </c>
      <c r="T189">
        <f t="shared" si="57"/>
        <v>4.3499999999999997E-2</v>
      </c>
      <c r="U189">
        <f t="shared" si="47"/>
        <v>0</v>
      </c>
      <c r="V189" t="b">
        <f t="shared" si="58"/>
        <v>0</v>
      </c>
      <c r="W189" t="b">
        <f t="shared" si="48"/>
        <v>0</v>
      </c>
      <c r="X189">
        <f t="shared" si="59"/>
        <v>9.9999997764825994E-3</v>
      </c>
      <c r="Y189">
        <f t="shared" si="49"/>
        <v>0</v>
      </c>
      <c r="Z189" t="b">
        <f t="shared" si="60"/>
        <v>0</v>
      </c>
      <c r="AA189" t="b">
        <f t="shared" si="50"/>
        <v>0</v>
      </c>
      <c r="AB189">
        <v>0</v>
      </c>
      <c r="AD189" s="1">
        <v>487</v>
      </c>
      <c r="AE189" t="e">
        <f>VLOOKUP($AD189,excitation!$A$1:$CV$577,MATCH(C$2,excitation!$A$1:$CV$1,0),0)</f>
        <v>#N/A</v>
      </c>
      <c r="AF189" t="e">
        <f>VLOOKUP($AD189,emission!$A$1:$CV$577,MATCH($C$2,emission!$A$1:$CV$1,0),0)</f>
        <v>#N/A</v>
      </c>
      <c r="AG189">
        <f>VLOOKUP($AD189,excitation!$A$1:$CV$577,MATCH(C$3,excitation!$A$1:$CV$1,0),0)</f>
        <v>0</v>
      </c>
      <c r="AH189">
        <f>VLOOKUP($AD189,emission!$A$1:$CV$577,MATCH($C$3,emission!$A$1:$CV$1,0),0)</f>
        <v>0.80259999999999998</v>
      </c>
      <c r="AI189" t="e">
        <f>VLOOKUP($AD189,excitation!$A$1:$CV$577,MATCH(C$4,excitation!$A$1:$CV$1,0),0)</f>
        <v>#N/A</v>
      </c>
      <c r="AJ189" t="e">
        <f>VLOOKUP($AD189,emission!$A$1:$CV$577,MATCH($C$4,emission!$A$1:$CV$1,0),0)</f>
        <v>#N/A</v>
      </c>
      <c r="AK189">
        <f>VLOOKUP($AD189,excitation!$A$1:$CV$577,MATCH(C$5,excitation!$A$1:$CV$1,0),0)</f>
        <v>0.71989999999999998</v>
      </c>
      <c r="AL189">
        <f>VLOOKUP($AD189,emission!$A$1:$CV$577,MATCH($C$5,emission!$A$1:$CV$1,0),0)</f>
        <v>3.2199999999999999E-2</v>
      </c>
      <c r="AM189">
        <f>VLOOKUP($AD189,excitation!$A$1:$CV$577,MATCH(C$6,excitation!$A$1:$CV$1,0),0)</f>
        <v>0.22509999999999999</v>
      </c>
      <c r="AN189">
        <f>VLOOKUP($AD189,emission!$A$1:$CV$577,MATCH($C$6,emission!$A$1:$CV$1,0),0)</f>
        <v>0</v>
      </c>
      <c r="AO189">
        <f>VLOOKUP($AD189,excitation!$A$1:$CV$577,MATCH(C$7,excitation!$A$1:$CV$1,0),0)</f>
        <v>0.13769999999999999</v>
      </c>
      <c r="AP189">
        <f>VLOOKUP($AD189,emission!$A$1:$CV$577,MATCH($C$7,emission!$A$1:$CV$1,0),0)</f>
        <v>0</v>
      </c>
      <c r="AQ189">
        <f>VLOOKUP($AD189,excitation!$A$1:$CV$577,MATCH(C$8,excitation!$A$1:$CV$1,0),0)</f>
        <v>4.3499999999999997E-2</v>
      </c>
      <c r="AR189">
        <f>VLOOKUP($AD189,emission!$A$1:$CV$577,MATCH($C$8,emission!$A$1:$CV$1,0),0)</f>
        <v>0</v>
      </c>
      <c r="AS189" t="e">
        <f>VLOOKUP($AD189,excitation!$A$1:$CV$577,MATCH(C$9,excitation!$A$1:$CV$1,0),0)</f>
        <v>#N/A</v>
      </c>
      <c r="AT189" t="e">
        <f>VLOOKUP($AD189,emission!$A$1:$CV$577,MATCH($C$9,emission!$A$1:$CV$1,0),0)</f>
        <v>#N/A</v>
      </c>
      <c r="AU189">
        <f>VLOOKUP($AD189,excitation!$A$1:$CV$577,MATCH(C$10,excitation!$A$1:$CV$1,0),0)</f>
        <v>9.9999997764825994E-3</v>
      </c>
      <c r="AV189">
        <f>VLOOKUP($AD189,emission!$A$1:$CV$577,MATCH($C$10,emission!$A$1:$CV$1,0),0)</f>
        <v>0</v>
      </c>
      <c r="AW189" t="e">
        <f>VLOOKUP($AD189,excitation!$A$1:$CV$577,MATCH(C$11,excitation!$A$1:$CV$1,0),0)</f>
        <v>#N/A</v>
      </c>
      <c r="AX189" t="e">
        <f>VLOOKUP($AD189,emission!$A$1:$CV$577,MATCH($C$11,emission!$A$1:$CV$1,0),0)</f>
        <v>#N/A</v>
      </c>
    </row>
    <row r="190" spans="7:50" x14ac:dyDescent="0.25">
      <c r="G190">
        <v>488</v>
      </c>
      <c r="H190" t="b">
        <f t="shared" si="51"/>
        <v>0</v>
      </c>
      <c r="I190" t="b">
        <f t="shared" si="41"/>
        <v>0</v>
      </c>
      <c r="J190">
        <f t="shared" si="52"/>
        <v>0</v>
      </c>
      <c r="K190">
        <f t="shared" si="42"/>
        <v>0.79120000000000001</v>
      </c>
      <c r="L190" t="b">
        <f t="shared" si="53"/>
        <v>0</v>
      </c>
      <c r="M190" t="b">
        <f t="shared" si="43"/>
        <v>0</v>
      </c>
      <c r="N190">
        <f t="shared" si="54"/>
        <v>0.75180000000000002</v>
      </c>
      <c r="O190">
        <f t="shared" si="44"/>
        <v>3.9399999999999998E-2</v>
      </c>
      <c r="P190">
        <f t="shared" si="55"/>
        <v>0.23749999999999999</v>
      </c>
      <c r="Q190">
        <f t="shared" si="45"/>
        <v>0</v>
      </c>
      <c r="R190">
        <f t="shared" si="56"/>
        <v>0.14249999999999999</v>
      </c>
      <c r="S190">
        <f t="shared" si="46"/>
        <v>0</v>
      </c>
      <c r="T190">
        <f t="shared" si="57"/>
        <v>4.5499999999999999E-2</v>
      </c>
      <c r="U190">
        <f t="shared" si="47"/>
        <v>0</v>
      </c>
      <c r="V190" t="b">
        <f t="shared" si="58"/>
        <v>0</v>
      </c>
      <c r="W190" t="b">
        <f t="shared" si="48"/>
        <v>0</v>
      </c>
      <c r="X190">
        <f t="shared" si="59"/>
        <v>9.9999997764825994E-3</v>
      </c>
      <c r="Y190">
        <f t="shared" si="49"/>
        <v>0</v>
      </c>
      <c r="Z190" t="b">
        <f t="shared" si="60"/>
        <v>0</v>
      </c>
      <c r="AA190" t="b">
        <f t="shared" si="50"/>
        <v>0</v>
      </c>
      <c r="AB190">
        <v>0</v>
      </c>
      <c r="AD190" s="1">
        <v>488</v>
      </c>
      <c r="AE190" t="e">
        <f>VLOOKUP($AD190,excitation!$A$1:$CV$577,MATCH(C$2,excitation!$A$1:$CV$1,0),0)</f>
        <v>#N/A</v>
      </c>
      <c r="AF190" t="e">
        <f>VLOOKUP($AD190,emission!$A$1:$CV$577,MATCH($C$2,emission!$A$1:$CV$1,0),0)</f>
        <v>#N/A</v>
      </c>
      <c r="AG190">
        <f>VLOOKUP($AD190,excitation!$A$1:$CV$577,MATCH(C$3,excitation!$A$1:$CV$1,0),0)</f>
        <v>0</v>
      </c>
      <c r="AH190">
        <f>VLOOKUP($AD190,emission!$A$1:$CV$577,MATCH($C$3,emission!$A$1:$CV$1,0),0)</f>
        <v>0.79120000000000001</v>
      </c>
      <c r="AI190" t="e">
        <f>VLOOKUP($AD190,excitation!$A$1:$CV$577,MATCH(C$4,excitation!$A$1:$CV$1,0),0)</f>
        <v>#N/A</v>
      </c>
      <c r="AJ190" t="e">
        <f>VLOOKUP($AD190,emission!$A$1:$CV$577,MATCH($C$4,emission!$A$1:$CV$1,0),0)</f>
        <v>#N/A</v>
      </c>
      <c r="AK190">
        <f>VLOOKUP($AD190,excitation!$A$1:$CV$577,MATCH(C$5,excitation!$A$1:$CV$1,0),0)</f>
        <v>0.75180000000000002</v>
      </c>
      <c r="AL190">
        <f>VLOOKUP($AD190,emission!$A$1:$CV$577,MATCH($C$5,emission!$A$1:$CV$1,0),0)</f>
        <v>3.9399999999999998E-2</v>
      </c>
      <c r="AM190">
        <f>VLOOKUP($AD190,excitation!$A$1:$CV$577,MATCH(C$6,excitation!$A$1:$CV$1,0),0)</f>
        <v>0.23749999999999999</v>
      </c>
      <c r="AN190">
        <f>VLOOKUP($AD190,emission!$A$1:$CV$577,MATCH($C$6,emission!$A$1:$CV$1,0),0)</f>
        <v>0</v>
      </c>
      <c r="AO190">
        <f>VLOOKUP($AD190,excitation!$A$1:$CV$577,MATCH(C$7,excitation!$A$1:$CV$1,0),0)</f>
        <v>0.14249999999999999</v>
      </c>
      <c r="AP190">
        <f>VLOOKUP($AD190,emission!$A$1:$CV$577,MATCH($C$7,emission!$A$1:$CV$1,0),0)</f>
        <v>0</v>
      </c>
      <c r="AQ190">
        <f>VLOOKUP($AD190,excitation!$A$1:$CV$577,MATCH(C$8,excitation!$A$1:$CV$1,0),0)</f>
        <v>4.5499999999999999E-2</v>
      </c>
      <c r="AR190">
        <f>VLOOKUP($AD190,emission!$A$1:$CV$577,MATCH($C$8,emission!$A$1:$CV$1,0),0)</f>
        <v>0</v>
      </c>
      <c r="AS190" t="e">
        <f>VLOOKUP($AD190,excitation!$A$1:$CV$577,MATCH(C$9,excitation!$A$1:$CV$1,0),0)</f>
        <v>#N/A</v>
      </c>
      <c r="AT190" t="e">
        <f>VLOOKUP($AD190,emission!$A$1:$CV$577,MATCH($C$9,emission!$A$1:$CV$1,0),0)</f>
        <v>#N/A</v>
      </c>
      <c r="AU190">
        <f>VLOOKUP($AD190,excitation!$A$1:$CV$577,MATCH(C$10,excitation!$A$1:$CV$1,0),0)</f>
        <v>9.9999997764825994E-3</v>
      </c>
      <c r="AV190">
        <f>VLOOKUP($AD190,emission!$A$1:$CV$577,MATCH($C$10,emission!$A$1:$CV$1,0),0)</f>
        <v>0</v>
      </c>
      <c r="AW190" t="e">
        <f>VLOOKUP($AD190,excitation!$A$1:$CV$577,MATCH(C$11,excitation!$A$1:$CV$1,0),0)</f>
        <v>#N/A</v>
      </c>
      <c r="AX190" t="e">
        <f>VLOOKUP($AD190,emission!$A$1:$CV$577,MATCH($C$11,emission!$A$1:$CV$1,0),0)</f>
        <v>#N/A</v>
      </c>
    </row>
    <row r="191" spans="7:50" x14ac:dyDescent="0.25">
      <c r="G191">
        <v>489</v>
      </c>
      <c r="H191" t="b">
        <f t="shared" si="51"/>
        <v>0</v>
      </c>
      <c r="I191" t="b">
        <f t="shared" si="41"/>
        <v>0</v>
      </c>
      <c r="J191">
        <f t="shared" si="52"/>
        <v>0</v>
      </c>
      <c r="K191">
        <f t="shared" si="42"/>
        <v>0.78239999999999998</v>
      </c>
      <c r="L191" t="b">
        <f t="shared" si="53"/>
        <v>0</v>
      </c>
      <c r="M191" t="b">
        <f t="shared" si="43"/>
        <v>0</v>
      </c>
      <c r="N191">
        <f t="shared" si="54"/>
        <v>0.78459999999999996</v>
      </c>
      <c r="O191">
        <f t="shared" si="44"/>
        <v>4.8500000000000001E-2</v>
      </c>
      <c r="P191">
        <f t="shared" si="55"/>
        <v>0.24979999999999999</v>
      </c>
      <c r="Q191">
        <f t="shared" si="45"/>
        <v>0</v>
      </c>
      <c r="R191">
        <f t="shared" si="56"/>
        <v>0.1467</v>
      </c>
      <c r="S191">
        <f t="shared" si="46"/>
        <v>0</v>
      </c>
      <c r="T191">
        <f t="shared" si="57"/>
        <v>4.7399999999999998E-2</v>
      </c>
      <c r="U191">
        <f t="shared" si="47"/>
        <v>0</v>
      </c>
      <c r="V191" t="b">
        <f t="shared" si="58"/>
        <v>0</v>
      </c>
      <c r="W191" t="b">
        <f t="shared" si="48"/>
        <v>0</v>
      </c>
      <c r="X191">
        <f t="shared" si="59"/>
        <v>9.9999997764825994E-3</v>
      </c>
      <c r="Y191">
        <f t="shared" si="49"/>
        <v>0</v>
      </c>
      <c r="Z191" t="b">
        <f t="shared" si="60"/>
        <v>0</v>
      </c>
      <c r="AA191" t="b">
        <f t="shared" si="50"/>
        <v>0</v>
      </c>
      <c r="AB191">
        <v>0</v>
      </c>
      <c r="AD191" s="1">
        <v>489</v>
      </c>
      <c r="AE191" t="e">
        <f>VLOOKUP($AD191,excitation!$A$1:$CV$577,MATCH(C$2,excitation!$A$1:$CV$1,0),0)</f>
        <v>#N/A</v>
      </c>
      <c r="AF191" t="e">
        <f>VLOOKUP($AD191,emission!$A$1:$CV$577,MATCH($C$2,emission!$A$1:$CV$1,0),0)</f>
        <v>#N/A</v>
      </c>
      <c r="AG191">
        <f>VLOOKUP($AD191,excitation!$A$1:$CV$577,MATCH(C$3,excitation!$A$1:$CV$1,0),0)</f>
        <v>0</v>
      </c>
      <c r="AH191">
        <f>VLOOKUP($AD191,emission!$A$1:$CV$577,MATCH($C$3,emission!$A$1:$CV$1,0),0)</f>
        <v>0.78239999999999998</v>
      </c>
      <c r="AI191" t="e">
        <f>VLOOKUP($AD191,excitation!$A$1:$CV$577,MATCH(C$4,excitation!$A$1:$CV$1,0),0)</f>
        <v>#N/A</v>
      </c>
      <c r="AJ191" t="e">
        <f>VLOOKUP($AD191,emission!$A$1:$CV$577,MATCH($C$4,emission!$A$1:$CV$1,0),0)</f>
        <v>#N/A</v>
      </c>
      <c r="AK191">
        <f>VLOOKUP($AD191,excitation!$A$1:$CV$577,MATCH(C$5,excitation!$A$1:$CV$1,0),0)</f>
        <v>0.78459999999999996</v>
      </c>
      <c r="AL191">
        <f>VLOOKUP($AD191,emission!$A$1:$CV$577,MATCH($C$5,emission!$A$1:$CV$1,0),0)</f>
        <v>4.8500000000000001E-2</v>
      </c>
      <c r="AM191">
        <f>VLOOKUP($AD191,excitation!$A$1:$CV$577,MATCH(C$6,excitation!$A$1:$CV$1,0),0)</f>
        <v>0.24979999999999999</v>
      </c>
      <c r="AN191">
        <f>VLOOKUP($AD191,emission!$A$1:$CV$577,MATCH($C$6,emission!$A$1:$CV$1,0),0)</f>
        <v>0</v>
      </c>
      <c r="AO191">
        <f>VLOOKUP($AD191,excitation!$A$1:$CV$577,MATCH(C$7,excitation!$A$1:$CV$1,0),0)</f>
        <v>0.1467</v>
      </c>
      <c r="AP191">
        <f>VLOOKUP($AD191,emission!$A$1:$CV$577,MATCH($C$7,emission!$A$1:$CV$1,0),0)</f>
        <v>0</v>
      </c>
      <c r="AQ191">
        <f>VLOOKUP($AD191,excitation!$A$1:$CV$577,MATCH(C$8,excitation!$A$1:$CV$1,0),0)</f>
        <v>4.7399999999999998E-2</v>
      </c>
      <c r="AR191">
        <f>VLOOKUP($AD191,emission!$A$1:$CV$577,MATCH($C$8,emission!$A$1:$CV$1,0),0)</f>
        <v>0</v>
      </c>
      <c r="AS191" t="e">
        <f>VLOOKUP($AD191,excitation!$A$1:$CV$577,MATCH(C$9,excitation!$A$1:$CV$1,0),0)</f>
        <v>#N/A</v>
      </c>
      <c r="AT191" t="e">
        <f>VLOOKUP($AD191,emission!$A$1:$CV$577,MATCH($C$9,emission!$A$1:$CV$1,0),0)</f>
        <v>#N/A</v>
      </c>
      <c r="AU191">
        <f>VLOOKUP($AD191,excitation!$A$1:$CV$577,MATCH(C$10,excitation!$A$1:$CV$1,0),0)</f>
        <v>9.9999997764825994E-3</v>
      </c>
      <c r="AV191">
        <f>VLOOKUP($AD191,emission!$A$1:$CV$577,MATCH($C$10,emission!$A$1:$CV$1,0),0)</f>
        <v>0</v>
      </c>
      <c r="AW191" t="e">
        <f>VLOOKUP($AD191,excitation!$A$1:$CV$577,MATCH(C$11,excitation!$A$1:$CV$1,0),0)</f>
        <v>#N/A</v>
      </c>
      <c r="AX191" t="e">
        <f>VLOOKUP($AD191,emission!$A$1:$CV$577,MATCH($C$11,emission!$A$1:$CV$1,0),0)</f>
        <v>#N/A</v>
      </c>
    </row>
    <row r="192" spans="7:50" x14ac:dyDescent="0.25">
      <c r="G192">
        <v>490</v>
      </c>
      <c r="H192" t="b">
        <f t="shared" si="51"/>
        <v>0</v>
      </c>
      <c r="I192" t="b">
        <f t="shared" si="41"/>
        <v>0</v>
      </c>
      <c r="J192">
        <f t="shared" si="52"/>
        <v>0</v>
      </c>
      <c r="K192">
        <f t="shared" si="42"/>
        <v>0.78069999999999995</v>
      </c>
      <c r="L192" t="b">
        <f t="shared" si="53"/>
        <v>0</v>
      </c>
      <c r="M192" t="b">
        <f t="shared" si="43"/>
        <v>0</v>
      </c>
      <c r="N192">
        <f t="shared" si="54"/>
        <v>0.81699999999999995</v>
      </c>
      <c r="O192">
        <f t="shared" si="44"/>
        <v>5.91E-2</v>
      </c>
      <c r="P192">
        <f t="shared" si="55"/>
        <v>0.26290000000000002</v>
      </c>
      <c r="Q192">
        <f t="shared" si="45"/>
        <v>0</v>
      </c>
      <c r="R192">
        <f t="shared" si="56"/>
        <v>0.15229999999999999</v>
      </c>
      <c r="S192">
        <f t="shared" si="46"/>
        <v>0</v>
      </c>
      <c r="T192">
        <f t="shared" si="57"/>
        <v>0.05</v>
      </c>
      <c r="U192">
        <f t="shared" si="47"/>
        <v>0</v>
      </c>
      <c r="V192" t="b">
        <f t="shared" si="58"/>
        <v>0</v>
      </c>
      <c r="W192" t="b">
        <f t="shared" si="48"/>
        <v>0</v>
      </c>
      <c r="X192">
        <f t="shared" si="59"/>
        <v>9.9999997764825994E-3</v>
      </c>
      <c r="Y192">
        <f t="shared" si="49"/>
        <v>0</v>
      </c>
      <c r="Z192" t="b">
        <f t="shared" si="60"/>
        <v>0</v>
      </c>
      <c r="AA192" t="b">
        <f t="shared" si="50"/>
        <v>0</v>
      </c>
      <c r="AB192">
        <v>0</v>
      </c>
      <c r="AD192" s="1">
        <v>490</v>
      </c>
      <c r="AE192" t="e">
        <f>VLOOKUP($AD192,excitation!$A$1:$CV$577,MATCH(C$2,excitation!$A$1:$CV$1,0),0)</f>
        <v>#N/A</v>
      </c>
      <c r="AF192" t="e">
        <f>VLOOKUP($AD192,emission!$A$1:$CV$577,MATCH($C$2,emission!$A$1:$CV$1,0),0)</f>
        <v>#N/A</v>
      </c>
      <c r="AG192">
        <f>VLOOKUP($AD192,excitation!$A$1:$CV$577,MATCH(C$3,excitation!$A$1:$CV$1,0),0)</f>
        <v>0</v>
      </c>
      <c r="AH192">
        <f>VLOOKUP($AD192,emission!$A$1:$CV$577,MATCH($C$3,emission!$A$1:$CV$1,0),0)</f>
        <v>0.78069999999999995</v>
      </c>
      <c r="AI192" t="e">
        <f>VLOOKUP($AD192,excitation!$A$1:$CV$577,MATCH(C$4,excitation!$A$1:$CV$1,0),0)</f>
        <v>#N/A</v>
      </c>
      <c r="AJ192" t="e">
        <f>VLOOKUP($AD192,emission!$A$1:$CV$577,MATCH($C$4,emission!$A$1:$CV$1,0),0)</f>
        <v>#N/A</v>
      </c>
      <c r="AK192">
        <f>VLOOKUP($AD192,excitation!$A$1:$CV$577,MATCH(C$5,excitation!$A$1:$CV$1,0),0)</f>
        <v>0.81699999999999995</v>
      </c>
      <c r="AL192">
        <f>VLOOKUP($AD192,emission!$A$1:$CV$577,MATCH($C$5,emission!$A$1:$CV$1,0),0)</f>
        <v>5.91E-2</v>
      </c>
      <c r="AM192">
        <f>VLOOKUP($AD192,excitation!$A$1:$CV$577,MATCH(C$6,excitation!$A$1:$CV$1,0),0)</f>
        <v>0.26290000000000002</v>
      </c>
      <c r="AN192">
        <f>VLOOKUP($AD192,emission!$A$1:$CV$577,MATCH($C$6,emission!$A$1:$CV$1,0),0)</f>
        <v>0</v>
      </c>
      <c r="AO192">
        <f>VLOOKUP($AD192,excitation!$A$1:$CV$577,MATCH(C$7,excitation!$A$1:$CV$1,0),0)</f>
        <v>0.15229999999999999</v>
      </c>
      <c r="AP192">
        <f>VLOOKUP($AD192,emission!$A$1:$CV$577,MATCH($C$7,emission!$A$1:$CV$1,0),0)</f>
        <v>0</v>
      </c>
      <c r="AQ192">
        <f>VLOOKUP($AD192,excitation!$A$1:$CV$577,MATCH(C$8,excitation!$A$1:$CV$1,0),0)</f>
        <v>0.05</v>
      </c>
      <c r="AR192">
        <f>VLOOKUP($AD192,emission!$A$1:$CV$577,MATCH($C$8,emission!$A$1:$CV$1,0),0)</f>
        <v>0</v>
      </c>
      <c r="AS192" t="e">
        <f>VLOOKUP($AD192,excitation!$A$1:$CV$577,MATCH(C$9,excitation!$A$1:$CV$1,0),0)</f>
        <v>#N/A</v>
      </c>
      <c r="AT192" t="e">
        <f>VLOOKUP($AD192,emission!$A$1:$CV$577,MATCH($C$9,emission!$A$1:$CV$1,0),0)</f>
        <v>#N/A</v>
      </c>
      <c r="AU192">
        <f>VLOOKUP($AD192,excitation!$A$1:$CV$577,MATCH(C$10,excitation!$A$1:$CV$1,0),0)</f>
        <v>9.9999997764825994E-3</v>
      </c>
      <c r="AV192">
        <f>VLOOKUP($AD192,emission!$A$1:$CV$577,MATCH($C$10,emission!$A$1:$CV$1,0),0)</f>
        <v>0</v>
      </c>
      <c r="AW192" t="e">
        <f>VLOOKUP($AD192,excitation!$A$1:$CV$577,MATCH(C$11,excitation!$A$1:$CV$1,0),0)</f>
        <v>#N/A</v>
      </c>
      <c r="AX192" t="e">
        <f>VLOOKUP($AD192,emission!$A$1:$CV$577,MATCH($C$11,emission!$A$1:$CV$1,0),0)</f>
        <v>#N/A</v>
      </c>
    </row>
    <row r="193" spans="7:50" x14ac:dyDescent="0.25">
      <c r="G193">
        <v>491</v>
      </c>
      <c r="H193" t="b">
        <f t="shared" si="51"/>
        <v>0</v>
      </c>
      <c r="I193" t="b">
        <f t="shared" si="41"/>
        <v>0</v>
      </c>
      <c r="J193">
        <f t="shared" si="52"/>
        <v>0</v>
      </c>
      <c r="K193">
        <f t="shared" si="42"/>
        <v>0.77080000000000004</v>
      </c>
      <c r="L193" t="b">
        <f t="shared" si="53"/>
        <v>0</v>
      </c>
      <c r="M193" t="b">
        <f t="shared" si="43"/>
        <v>0</v>
      </c>
      <c r="N193">
        <f t="shared" si="54"/>
        <v>0.84909999999999997</v>
      </c>
      <c r="O193">
        <f t="shared" si="44"/>
        <v>7.0999999999999994E-2</v>
      </c>
      <c r="P193">
        <f t="shared" si="55"/>
        <v>0.27550000000000002</v>
      </c>
      <c r="Q193">
        <f t="shared" si="45"/>
        <v>0</v>
      </c>
      <c r="R193">
        <f t="shared" si="56"/>
        <v>0.15509999999999999</v>
      </c>
      <c r="S193">
        <f t="shared" si="46"/>
        <v>0</v>
      </c>
      <c r="T193">
        <f t="shared" si="57"/>
        <v>5.0700000000000002E-2</v>
      </c>
      <c r="U193">
        <f t="shared" si="47"/>
        <v>0</v>
      </c>
      <c r="V193" t="b">
        <f t="shared" si="58"/>
        <v>0</v>
      </c>
      <c r="W193" t="b">
        <f t="shared" si="48"/>
        <v>0</v>
      </c>
      <c r="X193">
        <f t="shared" si="59"/>
        <v>9.9999997764825994E-3</v>
      </c>
      <c r="Y193">
        <f t="shared" si="49"/>
        <v>0</v>
      </c>
      <c r="Z193" t="b">
        <f t="shared" si="60"/>
        <v>0</v>
      </c>
      <c r="AA193" t="b">
        <f t="shared" si="50"/>
        <v>0</v>
      </c>
      <c r="AB193">
        <v>0</v>
      </c>
      <c r="AD193" s="1">
        <v>491</v>
      </c>
      <c r="AE193" t="e">
        <f>VLOOKUP($AD193,excitation!$A$1:$CV$577,MATCH(C$2,excitation!$A$1:$CV$1,0),0)</f>
        <v>#N/A</v>
      </c>
      <c r="AF193" t="e">
        <f>VLOOKUP($AD193,emission!$A$1:$CV$577,MATCH($C$2,emission!$A$1:$CV$1,0),0)</f>
        <v>#N/A</v>
      </c>
      <c r="AG193">
        <f>VLOOKUP($AD193,excitation!$A$1:$CV$577,MATCH(C$3,excitation!$A$1:$CV$1,0),0)</f>
        <v>0</v>
      </c>
      <c r="AH193">
        <f>VLOOKUP($AD193,emission!$A$1:$CV$577,MATCH($C$3,emission!$A$1:$CV$1,0),0)</f>
        <v>0.77080000000000004</v>
      </c>
      <c r="AI193" t="e">
        <f>VLOOKUP($AD193,excitation!$A$1:$CV$577,MATCH(C$4,excitation!$A$1:$CV$1,0),0)</f>
        <v>#N/A</v>
      </c>
      <c r="AJ193" t="e">
        <f>VLOOKUP($AD193,emission!$A$1:$CV$577,MATCH($C$4,emission!$A$1:$CV$1,0),0)</f>
        <v>#N/A</v>
      </c>
      <c r="AK193">
        <f>VLOOKUP($AD193,excitation!$A$1:$CV$577,MATCH(C$5,excitation!$A$1:$CV$1,0),0)</f>
        <v>0.84909999999999997</v>
      </c>
      <c r="AL193">
        <f>VLOOKUP($AD193,emission!$A$1:$CV$577,MATCH($C$5,emission!$A$1:$CV$1,0),0)</f>
        <v>7.0999999999999994E-2</v>
      </c>
      <c r="AM193">
        <f>VLOOKUP($AD193,excitation!$A$1:$CV$577,MATCH(C$6,excitation!$A$1:$CV$1,0),0)</f>
        <v>0.27550000000000002</v>
      </c>
      <c r="AN193">
        <f>VLOOKUP($AD193,emission!$A$1:$CV$577,MATCH($C$6,emission!$A$1:$CV$1,0),0)</f>
        <v>0</v>
      </c>
      <c r="AO193">
        <f>VLOOKUP($AD193,excitation!$A$1:$CV$577,MATCH(C$7,excitation!$A$1:$CV$1,0),0)</f>
        <v>0.15509999999999999</v>
      </c>
      <c r="AP193">
        <f>VLOOKUP($AD193,emission!$A$1:$CV$577,MATCH($C$7,emission!$A$1:$CV$1,0),0)</f>
        <v>0</v>
      </c>
      <c r="AQ193">
        <f>VLOOKUP($AD193,excitation!$A$1:$CV$577,MATCH(C$8,excitation!$A$1:$CV$1,0),0)</f>
        <v>5.0700000000000002E-2</v>
      </c>
      <c r="AR193">
        <f>VLOOKUP($AD193,emission!$A$1:$CV$577,MATCH($C$8,emission!$A$1:$CV$1,0),0)</f>
        <v>0</v>
      </c>
      <c r="AS193" t="e">
        <f>VLOOKUP($AD193,excitation!$A$1:$CV$577,MATCH(C$9,excitation!$A$1:$CV$1,0),0)</f>
        <v>#N/A</v>
      </c>
      <c r="AT193" t="e">
        <f>VLOOKUP($AD193,emission!$A$1:$CV$577,MATCH($C$9,emission!$A$1:$CV$1,0),0)</f>
        <v>#N/A</v>
      </c>
      <c r="AU193">
        <f>VLOOKUP($AD193,excitation!$A$1:$CV$577,MATCH(C$10,excitation!$A$1:$CV$1,0),0)</f>
        <v>9.9999997764825994E-3</v>
      </c>
      <c r="AV193">
        <f>VLOOKUP($AD193,emission!$A$1:$CV$577,MATCH($C$10,emission!$A$1:$CV$1,0),0)</f>
        <v>0</v>
      </c>
      <c r="AW193" t="e">
        <f>VLOOKUP($AD193,excitation!$A$1:$CV$577,MATCH(C$11,excitation!$A$1:$CV$1,0),0)</f>
        <v>#N/A</v>
      </c>
      <c r="AX193" t="e">
        <f>VLOOKUP($AD193,emission!$A$1:$CV$577,MATCH($C$11,emission!$A$1:$CV$1,0),0)</f>
        <v>#N/A</v>
      </c>
    </row>
    <row r="194" spans="7:50" x14ac:dyDescent="0.25">
      <c r="G194">
        <v>492</v>
      </c>
      <c r="H194" t="b">
        <f t="shared" si="51"/>
        <v>0</v>
      </c>
      <c r="I194" t="b">
        <f t="shared" ref="I194:I257" si="61">IF($BF$2=TRUE,AF194*IF($BE$14=TRUE,VLOOKUP($D$13,$AD$1:$CV$577,2,FALSE),1))</f>
        <v>0</v>
      </c>
      <c r="J194">
        <f t="shared" si="52"/>
        <v>0</v>
      </c>
      <c r="K194">
        <f t="shared" ref="K194:K257" si="62">IF($BF$3=TRUE,AH194*IF($BE$14=TRUE,VLOOKUP($D$13,$AD$1:$CV$577,4,FALSE),1))</f>
        <v>0.75090000000000001</v>
      </c>
      <c r="L194" t="b">
        <f t="shared" si="53"/>
        <v>0</v>
      </c>
      <c r="M194" t="b">
        <f t="shared" ref="M194:M257" si="63">IF($BF$4=TRUE,AJ194*IF($BE$14=TRUE,VLOOKUP($D$13,$AD$1:$CV$577,6,FALSE),1))</f>
        <v>0</v>
      </c>
      <c r="N194">
        <f t="shared" si="54"/>
        <v>0.88</v>
      </c>
      <c r="O194">
        <f t="shared" ref="O194:O257" si="64">IF($BF$5=TRUE,AL194*IF($BE$14=TRUE,VLOOKUP($D$13,$AD$1:$CV$577,8,FALSE),1))</f>
        <v>8.5199999999999998E-2</v>
      </c>
      <c r="P194">
        <f t="shared" si="55"/>
        <v>0.28870000000000001</v>
      </c>
      <c r="Q194">
        <f t="shared" ref="Q194:Q257" si="65">IF($BF$6=TRUE,AN194*IF($BE$14=TRUE,VLOOKUP($D$13,$AD$1:$CV$577,10,FALSE),1))</f>
        <v>0</v>
      </c>
      <c r="R194">
        <f t="shared" si="56"/>
        <v>0.16109999999999999</v>
      </c>
      <c r="S194">
        <f t="shared" ref="S194:S257" si="66">IF($BF$7=TRUE,AP194*IF($BE$14=TRUE,VLOOKUP($D$13,$AD$1:$CV$577,12,FALSE),1))</f>
        <v>0</v>
      </c>
      <c r="T194">
        <f t="shared" si="57"/>
        <v>5.2999999999999999E-2</v>
      </c>
      <c r="U194">
        <f t="shared" ref="U194:U257" si="67">IF($BF$8=TRUE,AR194*IF($BE$14=TRUE,VLOOKUP($D$13,$AD$1:$CV$577,14,FALSE),1))</f>
        <v>0</v>
      </c>
      <c r="V194" t="b">
        <f t="shared" si="58"/>
        <v>0</v>
      </c>
      <c r="W194" t="b">
        <f t="shared" ref="W194:W257" si="68">IF($BF$9=TRUE,AT194*IF($BE$14=TRUE,VLOOKUP($D$13,$AD$1:$CV$577,16,FALSE),1))</f>
        <v>0</v>
      </c>
      <c r="X194">
        <f t="shared" si="59"/>
        <v>9.9999997764825994E-3</v>
      </c>
      <c r="Y194">
        <f t="shared" ref="Y194:Y257" si="69">IF($BF$10=TRUE,AV194*IF($BE$14=TRUE,VLOOKUP($D$13,$AD$1:$CV$577,18,FALSE),1))</f>
        <v>0</v>
      </c>
      <c r="Z194" t="b">
        <f t="shared" si="60"/>
        <v>0</v>
      </c>
      <c r="AA194" t="b">
        <f t="shared" ref="AA194:AA257" si="70">IF($BF$11=TRUE,CV194*IF($BE$14=TRUE,VLOOKUP($D$13,$AD$1:$CV$577,20,FALSE),1))</f>
        <v>0</v>
      </c>
      <c r="AB194">
        <v>0</v>
      </c>
      <c r="AD194" s="1">
        <v>492</v>
      </c>
      <c r="AE194" t="e">
        <f>VLOOKUP($AD194,excitation!$A$1:$CV$577,MATCH(C$2,excitation!$A$1:$CV$1,0),0)</f>
        <v>#N/A</v>
      </c>
      <c r="AF194" t="e">
        <f>VLOOKUP($AD194,emission!$A$1:$CV$577,MATCH($C$2,emission!$A$1:$CV$1,0),0)</f>
        <v>#N/A</v>
      </c>
      <c r="AG194">
        <f>VLOOKUP($AD194,excitation!$A$1:$CV$577,MATCH(C$3,excitation!$A$1:$CV$1,0),0)</f>
        <v>0</v>
      </c>
      <c r="AH194">
        <f>VLOOKUP($AD194,emission!$A$1:$CV$577,MATCH($C$3,emission!$A$1:$CV$1,0),0)</f>
        <v>0.75090000000000001</v>
      </c>
      <c r="AI194" t="e">
        <f>VLOOKUP($AD194,excitation!$A$1:$CV$577,MATCH(C$4,excitation!$A$1:$CV$1,0),0)</f>
        <v>#N/A</v>
      </c>
      <c r="AJ194" t="e">
        <f>VLOOKUP($AD194,emission!$A$1:$CV$577,MATCH($C$4,emission!$A$1:$CV$1,0),0)</f>
        <v>#N/A</v>
      </c>
      <c r="AK194">
        <f>VLOOKUP($AD194,excitation!$A$1:$CV$577,MATCH(C$5,excitation!$A$1:$CV$1,0),0)</f>
        <v>0.88</v>
      </c>
      <c r="AL194">
        <f>VLOOKUP($AD194,emission!$A$1:$CV$577,MATCH($C$5,emission!$A$1:$CV$1,0),0)</f>
        <v>8.5199999999999998E-2</v>
      </c>
      <c r="AM194">
        <f>VLOOKUP($AD194,excitation!$A$1:$CV$577,MATCH(C$6,excitation!$A$1:$CV$1,0),0)</f>
        <v>0.28870000000000001</v>
      </c>
      <c r="AN194">
        <f>VLOOKUP($AD194,emission!$A$1:$CV$577,MATCH($C$6,emission!$A$1:$CV$1,0),0)</f>
        <v>0</v>
      </c>
      <c r="AO194">
        <f>VLOOKUP($AD194,excitation!$A$1:$CV$577,MATCH(C$7,excitation!$A$1:$CV$1,0),0)</f>
        <v>0.16109999999999999</v>
      </c>
      <c r="AP194">
        <f>VLOOKUP($AD194,emission!$A$1:$CV$577,MATCH($C$7,emission!$A$1:$CV$1,0),0)</f>
        <v>0</v>
      </c>
      <c r="AQ194">
        <f>VLOOKUP($AD194,excitation!$A$1:$CV$577,MATCH(C$8,excitation!$A$1:$CV$1,0),0)</f>
        <v>5.2999999999999999E-2</v>
      </c>
      <c r="AR194">
        <f>VLOOKUP($AD194,emission!$A$1:$CV$577,MATCH($C$8,emission!$A$1:$CV$1,0),0)</f>
        <v>0</v>
      </c>
      <c r="AS194" t="e">
        <f>VLOOKUP($AD194,excitation!$A$1:$CV$577,MATCH(C$9,excitation!$A$1:$CV$1,0),0)</f>
        <v>#N/A</v>
      </c>
      <c r="AT194" t="e">
        <f>VLOOKUP($AD194,emission!$A$1:$CV$577,MATCH($C$9,emission!$A$1:$CV$1,0),0)</f>
        <v>#N/A</v>
      </c>
      <c r="AU194">
        <f>VLOOKUP($AD194,excitation!$A$1:$CV$577,MATCH(C$10,excitation!$A$1:$CV$1,0),0)</f>
        <v>9.9999997764825994E-3</v>
      </c>
      <c r="AV194">
        <f>VLOOKUP($AD194,emission!$A$1:$CV$577,MATCH($C$10,emission!$A$1:$CV$1,0),0)</f>
        <v>0</v>
      </c>
      <c r="AW194" t="e">
        <f>VLOOKUP($AD194,excitation!$A$1:$CV$577,MATCH(C$11,excitation!$A$1:$CV$1,0),0)</f>
        <v>#N/A</v>
      </c>
      <c r="AX194" t="e">
        <f>VLOOKUP($AD194,emission!$A$1:$CV$577,MATCH($C$11,emission!$A$1:$CV$1,0),0)</f>
        <v>#N/A</v>
      </c>
    </row>
    <row r="195" spans="7:50" x14ac:dyDescent="0.25">
      <c r="G195">
        <v>493</v>
      </c>
      <c r="H195" t="b">
        <f t="shared" ref="H195:H258" si="71">IF($BE$2=TRUE,AE195)</f>
        <v>0</v>
      </c>
      <c r="I195" t="b">
        <f t="shared" si="61"/>
        <v>0</v>
      </c>
      <c r="J195">
        <f t="shared" ref="J195:J258" si="72">IF($BE$3=TRUE,AG195)</f>
        <v>0</v>
      </c>
      <c r="K195">
        <f t="shared" si="62"/>
        <v>0.73970000000000002</v>
      </c>
      <c r="L195" t="b">
        <f t="shared" ref="L195:L258" si="73">IF($BE$4=TRUE,AI195)</f>
        <v>0</v>
      </c>
      <c r="M195" t="b">
        <f t="shared" si="63"/>
        <v>0</v>
      </c>
      <c r="N195">
        <f t="shared" ref="N195:N258" si="74">IF($BE$5=TRUE,AK195)</f>
        <v>0.90810000000000002</v>
      </c>
      <c r="O195">
        <f t="shared" si="64"/>
        <v>0.1021</v>
      </c>
      <c r="P195">
        <f t="shared" ref="P195:P258" si="75">IF($BE$6=TRUE,AM195)</f>
        <v>0.30059999999999998</v>
      </c>
      <c r="Q195">
        <f t="shared" si="65"/>
        <v>0</v>
      </c>
      <c r="R195">
        <f t="shared" ref="R195:R258" si="76">IF($BE$7=TRUE,AO195)</f>
        <v>0.16420000000000001</v>
      </c>
      <c r="S195">
        <f t="shared" si="66"/>
        <v>0</v>
      </c>
      <c r="T195">
        <f t="shared" ref="T195:T258" si="77">IF($BE$8=TRUE,AQ195)</f>
        <v>5.5500000000000001E-2</v>
      </c>
      <c r="U195">
        <f t="shared" si="67"/>
        <v>0</v>
      </c>
      <c r="V195" t="b">
        <f t="shared" ref="V195:V258" si="78">IF($BE$9=TRUE,AS195)</f>
        <v>0</v>
      </c>
      <c r="W195" t="b">
        <f t="shared" si="68"/>
        <v>0</v>
      </c>
      <c r="X195">
        <f t="shared" ref="X195:X258" si="79">IF($BE$10=TRUE,AU195)</f>
        <v>9.9999997764825994E-3</v>
      </c>
      <c r="Y195">
        <f t="shared" si="69"/>
        <v>0</v>
      </c>
      <c r="Z195" t="b">
        <f t="shared" ref="Z195:Z258" si="80">IF($BE$11=TRUE,AW195)</f>
        <v>0</v>
      </c>
      <c r="AA195" t="b">
        <f t="shared" si="70"/>
        <v>0</v>
      </c>
      <c r="AB195">
        <v>0</v>
      </c>
      <c r="AD195" s="1">
        <v>493</v>
      </c>
      <c r="AE195" t="e">
        <f>VLOOKUP($AD195,excitation!$A$1:$CV$577,MATCH(C$2,excitation!$A$1:$CV$1,0),0)</f>
        <v>#N/A</v>
      </c>
      <c r="AF195" t="e">
        <f>VLOOKUP($AD195,emission!$A$1:$CV$577,MATCH($C$2,emission!$A$1:$CV$1,0),0)</f>
        <v>#N/A</v>
      </c>
      <c r="AG195">
        <f>VLOOKUP($AD195,excitation!$A$1:$CV$577,MATCH(C$3,excitation!$A$1:$CV$1,0),0)</f>
        <v>0</v>
      </c>
      <c r="AH195">
        <f>VLOOKUP($AD195,emission!$A$1:$CV$577,MATCH($C$3,emission!$A$1:$CV$1,0),0)</f>
        <v>0.73970000000000002</v>
      </c>
      <c r="AI195" t="e">
        <f>VLOOKUP($AD195,excitation!$A$1:$CV$577,MATCH(C$4,excitation!$A$1:$CV$1,0),0)</f>
        <v>#N/A</v>
      </c>
      <c r="AJ195" t="e">
        <f>VLOOKUP($AD195,emission!$A$1:$CV$577,MATCH($C$4,emission!$A$1:$CV$1,0),0)</f>
        <v>#N/A</v>
      </c>
      <c r="AK195">
        <f>VLOOKUP($AD195,excitation!$A$1:$CV$577,MATCH(C$5,excitation!$A$1:$CV$1,0),0)</f>
        <v>0.90810000000000002</v>
      </c>
      <c r="AL195">
        <f>VLOOKUP($AD195,emission!$A$1:$CV$577,MATCH($C$5,emission!$A$1:$CV$1,0),0)</f>
        <v>0.1021</v>
      </c>
      <c r="AM195">
        <f>VLOOKUP($AD195,excitation!$A$1:$CV$577,MATCH(C$6,excitation!$A$1:$CV$1,0),0)</f>
        <v>0.30059999999999998</v>
      </c>
      <c r="AN195">
        <f>VLOOKUP($AD195,emission!$A$1:$CV$577,MATCH($C$6,emission!$A$1:$CV$1,0),0)</f>
        <v>0</v>
      </c>
      <c r="AO195">
        <f>VLOOKUP($AD195,excitation!$A$1:$CV$577,MATCH(C$7,excitation!$A$1:$CV$1,0),0)</f>
        <v>0.16420000000000001</v>
      </c>
      <c r="AP195">
        <f>VLOOKUP($AD195,emission!$A$1:$CV$577,MATCH($C$7,emission!$A$1:$CV$1,0),0)</f>
        <v>0</v>
      </c>
      <c r="AQ195">
        <f>VLOOKUP($AD195,excitation!$A$1:$CV$577,MATCH(C$8,excitation!$A$1:$CV$1,0),0)</f>
        <v>5.5500000000000001E-2</v>
      </c>
      <c r="AR195">
        <f>VLOOKUP($AD195,emission!$A$1:$CV$577,MATCH($C$8,emission!$A$1:$CV$1,0),0)</f>
        <v>0</v>
      </c>
      <c r="AS195" t="e">
        <f>VLOOKUP($AD195,excitation!$A$1:$CV$577,MATCH(C$9,excitation!$A$1:$CV$1,0),0)</f>
        <v>#N/A</v>
      </c>
      <c r="AT195" t="e">
        <f>VLOOKUP($AD195,emission!$A$1:$CV$577,MATCH($C$9,emission!$A$1:$CV$1,0),0)</f>
        <v>#N/A</v>
      </c>
      <c r="AU195">
        <f>VLOOKUP($AD195,excitation!$A$1:$CV$577,MATCH(C$10,excitation!$A$1:$CV$1,0),0)</f>
        <v>9.9999997764825994E-3</v>
      </c>
      <c r="AV195">
        <f>VLOOKUP($AD195,emission!$A$1:$CV$577,MATCH($C$10,emission!$A$1:$CV$1,0),0)</f>
        <v>0</v>
      </c>
      <c r="AW195" t="e">
        <f>VLOOKUP($AD195,excitation!$A$1:$CV$577,MATCH(C$11,excitation!$A$1:$CV$1,0),0)</f>
        <v>#N/A</v>
      </c>
      <c r="AX195" t="e">
        <f>VLOOKUP($AD195,emission!$A$1:$CV$577,MATCH($C$11,emission!$A$1:$CV$1,0),0)</f>
        <v>#N/A</v>
      </c>
    </row>
    <row r="196" spans="7:50" x14ac:dyDescent="0.25">
      <c r="G196">
        <v>494</v>
      </c>
      <c r="H196" t="b">
        <f t="shared" si="71"/>
        <v>0</v>
      </c>
      <c r="I196" t="b">
        <f t="shared" si="61"/>
        <v>0</v>
      </c>
      <c r="J196">
        <f t="shared" si="72"/>
        <v>0</v>
      </c>
      <c r="K196">
        <f t="shared" si="62"/>
        <v>0.73070000000000002</v>
      </c>
      <c r="L196" t="b">
        <f t="shared" si="73"/>
        <v>0</v>
      </c>
      <c r="M196" t="b">
        <f t="shared" si="63"/>
        <v>0</v>
      </c>
      <c r="N196">
        <f t="shared" si="74"/>
        <v>0.93400000000000005</v>
      </c>
      <c r="O196">
        <f t="shared" si="64"/>
        <v>0.12189999999999999</v>
      </c>
      <c r="P196">
        <f t="shared" si="75"/>
        <v>0.31319999999999998</v>
      </c>
      <c r="Q196">
        <f t="shared" si="65"/>
        <v>0</v>
      </c>
      <c r="R196">
        <f t="shared" si="76"/>
        <v>0.17169999999999999</v>
      </c>
      <c r="S196">
        <f t="shared" si="66"/>
        <v>0</v>
      </c>
      <c r="T196">
        <f t="shared" si="77"/>
        <v>5.8299999999999998E-2</v>
      </c>
      <c r="U196">
        <f t="shared" si="67"/>
        <v>0</v>
      </c>
      <c r="V196" t="b">
        <f t="shared" si="78"/>
        <v>0</v>
      </c>
      <c r="W196" t="b">
        <f t="shared" si="68"/>
        <v>0</v>
      </c>
      <c r="X196">
        <f t="shared" si="79"/>
        <v>9.9999997764825994E-3</v>
      </c>
      <c r="Y196">
        <f t="shared" si="69"/>
        <v>0</v>
      </c>
      <c r="Z196" t="b">
        <f t="shared" si="80"/>
        <v>0</v>
      </c>
      <c r="AA196" t="b">
        <f t="shared" si="70"/>
        <v>0</v>
      </c>
      <c r="AB196">
        <v>0</v>
      </c>
      <c r="AD196" s="1">
        <v>494</v>
      </c>
      <c r="AE196" t="e">
        <f>VLOOKUP($AD196,excitation!$A$1:$CV$577,MATCH(C$2,excitation!$A$1:$CV$1,0),0)</f>
        <v>#N/A</v>
      </c>
      <c r="AF196" t="e">
        <f>VLOOKUP($AD196,emission!$A$1:$CV$577,MATCH($C$2,emission!$A$1:$CV$1,0),0)</f>
        <v>#N/A</v>
      </c>
      <c r="AG196">
        <f>VLOOKUP($AD196,excitation!$A$1:$CV$577,MATCH(C$3,excitation!$A$1:$CV$1,0),0)</f>
        <v>0</v>
      </c>
      <c r="AH196">
        <f>VLOOKUP($AD196,emission!$A$1:$CV$577,MATCH($C$3,emission!$A$1:$CV$1,0),0)</f>
        <v>0.73070000000000002</v>
      </c>
      <c r="AI196" t="e">
        <f>VLOOKUP($AD196,excitation!$A$1:$CV$577,MATCH(C$4,excitation!$A$1:$CV$1,0),0)</f>
        <v>#N/A</v>
      </c>
      <c r="AJ196" t="e">
        <f>VLOOKUP($AD196,emission!$A$1:$CV$577,MATCH($C$4,emission!$A$1:$CV$1,0),0)</f>
        <v>#N/A</v>
      </c>
      <c r="AK196">
        <f>VLOOKUP($AD196,excitation!$A$1:$CV$577,MATCH(C$5,excitation!$A$1:$CV$1,0),0)</f>
        <v>0.93400000000000005</v>
      </c>
      <c r="AL196">
        <f>VLOOKUP($AD196,emission!$A$1:$CV$577,MATCH($C$5,emission!$A$1:$CV$1,0),0)</f>
        <v>0.12189999999999999</v>
      </c>
      <c r="AM196">
        <f>VLOOKUP($AD196,excitation!$A$1:$CV$577,MATCH(C$6,excitation!$A$1:$CV$1,0),0)</f>
        <v>0.31319999999999998</v>
      </c>
      <c r="AN196">
        <f>VLOOKUP($AD196,emission!$A$1:$CV$577,MATCH($C$6,emission!$A$1:$CV$1,0),0)</f>
        <v>0</v>
      </c>
      <c r="AO196">
        <f>VLOOKUP($AD196,excitation!$A$1:$CV$577,MATCH(C$7,excitation!$A$1:$CV$1,0),0)</f>
        <v>0.17169999999999999</v>
      </c>
      <c r="AP196">
        <f>VLOOKUP($AD196,emission!$A$1:$CV$577,MATCH($C$7,emission!$A$1:$CV$1,0),0)</f>
        <v>0</v>
      </c>
      <c r="AQ196">
        <f>VLOOKUP($AD196,excitation!$A$1:$CV$577,MATCH(C$8,excitation!$A$1:$CV$1,0),0)</f>
        <v>5.8299999999999998E-2</v>
      </c>
      <c r="AR196">
        <f>VLOOKUP($AD196,emission!$A$1:$CV$577,MATCH($C$8,emission!$A$1:$CV$1,0),0)</f>
        <v>0</v>
      </c>
      <c r="AS196" t="e">
        <f>VLOOKUP($AD196,excitation!$A$1:$CV$577,MATCH(C$9,excitation!$A$1:$CV$1,0),0)</f>
        <v>#N/A</v>
      </c>
      <c r="AT196" t="e">
        <f>VLOOKUP($AD196,emission!$A$1:$CV$577,MATCH($C$9,emission!$A$1:$CV$1,0),0)</f>
        <v>#N/A</v>
      </c>
      <c r="AU196">
        <f>VLOOKUP($AD196,excitation!$A$1:$CV$577,MATCH(C$10,excitation!$A$1:$CV$1,0),0)</f>
        <v>9.9999997764825994E-3</v>
      </c>
      <c r="AV196">
        <f>VLOOKUP($AD196,emission!$A$1:$CV$577,MATCH($C$10,emission!$A$1:$CV$1,0),0)</f>
        <v>0</v>
      </c>
      <c r="AW196" t="e">
        <f>VLOOKUP($AD196,excitation!$A$1:$CV$577,MATCH(C$11,excitation!$A$1:$CV$1,0),0)</f>
        <v>#N/A</v>
      </c>
      <c r="AX196" t="e">
        <f>VLOOKUP($AD196,emission!$A$1:$CV$577,MATCH($C$11,emission!$A$1:$CV$1,0),0)</f>
        <v>#N/A</v>
      </c>
    </row>
    <row r="197" spans="7:50" x14ac:dyDescent="0.25">
      <c r="G197">
        <v>495</v>
      </c>
      <c r="H197" t="b">
        <f t="shared" si="71"/>
        <v>0</v>
      </c>
      <c r="I197" t="b">
        <f t="shared" si="61"/>
        <v>0</v>
      </c>
      <c r="J197">
        <f t="shared" si="72"/>
        <v>0</v>
      </c>
      <c r="K197">
        <f t="shared" si="62"/>
        <v>0.7198</v>
      </c>
      <c r="L197" t="b">
        <f t="shared" si="73"/>
        <v>0</v>
      </c>
      <c r="M197" t="b">
        <f t="shared" si="63"/>
        <v>0</v>
      </c>
      <c r="N197">
        <f t="shared" si="74"/>
        <v>0.95599999999999996</v>
      </c>
      <c r="O197">
        <f t="shared" si="64"/>
        <v>0.1454</v>
      </c>
      <c r="P197">
        <f t="shared" si="75"/>
        <v>0.32440000000000002</v>
      </c>
      <c r="Q197">
        <f t="shared" si="65"/>
        <v>0</v>
      </c>
      <c r="R197">
        <f t="shared" si="76"/>
        <v>0.1777</v>
      </c>
      <c r="S197">
        <f t="shared" si="66"/>
        <v>0</v>
      </c>
      <c r="T197">
        <f t="shared" si="77"/>
        <v>5.9700000000000003E-2</v>
      </c>
      <c r="U197">
        <f t="shared" si="67"/>
        <v>0</v>
      </c>
      <c r="V197" t="b">
        <f t="shared" si="78"/>
        <v>0</v>
      </c>
      <c r="W197" t="b">
        <f t="shared" si="68"/>
        <v>0</v>
      </c>
      <c r="X197">
        <f t="shared" si="79"/>
        <v>9.9999997764825994E-3</v>
      </c>
      <c r="Y197">
        <f t="shared" si="69"/>
        <v>0</v>
      </c>
      <c r="Z197" t="b">
        <f t="shared" si="80"/>
        <v>0</v>
      </c>
      <c r="AA197" t="b">
        <f t="shared" si="70"/>
        <v>0</v>
      </c>
      <c r="AB197">
        <v>0</v>
      </c>
      <c r="AD197" s="1">
        <v>495</v>
      </c>
      <c r="AE197" t="e">
        <f>VLOOKUP($AD197,excitation!$A$1:$CV$577,MATCH(C$2,excitation!$A$1:$CV$1,0),0)</f>
        <v>#N/A</v>
      </c>
      <c r="AF197" t="e">
        <f>VLOOKUP($AD197,emission!$A$1:$CV$577,MATCH($C$2,emission!$A$1:$CV$1,0),0)</f>
        <v>#N/A</v>
      </c>
      <c r="AG197">
        <f>VLOOKUP($AD197,excitation!$A$1:$CV$577,MATCH(C$3,excitation!$A$1:$CV$1,0),0)</f>
        <v>0</v>
      </c>
      <c r="AH197">
        <f>VLOOKUP($AD197,emission!$A$1:$CV$577,MATCH($C$3,emission!$A$1:$CV$1,0),0)</f>
        <v>0.7198</v>
      </c>
      <c r="AI197" t="e">
        <f>VLOOKUP($AD197,excitation!$A$1:$CV$577,MATCH(C$4,excitation!$A$1:$CV$1,0),0)</f>
        <v>#N/A</v>
      </c>
      <c r="AJ197" t="e">
        <f>VLOOKUP($AD197,emission!$A$1:$CV$577,MATCH($C$4,emission!$A$1:$CV$1,0),0)</f>
        <v>#N/A</v>
      </c>
      <c r="AK197">
        <f>VLOOKUP($AD197,excitation!$A$1:$CV$577,MATCH(C$5,excitation!$A$1:$CV$1,0),0)</f>
        <v>0.95599999999999996</v>
      </c>
      <c r="AL197">
        <f>VLOOKUP($AD197,emission!$A$1:$CV$577,MATCH($C$5,emission!$A$1:$CV$1,0),0)</f>
        <v>0.1454</v>
      </c>
      <c r="AM197">
        <f>VLOOKUP($AD197,excitation!$A$1:$CV$577,MATCH(C$6,excitation!$A$1:$CV$1,0),0)</f>
        <v>0.32440000000000002</v>
      </c>
      <c r="AN197">
        <f>VLOOKUP($AD197,emission!$A$1:$CV$577,MATCH($C$6,emission!$A$1:$CV$1,0),0)</f>
        <v>0</v>
      </c>
      <c r="AO197">
        <f>VLOOKUP($AD197,excitation!$A$1:$CV$577,MATCH(C$7,excitation!$A$1:$CV$1,0),0)</f>
        <v>0.1777</v>
      </c>
      <c r="AP197">
        <f>VLOOKUP($AD197,emission!$A$1:$CV$577,MATCH($C$7,emission!$A$1:$CV$1,0),0)</f>
        <v>0</v>
      </c>
      <c r="AQ197">
        <f>VLOOKUP($AD197,excitation!$A$1:$CV$577,MATCH(C$8,excitation!$A$1:$CV$1,0),0)</f>
        <v>5.9700000000000003E-2</v>
      </c>
      <c r="AR197">
        <f>VLOOKUP($AD197,emission!$A$1:$CV$577,MATCH($C$8,emission!$A$1:$CV$1,0),0)</f>
        <v>0</v>
      </c>
      <c r="AS197" t="e">
        <f>VLOOKUP($AD197,excitation!$A$1:$CV$577,MATCH(C$9,excitation!$A$1:$CV$1,0),0)</f>
        <v>#N/A</v>
      </c>
      <c r="AT197" t="e">
        <f>VLOOKUP($AD197,emission!$A$1:$CV$577,MATCH($C$9,emission!$A$1:$CV$1,0),0)</f>
        <v>#N/A</v>
      </c>
      <c r="AU197">
        <f>VLOOKUP($AD197,excitation!$A$1:$CV$577,MATCH(C$10,excitation!$A$1:$CV$1,0),0)</f>
        <v>9.9999997764825994E-3</v>
      </c>
      <c r="AV197">
        <f>VLOOKUP($AD197,emission!$A$1:$CV$577,MATCH($C$10,emission!$A$1:$CV$1,0),0)</f>
        <v>0</v>
      </c>
      <c r="AW197" t="e">
        <f>VLOOKUP($AD197,excitation!$A$1:$CV$577,MATCH(C$11,excitation!$A$1:$CV$1,0),0)</f>
        <v>#N/A</v>
      </c>
      <c r="AX197" t="e">
        <f>VLOOKUP($AD197,emission!$A$1:$CV$577,MATCH($C$11,emission!$A$1:$CV$1,0),0)</f>
        <v>#N/A</v>
      </c>
    </row>
    <row r="198" spans="7:50" x14ac:dyDescent="0.25">
      <c r="G198">
        <v>496</v>
      </c>
      <c r="H198" t="b">
        <f t="shared" si="71"/>
        <v>0</v>
      </c>
      <c r="I198" t="b">
        <f t="shared" si="61"/>
        <v>0</v>
      </c>
      <c r="J198">
        <f t="shared" si="72"/>
        <v>0</v>
      </c>
      <c r="K198">
        <f t="shared" si="62"/>
        <v>0.70689999999999997</v>
      </c>
      <c r="L198" t="b">
        <f t="shared" si="73"/>
        <v>0</v>
      </c>
      <c r="M198" t="b">
        <f t="shared" si="63"/>
        <v>0</v>
      </c>
      <c r="N198">
        <f t="shared" si="74"/>
        <v>0.97509999999999997</v>
      </c>
      <c r="O198">
        <f t="shared" si="64"/>
        <v>0.17130000000000001</v>
      </c>
      <c r="P198">
        <f t="shared" si="75"/>
        <v>0.33660000000000001</v>
      </c>
      <c r="Q198">
        <f t="shared" si="65"/>
        <v>0</v>
      </c>
      <c r="R198">
        <f t="shared" si="76"/>
        <v>0.187</v>
      </c>
      <c r="S198">
        <f t="shared" si="66"/>
        <v>0</v>
      </c>
      <c r="T198">
        <f t="shared" si="77"/>
        <v>6.2700000000000006E-2</v>
      </c>
      <c r="U198">
        <f t="shared" si="67"/>
        <v>0</v>
      </c>
      <c r="V198" t="b">
        <f t="shared" si="78"/>
        <v>0</v>
      </c>
      <c r="W198" t="b">
        <f t="shared" si="68"/>
        <v>0</v>
      </c>
      <c r="X198">
        <f t="shared" si="79"/>
        <v>9.9999997764825994E-3</v>
      </c>
      <c r="Y198">
        <f t="shared" si="69"/>
        <v>0</v>
      </c>
      <c r="Z198" t="b">
        <f t="shared" si="80"/>
        <v>0</v>
      </c>
      <c r="AA198" t="b">
        <f t="shared" si="70"/>
        <v>0</v>
      </c>
      <c r="AB198">
        <v>0</v>
      </c>
      <c r="AD198" s="1">
        <v>496</v>
      </c>
      <c r="AE198" t="e">
        <f>VLOOKUP($AD198,excitation!$A$1:$CV$577,MATCH(C$2,excitation!$A$1:$CV$1,0),0)</f>
        <v>#N/A</v>
      </c>
      <c r="AF198" t="e">
        <f>VLOOKUP($AD198,emission!$A$1:$CV$577,MATCH($C$2,emission!$A$1:$CV$1,0),0)</f>
        <v>#N/A</v>
      </c>
      <c r="AG198">
        <f>VLOOKUP($AD198,excitation!$A$1:$CV$577,MATCH(C$3,excitation!$A$1:$CV$1,0),0)</f>
        <v>0</v>
      </c>
      <c r="AH198">
        <f>VLOOKUP($AD198,emission!$A$1:$CV$577,MATCH($C$3,emission!$A$1:$CV$1,0),0)</f>
        <v>0.70689999999999997</v>
      </c>
      <c r="AI198" t="e">
        <f>VLOOKUP($AD198,excitation!$A$1:$CV$577,MATCH(C$4,excitation!$A$1:$CV$1,0),0)</f>
        <v>#N/A</v>
      </c>
      <c r="AJ198" t="e">
        <f>VLOOKUP($AD198,emission!$A$1:$CV$577,MATCH($C$4,emission!$A$1:$CV$1,0),0)</f>
        <v>#N/A</v>
      </c>
      <c r="AK198">
        <f>VLOOKUP($AD198,excitation!$A$1:$CV$577,MATCH(C$5,excitation!$A$1:$CV$1,0),0)</f>
        <v>0.97509999999999997</v>
      </c>
      <c r="AL198">
        <f>VLOOKUP($AD198,emission!$A$1:$CV$577,MATCH($C$5,emission!$A$1:$CV$1,0),0)</f>
        <v>0.17130000000000001</v>
      </c>
      <c r="AM198">
        <f>VLOOKUP($AD198,excitation!$A$1:$CV$577,MATCH(C$6,excitation!$A$1:$CV$1,0),0)</f>
        <v>0.33660000000000001</v>
      </c>
      <c r="AN198">
        <f>VLOOKUP($AD198,emission!$A$1:$CV$577,MATCH($C$6,emission!$A$1:$CV$1,0),0)</f>
        <v>0</v>
      </c>
      <c r="AO198">
        <f>VLOOKUP($AD198,excitation!$A$1:$CV$577,MATCH(C$7,excitation!$A$1:$CV$1,0),0)</f>
        <v>0.187</v>
      </c>
      <c r="AP198">
        <f>VLOOKUP($AD198,emission!$A$1:$CV$577,MATCH($C$7,emission!$A$1:$CV$1,0),0)</f>
        <v>0</v>
      </c>
      <c r="AQ198">
        <f>VLOOKUP($AD198,excitation!$A$1:$CV$577,MATCH(C$8,excitation!$A$1:$CV$1,0),0)</f>
        <v>6.2700000000000006E-2</v>
      </c>
      <c r="AR198">
        <f>VLOOKUP($AD198,emission!$A$1:$CV$577,MATCH($C$8,emission!$A$1:$CV$1,0),0)</f>
        <v>0</v>
      </c>
      <c r="AS198" t="e">
        <f>VLOOKUP($AD198,excitation!$A$1:$CV$577,MATCH(C$9,excitation!$A$1:$CV$1,0),0)</f>
        <v>#N/A</v>
      </c>
      <c r="AT198" t="e">
        <f>VLOOKUP($AD198,emission!$A$1:$CV$577,MATCH($C$9,emission!$A$1:$CV$1,0),0)</f>
        <v>#N/A</v>
      </c>
      <c r="AU198">
        <f>VLOOKUP($AD198,excitation!$A$1:$CV$577,MATCH(C$10,excitation!$A$1:$CV$1,0),0)</f>
        <v>9.9999997764825994E-3</v>
      </c>
      <c r="AV198">
        <f>VLOOKUP($AD198,emission!$A$1:$CV$577,MATCH($C$10,emission!$A$1:$CV$1,0),0)</f>
        <v>0</v>
      </c>
      <c r="AW198" t="e">
        <f>VLOOKUP($AD198,excitation!$A$1:$CV$577,MATCH(C$11,excitation!$A$1:$CV$1,0),0)</f>
        <v>#N/A</v>
      </c>
      <c r="AX198" t="e">
        <f>VLOOKUP($AD198,emission!$A$1:$CV$577,MATCH($C$11,emission!$A$1:$CV$1,0),0)</f>
        <v>#N/A</v>
      </c>
    </row>
    <row r="199" spans="7:50" x14ac:dyDescent="0.25">
      <c r="G199">
        <v>497</v>
      </c>
      <c r="H199" t="b">
        <f t="shared" si="71"/>
        <v>0</v>
      </c>
      <c r="I199" t="b">
        <f t="shared" si="61"/>
        <v>0</v>
      </c>
      <c r="J199">
        <f t="shared" si="72"/>
        <v>0</v>
      </c>
      <c r="K199">
        <f t="shared" si="62"/>
        <v>0.69110000000000005</v>
      </c>
      <c r="L199" t="b">
        <f t="shared" si="73"/>
        <v>0</v>
      </c>
      <c r="M199" t="b">
        <f t="shared" si="63"/>
        <v>0</v>
      </c>
      <c r="N199">
        <f t="shared" si="74"/>
        <v>0.98829999999999996</v>
      </c>
      <c r="O199">
        <f t="shared" si="64"/>
        <v>0.2016</v>
      </c>
      <c r="P199">
        <f t="shared" si="75"/>
        <v>0.34620000000000001</v>
      </c>
      <c r="Q199">
        <f t="shared" si="65"/>
        <v>0</v>
      </c>
      <c r="R199">
        <f t="shared" si="76"/>
        <v>0.19270000000000001</v>
      </c>
      <c r="S199">
        <f t="shared" si="66"/>
        <v>0</v>
      </c>
      <c r="T199">
        <f t="shared" si="77"/>
        <v>6.54E-2</v>
      </c>
      <c r="U199">
        <f t="shared" si="67"/>
        <v>0</v>
      </c>
      <c r="V199" t="b">
        <f t="shared" si="78"/>
        <v>0</v>
      </c>
      <c r="W199" t="b">
        <f t="shared" si="68"/>
        <v>0</v>
      </c>
      <c r="X199">
        <f t="shared" si="79"/>
        <v>9.9999997764825994E-3</v>
      </c>
      <c r="Y199">
        <f t="shared" si="69"/>
        <v>0</v>
      </c>
      <c r="Z199" t="b">
        <f t="shared" si="80"/>
        <v>0</v>
      </c>
      <c r="AA199" t="b">
        <f t="shared" si="70"/>
        <v>0</v>
      </c>
      <c r="AB199">
        <v>0</v>
      </c>
      <c r="AD199" s="1">
        <v>497</v>
      </c>
      <c r="AE199" t="e">
        <f>VLOOKUP($AD199,excitation!$A$1:$CV$577,MATCH(C$2,excitation!$A$1:$CV$1,0),0)</f>
        <v>#N/A</v>
      </c>
      <c r="AF199" t="e">
        <f>VLOOKUP($AD199,emission!$A$1:$CV$577,MATCH($C$2,emission!$A$1:$CV$1,0),0)</f>
        <v>#N/A</v>
      </c>
      <c r="AG199">
        <f>VLOOKUP($AD199,excitation!$A$1:$CV$577,MATCH(C$3,excitation!$A$1:$CV$1,0),0)</f>
        <v>0</v>
      </c>
      <c r="AH199">
        <f>VLOOKUP($AD199,emission!$A$1:$CV$577,MATCH($C$3,emission!$A$1:$CV$1,0),0)</f>
        <v>0.69110000000000005</v>
      </c>
      <c r="AI199" t="e">
        <f>VLOOKUP($AD199,excitation!$A$1:$CV$577,MATCH(C$4,excitation!$A$1:$CV$1,0),0)</f>
        <v>#N/A</v>
      </c>
      <c r="AJ199" t="e">
        <f>VLOOKUP($AD199,emission!$A$1:$CV$577,MATCH($C$4,emission!$A$1:$CV$1,0),0)</f>
        <v>#N/A</v>
      </c>
      <c r="AK199">
        <f>VLOOKUP($AD199,excitation!$A$1:$CV$577,MATCH(C$5,excitation!$A$1:$CV$1,0),0)</f>
        <v>0.98829999999999996</v>
      </c>
      <c r="AL199">
        <f>VLOOKUP($AD199,emission!$A$1:$CV$577,MATCH($C$5,emission!$A$1:$CV$1,0),0)</f>
        <v>0.2016</v>
      </c>
      <c r="AM199">
        <f>VLOOKUP($AD199,excitation!$A$1:$CV$577,MATCH(C$6,excitation!$A$1:$CV$1,0),0)</f>
        <v>0.34620000000000001</v>
      </c>
      <c r="AN199">
        <f>VLOOKUP($AD199,emission!$A$1:$CV$577,MATCH($C$6,emission!$A$1:$CV$1,0),0)</f>
        <v>0</v>
      </c>
      <c r="AO199">
        <f>VLOOKUP($AD199,excitation!$A$1:$CV$577,MATCH(C$7,excitation!$A$1:$CV$1,0),0)</f>
        <v>0.19270000000000001</v>
      </c>
      <c r="AP199">
        <f>VLOOKUP($AD199,emission!$A$1:$CV$577,MATCH($C$7,emission!$A$1:$CV$1,0),0)</f>
        <v>0</v>
      </c>
      <c r="AQ199">
        <f>VLOOKUP($AD199,excitation!$A$1:$CV$577,MATCH(C$8,excitation!$A$1:$CV$1,0),0)</f>
        <v>6.54E-2</v>
      </c>
      <c r="AR199">
        <f>VLOOKUP($AD199,emission!$A$1:$CV$577,MATCH($C$8,emission!$A$1:$CV$1,0),0)</f>
        <v>0</v>
      </c>
      <c r="AS199" t="e">
        <f>VLOOKUP($AD199,excitation!$A$1:$CV$577,MATCH(C$9,excitation!$A$1:$CV$1,0),0)</f>
        <v>#N/A</v>
      </c>
      <c r="AT199" t="e">
        <f>VLOOKUP($AD199,emission!$A$1:$CV$577,MATCH($C$9,emission!$A$1:$CV$1,0),0)</f>
        <v>#N/A</v>
      </c>
      <c r="AU199">
        <f>VLOOKUP($AD199,excitation!$A$1:$CV$577,MATCH(C$10,excitation!$A$1:$CV$1,0),0)</f>
        <v>9.9999997764825994E-3</v>
      </c>
      <c r="AV199">
        <f>VLOOKUP($AD199,emission!$A$1:$CV$577,MATCH($C$10,emission!$A$1:$CV$1,0),0)</f>
        <v>0</v>
      </c>
      <c r="AW199" t="e">
        <f>VLOOKUP($AD199,excitation!$A$1:$CV$577,MATCH(C$11,excitation!$A$1:$CV$1,0),0)</f>
        <v>#N/A</v>
      </c>
      <c r="AX199" t="e">
        <f>VLOOKUP($AD199,emission!$A$1:$CV$577,MATCH($C$11,emission!$A$1:$CV$1,0),0)</f>
        <v>#N/A</v>
      </c>
    </row>
    <row r="200" spans="7:50" x14ac:dyDescent="0.25">
      <c r="G200">
        <v>498</v>
      </c>
      <c r="H200" t="b">
        <f t="shared" si="71"/>
        <v>0</v>
      </c>
      <c r="I200" t="b">
        <f t="shared" si="61"/>
        <v>0</v>
      </c>
      <c r="J200">
        <f t="shared" si="72"/>
        <v>0</v>
      </c>
      <c r="K200">
        <f t="shared" si="62"/>
        <v>0.68620000000000003</v>
      </c>
      <c r="L200" t="b">
        <f t="shared" si="73"/>
        <v>0</v>
      </c>
      <c r="M200" t="b">
        <f t="shared" si="63"/>
        <v>0</v>
      </c>
      <c r="N200">
        <f t="shared" si="74"/>
        <v>0.99760000000000004</v>
      </c>
      <c r="O200">
        <f t="shared" si="64"/>
        <v>0.23530000000000001</v>
      </c>
      <c r="P200">
        <f t="shared" si="75"/>
        <v>0.3569</v>
      </c>
      <c r="Q200">
        <f t="shared" si="65"/>
        <v>0</v>
      </c>
      <c r="R200">
        <f t="shared" si="76"/>
        <v>0.20180000000000001</v>
      </c>
      <c r="S200">
        <f t="shared" si="66"/>
        <v>0</v>
      </c>
      <c r="T200">
        <f t="shared" si="77"/>
        <v>6.8699999999999997E-2</v>
      </c>
      <c r="U200">
        <f t="shared" si="67"/>
        <v>0</v>
      </c>
      <c r="V200" t="b">
        <f t="shared" si="78"/>
        <v>0</v>
      </c>
      <c r="W200" t="b">
        <f t="shared" si="68"/>
        <v>0</v>
      </c>
      <c r="X200">
        <f t="shared" si="79"/>
        <v>9.9999997764825994E-3</v>
      </c>
      <c r="Y200">
        <f t="shared" si="69"/>
        <v>0</v>
      </c>
      <c r="Z200" t="b">
        <f t="shared" si="80"/>
        <v>0</v>
      </c>
      <c r="AA200" t="b">
        <f t="shared" si="70"/>
        <v>0</v>
      </c>
      <c r="AB200">
        <v>0</v>
      </c>
      <c r="AD200" s="1">
        <v>498</v>
      </c>
      <c r="AE200" t="e">
        <f>VLOOKUP($AD200,excitation!$A$1:$CV$577,MATCH(C$2,excitation!$A$1:$CV$1,0),0)</f>
        <v>#N/A</v>
      </c>
      <c r="AF200" t="e">
        <f>VLOOKUP($AD200,emission!$A$1:$CV$577,MATCH($C$2,emission!$A$1:$CV$1,0),0)</f>
        <v>#N/A</v>
      </c>
      <c r="AG200">
        <f>VLOOKUP($AD200,excitation!$A$1:$CV$577,MATCH(C$3,excitation!$A$1:$CV$1,0),0)</f>
        <v>0</v>
      </c>
      <c r="AH200">
        <f>VLOOKUP($AD200,emission!$A$1:$CV$577,MATCH($C$3,emission!$A$1:$CV$1,0),0)</f>
        <v>0.68620000000000003</v>
      </c>
      <c r="AI200" t="e">
        <f>VLOOKUP($AD200,excitation!$A$1:$CV$577,MATCH(C$4,excitation!$A$1:$CV$1,0),0)</f>
        <v>#N/A</v>
      </c>
      <c r="AJ200" t="e">
        <f>VLOOKUP($AD200,emission!$A$1:$CV$577,MATCH($C$4,emission!$A$1:$CV$1,0),0)</f>
        <v>#N/A</v>
      </c>
      <c r="AK200">
        <f>VLOOKUP($AD200,excitation!$A$1:$CV$577,MATCH(C$5,excitation!$A$1:$CV$1,0),0)</f>
        <v>0.99760000000000004</v>
      </c>
      <c r="AL200">
        <f>VLOOKUP($AD200,emission!$A$1:$CV$577,MATCH($C$5,emission!$A$1:$CV$1,0),0)</f>
        <v>0.23530000000000001</v>
      </c>
      <c r="AM200">
        <f>VLOOKUP($AD200,excitation!$A$1:$CV$577,MATCH(C$6,excitation!$A$1:$CV$1,0),0)</f>
        <v>0.3569</v>
      </c>
      <c r="AN200">
        <f>VLOOKUP($AD200,emission!$A$1:$CV$577,MATCH($C$6,emission!$A$1:$CV$1,0),0)</f>
        <v>0</v>
      </c>
      <c r="AO200">
        <f>VLOOKUP($AD200,excitation!$A$1:$CV$577,MATCH(C$7,excitation!$A$1:$CV$1,0),0)</f>
        <v>0.20180000000000001</v>
      </c>
      <c r="AP200">
        <f>VLOOKUP($AD200,emission!$A$1:$CV$577,MATCH($C$7,emission!$A$1:$CV$1,0),0)</f>
        <v>0</v>
      </c>
      <c r="AQ200">
        <f>VLOOKUP($AD200,excitation!$A$1:$CV$577,MATCH(C$8,excitation!$A$1:$CV$1,0),0)</f>
        <v>6.8699999999999997E-2</v>
      </c>
      <c r="AR200">
        <f>VLOOKUP($AD200,emission!$A$1:$CV$577,MATCH($C$8,emission!$A$1:$CV$1,0),0)</f>
        <v>0</v>
      </c>
      <c r="AS200" t="e">
        <f>VLOOKUP($AD200,excitation!$A$1:$CV$577,MATCH(C$9,excitation!$A$1:$CV$1,0),0)</f>
        <v>#N/A</v>
      </c>
      <c r="AT200" t="e">
        <f>VLOOKUP($AD200,emission!$A$1:$CV$577,MATCH($C$9,emission!$A$1:$CV$1,0),0)</f>
        <v>#N/A</v>
      </c>
      <c r="AU200">
        <f>VLOOKUP($AD200,excitation!$A$1:$CV$577,MATCH(C$10,excitation!$A$1:$CV$1,0),0)</f>
        <v>9.9999997764825994E-3</v>
      </c>
      <c r="AV200">
        <f>VLOOKUP($AD200,emission!$A$1:$CV$577,MATCH($C$10,emission!$A$1:$CV$1,0),0)</f>
        <v>0</v>
      </c>
      <c r="AW200" t="e">
        <f>VLOOKUP($AD200,excitation!$A$1:$CV$577,MATCH(C$11,excitation!$A$1:$CV$1,0),0)</f>
        <v>#N/A</v>
      </c>
      <c r="AX200" t="e">
        <f>VLOOKUP($AD200,emission!$A$1:$CV$577,MATCH($C$11,emission!$A$1:$CV$1,0),0)</f>
        <v>#N/A</v>
      </c>
    </row>
    <row r="201" spans="7:50" x14ac:dyDescent="0.25">
      <c r="G201">
        <v>499</v>
      </c>
      <c r="H201" t="b">
        <f t="shared" si="71"/>
        <v>0</v>
      </c>
      <c r="I201" t="b">
        <f t="shared" si="61"/>
        <v>0</v>
      </c>
      <c r="J201">
        <f t="shared" si="72"/>
        <v>0</v>
      </c>
      <c r="K201">
        <f t="shared" si="62"/>
        <v>0.67589999999999995</v>
      </c>
      <c r="L201" t="b">
        <f t="shared" si="73"/>
        <v>0</v>
      </c>
      <c r="M201" t="b">
        <f t="shared" si="63"/>
        <v>0</v>
      </c>
      <c r="N201">
        <f t="shared" si="74"/>
        <v>1</v>
      </c>
      <c r="O201">
        <f t="shared" si="64"/>
        <v>0.27229999999999999</v>
      </c>
      <c r="P201">
        <f t="shared" si="75"/>
        <v>0.36549999999999999</v>
      </c>
      <c r="Q201">
        <f t="shared" si="65"/>
        <v>0</v>
      </c>
      <c r="R201">
        <f t="shared" si="76"/>
        <v>0.21190000000000001</v>
      </c>
      <c r="S201">
        <f t="shared" si="66"/>
        <v>0</v>
      </c>
      <c r="T201">
        <f t="shared" si="77"/>
        <v>7.22E-2</v>
      </c>
      <c r="U201">
        <f t="shared" si="67"/>
        <v>0</v>
      </c>
      <c r="V201" t="b">
        <f t="shared" si="78"/>
        <v>0</v>
      </c>
      <c r="W201" t="b">
        <f t="shared" si="68"/>
        <v>0</v>
      </c>
      <c r="X201">
        <f t="shared" si="79"/>
        <v>9.9999997764825994E-3</v>
      </c>
      <c r="Y201">
        <f t="shared" si="69"/>
        <v>0</v>
      </c>
      <c r="Z201" t="b">
        <f t="shared" si="80"/>
        <v>0</v>
      </c>
      <c r="AA201" t="b">
        <f t="shared" si="70"/>
        <v>0</v>
      </c>
      <c r="AB201">
        <v>0</v>
      </c>
      <c r="AD201" s="1">
        <v>499</v>
      </c>
      <c r="AE201" t="e">
        <f>VLOOKUP($AD201,excitation!$A$1:$CV$577,MATCH(C$2,excitation!$A$1:$CV$1,0),0)</f>
        <v>#N/A</v>
      </c>
      <c r="AF201" t="e">
        <f>VLOOKUP($AD201,emission!$A$1:$CV$577,MATCH($C$2,emission!$A$1:$CV$1,0),0)</f>
        <v>#N/A</v>
      </c>
      <c r="AG201">
        <f>VLOOKUP($AD201,excitation!$A$1:$CV$577,MATCH(C$3,excitation!$A$1:$CV$1,0),0)</f>
        <v>0</v>
      </c>
      <c r="AH201">
        <f>VLOOKUP($AD201,emission!$A$1:$CV$577,MATCH($C$3,emission!$A$1:$CV$1,0),0)</f>
        <v>0.67589999999999995</v>
      </c>
      <c r="AI201" t="e">
        <f>VLOOKUP($AD201,excitation!$A$1:$CV$577,MATCH(C$4,excitation!$A$1:$CV$1,0),0)</f>
        <v>#N/A</v>
      </c>
      <c r="AJ201" t="e">
        <f>VLOOKUP($AD201,emission!$A$1:$CV$577,MATCH($C$4,emission!$A$1:$CV$1,0),0)</f>
        <v>#N/A</v>
      </c>
      <c r="AK201">
        <f>VLOOKUP($AD201,excitation!$A$1:$CV$577,MATCH(C$5,excitation!$A$1:$CV$1,0),0)</f>
        <v>1</v>
      </c>
      <c r="AL201">
        <f>VLOOKUP($AD201,emission!$A$1:$CV$577,MATCH($C$5,emission!$A$1:$CV$1,0),0)</f>
        <v>0.27229999999999999</v>
      </c>
      <c r="AM201">
        <f>VLOOKUP($AD201,excitation!$A$1:$CV$577,MATCH(C$6,excitation!$A$1:$CV$1,0),0)</f>
        <v>0.36549999999999999</v>
      </c>
      <c r="AN201">
        <f>VLOOKUP($AD201,emission!$A$1:$CV$577,MATCH($C$6,emission!$A$1:$CV$1,0),0)</f>
        <v>0</v>
      </c>
      <c r="AO201">
        <f>VLOOKUP($AD201,excitation!$A$1:$CV$577,MATCH(C$7,excitation!$A$1:$CV$1,0),0)</f>
        <v>0.21190000000000001</v>
      </c>
      <c r="AP201">
        <f>VLOOKUP($AD201,emission!$A$1:$CV$577,MATCH($C$7,emission!$A$1:$CV$1,0),0)</f>
        <v>0</v>
      </c>
      <c r="AQ201">
        <f>VLOOKUP($AD201,excitation!$A$1:$CV$577,MATCH(C$8,excitation!$A$1:$CV$1,0),0)</f>
        <v>7.22E-2</v>
      </c>
      <c r="AR201">
        <f>VLOOKUP($AD201,emission!$A$1:$CV$577,MATCH($C$8,emission!$A$1:$CV$1,0),0)</f>
        <v>0</v>
      </c>
      <c r="AS201" t="e">
        <f>VLOOKUP($AD201,excitation!$A$1:$CV$577,MATCH(C$9,excitation!$A$1:$CV$1,0),0)</f>
        <v>#N/A</v>
      </c>
      <c r="AT201" t="e">
        <f>VLOOKUP($AD201,emission!$A$1:$CV$577,MATCH($C$9,emission!$A$1:$CV$1,0),0)</f>
        <v>#N/A</v>
      </c>
      <c r="AU201">
        <f>VLOOKUP($AD201,excitation!$A$1:$CV$577,MATCH(C$10,excitation!$A$1:$CV$1,0),0)</f>
        <v>9.9999997764825994E-3</v>
      </c>
      <c r="AV201">
        <f>VLOOKUP($AD201,emission!$A$1:$CV$577,MATCH($C$10,emission!$A$1:$CV$1,0),0)</f>
        <v>0</v>
      </c>
      <c r="AW201" t="e">
        <f>VLOOKUP($AD201,excitation!$A$1:$CV$577,MATCH(C$11,excitation!$A$1:$CV$1,0),0)</f>
        <v>#N/A</v>
      </c>
      <c r="AX201" t="e">
        <f>VLOOKUP($AD201,emission!$A$1:$CV$577,MATCH($C$11,emission!$A$1:$CV$1,0),0)</f>
        <v>#N/A</v>
      </c>
    </row>
    <row r="202" spans="7:50" x14ac:dyDescent="0.25">
      <c r="G202">
        <v>500</v>
      </c>
      <c r="H202" t="b">
        <f t="shared" si="71"/>
        <v>0</v>
      </c>
      <c r="I202" t="b">
        <f t="shared" si="61"/>
        <v>0</v>
      </c>
      <c r="J202">
        <f t="shared" si="72"/>
        <v>0</v>
      </c>
      <c r="K202">
        <f t="shared" si="62"/>
        <v>0.66749999999999998</v>
      </c>
      <c r="L202" t="b">
        <f t="shared" si="73"/>
        <v>0</v>
      </c>
      <c r="M202" t="b">
        <f t="shared" si="63"/>
        <v>0</v>
      </c>
      <c r="N202">
        <f t="shared" si="74"/>
        <v>0.99819999999999998</v>
      </c>
      <c r="O202">
        <f t="shared" si="64"/>
        <v>0.31259999999999999</v>
      </c>
      <c r="P202">
        <f t="shared" si="75"/>
        <v>0.37490000000000001</v>
      </c>
      <c r="Q202">
        <f t="shared" si="65"/>
        <v>0</v>
      </c>
      <c r="R202">
        <f t="shared" si="76"/>
        <v>0.22370000000000001</v>
      </c>
      <c r="S202">
        <f t="shared" si="66"/>
        <v>0</v>
      </c>
      <c r="T202">
        <f t="shared" si="77"/>
        <v>7.4800000000000005E-2</v>
      </c>
      <c r="U202">
        <f t="shared" si="67"/>
        <v>0</v>
      </c>
      <c r="V202" t="b">
        <f t="shared" si="78"/>
        <v>0</v>
      </c>
      <c r="W202" t="b">
        <f t="shared" si="68"/>
        <v>0</v>
      </c>
      <c r="X202">
        <f t="shared" si="79"/>
        <v>9.9999997764825994E-3</v>
      </c>
      <c r="Y202">
        <f t="shared" si="69"/>
        <v>0</v>
      </c>
      <c r="Z202" t="b">
        <f t="shared" si="80"/>
        <v>0</v>
      </c>
      <c r="AA202" t="b">
        <f t="shared" si="70"/>
        <v>0</v>
      </c>
      <c r="AB202">
        <v>0</v>
      </c>
      <c r="AD202" s="1">
        <v>500</v>
      </c>
      <c r="AE202" t="e">
        <f>VLOOKUP($AD202,excitation!$A$1:$CV$577,MATCH(C$2,excitation!$A$1:$CV$1,0),0)</f>
        <v>#N/A</v>
      </c>
      <c r="AF202" t="e">
        <f>VLOOKUP($AD202,emission!$A$1:$CV$577,MATCH($C$2,emission!$A$1:$CV$1,0),0)</f>
        <v>#N/A</v>
      </c>
      <c r="AG202">
        <f>VLOOKUP($AD202,excitation!$A$1:$CV$577,MATCH(C$3,excitation!$A$1:$CV$1,0),0)</f>
        <v>0</v>
      </c>
      <c r="AH202">
        <f>VLOOKUP($AD202,emission!$A$1:$CV$577,MATCH($C$3,emission!$A$1:$CV$1,0),0)</f>
        <v>0.66749999999999998</v>
      </c>
      <c r="AI202" t="e">
        <f>VLOOKUP($AD202,excitation!$A$1:$CV$577,MATCH(C$4,excitation!$A$1:$CV$1,0),0)</f>
        <v>#N/A</v>
      </c>
      <c r="AJ202" t="e">
        <f>VLOOKUP($AD202,emission!$A$1:$CV$577,MATCH($C$4,emission!$A$1:$CV$1,0),0)</f>
        <v>#N/A</v>
      </c>
      <c r="AK202">
        <f>VLOOKUP($AD202,excitation!$A$1:$CV$577,MATCH(C$5,excitation!$A$1:$CV$1,0),0)</f>
        <v>0.99819999999999998</v>
      </c>
      <c r="AL202">
        <f>VLOOKUP($AD202,emission!$A$1:$CV$577,MATCH($C$5,emission!$A$1:$CV$1,0),0)</f>
        <v>0.31259999999999999</v>
      </c>
      <c r="AM202">
        <f>VLOOKUP($AD202,excitation!$A$1:$CV$577,MATCH(C$6,excitation!$A$1:$CV$1,0),0)</f>
        <v>0.37490000000000001</v>
      </c>
      <c r="AN202">
        <f>VLOOKUP($AD202,emission!$A$1:$CV$577,MATCH($C$6,emission!$A$1:$CV$1,0),0)</f>
        <v>0</v>
      </c>
      <c r="AO202">
        <f>VLOOKUP($AD202,excitation!$A$1:$CV$577,MATCH(C$7,excitation!$A$1:$CV$1,0),0)</f>
        <v>0.22370000000000001</v>
      </c>
      <c r="AP202">
        <f>VLOOKUP($AD202,emission!$A$1:$CV$577,MATCH($C$7,emission!$A$1:$CV$1,0),0)</f>
        <v>0</v>
      </c>
      <c r="AQ202">
        <f>VLOOKUP($AD202,excitation!$A$1:$CV$577,MATCH(C$8,excitation!$A$1:$CV$1,0),0)</f>
        <v>7.4800000000000005E-2</v>
      </c>
      <c r="AR202">
        <f>VLOOKUP($AD202,emission!$A$1:$CV$577,MATCH($C$8,emission!$A$1:$CV$1,0),0)</f>
        <v>0</v>
      </c>
      <c r="AS202" t="e">
        <f>VLOOKUP($AD202,excitation!$A$1:$CV$577,MATCH(C$9,excitation!$A$1:$CV$1,0),0)</f>
        <v>#N/A</v>
      </c>
      <c r="AT202" t="e">
        <f>VLOOKUP($AD202,emission!$A$1:$CV$577,MATCH($C$9,emission!$A$1:$CV$1,0),0)</f>
        <v>#N/A</v>
      </c>
      <c r="AU202">
        <f>VLOOKUP($AD202,excitation!$A$1:$CV$577,MATCH(C$10,excitation!$A$1:$CV$1,0),0)</f>
        <v>9.9999997764825994E-3</v>
      </c>
      <c r="AV202">
        <f>VLOOKUP($AD202,emission!$A$1:$CV$577,MATCH($C$10,emission!$A$1:$CV$1,0),0)</f>
        <v>0</v>
      </c>
      <c r="AW202" t="e">
        <f>VLOOKUP($AD202,excitation!$A$1:$CV$577,MATCH(C$11,excitation!$A$1:$CV$1,0),0)</f>
        <v>#N/A</v>
      </c>
      <c r="AX202" t="e">
        <f>VLOOKUP($AD202,emission!$A$1:$CV$577,MATCH($C$11,emission!$A$1:$CV$1,0),0)</f>
        <v>#N/A</v>
      </c>
    </row>
    <row r="203" spans="7:50" x14ac:dyDescent="0.25">
      <c r="G203">
        <v>501</v>
      </c>
      <c r="H203" t="b">
        <f t="shared" si="71"/>
        <v>0</v>
      </c>
      <c r="I203" t="b">
        <f t="shared" si="61"/>
        <v>0</v>
      </c>
      <c r="J203">
        <f t="shared" si="72"/>
        <v>0</v>
      </c>
      <c r="K203">
        <f t="shared" si="62"/>
        <v>0.64810000000000001</v>
      </c>
      <c r="L203" t="b">
        <f t="shared" si="73"/>
        <v>0</v>
      </c>
      <c r="M203" t="b">
        <f t="shared" si="63"/>
        <v>0</v>
      </c>
      <c r="N203">
        <f t="shared" si="74"/>
        <v>0.98939999999999995</v>
      </c>
      <c r="O203">
        <f t="shared" si="64"/>
        <v>0.35510000000000003</v>
      </c>
      <c r="P203">
        <f t="shared" si="75"/>
        <v>0.3821</v>
      </c>
      <c r="Q203">
        <f t="shared" si="65"/>
        <v>0</v>
      </c>
      <c r="R203">
        <f t="shared" si="76"/>
        <v>0.23319999999999999</v>
      </c>
      <c r="S203">
        <f t="shared" si="66"/>
        <v>0</v>
      </c>
      <c r="T203">
        <f t="shared" si="77"/>
        <v>7.6799999999999993E-2</v>
      </c>
      <c r="U203">
        <f t="shared" si="67"/>
        <v>0</v>
      </c>
      <c r="V203" t="b">
        <f t="shared" si="78"/>
        <v>0</v>
      </c>
      <c r="W203" t="b">
        <f t="shared" si="68"/>
        <v>0</v>
      </c>
      <c r="X203">
        <f t="shared" si="79"/>
        <v>9.9999997764825994E-3</v>
      </c>
      <c r="Y203">
        <f t="shared" si="69"/>
        <v>0</v>
      </c>
      <c r="Z203" t="b">
        <f t="shared" si="80"/>
        <v>0</v>
      </c>
      <c r="AA203" t="b">
        <f t="shared" si="70"/>
        <v>0</v>
      </c>
      <c r="AB203">
        <v>0</v>
      </c>
      <c r="AD203" s="1">
        <v>501</v>
      </c>
      <c r="AE203" t="e">
        <f>VLOOKUP($AD203,excitation!$A$1:$CV$577,MATCH(C$2,excitation!$A$1:$CV$1,0),0)</f>
        <v>#N/A</v>
      </c>
      <c r="AF203" t="e">
        <f>VLOOKUP($AD203,emission!$A$1:$CV$577,MATCH($C$2,emission!$A$1:$CV$1,0),0)</f>
        <v>#N/A</v>
      </c>
      <c r="AG203">
        <f>VLOOKUP($AD203,excitation!$A$1:$CV$577,MATCH(C$3,excitation!$A$1:$CV$1,0),0)</f>
        <v>0</v>
      </c>
      <c r="AH203">
        <f>VLOOKUP($AD203,emission!$A$1:$CV$577,MATCH($C$3,emission!$A$1:$CV$1,0),0)</f>
        <v>0.64810000000000001</v>
      </c>
      <c r="AI203" t="e">
        <f>VLOOKUP($AD203,excitation!$A$1:$CV$577,MATCH(C$4,excitation!$A$1:$CV$1,0),0)</f>
        <v>#N/A</v>
      </c>
      <c r="AJ203" t="e">
        <f>VLOOKUP($AD203,emission!$A$1:$CV$577,MATCH($C$4,emission!$A$1:$CV$1,0),0)</f>
        <v>#N/A</v>
      </c>
      <c r="AK203">
        <f>VLOOKUP($AD203,excitation!$A$1:$CV$577,MATCH(C$5,excitation!$A$1:$CV$1,0),0)</f>
        <v>0.98939999999999995</v>
      </c>
      <c r="AL203">
        <f>VLOOKUP($AD203,emission!$A$1:$CV$577,MATCH($C$5,emission!$A$1:$CV$1,0),0)</f>
        <v>0.35510000000000003</v>
      </c>
      <c r="AM203">
        <f>VLOOKUP($AD203,excitation!$A$1:$CV$577,MATCH(C$6,excitation!$A$1:$CV$1,0),0)</f>
        <v>0.3821</v>
      </c>
      <c r="AN203">
        <f>VLOOKUP($AD203,emission!$A$1:$CV$577,MATCH($C$6,emission!$A$1:$CV$1,0),0)</f>
        <v>0</v>
      </c>
      <c r="AO203">
        <f>VLOOKUP($AD203,excitation!$A$1:$CV$577,MATCH(C$7,excitation!$A$1:$CV$1,0),0)</f>
        <v>0.23319999999999999</v>
      </c>
      <c r="AP203">
        <f>VLOOKUP($AD203,emission!$A$1:$CV$577,MATCH($C$7,emission!$A$1:$CV$1,0),0)</f>
        <v>0</v>
      </c>
      <c r="AQ203">
        <f>VLOOKUP($AD203,excitation!$A$1:$CV$577,MATCH(C$8,excitation!$A$1:$CV$1,0),0)</f>
        <v>7.6799999999999993E-2</v>
      </c>
      <c r="AR203">
        <f>VLOOKUP($AD203,emission!$A$1:$CV$577,MATCH($C$8,emission!$A$1:$CV$1,0),0)</f>
        <v>0</v>
      </c>
      <c r="AS203" t="e">
        <f>VLOOKUP($AD203,excitation!$A$1:$CV$577,MATCH(C$9,excitation!$A$1:$CV$1,0),0)</f>
        <v>#N/A</v>
      </c>
      <c r="AT203" t="e">
        <f>VLOOKUP($AD203,emission!$A$1:$CV$577,MATCH($C$9,emission!$A$1:$CV$1,0),0)</f>
        <v>#N/A</v>
      </c>
      <c r="AU203">
        <f>VLOOKUP($AD203,excitation!$A$1:$CV$577,MATCH(C$10,excitation!$A$1:$CV$1,0),0)</f>
        <v>9.9999997764825994E-3</v>
      </c>
      <c r="AV203">
        <f>VLOOKUP($AD203,emission!$A$1:$CV$577,MATCH($C$10,emission!$A$1:$CV$1,0),0)</f>
        <v>0</v>
      </c>
      <c r="AW203" t="e">
        <f>VLOOKUP($AD203,excitation!$A$1:$CV$577,MATCH(C$11,excitation!$A$1:$CV$1,0),0)</f>
        <v>#N/A</v>
      </c>
      <c r="AX203" t="e">
        <f>VLOOKUP($AD203,emission!$A$1:$CV$577,MATCH($C$11,emission!$A$1:$CV$1,0),0)</f>
        <v>#N/A</v>
      </c>
    </row>
    <row r="204" spans="7:50" x14ac:dyDescent="0.25">
      <c r="G204">
        <v>502</v>
      </c>
      <c r="H204" t="b">
        <f t="shared" si="71"/>
        <v>0</v>
      </c>
      <c r="I204" t="b">
        <f t="shared" si="61"/>
        <v>0</v>
      </c>
      <c r="J204">
        <f t="shared" si="72"/>
        <v>0</v>
      </c>
      <c r="K204">
        <f t="shared" si="62"/>
        <v>0.64670000000000005</v>
      </c>
      <c r="L204" t="b">
        <f t="shared" si="73"/>
        <v>0</v>
      </c>
      <c r="M204" t="b">
        <f t="shared" si="63"/>
        <v>0</v>
      </c>
      <c r="N204">
        <f t="shared" si="74"/>
        <v>0.97460000000000002</v>
      </c>
      <c r="O204">
        <f t="shared" si="64"/>
        <v>0.40050000000000002</v>
      </c>
      <c r="P204">
        <f t="shared" si="75"/>
        <v>0.39</v>
      </c>
      <c r="Q204">
        <f t="shared" si="65"/>
        <v>0</v>
      </c>
      <c r="R204">
        <f t="shared" si="76"/>
        <v>0.2472</v>
      </c>
      <c r="S204">
        <f t="shared" si="66"/>
        <v>0</v>
      </c>
      <c r="T204">
        <f t="shared" si="77"/>
        <v>8.0600000000000005E-2</v>
      </c>
      <c r="U204">
        <f t="shared" si="67"/>
        <v>0</v>
      </c>
      <c r="V204" t="b">
        <f t="shared" si="78"/>
        <v>0</v>
      </c>
      <c r="W204" t="b">
        <f t="shared" si="68"/>
        <v>0</v>
      </c>
      <c r="X204">
        <f t="shared" si="79"/>
        <v>9.9999997764825994E-3</v>
      </c>
      <c r="Y204">
        <f t="shared" si="69"/>
        <v>0</v>
      </c>
      <c r="Z204" t="b">
        <f t="shared" si="80"/>
        <v>0</v>
      </c>
      <c r="AA204" t="b">
        <f t="shared" si="70"/>
        <v>0</v>
      </c>
      <c r="AB204">
        <v>0</v>
      </c>
      <c r="AD204" s="1">
        <v>502</v>
      </c>
      <c r="AE204" t="e">
        <f>VLOOKUP($AD204,excitation!$A$1:$CV$577,MATCH(C$2,excitation!$A$1:$CV$1,0),0)</f>
        <v>#N/A</v>
      </c>
      <c r="AF204" t="e">
        <f>VLOOKUP($AD204,emission!$A$1:$CV$577,MATCH($C$2,emission!$A$1:$CV$1,0),0)</f>
        <v>#N/A</v>
      </c>
      <c r="AG204">
        <f>VLOOKUP($AD204,excitation!$A$1:$CV$577,MATCH(C$3,excitation!$A$1:$CV$1,0),0)</f>
        <v>0</v>
      </c>
      <c r="AH204">
        <f>VLOOKUP($AD204,emission!$A$1:$CV$577,MATCH($C$3,emission!$A$1:$CV$1,0),0)</f>
        <v>0.64670000000000005</v>
      </c>
      <c r="AI204" t="e">
        <f>VLOOKUP($AD204,excitation!$A$1:$CV$577,MATCH(C$4,excitation!$A$1:$CV$1,0),0)</f>
        <v>#N/A</v>
      </c>
      <c r="AJ204" t="e">
        <f>VLOOKUP($AD204,emission!$A$1:$CV$577,MATCH($C$4,emission!$A$1:$CV$1,0),0)</f>
        <v>#N/A</v>
      </c>
      <c r="AK204">
        <f>VLOOKUP($AD204,excitation!$A$1:$CV$577,MATCH(C$5,excitation!$A$1:$CV$1,0),0)</f>
        <v>0.97460000000000002</v>
      </c>
      <c r="AL204">
        <f>VLOOKUP($AD204,emission!$A$1:$CV$577,MATCH($C$5,emission!$A$1:$CV$1,0),0)</f>
        <v>0.40050000000000002</v>
      </c>
      <c r="AM204">
        <f>VLOOKUP($AD204,excitation!$A$1:$CV$577,MATCH(C$6,excitation!$A$1:$CV$1,0),0)</f>
        <v>0.39</v>
      </c>
      <c r="AN204">
        <f>VLOOKUP($AD204,emission!$A$1:$CV$577,MATCH($C$6,emission!$A$1:$CV$1,0),0)</f>
        <v>0</v>
      </c>
      <c r="AO204">
        <f>VLOOKUP($AD204,excitation!$A$1:$CV$577,MATCH(C$7,excitation!$A$1:$CV$1,0),0)</f>
        <v>0.2472</v>
      </c>
      <c r="AP204">
        <f>VLOOKUP($AD204,emission!$A$1:$CV$577,MATCH($C$7,emission!$A$1:$CV$1,0),0)</f>
        <v>0</v>
      </c>
      <c r="AQ204">
        <f>VLOOKUP($AD204,excitation!$A$1:$CV$577,MATCH(C$8,excitation!$A$1:$CV$1,0),0)</f>
        <v>8.0600000000000005E-2</v>
      </c>
      <c r="AR204">
        <f>VLOOKUP($AD204,emission!$A$1:$CV$577,MATCH($C$8,emission!$A$1:$CV$1,0),0)</f>
        <v>0</v>
      </c>
      <c r="AS204" t="e">
        <f>VLOOKUP($AD204,excitation!$A$1:$CV$577,MATCH(C$9,excitation!$A$1:$CV$1,0),0)</f>
        <v>#N/A</v>
      </c>
      <c r="AT204" t="e">
        <f>VLOOKUP($AD204,emission!$A$1:$CV$577,MATCH($C$9,emission!$A$1:$CV$1,0),0)</f>
        <v>#N/A</v>
      </c>
      <c r="AU204">
        <f>VLOOKUP($AD204,excitation!$A$1:$CV$577,MATCH(C$10,excitation!$A$1:$CV$1,0),0)</f>
        <v>9.9999997764825994E-3</v>
      </c>
      <c r="AV204">
        <f>VLOOKUP($AD204,emission!$A$1:$CV$577,MATCH($C$10,emission!$A$1:$CV$1,0),0)</f>
        <v>0</v>
      </c>
      <c r="AW204" t="e">
        <f>VLOOKUP($AD204,excitation!$A$1:$CV$577,MATCH(C$11,excitation!$A$1:$CV$1,0),0)</f>
        <v>#N/A</v>
      </c>
      <c r="AX204" t="e">
        <f>VLOOKUP($AD204,emission!$A$1:$CV$577,MATCH($C$11,emission!$A$1:$CV$1,0),0)</f>
        <v>#N/A</v>
      </c>
    </row>
    <row r="205" spans="7:50" x14ac:dyDescent="0.25">
      <c r="G205">
        <v>503</v>
      </c>
      <c r="H205" t="b">
        <f t="shared" si="71"/>
        <v>0</v>
      </c>
      <c r="I205" t="b">
        <f t="shared" si="61"/>
        <v>0</v>
      </c>
      <c r="J205">
        <f t="shared" si="72"/>
        <v>0</v>
      </c>
      <c r="K205">
        <f t="shared" si="62"/>
        <v>0.63249999999999995</v>
      </c>
      <c r="L205" t="b">
        <f t="shared" si="73"/>
        <v>0</v>
      </c>
      <c r="M205" t="b">
        <f t="shared" si="63"/>
        <v>0</v>
      </c>
      <c r="N205">
        <f t="shared" si="74"/>
        <v>0.9546</v>
      </c>
      <c r="O205">
        <f t="shared" si="64"/>
        <v>0.44650000000000001</v>
      </c>
      <c r="P205">
        <f t="shared" si="75"/>
        <v>0.39729999999999999</v>
      </c>
      <c r="Q205">
        <f t="shared" si="65"/>
        <v>0</v>
      </c>
      <c r="R205">
        <f t="shared" si="76"/>
        <v>0.2581</v>
      </c>
      <c r="S205">
        <f t="shared" si="66"/>
        <v>0</v>
      </c>
      <c r="T205">
        <f t="shared" si="77"/>
        <v>8.2299999999999998E-2</v>
      </c>
      <c r="U205">
        <f t="shared" si="67"/>
        <v>0</v>
      </c>
      <c r="V205" t="b">
        <f t="shared" si="78"/>
        <v>0</v>
      </c>
      <c r="W205" t="b">
        <f t="shared" si="68"/>
        <v>0</v>
      </c>
      <c r="X205">
        <f t="shared" si="79"/>
        <v>9.9999997764825994E-3</v>
      </c>
      <c r="Y205">
        <f t="shared" si="69"/>
        <v>0</v>
      </c>
      <c r="Z205" t="b">
        <f t="shared" si="80"/>
        <v>0</v>
      </c>
      <c r="AA205" t="b">
        <f t="shared" si="70"/>
        <v>0</v>
      </c>
      <c r="AB205">
        <v>0</v>
      </c>
      <c r="AD205" s="1">
        <v>503</v>
      </c>
      <c r="AE205" t="e">
        <f>VLOOKUP($AD205,excitation!$A$1:$CV$577,MATCH(C$2,excitation!$A$1:$CV$1,0),0)</f>
        <v>#N/A</v>
      </c>
      <c r="AF205" t="e">
        <f>VLOOKUP($AD205,emission!$A$1:$CV$577,MATCH($C$2,emission!$A$1:$CV$1,0),0)</f>
        <v>#N/A</v>
      </c>
      <c r="AG205">
        <f>VLOOKUP($AD205,excitation!$A$1:$CV$577,MATCH(C$3,excitation!$A$1:$CV$1,0),0)</f>
        <v>0</v>
      </c>
      <c r="AH205">
        <f>VLOOKUP($AD205,emission!$A$1:$CV$577,MATCH($C$3,emission!$A$1:$CV$1,0),0)</f>
        <v>0.63249999999999995</v>
      </c>
      <c r="AI205" t="e">
        <f>VLOOKUP($AD205,excitation!$A$1:$CV$577,MATCH(C$4,excitation!$A$1:$CV$1,0),0)</f>
        <v>#N/A</v>
      </c>
      <c r="AJ205" t="e">
        <f>VLOOKUP($AD205,emission!$A$1:$CV$577,MATCH($C$4,emission!$A$1:$CV$1,0),0)</f>
        <v>#N/A</v>
      </c>
      <c r="AK205">
        <f>VLOOKUP($AD205,excitation!$A$1:$CV$577,MATCH(C$5,excitation!$A$1:$CV$1,0),0)</f>
        <v>0.9546</v>
      </c>
      <c r="AL205">
        <f>VLOOKUP($AD205,emission!$A$1:$CV$577,MATCH($C$5,emission!$A$1:$CV$1,0),0)</f>
        <v>0.44650000000000001</v>
      </c>
      <c r="AM205">
        <f>VLOOKUP($AD205,excitation!$A$1:$CV$577,MATCH(C$6,excitation!$A$1:$CV$1,0),0)</f>
        <v>0.39729999999999999</v>
      </c>
      <c r="AN205">
        <f>VLOOKUP($AD205,emission!$A$1:$CV$577,MATCH($C$6,emission!$A$1:$CV$1,0),0)</f>
        <v>0</v>
      </c>
      <c r="AO205">
        <f>VLOOKUP($AD205,excitation!$A$1:$CV$577,MATCH(C$7,excitation!$A$1:$CV$1,0),0)</f>
        <v>0.2581</v>
      </c>
      <c r="AP205">
        <f>VLOOKUP($AD205,emission!$A$1:$CV$577,MATCH($C$7,emission!$A$1:$CV$1,0),0)</f>
        <v>0</v>
      </c>
      <c r="AQ205">
        <f>VLOOKUP($AD205,excitation!$A$1:$CV$577,MATCH(C$8,excitation!$A$1:$CV$1,0),0)</f>
        <v>8.2299999999999998E-2</v>
      </c>
      <c r="AR205">
        <f>VLOOKUP($AD205,emission!$A$1:$CV$577,MATCH($C$8,emission!$A$1:$CV$1,0),0)</f>
        <v>0</v>
      </c>
      <c r="AS205" t="e">
        <f>VLOOKUP($AD205,excitation!$A$1:$CV$577,MATCH(C$9,excitation!$A$1:$CV$1,0),0)</f>
        <v>#N/A</v>
      </c>
      <c r="AT205" t="e">
        <f>VLOOKUP($AD205,emission!$A$1:$CV$577,MATCH($C$9,emission!$A$1:$CV$1,0),0)</f>
        <v>#N/A</v>
      </c>
      <c r="AU205">
        <f>VLOOKUP($AD205,excitation!$A$1:$CV$577,MATCH(C$10,excitation!$A$1:$CV$1,0),0)</f>
        <v>9.9999997764825994E-3</v>
      </c>
      <c r="AV205">
        <f>VLOOKUP($AD205,emission!$A$1:$CV$577,MATCH($C$10,emission!$A$1:$CV$1,0),0)</f>
        <v>0</v>
      </c>
      <c r="AW205" t="e">
        <f>VLOOKUP($AD205,excitation!$A$1:$CV$577,MATCH(C$11,excitation!$A$1:$CV$1,0),0)</f>
        <v>#N/A</v>
      </c>
      <c r="AX205" t="e">
        <f>VLOOKUP($AD205,emission!$A$1:$CV$577,MATCH($C$11,emission!$A$1:$CV$1,0),0)</f>
        <v>#N/A</v>
      </c>
    </row>
    <row r="206" spans="7:50" x14ac:dyDescent="0.25">
      <c r="G206">
        <v>504</v>
      </c>
      <c r="H206" t="b">
        <f t="shared" si="71"/>
        <v>0</v>
      </c>
      <c r="I206" t="b">
        <f t="shared" si="61"/>
        <v>0</v>
      </c>
      <c r="J206">
        <f t="shared" si="72"/>
        <v>0</v>
      </c>
      <c r="K206">
        <f t="shared" si="62"/>
        <v>0.61799999999999999</v>
      </c>
      <c r="L206" t="b">
        <f t="shared" si="73"/>
        <v>0</v>
      </c>
      <c r="M206" t="b">
        <f t="shared" si="63"/>
        <v>0</v>
      </c>
      <c r="N206">
        <f t="shared" si="74"/>
        <v>0.92869999999999997</v>
      </c>
      <c r="O206">
        <f t="shared" si="64"/>
        <v>0.49659999999999999</v>
      </c>
      <c r="P206">
        <f t="shared" si="75"/>
        <v>0.40429999999999999</v>
      </c>
      <c r="Q206">
        <f t="shared" si="65"/>
        <v>0</v>
      </c>
      <c r="R206">
        <f t="shared" si="76"/>
        <v>0.2752</v>
      </c>
      <c r="S206">
        <f t="shared" si="66"/>
        <v>0</v>
      </c>
      <c r="T206">
        <f t="shared" si="77"/>
        <v>8.6999999999999994E-2</v>
      </c>
      <c r="U206">
        <f t="shared" si="67"/>
        <v>0</v>
      </c>
      <c r="V206" t="b">
        <f t="shared" si="78"/>
        <v>0</v>
      </c>
      <c r="W206" t="b">
        <f t="shared" si="68"/>
        <v>0</v>
      </c>
      <c r="X206">
        <f t="shared" si="79"/>
        <v>9.9999997764825994E-3</v>
      </c>
      <c r="Y206">
        <f t="shared" si="69"/>
        <v>0</v>
      </c>
      <c r="Z206" t="b">
        <f t="shared" si="80"/>
        <v>0</v>
      </c>
      <c r="AA206" t="b">
        <f t="shared" si="70"/>
        <v>0</v>
      </c>
      <c r="AB206">
        <v>0</v>
      </c>
      <c r="AD206" s="1">
        <v>504</v>
      </c>
      <c r="AE206" t="e">
        <f>VLOOKUP($AD206,excitation!$A$1:$CV$577,MATCH(C$2,excitation!$A$1:$CV$1,0),0)</f>
        <v>#N/A</v>
      </c>
      <c r="AF206" t="e">
        <f>VLOOKUP($AD206,emission!$A$1:$CV$577,MATCH($C$2,emission!$A$1:$CV$1,0),0)</f>
        <v>#N/A</v>
      </c>
      <c r="AG206">
        <f>VLOOKUP($AD206,excitation!$A$1:$CV$577,MATCH(C$3,excitation!$A$1:$CV$1,0),0)</f>
        <v>0</v>
      </c>
      <c r="AH206">
        <f>VLOOKUP($AD206,emission!$A$1:$CV$577,MATCH($C$3,emission!$A$1:$CV$1,0),0)</f>
        <v>0.61799999999999999</v>
      </c>
      <c r="AI206" t="e">
        <f>VLOOKUP($AD206,excitation!$A$1:$CV$577,MATCH(C$4,excitation!$A$1:$CV$1,0),0)</f>
        <v>#N/A</v>
      </c>
      <c r="AJ206" t="e">
        <f>VLOOKUP($AD206,emission!$A$1:$CV$577,MATCH($C$4,emission!$A$1:$CV$1,0),0)</f>
        <v>#N/A</v>
      </c>
      <c r="AK206">
        <f>VLOOKUP($AD206,excitation!$A$1:$CV$577,MATCH(C$5,excitation!$A$1:$CV$1,0),0)</f>
        <v>0.92869999999999997</v>
      </c>
      <c r="AL206">
        <f>VLOOKUP($AD206,emission!$A$1:$CV$577,MATCH($C$5,emission!$A$1:$CV$1,0),0)</f>
        <v>0.49659999999999999</v>
      </c>
      <c r="AM206">
        <f>VLOOKUP($AD206,excitation!$A$1:$CV$577,MATCH(C$6,excitation!$A$1:$CV$1,0),0)</f>
        <v>0.40429999999999999</v>
      </c>
      <c r="AN206">
        <f>VLOOKUP($AD206,emission!$A$1:$CV$577,MATCH($C$6,emission!$A$1:$CV$1,0),0)</f>
        <v>0</v>
      </c>
      <c r="AO206">
        <f>VLOOKUP($AD206,excitation!$A$1:$CV$577,MATCH(C$7,excitation!$A$1:$CV$1,0),0)</f>
        <v>0.2752</v>
      </c>
      <c r="AP206">
        <f>VLOOKUP($AD206,emission!$A$1:$CV$577,MATCH($C$7,emission!$A$1:$CV$1,0),0)</f>
        <v>0</v>
      </c>
      <c r="AQ206">
        <f>VLOOKUP($AD206,excitation!$A$1:$CV$577,MATCH(C$8,excitation!$A$1:$CV$1,0),0)</f>
        <v>8.6999999999999994E-2</v>
      </c>
      <c r="AR206">
        <f>VLOOKUP($AD206,emission!$A$1:$CV$577,MATCH($C$8,emission!$A$1:$CV$1,0),0)</f>
        <v>0</v>
      </c>
      <c r="AS206" t="e">
        <f>VLOOKUP($AD206,excitation!$A$1:$CV$577,MATCH(C$9,excitation!$A$1:$CV$1,0),0)</f>
        <v>#N/A</v>
      </c>
      <c r="AT206" t="e">
        <f>VLOOKUP($AD206,emission!$A$1:$CV$577,MATCH($C$9,emission!$A$1:$CV$1,0),0)</f>
        <v>#N/A</v>
      </c>
      <c r="AU206">
        <f>VLOOKUP($AD206,excitation!$A$1:$CV$577,MATCH(C$10,excitation!$A$1:$CV$1,0),0)</f>
        <v>9.9999997764825994E-3</v>
      </c>
      <c r="AV206">
        <f>VLOOKUP($AD206,emission!$A$1:$CV$577,MATCH($C$10,emission!$A$1:$CV$1,0),0)</f>
        <v>0</v>
      </c>
      <c r="AW206" t="e">
        <f>VLOOKUP($AD206,excitation!$A$1:$CV$577,MATCH(C$11,excitation!$A$1:$CV$1,0),0)</f>
        <v>#N/A</v>
      </c>
      <c r="AX206" t="e">
        <f>VLOOKUP($AD206,emission!$A$1:$CV$577,MATCH($C$11,emission!$A$1:$CV$1,0),0)</f>
        <v>#N/A</v>
      </c>
    </row>
    <row r="207" spans="7:50" x14ac:dyDescent="0.25">
      <c r="G207">
        <v>505</v>
      </c>
      <c r="H207" t="b">
        <f t="shared" si="71"/>
        <v>0</v>
      </c>
      <c r="I207" t="b">
        <f t="shared" si="61"/>
        <v>0</v>
      </c>
      <c r="J207">
        <f t="shared" si="72"/>
        <v>0</v>
      </c>
      <c r="K207">
        <f t="shared" si="62"/>
        <v>0.6099</v>
      </c>
      <c r="L207" t="b">
        <f t="shared" si="73"/>
        <v>0</v>
      </c>
      <c r="M207" t="b">
        <f t="shared" si="63"/>
        <v>0</v>
      </c>
      <c r="N207">
        <f t="shared" si="74"/>
        <v>0.89759999999999995</v>
      </c>
      <c r="O207">
        <f t="shared" si="64"/>
        <v>0.54469999999999996</v>
      </c>
      <c r="P207">
        <f t="shared" si="75"/>
        <v>0.41089999999999999</v>
      </c>
      <c r="Q207">
        <f t="shared" si="65"/>
        <v>0</v>
      </c>
      <c r="R207">
        <f t="shared" si="76"/>
        <v>0.2893</v>
      </c>
      <c r="S207">
        <f t="shared" si="66"/>
        <v>0</v>
      </c>
      <c r="T207">
        <f t="shared" si="77"/>
        <v>8.9200000000000002E-2</v>
      </c>
      <c r="U207">
        <f t="shared" si="67"/>
        <v>0</v>
      </c>
      <c r="V207" t="b">
        <f t="shared" si="78"/>
        <v>0</v>
      </c>
      <c r="W207" t="b">
        <f t="shared" si="68"/>
        <v>0</v>
      </c>
      <c r="X207">
        <f t="shared" si="79"/>
        <v>9.9999997764825994E-3</v>
      </c>
      <c r="Y207">
        <f t="shared" si="69"/>
        <v>0</v>
      </c>
      <c r="Z207" t="b">
        <f t="shared" si="80"/>
        <v>0</v>
      </c>
      <c r="AA207" t="b">
        <f t="shared" si="70"/>
        <v>0</v>
      </c>
      <c r="AB207">
        <v>0</v>
      </c>
      <c r="AD207" s="1">
        <v>505</v>
      </c>
      <c r="AE207" t="e">
        <f>VLOOKUP($AD207,excitation!$A$1:$CV$577,MATCH(C$2,excitation!$A$1:$CV$1,0),0)</f>
        <v>#N/A</v>
      </c>
      <c r="AF207" t="e">
        <f>VLOOKUP($AD207,emission!$A$1:$CV$577,MATCH($C$2,emission!$A$1:$CV$1,0),0)</f>
        <v>#N/A</v>
      </c>
      <c r="AG207">
        <f>VLOOKUP($AD207,excitation!$A$1:$CV$577,MATCH(C$3,excitation!$A$1:$CV$1,0),0)</f>
        <v>0</v>
      </c>
      <c r="AH207">
        <f>VLOOKUP($AD207,emission!$A$1:$CV$577,MATCH($C$3,emission!$A$1:$CV$1,0),0)</f>
        <v>0.6099</v>
      </c>
      <c r="AI207" t="e">
        <f>VLOOKUP($AD207,excitation!$A$1:$CV$577,MATCH(C$4,excitation!$A$1:$CV$1,0),0)</f>
        <v>#N/A</v>
      </c>
      <c r="AJ207" t="e">
        <f>VLOOKUP($AD207,emission!$A$1:$CV$577,MATCH($C$4,emission!$A$1:$CV$1,0),0)</f>
        <v>#N/A</v>
      </c>
      <c r="AK207">
        <f>VLOOKUP($AD207,excitation!$A$1:$CV$577,MATCH(C$5,excitation!$A$1:$CV$1,0),0)</f>
        <v>0.89759999999999995</v>
      </c>
      <c r="AL207">
        <f>VLOOKUP($AD207,emission!$A$1:$CV$577,MATCH($C$5,emission!$A$1:$CV$1,0),0)</f>
        <v>0.54469999999999996</v>
      </c>
      <c r="AM207">
        <f>VLOOKUP($AD207,excitation!$A$1:$CV$577,MATCH(C$6,excitation!$A$1:$CV$1,0),0)</f>
        <v>0.41089999999999999</v>
      </c>
      <c r="AN207">
        <f>VLOOKUP($AD207,emission!$A$1:$CV$577,MATCH($C$6,emission!$A$1:$CV$1,0),0)</f>
        <v>0</v>
      </c>
      <c r="AO207">
        <f>VLOOKUP($AD207,excitation!$A$1:$CV$577,MATCH(C$7,excitation!$A$1:$CV$1,0),0)</f>
        <v>0.2893</v>
      </c>
      <c r="AP207">
        <f>VLOOKUP($AD207,emission!$A$1:$CV$577,MATCH($C$7,emission!$A$1:$CV$1,0),0)</f>
        <v>0</v>
      </c>
      <c r="AQ207">
        <f>VLOOKUP($AD207,excitation!$A$1:$CV$577,MATCH(C$8,excitation!$A$1:$CV$1,0),0)</f>
        <v>8.9200000000000002E-2</v>
      </c>
      <c r="AR207">
        <f>VLOOKUP($AD207,emission!$A$1:$CV$577,MATCH($C$8,emission!$A$1:$CV$1,0),0)</f>
        <v>0</v>
      </c>
      <c r="AS207" t="e">
        <f>VLOOKUP($AD207,excitation!$A$1:$CV$577,MATCH(C$9,excitation!$A$1:$CV$1,0),0)</f>
        <v>#N/A</v>
      </c>
      <c r="AT207" t="e">
        <f>VLOOKUP($AD207,emission!$A$1:$CV$577,MATCH($C$9,emission!$A$1:$CV$1,0),0)</f>
        <v>#N/A</v>
      </c>
      <c r="AU207">
        <f>VLOOKUP($AD207,excitation!$A$1:$CV$577,MATCH(C$10,excitation!$A$1:$CV$1,0),0)</f>
        <v>9.9999997764825994E-3</v>
      </c>
      <c r="AV207">
        <f>VLOOKUP($AD207,emission!$A$1:$CV$577,MATCH($C$10,emission!$A$1:$CV$1,0),0)</f>
        <v>0</v>
      </c>
      <c r="AW207" t="e">
        <f>VLOOKUP($AD207,excitation!$A$1:$CV$577,MATCH(C$11,excitation!$A$1:$CV$1,0),0)</f>
        <v>#N/A</v>
      </c>
      <c r="AX207" t="e">
        <f>VLOOKUP($AD207,emission!$A$1:$CV$577,MATCH($C$11,emission!$A$1:$CV$1,0),0)</f>
        <v>#N/A</v>
      </c>
    </row>
    <row r="208" spans="7:50" x14ac:dyDescent="0.25">
      <c r="G208">
        <v>506</v>
      </c>
      <c r="H208" t="b">
        <f t="shared" si="71"/>
        <v>0</v>
      </c>
      <c r="I208" t="b">
        <f t="shared" si="61"/>
        <v>0</v>
      </c>
      <c r="J208">
        <f t="shared" si="72"/>
        <v>0</v>
      </c>
      <c r="K208">
        <f t="shared" si="62"/>
        <v>0.61</v>
      </c>
      <c r="L208" t="b">
        <f t="shared" si="73"/>
        <v>0</v>
      </c>
      <c r="M208" t="b">
        <f t="shared" si="63"/>
        <v>0</v>
      </c>
      <c r="N208">
        <f t="shared" si="74"/>
        <v>0.8619</v>
      </c>
      <c r="O208">
        <f t="shared" si="64"/>
        <v>0.59609999999999996</v>
      </c>
      <c r="P208">
        <f t="shared" si="75"/>
        <v>0.41839999999999999</v>
      </c>
      <c r="Q208">
        <f t="shared" si="65"/>
        <v>0</v>
      </c>
      <c r="R208">
        <f t="shared" si="76"/>
        <v>0.30790000000000001</v>
      </c>
      <c r="S208">
        <f t="shared" si="66"/>
        <v>0</v>
      </c>
      <c r="T208">
        <f t="shared" si="77"/>
        <v>9.1800000000000007E-2</v>
      </c>
      <c r="U208">
        <f t="shared" si="67"/>
        <v>0</v>
      </c>
      <c r="V208" t="b">
        <f t="shared" si="78"/>
        <v>0</v>
      </c>
      <c r="W208" t="b">
        <f t="shared" si="68"/>
        <v>0</v>
      </c>
      <c r="X208">
        <f t="shared" si="79"/>
        <v>9.9999997764825994E-3</v>
      </c>
      <c r="Y208">
        <f t="shared" si="69"/>
        <v>0</v>
      </c>
      <c r="Z208" t="b">
        <f t="shared" si="80"/>
        <v>0</v>
      </c>
      <c r="AA208" t="b">
        <f t="shared" si="70"/>
        <v>0</v>
      </c>
      <c r="AB208">
        <v>0</v>
      </c>
      <c r="AD208" s="1">
        <v>506</v>
      </c>
      <c r="AE208" t="e">
        <f>VLOOKUP($AD208,excitation!$A$1:$CV$577,MATCH(C$2,excitation!$A$1:$CV$1,0),0)</f>
        <v>#N/A</v>
      </c>
      <c r="AF208" t="e">
        <f>VLOOKUP($AD208,emission!$A$1:$CV$577,MATCH($C$2,emission!$A$1:$CV$1,0),0)</f>
        <v>#N/A</v>
      </c>
      <c r="AG208">
        <f>VLOOKUP($AD208,excitation!$A$1:$CV$577,MATCH(C$3,excitation!$A$1:$CV$1,0),0)</f>
        <v>0</v>
      </c>
      <c r="AH208">
        <f>VLOOKUP($AD208,emission!$A$1:$CV$577,MATCH($C$3,emission!$A$1:$CV$1,0),0)</f>
        <v>0.61</v>
      </c>
      <c r="AI208" t="e">
        <f>VLOOKUP($AD208,excitation!$A$1:$CV$577,MATCH(C$4,excitation!$A$1:$CV$1,0),0)</f>
        <v>#N/A</v>
      </c>
      <c r="AJ208" t="e">
        <f>VLOOKUP($AD208,emission!$A$1:$CV$577,MATCH($C$4,emission!$A$1:$CV$1,0),0)</f>
        <v>#N/A</v>
      </c>
      <c r="AK208">
        <f>VLOOKUP($AD208,excitation!$A$1:$CV$577,MATCH(C$5,excitation!$A$1:$CV$1,0),0)</f>
        <v>0.8619</v>
      </c>
      <c r="AL208">
        <f>VLOOKUP($AD208,emission!$A$1:$CV$577,MATCH($C$5,emission!$A$1:$CV$1,0),0)</f>
        <v>0.59609999999999996</v>
      </c>
      <c r="AM208">
        <f>VLOOKUP($AD208,excitation!$A$1:$CV$577,MATCH(C$6,excitation!$A$1:$CV$1,0),0)</f>
        <v>0.41839999999999999</v>
      </c>
      <c r="AN208">
        <f>VLOOKUP($AD208,emission!$A$1:$CV$577,MATCH($C$6,emission!$A$1:$CV$1,0),0)</f>
        <v>0</v>
      </c>
      <c r="AO208">
        <f>VLOOKUP($AD208,excitation!$A$1:$CV$577,MATCH(C$7,excitation!$A$1:$CV$1,0),0)</f>
        <v>0.30790000000000001</v>
      </c>
      <c r="AP208">
        <f>VLOOKUP($AD208,emission!$A$1:$CV$577,MATCH($C$7,emission!$A$1:$CV$1,0),0)</f>
        <v>0</v>
      </c>
      <c r="AQ208">
        <f>VLOOKUP($AD208,excitation!$A$1:$CV$577,MATCH(C$8,excitation!$A$1:$CV$1,0),0)</f>
        <v>9.1800000000000007E-2</v>
      </c>
      <c r="AR208">
        <f>VLOOKUP($AD208,emission!$A$1:$CV$577,MATCH($C$8,emission!$A$1:$CV$1,0),0)</f>
        <v>0</v>
      </c>
      <c r="AS208" t="e">
        <f>VLOOKUP($AD208,excitation!$A$1:$CV$577,MATCH(C$9,excitation!$A$1:$CV$1,0),0)</f>
        <v>#N/A</v>
      </c>
      <c r="AT208" t="e">
        <f>VLOOKUP($AD208,emission!$A$1:$CV$577,MATCH($C$9,emission!$A$1:$CV$1,0),0)</f>
        <v>#N/A</v>
      </c>
      <c r="AU208">
        <f>VLOOKUP($AD208,excitation!$A$1:$CV$577,MATCH(C$10,excitation!$A$1:$CV$1,0),0)</f>
        <v>9.9999997764825994E-3</v>
      </c>
      <c r="AV208">
        <f>VLOOKUP($AD208,emission!$A$1:$CV$577,MATCH($C$10,emission!$A$1:$CV$1,0),0)</f>
        <v>0</v>
      </c>
      <c r="AW208" t="e">
        <f>VLOOKUP($AD208,excitation!$A$1:$CV$577,MATCH(C$11,excitation!$A$1:$CV$1,0),0)</f>
        <v>#N/A</v>
      </c>
      <c r="AX208" t="e">
        <f>VLOOKUP($AD208,emission!$A$1:$CV$577,MATCH($C$11,emission!$A$1:$CV$1,0),0)</f>
        <v>#N/A</v>
      </c>
    </row>
    <row r="209" spans="7:50" x14ac:dyDescent="0.25">
      <c r="G209">
        <v>507</v>
      </c>
      <c r="H209" t="b">
        <f t="shared" si="71"/>
        <v>0</v>
      </c>
      <c r="I209" t="b">
        <f t="shared" si="61"/>
        <v>0</v>
      </c>
      <c r="J209">
        <f t="shared" si="72"/>
        <v>0</v>
      </c>
      <c r="K209">
        <f t="shared" si="62"/>
        <v>0.59299999999999997</v>
      </c>
      <c r="L209" t="b">
        <f t="shared" si="73"/>
        <v>0</v>
      </c>
      <c r="M209" t="b">
        <f t="shared" si="63"/>
        <v>0</v>
      </c>
      <c r="N209">
        <f t="shared" si="74"/>
        <v>0.82140000000000002</v>
      </c>
      <c r="O209">
        <f t="shared" si="64"/>
        <v>0.64629999999999999</v>
      </c>
      <c r="P209">
        <f t="shared" si="75"/>
        <v>0.42609999999999998</v>
      </c>
      <c r="Q209">
        <f t="shared" si="65"/>
        <v>0</v>
      </c>
      <c r="R209">
        <f t="shared" si="76"/>
        <v>0.32540000000000002</v>
      </c>
      <c r="S209">
        <f t="shared" si="66"/>
        <v>0</v>
      </c>
      <c r="T209">
        <f t="shared" si="77"/>
        <v>9.5100000000000004E-2</v>
      </c>
      <c r="U209">
        <f t="shared" si="67"/>
        <v>0</v>
      </c>
      <c r="V209" t="b">
        <f t="shared" si="78"/>
        <v>0</v>
      </c>
      <c r="W209" t="b">
        <f t="shared" si="68"/>
        <v>0</v>
      </c>
      <c r="X209">
        <f t="shared" si="79"/>
        <v>9.9999997764825994E-3</v>
      </c>
      <c r="Y209">
        <f t="shared" si="69"/>
        <v>0</v>
      </c>
      <c r="Z209" t="b">
        <f t="shared" si="80"/>
        <v>0</v>
      </c>
      <c r="AA209" t="b">
        <f t="shared" si="70"/>
        <v>0</v>
      </c>
      <c r="AB209">
        <v>0</v>
      </c>
      <c r="AD209" s="1">
        <v>507</v>
      </c>
      <c r="AE209" t="e">
        <f>VLOOKUP($AD209,excitation!$A$1:$CV$577,MATCH(C$2,excitation!$A$1:$CV$1,0),0)</f>
        <v>#N/A</v>
      </c>
      <c r="AF209" t="e">
        <f>VLOOKUP($AD209,emission!$A$1:$CV$577,MATCH($C$2,emission!$A$1:$CV$1,0),0)</f>
        <v>#N/A</v>
      </c>
      <c r="AG209">
        <f>VLOOKUP($AD209,excitation!$A$1:$CV$577,MATCH(C$3,excitation!$A$1:$CV$1,0),0)</f>
        <v>0</v>
      </c>
      <c r="AH209">
        <f>VLOOKUP($AD209,emission!$A$1:$CV$577,MATCH($C$3,emission!$A$1:$CV$1,0),0)</f>
        <v>0.59299999999999997</v>
      </c>
      <c r="AI209" t="e">
        <f>VLOOKUP($AD209,excitation!$A$1:$CV$577,MATCH(C$4,excitation!$A$1:$CV$1,0),0)</f>
        <v>#N/A</v>
      </c>
      <c r="AJ209" t="e">
        <f>VLOOKUP($AD209,emission!$A$1:$CV$577,MATCH($C$4,emission!$A$1:$CV$1,0),0)</f>
        <v>#N/A</v>
      </c>
      <c r="AK209">
        <f>VLOOKUP($AD209,excitation!$A$1:$CV$577,MATCH(C$5,excitation!$A$1:$CV$1,0),0)</f>
        <v>0.82140000000000002</v>
      </c>
      <c r="AL209">
        <f>VLOOKUP($AD209,emission!$A$1:$CV$577,MATCH($C$5,emission!$A$1:$CV$1,0),0)</f>
        <v>0.64629999999999999</v>
      </c>
      <c r="AM209">
        <f>VLOOKUP($AD209,excitation!$A$1:$CV$577,MATCH(C$6,excitation!$A$1:$CV$1,0),0)</f>
        <v>0.42609999999999998</v>
      </c>
      <c r="AN209">
        <f>VLOOKUP($AD209,emission!$A$1:$CV$577,MATCH($C$6,emission!$A$1:$CV$1,0),0)</f>
        <v>0</v>
      </c>
      <c r="AO209">
        <f>VLOOKUP($AD209,excitation!$A$1:$CV$577,MATCH(C$7,excitation!$A$1:$CV$1,0),0)</f>
        <v>0.32540000000000002</v>
      </c>
      <c r="AP209">
        <f>VLOOKUP($AD209,emission!$A$1:$CV$577,MATCH($C$7,emission!$A$1:$CV$1,0),0)</f>
        <v>0</v>
      </c>
      <c r="AQ209">
        <f>VLOOKUP($AD209,excitation!$A$1:$CV$577,MATCH(C$8,excitation!$A$1:$CV$1,0),0)</f>
        <v>9.5100000000000004E-2</v>
      </c>
      <c r="AR209">
        <f>VLOOKUP($AD209,emission!$A$1:$CV$577,MATCH($C$8,emission!$A$1:$CV$1,0),0)</f>
        <v>0</v>
      </c>
      <c r="AS209" t="e">
        <f>VLOOKUP($AD209,excitation!$A$1:$CV$577,MATCH(C$9,excitation!$A$1:$CV$1,0),0)</f>
        <v>#N/A</v>
      </c>
      <c r="AT209" t="e">
        <f>VLOOKUP($AD209,emission!$A$1:$CV$577,MATCH($C$9,emission!$A$1:$CV$1,0),0)</f>
        <v>#N/A</v>
      </c>
      <c r="AU209">
        <f>VLOOKUP($AD209,excitation!$A$1:$CV$577,MATCH(C$10,excitation!$A$1:$CV$1,0),0)</f>
        <v>9.9999997764825994E-3</v>
      </c>
      <c r="AV209">
        <f>VLOOKUP($AD209,emission!$A$1:$CV$577,MATCH($C$10,emission!$A$1:$CV$1,0),0)</f>
        <v>0</v>
      </c>
      <c r="AW209" t="e">
        <f>VLOOKUP($AD209,excitation!$A$1:$CV$577,MATCH(C$11,excitation!$A$1:$CV$1,0),0)</f>
        <v>#N/A</v>
      </c>
      <c r="AX209" t="e">
        <f>VLOOKUP($AD209,emission!$A$1:$CV$577,MATCH($C$11,emission!$A$1:$CV$1,0),0)</f>
        <v>#N/A</v>
      </c>
    </row>
    <row r="210" spans="7:50" x14ac:dyDescent="0.25">
      <c r="G210">
        <v>508</v>
      </c>
      <c r="H210" t="b">
        <f t="shared" si="71"/>
        <v>0</v>
      </c>
      <c r="I210" t="b">
        <f t="shared" si="61"/>
        <v>0</v>
      </c>
      <c r="J210">
        <f t="shared" si="72"/>
        <v>0</v>
      </c>
      <c r="K210">
        <f t="shared" si="62"/>
        <v>0.58069999999999999</v>
      </c>
      <c r="L210" t="b">
        <f t="shared" si="73"/>
        <v>0</v>
      </c>
      <c r="M210" t="b">
        <f t="shared" si="63"/>
        <v>0</v>
      </c>
      <c r="N210">
        <f t="shared" si="74"/>
        <v>0.77890000000000004</v>
      </c>
      <c r="O210">
        <f t="shared" si="64"/>
        <v>0.69779999999999998</v>
      </c>
      <c r="P210">
        <f t="shared" si="75"/>
        <v>0.43459999999999999</v>
      </c>
      <c r="Q210">
        <f t="shared" si="65"/>
        <v>0</v>
      </c>
      <c r="R210">
        <f t="shared" si="76"/>
        <v>0.34439999999999998</v>
      </c>
      <c r="S210">
        <f t="shared" si="66"/>
        <v>0</v>
      </c>
      <c r="T210">
        <f t="shared" si="77"/>
        <v>9.8699999999999996E-2</v>
      </c>
      <c r="U210">
        <f t="shared" si="67"/>
        <v>0</v>
      </c>
      <c r="V210" t="b">
        <f t="shared" si="78"/>
        <v>0</v>
      </c>
      <c r="W210" t="b">
        <f t="shared" si="68"/>
        <v>0</v>
      </c>
      <c r="X210">
        <f t="shared" si="79"/>
        <v>9.9999997764825994E-3</v>
      </c>
      <c r="Y210">
        <f t="shared" si="69"/>
        <v>0</v>
      </c>
      <c r="Z210" t="b">
        <f t="shared" si="80"/>
        <v>0</v>
      </c>
      <c r="AA210" t="b">
        <f t="shared" si="70"/>
        <v>0</v>
      </c>
      <c r="AB210">
        <v>0</v>
      </c>
      <c r="AD210" s="1">
        <v>508</v>
      </c>
      <c r="AE210" t="e">
        <f>VLOOKUP($AD210,excitation!$A$1:$CV$577,MATCH(C$2,excitation!$A$1:$CV$1,0),0)</f>
        <v>#N/A</v>
      </c>
      <c r="AF210" t="e">
        <f>VLOOKUP($AD210,emission!$A$1:$CV$577,MATCH($C$2,emission!$A$1:$CV$1,0),0)</f>
        <v>#N/A</v>
      </c>
      <c r="AG210">
        <f>VLOOKUP($AD210,excitation!$A$1:$CV$577,MATCH(C$3,excitation!$A$1:$CV$1,0),0)</f>
        <v>0</v>
      </c>
      <c r="AH210">
        <f>VLOOKUP($AD210,emission!$A$1:$CV$577,MATCH($C$3,emission!$A$1:$CV$1,0),0)</f>
        <v>0.58069999999999999</v>
      </c>
      <c r="AI210" t="e">
        <f>VLOOKUP($AD210,excitation!$A$1:$CV$577,MATCH(C$4,excitation!$A$1:$CV$1,0),0)</f>
        <v>#N/A</v>
      </c>
      <c r="AJ210" t="e">
        <f>VLOOKUP($AD210,emission!$A$1:$CV$577,MATCH($C$4,emission!$A$1:$CV$1,0),0)</f>
        <v>#N/A</v>
      </c>
      <c r="AK210">
        <f>VLOOKUP($AD210,excitation!$A$1:$CV$577,MATCH(C$5,excitation!$A$1:$CV$1,0),0)</f>
        <v>0.77890000000000004</v>
      </c>
      <c r="AL210">
        <f>VLOOKUP($AD210,emission!$A$1:$CV$577,MATCH($C$5,emission!$A$1:$CV$1,0),0)</f>
        <v>0.69779999999999998</v>
      </c>
      <c r="AM210">
        <f>VLOOKUP($AD210,excitation!$A$1:$CV$577,MATCH(C$6,excitation!$A$1:$CV$1,0),0)</f>
        <v>0.43459999999999999</v>
      </c>
      <c r="AN210">
        <f>VLOOKUP($AD210,emission!$A$1:$CV$577,MATCH($C$6,emission!$A$1:$CV$1,0),0)</f>
        <v>0</v>
      </c>
      <c r="AO210">
        <f>VLOOKUP($AD210,excitation!$A$1:$CV$577,MATCH(C$7,excitation!$A$1:$CV$1,0),0)</f>
        <v>0.34439999999999998</v>
      </c>
      <c r="AP210">
        <f>VLOOKUP($AD210,emission!$A$1:$CV$577,MATCH($C$7,emission!$A$1:$CV$1,0),0)</f>
        <v>0</v>
      </c>
      <c r="AQ210">
        <f>VLOOKUP($AD210,excitation!$A$1:$CV$577,MATCH(C$8,excitation!$A$1:$CV$1,0),0)</f>
        <v>9.8699999999999996E-2</v>
      </c>
      <c r="AR210">
        <f>VLOOKUP($AD210,emission!$A$1:$CV$577,MATCH($C$8,emission!$A$1:$CV$1,0),0)</f>
        <v>0</v>
      </c>
      <c r="AS210" t="e">
        <f>VLOOKUP($AD210,excitation!$A$1:$CV$577,MATCH(C$9,excitation!$A$1:$CV$1,0),0)</f>
        <v>#N/A</v>
      </c>
      <c r="AT210" t="e">
        <f>VLOOKUP($AD210,emission!$A$1:$CV$577,MATCH($C$9,emission!$A$1:$CV$1,0),0)</f>
        <v>#N/A</v>
      </c>
      <c r="AU210">
        <f>VLOOKUP($AD210,excitation!$A$1:$CV$577,MATCH(C$10,excitation!$A$1:$CV$1,0),0)</f>
        <v>9.9999997764825994E-3</v>
      </c>
      <c r="AV210">
        <f>VLOOKUP($AD210,emission!$A$1:$CV$577,MATCH($C$10,emission!$A$1:$CV$1,0),0)</f>
        <v>0</v>
      </c>
      <c r="AW210" t="e">
        <f>VLOOKUP($AD210,excitation!$A$1:$CV$577,MATCH(C$11,excitation!$A$1:$CV$1,0),0)</f>
        <v>#N/A</v>
      </c>
      <c r="AX210" t="e">
        <f>VLOOKUP($AD210,emission!$A$1:$CV$577,MATCH($C$11,emission!$A$1:$CV$1,0),0)</f>
        <v>#N/A</v>
      </c>
    </row>
    <row r="211" spans="7:50" x14ac:dyDescent="0.25">
      <c r="G211">
        <v>509</v>
      </c>
      <c r="H211" t="b">
        <f t="shared" si="71"/>
        <v>0</v>
      </c>
      <c r="I211" t="b">
        <f t="shared" si="61"/>
        <v>0</v>
      </c>
      <c r="J211">
        <f t="shared" si="72"/>
        <v>0</v>
      </c>
      <c r="K211">
        <f t="shared" si="62"/>
        <v>0.57520000000000004</v>
      </c>
      <c r="L211" t="b">
        <f t="shared" si="73"/>
        <v>0</v>
      </c>
      <c r="M211" t="b">
        <f t="shared" si="63"/>
        <v>0</v>
      </c>
      <c r="N211">
        <f t="shared" si="74"/>
        <v>0.73319999999999996</v>
      </c>
      <c r="O211">
        <f t="shared" si="64"/>
        <v>0.7429</v>
      </c>
      <c r="P211">
        <f t="shared" si="75"/>
        <v>0.44379999999999997</v>
      </c>
      <c r="Q211">
        <f t="shared" si="65"/>
        <v>0</v>
      </c>
      <c r="R211">
        <f t="shared" si="76"/>
        <v>0.36170000000000002</v>
      </c>
      <c r="S211">
        <f t="shared" si="66"/>
        <v>0</v>
      </c>
      <c r="T211">
        <f t="shared" si="77"/>
        <v>0.1004</v>
      </c>
      <c r="U211">
        <f t="shared" si="67"/>
        <v>0</v>
      </c>
      <c r="V211" t="b">
        <f t="shared" si="78"/>
        <v>0</v>
      </c>
      <c r="W211" t="b">
        <f t="shared" si="68"/>
        <v>0</v>
      </c>
      <c r="X211">
        <f t="shared" si="79"/>
        <v>9.9999997764825994E-3</v>
      </c>
      <c r="Y211">
        <f t="shared" si="69"/>
        <v>0</v>
      </c>
      <c r="Z211" t="b">
        <f t="shared" si="80"/>
        <v>0</v>
      </c>
      <c r="AA211" t="b">
        <f t="shared" si="70"/>
        <v>0</v>
      </c>
      <c r="AB211">
        <v>0</v>
      </c>
      <c r="AD211" s="1">
        <v>509</v>
      </c>
      <c r="AE211" t="e">
        <f>VLOOKUP($AD211,excitation!$A$1:$CV$577,MATCH(C$2,excitation!$A$1:$CV$1,0),0)</f>
        <v>#N/A</v>
      </c>
      <c r="AF211" t="e">
        <f>VLOOKUP($AD211,emission!$A$1:$CV$577,MATCH($C$2,emission!$A$1:$CV$1,0),0)</f>
        <v>#N/A</v>
      </c>
      <c r="AG211">
        <f>VLOOKUP($AD211,excitation!$A$1:$CV$577,MATCH(C$3,excitation!$A$1:$CV$1,0),0)</f>
        <v>0</v>
      </c>
      <c r="AH211">
        <f>VLOOKUP($AD211,emission!$A$1:$CV$577,MATCH($C$3,emission!$A$1:$CV$1,0),0)</f>
        <v>0.57520000000000004</v>
      </c>
      <c r="AI211" t="e">
        <f>VLOOKUP($AD211,excitation!$A$1:$CV$577,MATCH(C$4,excitation!$A$1:$CV$1,0),0)</f>
        <v>#N/A</v>
      </c>
      <c r="AJ211" t="e">
        <f>VLOOKUP($AD211,emission!$A$1:$CV$577,MATCH($C$4,emission!$A$1:$CV$1,0),0)</f>
        <v>#N/A</v>
      </c>
      <c r="AK211">
        <f>VLOOKUP($AD211,excitation!$A$1:$CV$577,MATCH(C$5,excitation!$A$1:$CV$1,0),0)</f>
        <v>0.73319999999999996</v>
      </c>
      <c r="AL211">
        <f>VLOOKUP($AD211,emission!$A$1:$CV$577,MATCH($C$5,emission!$A$1:$CV$1,0),0)</f>
        <v>0.7429</v>
      </c>
      <c r="AM211">
        <f>VLOOKUP($AD211,excitation!$A$1:$CV$577,MATCH(C$6,excitation!$A$1:$CV$1,0),0)</f>
        <v>0.44379999999999997</v>
      </c>
      <c r="AN211">
        <f>VLOOKUP($AD211,emission!$A$1:$CV$577,MATCH($C$6,emission!$A$1:$CV$1,0),0)</f>
        <v>0</v>
      </c>
      <c r="AO211">
        <f>VLOOKUP($AD211,excitation!$A$1:$CV$577,MATCH(C$7,excitation!$A$1:$CV$1,0),0)</f>
        <v>0.36170000000000002</v>
      </c>
      <c r="AP211">
        <f>VLOOKUP($AD211,emission!$A$1:$CV$577,MATCH($C$7,emission!$A$1:$CV$1,0),0)</f>
        <v>0</v>
      </c>
      <c r="AQ211">
        <f>VLOOKUP($AD211,excitation!$A$1:$CV$577,MATCH(C$8,excitation!$A$1:$CV$1,0),0)</f>
        <v>0.1004</v>
      </c>
      <c r="AR211">
        <f>VLOOKUP($AD211,emission!$A$1:$CV$577,MATCH($C$8,emission!$A$1:$CV$1,0),0)</f>
        <v>0</v>
      </c>
      <c r="AS211" t="e">
        <f>VLOOKUP($AD211,excitation!$A$1:$CV$577,MATCH(C$9,excitation!$A$1:$CV$1,0),0)</f>
        <v>#N/A</v>
      </c>
      <c r="AT211" t="e">
        <f>VLOOKUP($AD211,emission!$A$1:$CV$577,MATCH($C$9,emission!$A$1:$CV$1,0),0)</f>
        <v>#N/A</v>
      </c>
      <c r="AU211">
        <f>VLOOKUP($AD211,excitation!$A$1:$CV$577,MATCH(C$10,excitation!$A$1:$CV$1,0),0)</f>
        <v>9.9999997764825994E-3</v>
      </c>
      <c r="AV211">
        <f>VLOOKUP($AD211,emission!$A$1:$CV$577,MATCH($C$10,emission!$A$1:$CV$1,0),0)</f>
        <v>0</v>
      </c>
      <c r="AW211" t="e">
        <f>VLOOKUP($AD211,excitation!$A$1:$CV$577,MATCH(C$11,excitation!$A$1:$CV$1,0),0)</f>
        <v>#N/A</v>
      </c>
      <c r="AX211" t="e">
        <f>VLOOKUP($AD211,emission!$A$1:$CV$577,MATCH($C$11,emission!$A$1:$CV$1,0),0)</f>
        <v>#N/A</v>
      </c>
    </row>
    <row r="212" spans="7:50" x14ac:dyDescent="0.25">
      <c r="G212">
        <v>510</v>
      </c>
      <c r="H212" t="b">
        <f t="shared" si="71"/>
        <v>0</v>
      </c>
      <c r="I212" t="b">
        <f t="shared" si="61"/>
        <v>0</v>
      </c>
      <c r="J212">
        <f t="shared" si="72"/>
        <v>0</v>
      </c>
      <c r="K212">
        <f t="shared" si="62"/>
        <v>0.55800000000000005</v>
      </c>
      <c r="L212" t="b">
        <f t="shared" si="73"/>
        <v>0</v>
      </c>
      <c r="M212" t="b">
        <f t="shared" si="63"/>
        <v>0</v>
      </c>
      <c r="N212">
        <f t="shared" si="74"/>
        <v>0.68569999999999998</v>
      </c>
      <c r="O212">
        <f t="shared" si="64"/>
        <v>0.79110000000000003</v>
      </c>
      <c r="P212">
        <f t="shared" si="75"/>
        <v>0.45450000000000002</v>
      </c>
      <c r="Q212">
        <f t="shared" si="65"/>
        <v>0</v>
      </c>
      <c r="R212">
        <f t="shared" si="76"/>
        <v>0.38150000000000001</v>
      </c>
      <c r="S212">
        <f t="shared" si="66"/>
        <v>0</v>
      </c>
      <c r="T212">
        <f t="shared" si="77"/>
        <v>0.1043</v>
      </c>
      <c r="U212">
        <f t="shared" si="67"/>
        <v>0</v>
      </c>
      <c r="V212" t="b">
        <f t="shared" si="78"/>
        <v>0</v>
      </c>
      <c r="W212" t="b">
        <f t="shared" si="68"/>
        <v>0</v>
      </c>
      <c r="X212">
        <f t="shared" si="79"/>
        <v>9.9999997764825994E-3</v>
      </c>
      <c r="Y212">
        <f t="shared" si="69"/>
        <v>0</v>
      </c>
      <c r="Z212" t="b">
        <f t="shared" si="80"/>
        <v>0</v>
      </c>
      <c r="AA212" t="b">
        <f t="shared" si="70"/>
        <v>0</v>
      </c>
      <c r="AB212">
        <v>0</v>
      </c>
      <c r="AD212" s="1">
        <v>510</v>
      </c>
      <c r="AE212" t="e">
        <f>VLOOKUP($AD212,excitation!$A$1:$CV$577,MATCH(C$2,excitation!$A$1:$CV$1,0),0)</f>
        <v>#N/A</v>
      </c>
      <c r="AF212" t="e">
        <f>VLOOKUP($AD212,emission!$A$1:$CV$577,MATCH($C$2,emission!$A$1:$CV$1,0),0)</f>
        <v>#N/A</v>
      </c>
      <c r="AG212">
        <f>VLOOKUP($AD212,excitation!$A$1:$CV$577,MATCH(C$3,excitation!$A$1:$CV$1,0),0)</f>
        <v>0</v>
      </c>
      <c r="AH212">
        <f>VLOOKUP($AD212,emission!$A$1:$CV$577,MATCH($C$3,emission!$A$1:$CV$1,0),0)</f>
        <v>0.55800000000000005</v>
      </c>
      <c r="AI212" t="e">
        <f>VLOOKUP($AD212,excitation!$A$1:$CV$577,MATCH(C$4,excitation!$A$1:$CV$1,0),0)</f>
        <v>#N/A</v>
      </c>
      <c r="AJ212" t="e">
        <f>VLOOKUP($AD212,emission!$A$1:$CV$577,MATCH($C$4,emission!$A$1:$CV$1,0),0)</f>
        <v>#N/A</v>
      </c>
      <c r="AK212">
        <f>VLOOKUP($AD212,excitation!$A$1:$CV$577,MATCH(C$5,excitation!$A$1:$CV$1,0),0)</f>
        <v>0.68569999999999998</v>
      </c>
      <c r="AL212">
        <f>VLOOKUP($AD212,emission!$A$1:$CV$577,MATCH($C$5,emission!$A$1:$CV$1,0),0)</f>
        <v>0.79110000000000003</v>
      </c>
      <c r="AM212">
        <f>VLOOKUP($AD212,excitation!$A$1:$CV$577,MATCH(C$6,excitation!$A$1:$CV$1,0),0)</f>
        <v>0.45450000000000002</v>
      </c>
      <c r="AN212">
        <f>VLOOKUP($AD212,emission!$A$1:$CV$577,MATCH($C$6,emission!$A$1:$CV$1,0),0)</f>
        <v>0</v>
      </c>
      <c r="AO212">
        <f>VLOOKUP($AD212,excitation!$A$1:$CV$577,MATCH(C$7,excitation!$A$1:$CV$1,0),0)</f>
        <v>0.38150000000000001</v>
      </c>
      <c r="AP212">
        <f>VLOOKUP($AD212,emission!$A$1:$CV$577,MATCH($C$7,emission!$A$1:$CV$1,0),0)</f>
        <v>0</v>
      </c>
      <c r="AQ212">
        <f>VLOOKUP($AD212,excitation!$A$1:$CV$577,MATCH(C$8,excitation!$A$1:$CV$1,0),0)</f>
        <v>0.1043</v>
      </c>
      <c r="AR212">
        <f>VLOOKUP($AD212,emission!$A$1:$CV$577,MATCH($C$8,emission!$A$1:$CV$1,0),0)</f>
        <v>0</v>
      </c>
      <c r="AS212" t="e">
        <f>VLOOKUP($AD212,excitation!$A$1:$CV$577,MATCH(C$9,excitation!$A$1:$CV$1,0),0)</f>
        <v>#N/A</v>
      </c>
      <c r="AT212" t="e">
        <f>VLOOKUP($AD212,emission!$A$1:$CV$577,MATCH($C$9,emission!$A$1:$CV$1,0),0)</f>
        <v>#N/A</v>
      </c>
      <c r="AU212">
        <f>VLOOKUP($AD212,excitation!$A$1:$CV$577,MATCH(C$10,excitation!$A$1:$CV$1,0),0)</f>
        <v>9.9999997764825994E-3</v>
      </c>
      <c r="AV212">
        <f>VLOOKUP($AD212,emission!$A$1:$CV$577,MATCH($C$10,emission!$A$1:$CV$1,0),0)</f>
        <v>0</v>
      </c>
      <c r="AW212" t="e">
        <f>VLOOKUP($AD212,excitation!$A$1:$CV$577,MATCH(C$11,excitation!$A$1:$CV$1,0),0)</f>
        <v>#N/A</v>
      </c>
      <c r="AX212" t="e">
        <f>VLOOKUP($AD212,emission!$A$1:$CV$577,MATCH($C$11,emission!$A$1:$CV$1,0),0)</f>
        <v>#N/A</v>
      </c>
    </row>
    <row r="213" spans="7:50" x14ac:dyDescent="0.25">
      <c r="G213">
        <v>511</v>
      </c>
      <c r="H213" t="b">
        <f t="shared" si="71"/>
        <v>0</v>
      </c>
      <c r="I213" t="b">
        <f t="shared" si="61"/>
        <v>0</v>
      </c>
      <c r="J213">
        <f t="shared" si="72"/>
        <v>0</v>
      </c>
      <c r="K213">
        <f t="shared" si="62"/>
        <v>0.5504</v>
      </c>
      <c r="L213" t="b">
        <f t="shared" si="73"/>
        <v>0</v>
      </c>
      <c r="M213" t="b">
        <f t="shared" si="63"/>
        <v>0</v>
      </c>
      <c r="N213">
        <f t="shared" si="74"/>
        <v>0.6371</v>
      </c>
      <c r="O213">
        <f t="shared" si="64"/>
        <v>0.83079999999999998</v>
      </c>
      <c r="P213">
        <f t="shared" si="75"/>
        <v>0.46629999999999999</v>
      </c>
      <c r="Q213">
        <f t="shared" si="65"/>
        <v>0</v>
      </c>
      <c r="R213">
        <f t="shared" si="76"/>
        <v>0.40150000000000002</v>
      </c>
      <c r="S213">
        <f t="shared" si="66"/>
        <v>0</v>
      </c>
      <c r="T213">
        <f t="shared" si="77"/>
        <v>0.1056</v>
      </c>
      <c r="U213">
        <f t="shared" si="67"/>
        <v>0</v>
      </c>
      <c r="V213" t="b">
        <f t="shared" si="78"/>
        <v>0</v>
      </c>
      <c r="W213" t="b">
        <f t="shared" si="68"/>
        <v>0</v>
      </c>
      <c r="X213">
        <f t="shared" si="79"/>
        <v>9.9999997764825994E-3</v>
      </c>
      <c r="Y213">
        <f t="shared" si="69"/>
        <v>0</v>
      </c>
      <c r="Z213" t="b">
        <f t="shared" si="80"/>
        <v>0</v>
      </c>
      <c r="AA213" t="b">
        <f t="shared" si="70"/>
        <v>0</v>
      </c>
      <c r="AB213">
        <v>0</v>
      </c>
      <c r="AD213" s="1">
        <v>511</v>
      </c>
      <c r="AE213" t="e">
        <f>VLOOKUP($AD213,excitation!$A$1:$CV$577,MATCH(C$2,excitation!$A$1:$CV$1,0),0)</f>
        <v>#N/A</v>
      </c>
      <c r="AF213" t="e">
        <f>VLOOKUP($AD213,emission!$A$1:$CV$577,MATCH($C$2,emission!$A$1:$CV$1,0),0)</f>
        <v>#N/A</v>
      </c>
      <c r="AG213">
        <f>VLOOKUP($AD213,excitation!$A$1:$CV$577,MATCH(C$3,excitation!$A$1:$CV$1,0),0)</f>
        <v>0</v>
      </c>
      <c r="AH213">
        <f>VLOOKUP($AD213,emission!$A$1:$CV$577,MATCH($C$3,emission!$A$1:$CV$1,0),0)</f>
        <v>0.5504</v>
      </c>
      <c r="AI213" t="e">
        <f>VLOOKUP($AD213,excitation!$A$1:$CV$577,MATCH(C$4,excitation!$A$1:$CV$1,0),0)</f>
        <v>#N/A</v>
      </c>
      <c r="AJ213" t="e">
        <f>VLOOKUP($AD213,emission!$A$1:$CV$577,MATCH($C$4,emission!$A$1:$CV$1,0),0)</f>
        <v>#N/A</v>
      </c>
      <c r="AK213">
        <f>VLOOKUP($AD213,excitation!$A$1:$CV$577,MATCH(C$5,excitation!$A$1:$CV$1,0),0)</f>
        <v>0.6371</v>
      </c>
      <c r="AL213">
        <f>VLOOKUP($AD213,emission!$A$1:$CV$577,MATCH($C$5,emission!$A$1:$CV$1,0),0)</f>
        <v>0.83079999999999998</v>
      </c>
      <c r="AM213">
        <f>VLOOKUP($AD213,excitation!$A$1:$CV$577,MATCH(C$6,excitation!$A$1:$CV$1,0),0)</f>
        <v>0.46629999999999999</v>
      </c>
      <c r="AN213">
        <f>VLOOKUP($AD213,emission!$A$1:$CV$577,MATCH($C$6,emission!$A$1:$CV$1,0),0)</f>
        <v>0</v>
      </c>
      <c r="AO213">
        <f>VLOOKUP($AD213,excitation!$A$1:$CV$577,MATCH(C$7,excitation!$A$1:$CV$1,0),0)</f>
        <v>0.40150000000000002</v>
      </c>
      <c r="AP213">
        <f>VLOOKUP($AD213,emission!$A$1:$CV$577,MATCH($C$7,emission!$A$1:$CV$1,0),0)</f>
        <v>0</v>
      </c>
      <c r="AQ213">
        <f>VLOOKUP($AD213,excitation!$A$1:$CV$577,MATCH(C$8,excitation!$A$1:$CV$1,0),0)</f>
        <v>0.1056</v>
      </c>
      <c r="AR213">
        <f>VLOOKUP($AD213,emission!$A$1:$CV$577,MATCH($C$8,emission!$A$1:$CV$1,0),0)</f>
        <v>0</v>
      </c>
      <c r="AS213" t="e">
        <f>VLOOKUP($AD213,excitation!$A$1:$CV$577,MATCH(C$9,excitation!$A$1:$CV$1,0),0)</f>
        <v>#N/A</v>
      </c>
      <c r="AT213" t="e">
        <f>VLOOKUP($AD213,emission!$A$1:$CV$577,MATCH($C$9,emission!$A$1:$CV$1,0),0)</f>
        <v>#N/A</v>
      </c>
      <c r="AU213">
        <f>VLOOKUP($AD213,excitation!$A$1:$CV$577,MATCH(C$10,excitation!$A$1:$CV$1,0),0)</f>
        <v>9.9999997764825994E-3</v>
      </c>
      <c r="AV213">
        <f>VLOOKUP($AD213,emission!$A$1:$CV$577,MATCH($C$10,emission!$A$1:$CV$1,0),0)</f>
        <v>0</v>
      </c>
      <c r="AW213" t="e">
        <f>VLOOKUP($AD213,excitation!$A$1:$CV$577,MATCH(C$11,excitation!$A$1:$CV$1,0),0)</f>
        <v>#N/A</v>
      </c>
      <c r="AX213" t="e">
        <f>VLOOKUP($AD213,emission!$A$1:$CV$577,MATCH($C$11,emission!$A$1:$CV$1,0),0)</f>
        <v>#N/A</v>
      </c>
    </row>
    <row r="214" spans="7:50" x14ac:dyDescent="0.25">
      <c r="G214">
        <v>512</v>
      </c>
      <c r="H214" t="b">
        <f t="shared" si="71"/>
        <v>0</v>
      </c>
      <c r="I214" t="b">
        <f t="shared" si="61"/>
        <v>0</v>
      </c>
      <c r="J214">
        <f t="shared" si="72"/>
        <v>0</v>
      </c>
      <c r="K214">
        <f t="shared" si="62"/>
        <v>0.5383</v>
      </c>
      <c r="L214" t="b">
        <f t="shared" si="73"/>
        <v>0</v>
      </c>
      <c r="M214" t="b">
        <f t="shared" si="63"/>
        <v>0</v>
      </c>
      <c r="N214">
        <f t="shared" si="74"/>
        <v>0.58930000000000005</v>
      </c>
      <c r="O214">
        <f t="shared" si="64"/>
        <v>0.86770000000000003</v>
      </c>
      <c r="P214">
        <f t="shared" si="75"/>
        <v>0.48</v>
      </c>
      <c r="Q214">
        <f t="shared" si="65"/>
        <v>0</v>
      </c>
      <c r="R214">
        <f t="shared" si="76"/>
        <v>0.41880000000000001</v>
      </c>
      <c r="S214">
        <f t="shared" si="66"/>
        <v>0</v>
      </c>
      <c r="T214">
        <f t="shared" si="77"/>
        <v>0.1091</v>
      </c>
      <c r="U214">
        <f t="shared" si="67"/>
        <v>0</v>
      </c>
      <c r="V214" t="b">
        <f t="shared" si="78"/>
        <v>0</v>
      </c>
      <c r="W214" t="b">
        <f t="shared" si="68"/>
        <v>0</v>
      </c>
      <c r="X214">
        <f t="shared" si="79"/>
        <v>9.9999997764825994E-3</v>
      </c>
      <c r="Y214">
        <f t="shared" si="69"/>
        <v>0</v>
      </c>
      <c r="Z214" t="b">
        <f t="shared" si="80"/>
        <v>0</v>
      </c>
      <c r="AA214" t="b">
        <f t="shared" si="70"/>
        <v>0</v>
      </c>
      <c r="AB214">
        <v>0</v>
      </c>
      <c r="AD214" s="1">
        <v>512</v>
      </c>
      <c r="AE214" t="e">
        <f>VLOOKUP($AD214,excitation!$A$1:$CV$577,MATCH(C$2,excitation!$A$1:$CV$1,0),0)</f>
        <v>#N/A</v>
      </c>
      <c r="AF214" t="e">
        <f>VLOOKUP($AD214,emission!$A$1:$CV$577,MATCH($C$2,emission!$A$1:$CV$1,0),0)</f>
        <v>#N/A</v>
      </c>
      <c r="AG214">
        <f>VLOOKUP($AD214,excitation!$A$1:$CV$577,MATCH(C$3,excitation!$A$1:$CV$1,0),0)</f>
        <v>0</v>
      </c>
      <c r="AH214">
        <f>VLOOKUP($AD214,emission!$A$1:$CV$577,MATCH($C$3,emission!$A$1:$CV$1,0),0)</f>
        <v>0.5383</v>
      </c>
      <c r="AI214" t="e">
        <f>VLOOKUP($AD214,excitation!$A$1:$CV$577,MATCH(C$4,excitation!$A$1:$CV$1,0),0)</f>
        <v>#N/A</v>
      </c>
      <c r="AJ214" t="e">
        <f>VLOOKUP($AD214,emission!$A$1:$CV$577,MATCH($C$4,emission!$A$1:$CV$1,0),0)</f>
        <v>#N/A</v>
      </c>
      <c r="AK214">
        <f>VLOOKUP($AD214,excitation!$A$1:$CV$577,MATCH(C$5,excitation!$A$1:$CV$1,0),0)</f>
        <v>0.58930000000000005</v>
      </c>
      <c r="AL214">
        <f>VLOOKUP($AD214,emission!$A$1:$CV$577,MATCH($C$5,emission!$A$1:$CV$1,0),0)</f>
        <v>0.86770000000000003</v>
      </c>
      <c r="AM214">
        <f>VLOOKUP($AD214,excitation!$A$1:$CV$577,MATCH(C$6,excitation!$A$1:$CV$1,0),0)</f>
        <v>0.48</v>
      </c>
      <c r="AN214">
        <f>VLOOKUP($AD214,emission!$A$1:$CV$577,MATCH($C$6,emission!$A$1:$CV$1,0),0)</f>
        <v>0</v>
      </c>
      <c r="AO214">
        <f>VLOOKUP($AD214,excitation!$A$1:$CV$577,MATCH(C$7,excitation!$A$1:$CV$1,0),0)</f>
        <v>0.41880000000000001</v>
      </c>
      <c r="AP214">
        <f>VLOOKUP($AD214,emission!$A$1:$CV$577,MATCH($C$7,emission!$A$1:$CV$1,0),0)</f>
        <v>0</v>
      </c>
      <c r="AQ214">
        <f>VLOOKUP($AD214,excitation!$A$1:$CV$577,MATCH(C$8,excitation!$A$1:$CV$1,0),0)</f>
        <v>0.1091</v>
      </c>
      <c r="AR214">
        <f>VLOOKUP($AD214,emission!$A$1:$CV$577,MATCH($C$8,emission!$A$1:$CV$1,0),0)</f>
        <v>0</v>
      </c>
      <c r="AS214" t="e">
        <f>VLOOKUP($AD214,excitation!$A$1:$CV$577,MATCH(C$9,excitation!$A$1:$CV$1,0),0)</f>
        <v>#N/A</v>
      </c>
      <c r="AT214" t="e">
        <f>VLOOKUP($AD214,emission!$A$1:$CV$577,MATCH($C$9,emission!$A$1:$CV$1,0),0)</f>
        <v>#N/A</v>
      </c>
      <c r="AU214">
        <f>VLOOKUP($AD214,excitation!$A$1:$CV$577,MATCH(C$10,excitation!$A$1:$CV$1,0),0)</f>
        <v>9.9999997764825994E-3</v>
      </c>
      <c r="AV214">
        <f>VLOOKUP($AD214,emission!$A$1:$CV$577,MATCH($C$10,emission!$A$1:$CV$1,0),0)</f>
        <v>0</v>
      </c>
      <c r="AW214" t="e">
        <f>VLOOKUP($AD214,excitation!$A$1:$CV$577,MATCH(C$11,excitation!$A$1:$CV$1,0),0)</f>
        <v>#N/A</v>
      </c>
      <c r="AX214" t="e">
        <f>VLOOKUP($AD214,emission!$A$1:$CV$577,MATCH($C$11,emission!$A$1:$CV$1,0),0)</f>
        <v>#N/A</v>
      </c>
    </row>
    <row r="215" spans="7:50" x14ac:dyDescent="0.25">
      <c r="G215">
        <v>513</v>
      </c>
      <c r="H215" t="b">
        <f t="shared" si="71"/>
        <v>0</v>
      </c>
      <c r="I215" t="b">
        <f t="shared" si="61"/>
        <v>0</v>
      </c>
      <c r="J215">
        <f t="shared" si="72"/>
        <v>0</v>
      </c>
      <c r="K215">
        <f t="shared" si="62"/>
        <v>0.53090000000000004</v>
      </c>
      <c r="L215" t="b">
        <f t="shared" si="73"/>
        <v>0</v>
      </c>
      <c r="M215" t="b">
        <f t="shared" si="63"/>
        <v>0</v>
      </c>
      <c r="N215">
        <f t="shared" si="74"/>
        <v>0.53979999999999995</v>
      </c>
      <c r="O215">
        <f t="shared" si="64"/>
        <v>0.90180000000000005</v>
      </c>
      <c r="P215">
        <f t="shared" si="75"/>
        <v>0.49409999999999998</v>
      </c>
      <c r="Q215">
        <f t="shared" si="65"/>
        <v>0</v>
      </c>
      <c r="R215">
        <f t="shared" si="76"/>
        <v>0.43540000000000001</v>
      </c>
      <c r="S215">
        <f t="shared" si="66"/>
        <v>0</v>
      </c>
      <c r="T215">
        <f t="shared" si="77"/>
        <v>0.11210000000000001</v>
      </c>
      <c r="U215">
        <f t="shared" si="67"/>
        <v>0</v>
      </c>
      <c r="V215" t="b">
        <f t="shared" si="78"/>
        <v>0</v>
      </c>
      <c r="W215" t="b">
        <f t="shared" si="68"/>
        <v>0</v>
      </c>
      <c r="X215">
        <f t="shared" si="79"/>
        <v>9.9999997764825994E-3</v>
      </c>
      <c r="Y215">
        <f t="shared" si="69"/>
        <v>0</v>
      </c>
      <c r="Z215" t="b">
        <f t="shared" si="80"/>
        <v>0</v>
      </c>
      <c r="AA215" t="b">
        <f t="shared" si="70"/>
        <v>0</v>
      </c>
      <c r="AB215">
        <v>0</v>
      </c>
      <c r="AD215" s="1">
        <v>513</v>
      </c>
      <c r="AE215" t="e">
        <f>VLOOKUP($AD215,excitation!$A$1:$CV$577,MATCH(C$2,excitation!$A$1:$CV$1,0),0)</f>
        <v>#N/A</v>
      </c>
      <c r="AF215" t="e">
        <f>VLOOKUP($AD215,emission!$A$1:$CV$577,MATCH($C$2,emission!$A$1:$CV$1,0),0)</f>
        <v>#N/A</v>
      </c>
      <c r="AG215">
        <f>VLOOKUP($AD215,excitation!$A$1:$CV$577,MATCH(C$3,excitation!$A$1:$CV$1,0),0)</f>
        <v>0</v>
      </c>
      <c r="AH215">
        <f>VLOOKUP($AD215,emission!$A$1:$CV$577,MATCH($C$3,emission!$A$1:$CV$1,0),0)</f>
        <v>0.53090000000000004</v>
      </c>
      <c r="AI215" t="e">
        <f>VLOOKUP($AD215,excitation!$A$1:$CV$577,MATCH(C$4,excitation!$A$1:$CV$1,0),0)</f>
        <v>#N/A</v>
      </c>
      <c r="AJ215" t="e">
        <f>VLOOKUP($AD215,emission!$A$1:$CV$577,MATCH($C$4,emission!$A$1:$CV$1,0),0)</f>
        <v>#N/A</v>
      </c>
      <c r="AK215">
        <f>VLOOKUP($AD215,excitation!$A$1:$CV$577,MATCH(C$5,excitation!$A$1:$CV$1,0),0)</f>
        <v>0.53979999999999995</v>
      </c>
      <c r="AL215">
        <f>VLOOKUP($AD215,emission!$A$1:$CV$577,MATCH($C$5,emission!$A$1:$CV$1,0),0)</f>
        <v>0.90180000000000005</v>
      </c>
      <c r="AM215">
        <f>VLOOKUP($AD215,excitation!$A$1:$CV$577,MATCH(C$6,excitation!$A$1:$CV$1,0),0)</f>
        <v>0.49409999999999998</v>
      </c>
      <c r="AN215">
        <f>VLOOKUP($AD215,emission!$A$1:$CV$577,MATCH($C$6,emission!$A$1:$CV$1,0),0)</f>
        <v>0</v>
      </c>
      <c r="AO215">
        <f>VLOOKUP($AD215,excitation!$A$1:$CV$577,MATCH(C$7,excitation!$A$1:$CV$1,0),0)</f>
        <v>0.43540000000000001</v>
      </c>
      <c r="AP215">
        <f>VLOOKUP($AD215,emission!$A$1:$CV$577,MATCH($C$7,emission!$A$1:$CV$1,0),0)</f>
        <v>0</v>
      </c>
      <c r="AQ215">
        <f>VLOOKUP($AD215,excitation!$A$1:$CV$577,MATCH(C$8,excitation!$A$1:$CV$1,0),0)</f>
        <v>0.11210000000000001</v>
      </c>
      <c r="AR215">
        <f>VLOOKUP($AD215,emission!$A$1:$CV$577,MATCH($C$8,emission!$A$1:$CV$1,0),0)</f>
        <v>0</v>
      </c>
      <c r="AS215" t="e">
        <f>VLOOKUP($AD215,excitation!$A$1:$CV$577,MATCH(C$9,excitation!$A$1:$CV$1,0),0)</f>
        <v>#N/A</v>
      </c>
      <c r="AT215" t="e">
        <f>VLOOKUP($AD215,emission!$A$1:$CV$577,MATCH($C$9,emission!$A$1:$CV$1,0),0)</f>
        <v>#N/A</v>
      </c>
      <c r="AU215">
        <f>VLOOKUP($AD215,excitation!$A$1:$CV$577,MATCH(C$10,excitation!$A$1:$CV$1,0),0)</f>
        <v>9.9999997764825994E-3</v>
      </c>
      <c r="AV215">
        <f>VLOOKUP($AD215,emission!$A$1:$CV$577,MATCH($C$10,emission!$A$1:$CV$1,0),0)</f>
        <v>0</v>
      </c>
      <c r="AW215" t="e">
        <f>VLOOKUP($AD215,excitation!$A$1:$CV$577,MATCH(C$11,excitation!$A$1:$CV$1,0),0)</f>
        <v>#N/A</v>
      </c>
      <c r="AX215" t="e">
        <f>VLOOKUP($AD215,emission!$A$1:$CV$577,MATCH($C$11,emission!$A$1:$CV$1,0),0)</f>
        <v>#N/A</v>
      </c>
    </row>
    <row r="216" spans="7:50" x14ac:dyDescent="0.25">
      <c r="G216">
        <v>514</v>
      </c>
      <c r="H216" t="b">
        <f t="shared" si="71"/>
        <v>0</v>
      </c>
      <c r="I216" t="b">
        <f t="shared" si="61"/>
        <v>0</v>
      </c>
      <c r="J216">
        <f t="shared" si="72"/>
        <v>0</v>
      </c>
      <c r="K216">
        <f t="shared" si="62"/>
        <v>0.51900000000000002</v>
      </c>
      <c r="L216" t="b">
        <f t="shared" si="73"/>
        <v>0</v>
      </c>
      <c r="M216" t="b">
        <f t="shared" si="63"/>
        <v>0</v>
      </c>
      <c r="N216">
        <f t="shared" si="74"/>
        <v>0.49370000000000003</v>
      </c>
      <c r="O216">
        <f t="shared" si="64"/>
        <v>0.92869999999999997</v>
      </c>
      <c r="P216">
        <f t="shared" si="75"/>
        <v>0.51139999999999997</v>
      </c>
      <c r="Q216">
        <f t="shared" si="65"/>
        <v>0</v>
      </c>
      <c r="R216">
        <f t="shared" si="76"/>
        <v>0.45350000000000001</v>
      </c>
      <c r="S216">
        <f t="shared" si="66"/>
        <v>0</v>
      </c>
      <c r="T216">
        <f t="shared" si="77"/>
        <v>0.1158</v>
      </c>
      <c r="U216">
        <f t="shared" si="67"/>
        <v>0</v>
      </c>
      <c r="V216" t="b">
        <f t="shared" si="78"/>
        <v>0</v>
      </c>
      <c r="W216" t="b">
        <f t="shared" si="68"/>
        <v>0</v>
      </c>
      <c r="X216">
        <f t="shared" si="79"/>
        <v>9.9999997764825994E-3</v>
      </c>
      <c r="Y216">
        <f t="shared" si="69"/>
        <v>0</v>
      </c>
      <c r="Z216" t="b">
        <f t="shared" si="80"/>
        <v>0</v>
      </c>
      <c r="AA216" t="b">
        <f t="shared" si="70"/>
        <v>0</v>
      </c>
      <c r="AB216">
        <v>0</v>
      </c>
      <c r="AD216" s="1">
        <v>514</v>
      </c>
      <c r="AE216" t="e">
        <f>VLOOKUP($AD216,excitation!$A$1:$CV$577,MATCH(C$2,excitation!$A$1:$CV$1,0),0)</f>
        <v>#N/A</v>
      </c>
      <c r="AF216" t="e">
        <f>VLOOKUP($AD216,emission!$A$1:$CV$577,MATCH($C$2,emission!$A$1:$CV$1,0),0)</f>
        <v>#N/A</v>
      </c>
      <c r="AG216">
        <f>VLOOKUP($AD216,excitation!$A$1:$CV$577,MATCH(C$3,excitation!$A$1:$CV$1,0),0)</f>
        <v>0</v>
      </c>
      <c r="AH216">
        <f>VLOOKUP($AD216,emission!$A$1:$CV$577,MATCH($C$3,emission!$A$1:$CV$1,0),0)</f>
        <v>0.51900000000000002</v>
      </c>
      <c r="AI216" t="e">
        <f>VLOOKUP($AD216,excitation!$A$1:$CV$577,MATCH(C$4,excitation!$A$1:$CV$1,0),0)</f>
        <v>#N/A</v>
      </c>
      <c r="AJ216" t="e">
        <f>VLOOKUP($AD216,emission!$A$1:$CV$577,MATCH($C$4,emission!$A$1:$CV$1,0),0)</f>
        <v>#N/A</v>
      </c>
      <c r="AK216">
        <f>VLOOKUP($AD216,excitation!$A$1:$CV$577,MATCH(C$5,excitation!$A$1:$CV$1,0),0)</f>
        <v>0.49370000000000003</v>
      </c>
      <c r="AL216">
        <f>VLOOKUP($AD216,emission!$A$1:$CV$577,MATCH($C$5,emission!$A$1:$CV$1,0),0)</f>
        <v>0.92869999999999997</v>
      </c>
      <c r="AM216">
        <f>VLOOKUP($AD216,excitation!$A$1:$CV$577,MATCH(C$6,excitation!$A$1:$CV$1,0),0)</f>
        <v>0.51139999999999997</v>
      </c>
      <c r="AN216">
        <f>VLOOKUP($AD216,emission!$A$1:$CV$577,MATCH($C$6,emission!$A$1:$CV$1,0),0)</f>
        <v>0</v>
      </c>
      <c r="AO216">
        <f>VLOOKUP($AD216,excitation!$A$1:$CV$577,MATCH(C$7,excitation!$A$1:$CV$1,0),0)</f>
        <v>0.45350000000000001</v>
      </c>
      <c r="AP216">
        <f>VLOOKUP($AD216,emission!$A$1:$CV$577,MATCH($C$7,emission!$A$1:$CV$1,0),0)</f>
        <v>0</v>
      </c>
      <c r="AQ216">
        <f>VLOOKUP($AD216,excitation!$A$1:$CV$577,MATCH(C$8,excitation!$A$1:$CV$1,0),0)</f>
        <v>0.1158</v>
      </c>
      <c r="AR216">
        <f>VLOOKUP($AD216,emission!$A$1:$CV$577,MATCH($C$8,emission!$A$1:$CV$1,0),0)</f>
        <v>0</v>
      </c>
      <c r="AS216" t="e">
        <f>VLOOKUP($AD216,excitation!$A$1:$CV$577,MATCH(C$9,excitation!$A$1:$CV$1,0),0)</f>
        <v>#N/A</v>
      </c>
      <c r="AT216" t="e">
        <f>VLOOKUP($AD216,emission!$A$1:$CV$577,MATCH($C$9,emission!$A$1:$CV$1,0),0)</f>
        <v>#N/A</v>
      </c>
      <c r="AU216">
        <f>VLOOKUP($AD216,excitation!$A$1:$CV$577,MATCH(C$10,excitation!$A$1:$CV$1,0),0)</f>
        <v>9.9999997764825994E-3</v>
      </c>
      <c r="AV216">
        <f>VLOOKUP($AD216,emission!$A$1:$CV$577,MATCH($C$10,emission!$A$1:$CV$1,0),0)</f>
        <v>0</v>
      </c>
      <c r="AW216" t="e">
        <f>VLOOKUP($AD216,excitation!$A$1:$CV$577,MATCH(C$11,excitation!$A$1:$CV$1,0),0)</f>
        <v>#N/A</v>
      </c>
      <c r="AX216" t="e">
        <f>VLOOKUP($AD216,emission!$A$1:$CV$577,MATCH($C$11,emission!$A$1:$CV$1,0),0)</f>
        <v>#N/A</v>
      </c>
    </row>
    <row r="217" spans="7:50" x14ac:dyDescent="0.25">
      <c r="G217">
        <v>515</v>
      </c>
      <c r="H217" t="b">
        <f t="shared" si="71"/>
        <v>0</v>
      </c>
      <c r="I217" t="b">
        <f t="shared" si="61"/>
        <v>0</v>
      </c>
      <c r="J217">
        <f t="shared" si="72"/>
        <v>0</v>
      </c>
      <c r="K217">
        <f t="shared" si="62"/>
        <v>0.51070000000000004</v>
      </c>
      <c r="L217" t="b">
        <f t="shared" si="73"/>
        <v>0</v>
      </c>
      <c r="M217" t="b">
        <f t="shared" si="63"/>
        <v>0</v>
      </c>
      <c r="N217">
        <f t="shared" si="74"/>
        <v>0.44719999999999999</v>
      </c>
      <c r="O217">
        <f t="shared" si="64"/>
        <v>0.9506</v>
      </c>
      <c r="P217">
        <f t="shared" si="75"/>
        <v>0.52959999999999996</v>
      </c>
      <c r="Q217">
        <f t="shared" si="65"/>
        <v>0</v>
      </c>
      <c r="R217">
        <f t="shared" si="76"/>
        <v>0.46660000000000001</v>
      </c>
      <c r="S217">
        <f t="shared" si="66"/>
        <v>0</v>
      </c>
      <c r="T217">
        <f t="shared" si="77"/>
        <v>0.1195</v>
      </c>
      <c r="U217">
        <f t="shared" si="67"/>
        <v>0</v>
      </c>
      <c r="V217" t="b">
        <f t="shared" si="78"/>
        <v>0</v>
      </c>
      <c r="W217" t="b">
        <f t="shared" si="68"/>
        <v>0</v>
      </c>
      <c r="X217">
        <f t="shared" si="79"/>
        <v>9.9999997764825994E-3</v>
      </c>
      <c r="Y217">
        <f t="shared" si="69"/>
        <v>0</v>
      </c>
      <c r="Z217" t="b">
        <f t="shared" si="80"/>
        <v>0</v>
      </c>
      <c r="AA217" t="b">
        <f t="shared" si="70"/>
        <v>0</v>
      </c>
      <c r="AB217">
        <v>0</v>
      </c>
      <c r="AD217" s="1">
        <v>515</v>
      </c>
      <c r="AE217" t="e">
        <f>VLOOKUP($AD217,excitation!$A$1:$CV$577,MATCH(C$2,excitation!$A$1:$CV$1,0),0)</f>
        <v>#N/A</v>
      </c>
      <c r="AF217" t="e">
        <f>VLOOKUP($AD217,emission!$A$1:$CV$577,MATCH($C$2,emission!$A$1:$CV$1,0),0)</f>
        <v>#N/A</v>
      </c>
      <c r="AG217">
        <f>VLOOKUP($AD217,excitation!$A$1:$CV$577,MATCH(C$3,excitation!$A$1:$CV$1,0),0)</f>
        <v>0</v>
      </c>
      <c r="AH217">
        <f>VLOOKUP($AD217,emission!$A$1:$CV$577,MATCH($C$3,emission!$A$1:$CV$1,0),0)</f>
        <v>0.51070000000000004</v>
      </c>
      <c r="AI217" t="e">
        <f>VLOOKUP($AD217,excitation!$A$1:$CV$577,MATCH(C$4,excitation!$A$1:$CV$1,0),0)</f>
        <v>#N/A</v>
      </c>
      <c r="AJ217" t="e">
        <f>VLOOKUP($AD217,emission!$A$1:$CV$577,MATCH($C$4,emission!$A$1:$CV$1,0),0)</f>
        <v>#N/A</v>
      </c>
      <c r="AK217">
        <f>VLOOKUP($AD217,excitation!$A$1:$CV$577,MATCH(C$5,excitation!$A$1:$CV$1,0),0)</f>
        <v>0.44719999999999999</v>
      </c>
      <c r="AL217">
        <f>VLOOKUP($AD217,emission!$A$1:$CV$577,MATCH($C$5,emission!$A$1:$CV$1,0),0)</f>
        <v>0.9506</v>
      </c>
      <c r="AM217">
        <f>VLOOKUP($AD217,excitation!$A$1:$CV$577,MATCH(C$6,excitation!$A$1:$CV$1,0),0)</f>
        <v>0.52959999999999996</v>
      </c>
      <c r="AN217">
        <f>VLOOKUP($AD217,emission!$A$1:$CV$577,MATCH($C$6,emission!$A$1:$CV$1,0),0)</f>
        <v>0</v>
      </c>
      <c r="AO217">
        <f>VLOOKUP($AD217,excitation!$A$1:$CV$577,MATCH(C$7,excitation!$A$1:$CV$1,0),0)</f>
        <v>0.46660000000000001</v>
      </c>
      <c r="AP217">
        <f>VLOOKUP($AD217,emission!$A$1:$CV$577,MATCH($C$7,emission!$A$1:$CV$1,0),0)</f>
        <v>0</v>
      </c>
      <c r="AQ217">
        <f>VLOOKUP($AD217,excitation!$A$1:$CV$577,MATCH(C$8,excitation!$A$1:$CV$1,0),0)</f>
        <v>0.1195</v>
      </c>
      <c r="AR217">
        <f>VLOOKUP($AD217,emission!$A$1:$CV$577,MATCH($C$8,emission!$A$1:$CV$1,0),0)</f>
        <v>0</v>
      </c>
      <c r="AS217" t="e">
        <f>VLOOKUP($AD217,excitation!$A$1:$CV$577,MATCH(C$9,excitation!$A$1:$CV$1,0),0)</f>
        <v>#N/A</v>
      </c>
      <c r="AT217" t="e">
        <f>VLOOKUP($AD217,emission!$A$1:$CV$577,MATCH($C$9,emission!$A$1:$CV$1,0),0)</f>
        <v>#N/A</v>
      </c>
      <c r="AU217">
        <f>VLOOKUP($AD217,excitation!$A$1:$CV$577,MATCH(C$10,excitation!$A$1:$CV$1,0),0)</f>
        <v>9.9999997764825994E-3</v>
      </c>
      <c r="AV217">
        <f>VLOOKUP($AD217,emission!$A$1:$CV$577,MATCH($C$10,emission!$A$1:$CV$1,0),0)</f>
        <v>0</v>
      </c>
      <c r="AW217" t="e">
        <f>VLOOKUP($AD217,excitation!$A$1:$CV$577,MATCH(C$11,excitation!$A$1:$CV$1,0),0)</f>
        <v>#N/A</v>
      </c>
      <c r="AX217" t="e">
        <f>VLOOKUP($AD217,emission!$A$1:$CV$577,MATCH($C$11,emission!$A$1:$CV$1,0),0)</f>
        <v>#N/A</v>
      </c>
    </row>
    <row r="218" spans="7:50" x14ac:dyDescent="0.25">
      <c r="G218">
        <v>516</v>
      </c>
      <c r="H218" t="b">
        <f t="shared" si="71"/>
        <v>0</v>
      </c>
      <c r="I218" t="b">
        <f t="shared" si="61"/>
        <v>0</v>
      </c>
      <c r="J218">
        <f t="shared" si="72"/>
        <v>0</v>
      </c>
      <c r="K218">
        <f t="shared" si="62"/>
        <v>0.50239999999999996</v>
      </c>
      <c r="L218" t="b">
        <f t="shared" si="73"/>
        <v>0</v>
      </c>
      <c r="M218" t="b">
        <f t="shared" si="63"/>
        <v>0</v>
      </c>
      <c r="N218">
        <f t="shared" si="74"/>
        <v>0.40450000000000003</v>
      </c>
      <c r="O218">
        <f t="shared" si="64"/>
        <v>0.96950000000000003</v>
      </c>
      <c r="P218">
        <f t="shared" si="75"/>
        <v>0.5504</v>
      </c>
      <c r="Q218">
        <f t="shared" si="65"/>
        <v>0</v>
      </c>
      <c r="R218">
        <f t="shared" si="76"/>
        <v>0.4798</v>
      </c>
      <c r="S218">
        <f t="shared" si="66"/>
        <v>0</v>
      </c>
      <c r="T218">
        <f t="shared" si="77"/>
        <v>0.1237</v>
      </c>
      <c r="U218">
        <f t="shared" si="67"/>
        <v>0</v>
      </c>
      <c r="V218" t="b">
        <f t="shared" si="78"/>
        <v>0</v>
      </c>
      <c r="W218" t="b">
        <f t="shared" si="68"/>
        <v>0</v>
      </c>
      <c r="X218">
        <f t="shared" si="79"/>
        <v>9.9999997764825994E-3</v>
      </c>
      <c r="Y218">
        <f t="shared" si="69"/>
        <v>0</v>
      </c>
      <c r="Z218" t="b">
        <f t="shared" si="80"/>
        <v>0</v>
      </c>
      <c r="AA218" t="b">
        <f t="shared" si="70"/>
        <v>0</v>
      </c>
      <c r="AB218">
        <v>0</v>
      </c>
      <c r="AD218" s="1">
        <v>516</v>
      </c>
      <c r="AE218" t="e">
        <f>VLOOKUP($AD218,excitation!$A$1:$CV$577,MATCH(C$2,excitation!$A$1:$CV$1,0),0)</f>
        <v>#N/A</v>
      </c>
      <c r="AF218" t="e">
        <f>VLOOKUP($AD218,emission!$A$1:$CV$577,MATCH($C$2,emission!$A$1:$CV$1,0),0)</f>
        <v>#N/A</v>
      </c>
      <c r="AG218">
        <f>VLOOKUP($AD218,excitation!$A$1:$CV$577,MATCH(C$3,excitation!$A$1:$CV$1,0),0)</f>
        <v>0</v>
      </c>
      <c r="AH218">
        <f>VLOOKUP($AD218,emission!$A$1:$CV$577,MATCH($C$3,emission!$A$1:$CV$1,0),0)</f>
        <v>0.50239999999999996</v>
      </c>
      <c r="AI218" t="e">
        <f>VLOOKUP($AD218,excitation!$A$1:$CV$577,MATCH(C$4,excitation!$A$1:$CV$1,0),0)</f>
        <v>#N/A</v>
      </c>
      <c r="AJ218" t="e">
        <f>VLOOKUP($AD218,emission!$A$1:$CV$577,MATCH($C$4,emission!$A$1:$CV$1,0),0)</f>
        <v>#N/A</v>
      </c>
      <c r="AK218">
        <f>VLOOKUP($AD218,excitation!$A$1:$CV$577,MATCH(C$5,excitation!$A$1:$CV$1,0),0)</f>
        <v>0.40450000000000003</v>
      </c>
      <c r="AL218">
        <f>VLOOKUP($AD218,emission!$A$1:$CV$577,MATCH($C$5,emission!$A$1:$CV$1,0),0)</f>
        <v>0.96950000000000003</v>
      </c>
      <c r="AM218">
        <f>VLOOKUP($AD218,excitation!$A$1:$CV$577,MATCH(C$6,excitation!$A$1:$CV$1,0),0)</f>
        <v>0.5504</v>
      </c>
      <c r="AN218">
        <f>VLOOKUP($AD218,emission!$A$1:$CV$577,MATCH($C$6,emission!$A$1:$CV$1,0),0)</f>
        <v>0</v>
      </c>
      <c r="AO218">
        <f>VLOOKUP($AD218,excitation!$A$1:$CV$577,MATCH(C$7,excitation!$A$1:$CV$1,0),0)</f>
        <v>0.4798</v>
      </c>
      <c r="AP218">
        <f>VLOOKUP($AD218,emission!$A$1:$CV$577,MATCH($C$7,emission!$A$1:$CV$1,0),0)</f>
        <v>0</v>
      </c>
      <c r="AQ218">
        <f>VLOOKUP($AD218,excitation!$A$1:$CV$577,MATCH(C$8,excitation!$A$1:$CV$1,0),0)</f>
        <v>0.1237</v>
      </c>
      <c r="AR218">
        <f>VLOOKUP($AD218,emission!$A$1:$CV$577,MATCH($C$8,emission!$A$1:$CV$1,0),0)</f>
        <v>0</v>
      </c>
      <c r="AS218" t="e">
        <f>VLOOKUP($AD218,excitation!$A$1:$CV$577,MATCH(C$9,excitation!$A$1:$CV$1,0),0)</f>
        <v>#N/A</v>
      </c>
      <c r="AT218" t="e">
        <f>VLOOKUP($AD218,emission!$A$1:$CV$577,MATCH($C$9,emission!$A$1:$CV$1,0),0)</f>
        <v>#N/A</v>
      </c>
      <c r="AU218">
        <f>VLOOKUP($AD218,excitation!$A$1:$CV$577,MATCH(C$10,excitation!$A$1:$CV$1,0),0)</f>
        <v>9.9999997764825994E-3</v>
      </c>
      <c r="AV218">
        <f>VLOOKUP($AD218,emission!$A$1:$CV$577,MATCH($C$10,emission!$A$1:$CV$1,0),0)</f>
        <v>0</v>
      </c>
      <c r="AW218" t="e">
        <f>VLOOKUP($AD218,excitation!$A$1:$CV$577,MATCH(C$11,excitation!$A$1:$CV$1,0),0)</f>
        <v>#N/A</v>
      </c>
      <c r="AX218" t="e">
        <f>VLOOKUP($AD218,emission!$A$1:$CV$577,MATCH($C$11,emission!$A$1:$CV$1,0),0)</f>
        <v>#N/A</v>
      </c>
    </row>
    <row r="219" spans="7:50" x14ac:dyDescent="0.25">
      <c r="G219">
        <v>517</v>
      </c>
      <c r="H219" t="b">
        <f t="shared" si="71"/>
        <v>0</v>
      </c>
      <c r="I219" t="b">
        <f t="shared" si="61"/>
        <v>0</v>
      </c>
      <c r="J219">
        <f t="shared" si="72"/>
        <v>0</v>
      </c>
      <c r="K219">
        <f t="shared" si="62"/>
        <v>0.48799999999999999</v>
      </c>
      <c r="L219" t="b">
        <f t="shared" si="73"/>
        <v>0</v>
      </c>
      <c r="M219" t="b">
        <f t="shared" si="63"/>
        <v>0</v>
      </c>
      <c r="N219">
        <f t="shared" si="74"/>
        <v>0.36230000000000001</v>
      </c>
      <c r="O219">
        <f t="shared" si="64"/>
        <v>0.98429999999999995</v>
      </c>
      <c r="P219">
        <f t="shared" si="75"/>
        <v>0.57250000000000001</v>
      </c>
      <c r="Q219">
        <f t="shared" si="65"/>
        <v>0</v>
      </c>
      <c r="R219">
        <f t="shared" si="76"/>
        <v>0.4899</v>
      </c>
      <c r="S219">
        <f t="shared" si="66"/>
        <v>0</v>
      </c>
      <c r="T219">
        <f t="shared" si="77"/>
        <v>0.12720000000000001</v>
      </c>
      <c r="U219">
        <f t="shared" si="67"/>
        <v>0</v>
      </c>
      <c r="V219" t="b">
        <f t="shared" si="78"/>
        <v>0</v>
      </c>
      <c r="W219" t="b">
        <f t="shared" si="68"/>
        <v>0</v>
      </c>
      <c r="X219">
        <f t="shared" si="79"/>
        <v>9.9999997764825994E-3</v>
      </c>
      <c r="Y219">
        <f t="shared" si="69"/>
        <v>0</v>
      </c>
      <c r="Z219" t="b">
        <f t="shared" si="80"/>
        <v>0</v>
      </c>
      <c r="AA219" t="b">
        <f t="shared" si="70"/>
        <v>0</v>
      </c>
      <c r="AB219">
        <v>0</v>
      </c>
      <c r="AD219" s="1">
        <v>517</v>
      </c>
      <c r="AE219" t="e">
        <f>VLOOKUP($AD219,excitation!$A$1:$CV$577,MATCH(C$2,excitation!$A$1:$CV$1,0),0)</f>
        <v>#N/A</v>
      </c>
      <c r="AF219" t="e">
        <f>VLOOKUP($AD219,emission!$A$1:$CV$577,MATCH($C$2,emission!$A$1:$CV$1,0),0)</f>
        <v>#N/A</v>
      </c>
      <c r="AG219">
        <f>VLOOKUP($AD219,excitation!$A$1:$CV$577,MATCH(C$3,excitation!$A$1:$CV$1,0),0)</f>
        <v>0</v>
      </c>
      <c r="AH219">
        <f>VLOOKUP($AD219,emission!$A$1:$CV$577,MATCH($C$3,emission!$A$1:$CV$1,0),0)</f>
        <v>0.48799999999999999</v>
      </c>
      <c r="AI219" t="e">
        <f>VLOOKUP($AD219,excitation!$A$1:$CV$577,MATCH(C$4,excitation!$A$1:$CV$1,0),0)</f>
        <v>#N/A</v>
      </c>
      <c r="AJ219" t="e">
        <f>VLOOKUP($AD219,emission!$A$1:$CV$577,MATCH($C$4,emission!$A$1:$CV$1,0),0)</f>
        <v>#N/A</v>
      </c>
      <c r="AK219">
        <f>VLOOKUP($AD219,excitation!$A$1:$CV$577,MATCH(C$5,excitation!$A$1:$CV$1,0),0)</f>
        <v>0.36230000000000001</v>
      </c>
      <c r="AL219">
        <f>VLOOKUP($AD219,emission!$A$1:$CV$577,MATCH($C$5,emission!$A$1:$CV$1,0),0)</f>
        <v>0.98429999999999995</v>
      </c>
      <c r="AM219">
        <f>VLOOKUP($AD219,excitation!$A$1:$CV$577,MATCH(C$6,excitation!$A$1:$CV$1,0),0)</f>
        <v>0.57250000000000001</v>
      </c>
      <c r="AN219">
        <f>VLOOKUP($AD219,emission!$A$1:$CV$577,MATCH($C$6,emission!$A$1:$CV$1,0),0)</f>
        <v>0</v>
      </c>
      <c r="AO219">
        <f>VLOOKUP($AD219,excitation!$A$1:$CV$577,MATCH(C$7,excitation!$A$1:$CV$1,0),0)</f>
        <v>0.4899</v>
      </c>
      <c r="AP219">
        <f>VLOOKUP($AD219,emission!$A$1:$CV$577,MATCH($C$7,emission!$A$1:$CV$1,0),0)</f>
        <v>0</v>
      </c>
      <c r="AQ219">
        <f>VLOOKUP($AD219,excitation!$A$1:$CV$577,MATCH(C$8,excitation!$A$1:$CV$1,0),0)</f>
        <v>0.12720000000000001</v>
      </c>
      <c r="AR219">
        <f>VLOOKUP($AD219,emission!$A$1:$CV$577,MATCH($C$8,emission!$A$1:$CV$1,0),0)</f>
        <v>0</v>
      </c>
      <c r="AS219" t="e">
        <f>VLOOKUP($AD219,excitation!$A$1:$CV$577,MATCH(C$9,excitation!$A$1:$CV$1,0),0)</f>
        <v>#N/A</v>
      </c>
      <c r="AT219" t="e">
        <f>VLOOKUP($AD219,emission!$A$1:$CV$577,MATCH($C$9,emission!$A$1:$CV$1,0),0)</f>
        <v>#N/A</v>
      </c>
      <c r="AU219">
        <f>VLOOKUP($AD219,excitation!$A$1:$CV$577,MATCH(C$10,excitation!$A$1:$CV$1,0),0)</f>
        <v>9.9999997764825994E-3</v>
      </c>
      <c r="AV219">
        <f>VLOOKUP($AD219,emission!$A$1:$CV$577,MATCH($C$10,emission!$A$1:$CV$1,0),0)</f>
        <v>0</v>
      </c>
      <c r="AW219" t="e">
        <f>VLOOKUP($AD219,excitation!$A$1:$CV$577,MATCH(C$11,excitation!$A$1:$CV$1,0),0)</f>
        <v>#N/A</v>
      </c>
      <c r="AX219" t="e">
        <f>VLOOKUP($AD219,emission!$A$1:$CV$577,MATCH($C$11,emission!$A$1:$CV$1,0),0)</f>
        <v>#N/A</v>
      </c>
    </row>
    <row r="220" spans="7:50" x14ac:dyDescent="0.25">
      <c r="G220">
        <v>518</v>
      </c>
      <c r="H220" t="b">
        <f t="shared" si="71"/>
        <v>0</v>
      </c>
      <c r="I220" t="b">
        <f t="shared" si="61"/>
        <v>0</v>
      </c>
      <c r="J220">
        <f t="shared" si="72"/>
        <v>0</v>
      </c>
      <c r="K220">
        <f t="shared" si="62"/>
        <v>0.48070000000000002</v>
      </c>
      <c r="L220" t="b">
        <f t="shared" si="73"/>
        <v>0</v>
      </c>
      <c r="M220" t="b">
        <f t="shared" si="63"/>
        <v>0</v>
      </c>
      <c r="N220">
        <f t="shared" si="74"/>
        <v>0.32329999999999998</v>
      </c>
      <c r="O220">
        <f t="shared" si="64"/>
        <v>0.99470000000000003</v>
      </c>
      <c r="P220">
        <f t="shared" si="75"/>
        <v>0.59760000000000002</v>
      </c>
      <c r="Q220">
        <f t="shared" si="65"/>
        <v>0</v>
      </c>
      <c r="R220">
        <f t="shared" si="76"/>
        <v>0.49619999999999997</v>
      </c>
      <c r="S220">
        <f t="shared" si="66"/>
        <v>0</v>
      </c>
      <c r="T220">
        <f t="shared" si="77"/>
        <v>0.13150000000000001</v>
      </c>
      <c r="U220">
        <f t="shared" si="67"/>
        <v>0</v>
      </c>
      <c r="V220" t="b">
        <f t="shared" si="78"/>
        <v>0</v>
      </c>
      <c r="W220" t="b">
        <f t="shared" si="68"/>
        <v>0</v>
      </c>
      <c r="X220">
        <f t="shared" si="79"/>
        <v>9.9999997764825994E-3</v>
      </c>
      <c r="Y220">
        <f t="shared" si="69"/>
        <v>0</v>
      </c>
      <c r="Z220" t="b">
        <f t="shared" si="80"/>
        <v>0</v>
      </c>
      <c r="AA220" t="b">
        <f t="shared" si="70"/>
        <v>0</v>
      </c>
      <c r="AB220">
        <v>0</v>
      </c>
      <c r="AD220" s="1">
        <v>518</v>
      </c>
      <c r="AE220" t="e">
        <f>VLOOKUP($AD220,excitation!$A$1:$CV$577,MATCH(C$2,excitation!$A$1:$CV$1,0),0)</f>
        <v>#N/A</v>
      </c>
      <c r="AF220" t="e">
        <f>VLOOKUP($AD220,emission!$A$1:$CV$577,MATCH($C$2,emission!$A$1:$CV$1,0),0)</f>
        <v>#N/A</v>
      </c>
      <c r="AG220">
        <f>VLOOKUP($AD220,excitation!$A$1:$CV$577,MATCH(C$3,excitation!$A$1:$CV$1,0),0)</f>
        <v>0</v>
      </c>
      <c r="AH220">
        <f>VLOOKUP($AD220,emission!$A$1:$CV$577,MATCH($C$3,emission!$A$1:$CV$1,0),0)</f>
        <v>0.48070000000000002</v>
      </c>
      <c r="AI220" t="e">
        <f>VLOOKUP($AD220,excitation!$A$1:$CV$577,MATCH(C$4,excitation!$A$1:$CV$1,0),0)</f>
        <v>#N/A</v>
      </c>
      <c r="AJ220" t="e">
        <f>VLOOKUP($AD220,emission!$A$1:$CV$577,MATCH($C$4,emission!$A$1:$CV$1,0),0)</f>
        <v>#N/A</v>
      </c>
      <c r="AK220">
        <f>VLOOKUP($AD220,excitation!$A$1:$CV$577,MATCH(C$5,excitation!$A$1:$CV$1,0),0)</f>
        <v>0.32329999999999998</v>
      </c>
      <c r="AL220">
        <f>VLOOKUP($AD220,emission!$A$1:$CV$577,MATCH($C$5,emission!$A$1:$CV$1,0),0)</f>
        <v>0.99470000000000003</v>
      </c>
      <c r="AM220">
        <f>VLOOKUP($AD220,excitation!$A$1:$CV$577,MATCH(C$6,excitation!$A$1:$CV$1,0),0)</f>
        <v>0.59760000000000002</v>
      </c>
      <c r="AN220">
        <f>VLOOKUP($AD220,emission!$A$1:$CV$577,MATCH($C$6,emission!$A$1:$CV$1,0),0)</f>
        <v>0</v>
      </c>
      <c r="AO220">
        <f>VLOOKUP($AD220,excitation!$A$1:$CV$577,MATCH(C$7,excitation!$A$1:$CV$1,0),0)</f>
        <v>0.49619999999999997</v>
      </c>
      <c r="AP220">
        <f>VLOOKUP($AD220,emission!$A$1:$CV$577,MATCH($C$7,emission!$A$1:$CV$1,0),0)</f>
        <v>0</v>
      </c>
      <c r="AQ220">
        <f>VLOOKUP($AD220,excitation!$A$1:$CV$577,MATCH(C$8,excitation!$A$1:$CV$1,0),0)</f>
        <v>0.13150000000000001</v>
      </c>
      <c r="AR220">
        <f>VLOOKUP($AD220,emission!$A$1:$CV$577,MATCH($C$8,emission!$A$1:$CV$1,0),0)</f>
        <v>0</v>
      </c>
      <c r="AS220" t="e">
        <f>VLOOKUP($AD220,excitation!$A$1:$CV$577,MATCH(C$9,excitation!$A$1:$CV$1,0),0)</f>
        <v>#N/A</v>
      </c>
      <c r="AT220" t="e">
        <f>VLOOKUP($AD220,emission!$A$1:$CV$577,MATCH($C$9,emission!$A$1:$CV$1,0),0)</f>
        <v>#N/A</v>
      </c>
      <c r="AU220">
        <f>VLOOKUP($AD220,excitation!$A$1:$CV$577,MATCH(C$10,excitation!$A$1:$CV$1,0),0)</f>
        <v>9.9999997764825994E-3</v>
      </c>
      <c r="AV220">
        <f>VLOOKUP($AD220,emission!$A$1:$CV$577,MATCH($C$10,emission!$A$1:$CV$1,0),0)</f>
        <v>0</v>
      </c>
      <c r="AW220" t="e">
        <f>VLOOKUP($AD220,excitation!$A$1:$CV$577,MATCH(C$11,excitation!$A$1:$CV$1,0),0)</f>
        <v>#N/A</v>
      </c>
      <c r="AX220" t="e">
        <f>VLOOKUP($AD220,emission!$A$1:$CV$577,MATCH($C$11,emission!$A$1:$CV$1,0),0)</f>
        <v>#N/A</v>
      </c>
    </row>
    <row r="221" spans="7:50" x14ac:dyDescent="0.25">
      <c r="G221">
        <v>519</v>
      </c>
      <c r="H221" t="b">
        <f t="shared" si="71"/>
        <v>0</v>
      </c>
      <c r="I221" t="b">
        <f t="shared" si="61"/>
        <v>0</v>
      </c>
      <c r="J221">
        <f t="shared" si="72"/>
        <v>0</v>
      </c>
      <c r="K221">
        <f t="shared" si="62"/>
        <v>0.47249999999999998</v>
      </c>
      <c r="L221" t="b">
        <f t="shared" si="73"/>
        <v>0</v>
      </c>
      <c r="M221" t="b">
        <f t="shared" si="63"/>
        <v>0</v>
      </c>
      <c r="N221">
        <f t="shared" si="74"/>
        <v>0.28760000000000002</v>
      </c>
      <c r="O221">
        <f t="shared" si="64"/>
        <v>0.99819999999999998</v>
      </c>
      <c r="P221">
        <f t="shared" si="75"/>
        <v>0.62390000000000001</v>
      </c>
      <c r="Q221">
        <f t="shared" si="65"/>
        <v>0</v>
      </c>
      <c r="R221">
        <f t="shared" si="76"/>
        <v>0.49959999999999999</v>
      </c>
      <c r="S221">
        <f t="shared" si="66"/>
        <v>0</v>
      </c>
      <c r="T221">
        <f t="shared" si="77"/>
        <v>0.13619999999999999</v>
      </c>
      <c r="U221">
        <f t="shared" si="67"/>
        <v>0</v>
      </c>
      <c r="V221" t="b">
        <f t="shared" si="78"/>
        <v>0</v>
      </c>
      <c r="W221" t="b">
        <f t="shared" si="68"/>
        <v>0</v>
      </c>
      <c r="X221">
        <f t="shared" si="79"/>
        <v>1.9999999552965001E-2</v>
      </c>
      <c r="Y221">
        <f t="shared" si="69"/>
        <v>0</v>
      </c>
      <c r="Z221" t="b">
        <f t="shared" si="80"/>
        <v>0</v>
      </c>
      <c r="AA221" t="b">
        <f t="shared" si="70"/>
        <v>0</v>
      </c>
      <c r="AB221">
        <v>0</v>
      </c>
      <c r="AD221" s="1">
        <v>519</v>
      </c>
      <c r="AE221" t="e">
        <f>VLOOKUP($AD221,excitation!$A$1:$CV$577,MATCH(C$2,excitation!$A$1:$CV$1,0),0)</f>
        <v>#N/A</v>
      </c>
      <c r="AF221" t="e">
        <f>VLOOKUP($AD221,emission!$A$1:$CV$577,MATCH($C$2,emission!$A$1:$CV$1,0),0)</f>
        <v>#N/A</v>
      </c>
      <c r="AG221">
        <f>VLOOKUP($AD221,excitation!$A$1:$CV$577,MATCH(C$3,excitation!$A$1:$CV$1,0),0)</f>
        <v>0</v>
      </c>
      <c r="AH221">
        <f>VLOOKUP($AD221,emission!$A$1:$CV$577,MATCH($C$3,emission!$A$1:$CV$1,0),0)</f>
        <v>0.47249999999999998</v>
      </c>
      <c r="AI221" t="e">
        <f>VLOOKUP($AD221,excitation!$A$1:$CV$577,MATCH(C$4,excitation!$A$1:$CV$1,0),0)</f>
        <v>#N/A</v>
      </c>
      <c r="AJ221" t="e">
        <f>VLOOKUP($AD221,emission!$A$1:$CV$577,MATCH($C$4,emission!$A$1:$CV$1,0),0)</f>
        <v>#N/A</v>
      </c>
      <c r="AK221">
        <f>VLOOKUP($AD221,excitation!$A$1:$CV$577,MATCH(C$5,excitation!$A$1:$CV$1,0),0)</f>
        <v>0.28760000000000002</v>
      </c>
      <c r="AL221">
        <f>VLOOKUP($AD221,emission!$A$1:$CV$577,MATCH($C$5,emission!$A$1:$CV$1,0),0)</f>
        <v>0.99819999999999998</v>
      </c>
      <c r="AM221">
        <f>VLOOKUP($AD221,excitation!$A$1:$CV$577,MATCH(C$6,excitation!$A$1:$CV$1,0),0)</f>
        <v>0.62390000000000001</v>
      </c>
      <c r="AN221">
        <f>VLOOKUP($AD221,emission!$A$1:$CV$577,MATCH($C$6,emission!$A$1:$CV$1,0),0)</f>
        <v>0</v>
      </c>
      <c r="AO221">
        <f>VLOOKUP($AD221,excitation!$A$1:$CV$577,MATCH(C$7,excitation!$A$1:$CV$1,0),0)</f>
        <v>0.49959999999999999</v>
      </c>
      <c r="AP221">
        <f>VLOOKUP($AD221,emission!$A$1:$CV$577,MATCH($C$7,emission!$A$1:$CV$1,0),0)</f>
        <v>0</v>
      </c>
      <c r="AQ221">
        <f>VLOOKUP($AD221,excitation!$A$1:$CV$577,MATCH(C$8,excitation!$A$1:$CV$1,0),0)</f>
        <v>0.13619999999999999</v>
      </c>
      <c r="AR221">
        <f>VLOOKUP($AD221,emission!$A$1:$CV$577,MATCH($C$8,emission!$A$1:$CV$1,0),0)</f>
        <v>0</v>
      </c>
      <c r="AS221" t="e">
        <f>VLOOKUP($AD221,excitation!$A$1:$CV$577,MATCH(C$9,excitation!$A$1:$CV$1,0),0)</f>
        <v>#N/A</v>
      </c>
      <c r="AT221" t="e">
        <f>VLOOKUP($AD221,emission!$A$1:$CV$577,MATCH($C$9,emission!$A$1:$CV$1,0),0)</f>
        <v>#N/A</v>
      </c>
      <c r="AU221">
        <f>VLOOKUP($AD221,excitation!$A$1:$CV$577,MATCH(C$10,excitation!$A$1:$CV$1,0),0)</f>
        <v>1.9999999552965001E-2</v>
      </c>
      <c r="AV221">
        <f>VLOOKUP($AD221,emission!$A$1:$CV$577,MATCH($C$10,emission!$A$1:$CV$1,0),0)</f>
        <v>0</v>
      </c>
      <c r="AW221" t="e">
        <f>VLOOKUP($AD221,excitation!$A$1:$CV$577,MATCH(C$11,excitation!$A$1:$CV$1,0),0)</f>
        <v>#N/A</v>
      </c>
      <c r="AX221" t="e">
        <f>VLOOKUP($AD221,emission!$A$1:$CV$577,MATCH($C$11,emission!$A$1:$CV$1,0),0)</f>
        <v>#N/A</v>
      </c>
    </row>
    <row r="222" spans="7:50" x14ac:dyDescent="0.25">
      <c r="G222">
        <v>520</v>
      </c>
      <c r="H222" t="b">
        <f t="shared" si="71"/>
        <v>0</v>
      </c>
      <c r="I222" t="b">
        <f t="shared" si="61"/>
        <v>0</v>
      </c>
      <c r="J222">
        <f t="shared" si="72"/>
        <v>0</v>
      </c>
      <c r="K222">
        <f t="shared" si="62"/>
        <v>0.4587</v>
      </c>
      <c r="L222" t="b">
        <f t="shared" si="73"/>
        <v>0</v>
      </c>
      <c r="M222" t="b">
        <f t="shared" si="63"/>
        <v>0</v>
      </c>
      <c r="N222">
        <f t="shared" si="74"/>
        <v>0.2535</v>
      </c>
      <c r="O222">
        <f t="shared" si="64"/>
        <v>1</v>
      </c>
      <c r="P222">
        <f t="shared" si="75"/>
        <v>0.6522</v>
      </c>
      <c r="Q222">
        <f t="shared" si="65"/>
        <v>5.7000000000000002E-2</v>
      </c>
      <c r="R222">
        <f t="shared" si="76"/>
        <v>0.50509999999999999</v>
      </c>
      <c r="S222">
        <f t="shared" si="66"/>
        <v>0</v>
      </c>
      <c r="T222">
        <f t="shared" si="77"/>
        <v>0.14330000000000001</v>
      </c>
      <c r="U222">
        <f t="shared" si="67"/>
        <v>0</v>
      </c>
      <c r="V222" t="b">
        <f t="shared" si="78"/>
        <v>0</v>
      </c>
      <c r="W222" t="b">
        <f t="shared" si="68"/>
        <v>0</v>
      </c>
      <c r="X222">
        <f t="shared" si="79"/>
        <v>1.9999999552965001E-2</v>
      </c>
      <c r="Y222">
        <f t="shared" si="69"/>
        <v>0</v>
      </c>
      <c r="Z222" t="b">
        <f t="shared" si="80"/>
        <v>0</v>
      </c>
      <c r="AA222" t="b">
        <f t="shared" si="70"/>
        <v>0</v>
      </c>
      <c r="AB222">
        <v>0</v>
      </c>
      <c r="AD222" s="1">
        <v>520</v>
      </c>
      <c r="AE222" t="e">
        <f>VLOOKUP($AD222,excitation!$A$1:$CV$577,MATCH(C$2,excitation!$A$1:$CV$1,0),0)</f>
        <v>#N/A</v>
      </c>
      <c r="AF222" t="e">
        <f>VLOOKUP($AD222,emission!$A$1:$CV$577,MATCH($C$2,emission!$A$1:$CV$1,0),0)</f>
        <v>#N/A</v>
      </c>
      <c r="AG222">
        <f>VLOOKUP($AD222,excitation!$A$1:$CV$577,MATCH(C$3,excitation!$A$1:$CV$1,0),0)</f>
        <v>0</v>
      </c>
      <c r="AH222">
        <f>VLOOKUP($AD222,emission!$A$1:$CV$577,MATCH($C$3,emission!$A$1:$CV$1,0),0)</f>
        <v>0.4587</v>
      </c>
      <c r="AI222" t="e">
        <f>VLOOKUP($AD222,excitation!$A$1:$CV$577,MATCH(C$4,excitation!$A$1:$CV$1,0),0)</f>
        <v>#N/A</v>
      </c>
      <c r="AJ222" t="e">
        <f>VLOOKUP($AD222,emission!$A$1:$CV$577,MATCH($C$4,emission!$A$1:$CV$1,0),0)</f>
        <v>#N/A</v>
      </c>
      <c r="AK222">
        <f>VLOOKUP($AD222,excitation!$A$1:$CV$577,MATCH(C$5,excitation!$A$1:$CV$1,0),0)</f>
        <v>0.2535</v>
      </c>
      <c r="AL222">
        <f>VLOOKUP($AD222,emission!$A$1:$CV$577,MATCH($C$5,emission!$A$1:$CV$1,0),0)</f>
        <v>1</v>
      </c>
      <c r="AM222">
        <f>VLOOKUP($AD222,excitation!$A$1:$CV$577,MATCH(C$6,excitation!$A$1:$CV$1,0),0)</f>
        <v>0.6522</v>
      </c>
      <c r="AN222">
        <f>VLOOKUP($AD222,emission!$A$1:$CV$577,MATCH($C$6,emission!$A$1:$CV$1,0),0)</f>
        <v>5.7000000000000002E-2</v>
      </c>
      <c r="AO222">
        <f>VLOOKUP($AD222,excitation!$A$1:$CV$577,MATCH(C$7,excitation!$A$1:$CV$1,0),0)</f>
        <v>0.50509999999999999</v>
      </c>
      <c r="AP222">
        <f>VLOOKUP($AD222,emission!$A$1:$CV$577,MATCH($C$7,emission!$A$1:$CV$1,0),0)</f>
        <v>0</v>
      </c>
      <c r="AQ222">
        <f>VLOOKUP($AD222,excitation!$A$1:$CV$577,MATCH(C$8,excitation!$A$1:$CV$1,0),0)</f>
        <v>0.14330000000000001</v>
      </c>
      <c r="AR222">
        <f>VLOOKUP($AD222,emission!$A$1:$CV$577,MATCH($C$8,emission!$A$1:$CV$1,0),0)</f>
        <v>0</v>
      </c>
      <c r="AS222" t="e">
        <f>VLOOKUP($AD222,excitation!$A$1:$CV$577,MATCH(C$9,excitation!$A$1:$CV$1,0),0)</f>
        <v>#N/A</v>
      </c>
      <c r="AT222" t="e">
        <f>VLOOKUP($AD222,emission!$A$1:$CV$577,MATCH($C$9,emission!$A$1:$CV$1,0),0)</f>
        <v>#N/A</v>
      </c>
      <c r="AU222">
        <f>VLOOKUP($AD222,excitation!$A$1:$CV$577,MATCH(C$10,excitation!$A$1:$CV$1,0),0)</f>
        <v>1.9999999552965001E-2</v>
      </c>
      <c r="AV222">
        <f>VLOOKUP($AD222,emission!$A$1:$CV$577,MATCH($C$10,emission!$A$1:$CV$1,0),0)</f>
        <v>0</v>
      </c>
      <c r="AW222" t="e">
        <f>VLOOKUP($AD222,excitation!$A$1:$CV$577,MATCH(C$11,excitation!$A$1:$CV$1,0),0)</f>
        <v>#N/A</v>
      </c>
      <c r="AX222" t="e">
        <f>VLOOKUP($AD222,emission!$A$1:$CV$577,MATCH($C$11,emission!$A$1:$CV$1,0),0)</f>
        <v>#N/A</v>
      </c>
    </row>
    <row r="223" spans="7:50" x14ac:dyDescent="0.25">
      <c r="G223">
        <v>521</v>
      </c>
      <c r="H223" t="b">
        <f t="shared" si="71"/>
        <v>0</v>
      </c>
      <c r="I223" t="b">
        <f t="shared" si="61"/>
        <v>0</v>
      </c>
      <c r="J223">
        <f t="shared" si="72"/>
        <v>0</v>
      </c>
      <c r="K223">
        <f t="shared" si="62"/>
        <v>0.45379999999999998</v>
      </c>
      <c r="L223" t="b">
        <f t="shared" si="73"/>
        <v>0</v>
      </c>
      <c r="M223" t="b">
        <f t="shared" si="63"/>
        <v>0</v>
      </c>
      <c r="N223">
        <f t="shared" si="74"/>
        <v>0.2228</v>
      </c>
      <c r="O223">
        <f t="shared" si="64"/>
        <v>0.99619999999999997</v>
      </c>
      <c r="P223">
        <f t="shared" si="75"/>
        <v>0.6825</v>
      </c>
      <c r="Q223">
        <f t="shared" si="65"/>
        <v>6.3600000000000004E-2</v>
      </c>
      <c r="R223">
        <f t="shared" si="76"/>
        <v>0.50409999999999999</v>
      </c>
      <c r="S223">
        <f t="shared" si="66"/>
        <v>0</v>
      </c>
      <c r="T223">
        <f t="shared" si="77"/>
        <v>0.14829999999999999</v>
      </c>
      <c r="U223">
        <f t="shared" si="67"/>
        <v>0</v>
      </c>
      <c r="V223" t="b">
        <f t="shared" si="78"/>
        <v>0</v>
      </c>
      <c r="W223" t="b">
        <f t="shared" si="68"/>
        <v>0</v>
      </c>
      <c r="X223">
        <f t="shared" si="79"/>
        <v>1.9999999552965001E-2</v>
      </c>
      <c r="Y223">
        <f t="shared" si="69"/>
        <v>0</v>
      </c>
      <c r="Z223" t="b">
        <f t="shared" si="80"/>
        <v>0</v>
      </c>
      <c r="AA223" t="b">
        <f t="shared" si="70"/>
        <v>0</v>
      </c>
      <c r="AB223">
        <v>0</v>
      </c>
      <c r="AD223" s="1">
        <v>521</v>
      </c>
      <c r="AE223" t="e">
        <f>VLOOKUP($AD223,excitation!$A$1:$CV$577,MATCH(C$2,excitation!$A$1:$CV$1,0),0)</f>
        <v>#N/A</v>
      </c>
      <c r="AF223" t="e">
        <f>VLOOKUP($AD223,emission!$A$1:$CV$577,MATCH($C$2,emission!$A$1:$CV$1,0),0)</f>
        <v>#N/A</v>
      </c>
      <c r="AG223">
        <f>VLOOKUP($AD223,excitation!$A$1:$CV$577,MATCH(C$3,excitation!$A$1:$CV$1,0),0)</f>
        <v>0</v>
      </c>
      <c r="AH223">
        <f>VLOOKUP($AD223,emission!$A$1:$CV$577,MATCH($C$3,emission!$A$1:$CV$1,0),0)</f>
        <v>0.45379999999999998</v>
      </c>
      <c r="AI223" t="e">
        <f>VLOOKUP($AD223,excitation!$A$1:$CV$577,MATCH(C$4,excitation!$A$1:$CV$1,0),0)</f>
        <v>#N/A</v>
      </c>
      <c r="AJ223" t="e">
        <f>VLOOKUP($AD223,emission!$A$1:$CV$577,MATCH($C$4,emission!$A$1:$CV$1,0),0)</f>
        <v>#N/A</v>
      </c>
      <c r="AK223">
        <f>VLOOKUP($AD223,excitation!$A$1:$CV$577,MATCH(C$5,excitation!$A$1:$CV$1,0),0)</f>
        <v>0.2228</v>
      </c>
      <c r="AL223">
        <f>VLOOKUP($AD223,emission!$A$1:$CV$577,MATCH($C$5,emission!$A$1:$CV$1,0),0)</f>
        <v>0.99619999999999997</v>
      </c>
      <c r="AM223">
        <f>VLOOKUP($AD223,excitation!$A$1:$CV$577,MATCH(C$6,excitation!$A$1:$CV$1,0),0)</f>
        <v>0.6825</v>
      </c>
      <c r="AN223">
        <f>VLOOKUP($AD223,emission!$A$1:$CV$577,MATCH($C$6,emission!$A$1:$CV$1,0),0)</f>
        <v>6.3600000000000004E-2</v>
      </c>
      <c r="AO223">
        <f>VLOOKUP($AD223,excitation!$A$1:$CV$577,MATCH(C$7,excitation!$A$1:$CV$1,0),0)</f>
        <v>0.50409999999999999</v>
      </c>
      <c r="AP223">
        <f>VLOOKUP($AD223,emission!$A$1:$CV$577,MATCH($C$7,emission!$A$1:$CV$1,0),0)</f>
        <v>0</v>
      </c>
      <c r="AQ223">
        <f>VLOOKUP($AD223,excitation!$A$1:$CV$577,MATCH(C$8,excitation!$A$1:$CV$1,0),0)</f>
        <v>0.14829999999999999</v>
      </c>
      <c r="AR223">
        <f>VLOOKUP($AD223,emission!$A$1:$CV$577,MATCH($C$8,emission!$A$1:$CV$1,0),0)</f>
        <v>0</v>
      </c>
      <c r="AS223" t="e">
        <f>VLOOKUP($AD223,excitation!$A$1:$CV$577,MATCH(C$9,excitation!$A$1:$CV$1,0),0)</f>
        <v>#N/A</v>
      </c>
      <c r="AT223" t="e">
        <f>VLOOKUP($AD223,emission!$A$1:$CV$577,MATCH($C$9,emission!$A$1:$CV$1,0),0)</f>
        <v>#N/A</v>
      </c>
      <c r="AU223">
        <f>VLOOKUP($AD223,excitation!$A$1:$CV$577,MATCH(C$10,excitation!$A$1:$CV$1,0),0)</f>
        <v>1.9999999552965001E-2</v>
      </c>
      <c r="AV223">
        <f>VLOOKUP($AD223,emission!$A$1:$CV$577,MATCH($C$10,emission!$A$1:$CV$1,0),0)</f>
        <v>0</v>
      </c>
      <c r="AW223" t="e">
        <f>VLOOKUP($AD223,excitation!$A$1:$CV$577,MATCH(C$11,excitation!$A$1:$CV$1,0),0)</f>
        <v>#N/A</v>
      </c>
      <c r="AX223" t="e">
        <f>VLOOKUP($AD223,emission!$A$1:$CV$577,MATCH($C$11,emission!$A$1:$CV$1,0),0)</f>
        <v>#N/A</v>
      </c>
    </row>
    <row r="224" spans="7:50" x14ac:dyDescent="0.25">
      <c r="G224">
        <v>522</v>
      </c>
      <c r="H224" t="b">
        <f t="shared" si="71"/>
        <v>0</v>
      </c>
      <c r="I224" t="b">
        <f t="shared" si="61"/>
        <v>0</v>
      </c>
      <c r="J224">
        <f t="shared" si="72"/>
        <v>0</v>
      </c>
      <c r="K224">
        <f t="shared" si="62"/>
        <v>0.44340000000000002</v>
      </c>
      <c r="L224" t="b">
        <f t="shared" si="73"/>
        <v>0</v>
      </c>
      <c r="M224" t="b">
        <f t="shared" si="63"/>
        <v>0</v>
      </c>
      <c r="N224">
        <f t="shared" si="74"/>
        <v>0.19520000000000001</v>
      </c>
      <c r="O224">
        <f t="shared" si="64"/>
        <v>0.98580000000000001</v>
      </c>
      <c r="P224">
        <f t="shared" si="75"/>
        <v>0.71430000000000005</v>
      </c>
      <c r="Q224">
        <f t="shared" si="65"/>
        <v>7.3300000000000004E-2</v>
      </c>
      <c r="R224">
        <f t="shared" si="76"/>
        <v>0.50439999999999996</v>
      </c>
      <c r="S224">
        <f t="shared" si="66"/>
        <v>0</v>
      </c>
      <c r="T224">
        <f t="shared" si="77"/>
        <v>0.15490000000000001</v>
      </c>
      <c r="U224">
        <f t="shared" si="67"/>
        <v>0</v>
      </c>
      <c r="V224" t="b">
        <f t="shared" si="78"/>
        <v>0</v>
      </c>
      <c r="W224" t="b">
        <f t="shared" si="68"/>
        <v>0</v>
      </c>
      <c r="X224">
        <f t="shared" si="79"/>
        <v>1.9999999552965001E-2</v>
      </c>
      <c r="Y224">
        <f t="shared" si="69"/>
        <v>0</v>
      </c>
      <c r="Z224" t="b">
        <f t="shared" si="80"/>
        <v>0</v>
      </c>
      <c r="AA224" t="b">
        <f t="shared" si="70"/>
        <v>0</v>
      </c>
      <c r="AB224">
        <v>0</v>
      </c>
      <c r="AD224" s="1">
        <v>522</v>
      </c>
      <c r="AE224" t="e">
        <f>VLOOKUP($AD224,excitation!$A$1:$CV$577,MATCH(C$2,excitation!$A$1:$CV$1,0),0)</f>
        <v>#N/A</v>
      </c>
      <c r="AF224" t="e">
        <f>VLOOKUP($AD224,emission!$A$1:$CV$577,MATCH($C$2,emission!$A$1:$CV$1,0),0)</f>
        <v>#N/A</v>
      </c>
      <c r="AG224">
        <f>VLOOKUP($AD224,excitation!$A$1:$CV$577,MATCH(C$3,excitation!$A$1:$CV$1,0),0)</f>
        <v>0</v>
      </c>
      <c r="AH224">
        <f>VLOOKUP($AD224,emission!$A$1:$CV$577,MATCH($C$3,emission!$A$1:$CV$1,0),0)</f>
        <v>0.44340000000000002</v>
      </c>
      <c r="AI224" t="e">
        <f>VLOOKUP($AD224,excitation!$A$1:$CV$577,MATCH(C$4,excitation!$A$1:$CV$1,0),0)</f>
        <v>#N/A</v>
      </c>
      <c r="AJ224" t="e">
        <f>VLOOKUP($AD224,emission!$A$1:$CV$577,MATCH($C$4,emission!$A$1:$CV$1,0),0)</f>
        <v>#N/A</v>
      </c>
      <c r="AK224">
        <f>VLOOKUP($AD224,excitation!$A$1:$CV$577,MATCH(C$5,excitation!$A$1:$CV$1,0),0)</f>
        <v>0.19520000000000001</v>
      </c>
      <c r="AL224">
        <f>VLOOKUP($AD224,emission!$A$1:$CV$577,MATCH($C$5,emission!$A$1:$CV$1,0),0)</f>
        <v>0.98580000000000001</v>
      </c>
      <c r="AM224">
        <f>VLOOKUP($AD224,excitation!$A$1:$CV$577,MATCH(C$6,excitation!$A$1:$CV$1,0),0)</f>
        <v>0.71430000000000005</v>
      </c>
      <c r="AN224">
        <f>VLOOKUP($AD224,emission!$A$1:$CV$577,MATCH($C$6,emission!$A$1:$CV$1,0),0)</f>
        <v>7.3300000000000004E-2</v>
      </c>
      <c r="AO224">
        <f>VLOOKUP($AD224,excitation!$A$1:$CV$577,MATCH(C$7,excitation!$A$1:$CV$1,0),0)</f>
        <v>0.50439999999999996</v>
      </c>
      <c r="AP224">
        <f>VLOOKUP($AD224,emission!$A$1:$CV$577,MATCH($C$7,emission!$A$1:$CV$1,0),0)</f>
        <v>0</v>
      </c>
      <c r="AQ224">
        <f>VLOOKUP($AD224,excitation!$A$1:$CV$577,MATCH(C$8,excitation!$A$1:$CV$1,0),0)</f>
        <v>0.15490000000000001</v>
      </c>
      <c r="AR224">
        <f>VLOOKUP($AD224,emission!$A$1:$CV$577,MATCH($C$8,emission!$A$1:$CV$1,0),0)</f>
        <v>0</v>
      </c>
      <c r="AS224" t="e">
        <f>VLOOKUP($AD224,excitation!$A$1:$CV$577,MATCH(C$9,excitation!$A$1:$CV$1,0),0)</f>
        <v>#N/A</v>
      </c>
      <c r="AT224" t="e">
        <f>VLOOKUP($AD224,emission!$A$1:$CV$577,MATCH($C$9,emission!$A$1:$CV$1,0),0)</f>
        <v>#N/A</v>
      </c>
      <c r="AU224">
        <f>VLOOKUP($AD224,excitation!$A$1:$CV$577,MATCH(C$10,excitation!$A$1:$CV$1,0),0)</f>
        <v>1.9999999552965001E-2</v>
      </c>
      <c r="AV224">
        <f>VLOOKUP($AD224,emission!$A$1:$CV$577,MATCH($C$10,emission!$A$1:$CV$1,0),0)</f>
        <v>0</v>
      </c>
      <c r="AW224" t="e">
        <f>VLOOKUP($AD224,excitation!$A$1:$CV$577,MATCH(C$11,excitation!$A$1:$CV$1,0),0)</f>
        <v>#N/A</v>
      </c>
      <c r="AX224" t="e">
        <f>VLOOKUP($AD224,emission!$A$1:$CV$577,MATCH($C$11,emission!$A$1:$CV$1,0),0)</f>
        <v>#N/A</v>
      </c>
    </row>
    <row r="225" spans="7:50" x14ac:dyDescent="0.25">
      <c r="G225">
        <v>523</v>
      </c>
      <c r="H225" t="b">
        <f t="shared" si="71"/>
        <v>0</v>
      </c>
      <c r="I225" t="b">
        <f t="shared" si="61"/>
        <v>0</v>
      </c>
      <c r="J225">
        <f t="shared" si="72"/>
        <v>0</v>
      </c>
      <c r="K225">
        <f t="shared" si="62"/>
        <v>0.42909999999999998</v>
      </c>
      <c r="L225" t="b">
        <f t="shared" si="73"/>
        <v>0</v>
      </c>
      <c r="M225" t="b">
        <f t="shared" si="63"/>
        <v>0</v>
      </c>
      <c r="N225">
        <f t="shared" si="74"/>
        <v>0.17119999999999999</v>
      </c>
      <c r="O225">
        <f t="shared" si="64"/>
        <v>0.9728</v>
      </c>
      <c r="P225">
        <f t="shared" si="75"/>
        <v>0.74650000000000005</v>
      </c>
      <c r="Q225">
        <f t="shared" si="65"/>
        <v>8.6499999999999994E-2</v>
      </c>
      <c r="R225">
        <f t="shared" si="76"/>
        <v>0.5</v>
      </c>
      <c r="S225">
        <f t="shared" si="66"/>
        <v>0</v>
      </c>
      <c r="T225">
        <f t="shared" si="77"/>
        <v>0.1623</v>
      </c>
      <c r="U225">
        <f t="shared" si="67"/>
        <v>0</v>
      </c>
      <c r="V225" t="b">
        <f t="shared" si="78"/>
        <v>0</v>
      </c>
      <c r="W225" t="b">
        <f t="shared" si="68"/>
        <v>0</v>
      </c>
      <c r="X225">
        <f t="shared" si="79"/>
        <v>1.9999999552965001E-2</v>
      </c>
      <c r="Y225">
        <f t="shared" si="69"/>
        <v>0</v>
      </c>
      <c r="Z225" t="b">
        <f t="shared" si="80"/>
        <v>0</v>
      </c>
      <c r="AA225" t="b">
        <f t="shared" si="70"/>
        <v>0</v>
      </c>
      <c r="AB225">
        <v>0</v>
      </c>
      <c r="AD225" s="1">
        <v>523</v>
      </c>
      <c r="AE225" t="e">
        <f>VLOOKUP($AD225,excitation!$A$1:$CV$577,MATCH(C$2,excitation!$A$1:$CV$1,0),0)</f>
        <v>#N/A</v>
      </c>
      <c r="AF225" t="e">
        <f>VLOOKUP($AD225,emission!$A$1:$CV$577,MATCH($C$2,emission!$A$1:$CV$1,0),0)</f>
        <v>#N/A</v>
      </c>
      <c r="AG225">
        <f>VLOOKUP($AD225,excitation!$A$1:$CV$577,MATCH(C$3,excitation!$A$1:$CV$1,0),0)</f>
        <v>0</v>
      </c>
      <c r="AH225">
        <f>VLOOKUP($AD225,emission!$A$1:$CV$577,MATCH($C$3,emission!$A$1:$CV$1,0),0)</f>
        <v>0.42909999999999998</v>
      </c>
      <c r="AI225" t="e">
        <f>VLOOKUP($AD225,excitation!$A$1:$CV$577,MATCH(C$4,excitation!$A$1:$CV$1,0),0)</f>
        <v>#N/A</v>
      </c>
      <c r="AJ225" t="e">
        <f>VLOOKUP($AD225,emission!$A$1:$CV$577,MATCH($C$4,emission!$A$1:$CV$1,0),0)</f>
        <v>#N/A</v>
      </c>
      <c r="AK225">
        <f>VLOOKUP($AD225,excitation!$A$1:$CV$577,MATCH(C$5,excitation!$A$1:$CV$1,0),0)</f>
        <v>0.17119999999999999</v>
      </c>
      <c r="AL225">
        <f>VLOOKUP($AD225,emission!$A$1:$CV$577,MATCH($C$5,emission!$A$1:$CV$1,0),0)</f>
        <v>0.9728</v>
      </c>
      <c r="AM225">
        <f>VLOOKUP($AD225,excitation!$A$1:$CV$577,MATCH(C$6,excitation!$A$1:$CV$1,0),0)</f>
        <v>0.74650000000000005</v>
      </c>
      <c r="AN225">
        <f>VLOOKUP($AD225,emission!$A$1:$CV$577,MATCH($C$6,emission!$A$1:$CV$1,0),0)</f>
        <v>8.6499999999999994E-2</v>
      </c>
      <c r="AO225">
        <f>VLOOKUP($AD225,excitation!$A$1:$CV$577,MATCH(C$7,excitation!$A$1:$CV$1,0),0)</f>
        <v>0.5</v>
      </c>
      <c r="AP225">
        <f>VLOOKUP($AD225,emission!$A$1:$CV$577,MATCH($C$7,emission!$A$1:$CV$1,0),0)</f>
        <v>0</v>
      </c>
      <c r="AQ225">
        <f>VLOOKUP($AD225,excitation!$A$1:$CV$577,MATCH(C$8,excitation!$A$1:$CV$1,0),0)</f>
        <v>0.1623</v>
      </c>
      <c r="AR225">
        <f>VLOOKUP($AD225,emission!$A$1:$CV$577,MATCH($C$8,emission!$A$1:$CV$1,0),0)</f>
        <v>0</v>
      </c>
      <c r="AS225" t="e">
        <f>VLOOKUP($AD225,excitation!$A$1:$CV$577,MATCH(C$9,excitation!$A$1:$CV$1,0),0)</f>
        <v>#N/A</v>
      </c>
      <c r="AT225" t="e">
        <f>VLOOKUP($AD225,emission!$A$1:$CV$577,MATCH($C$9,emission!$A$1:$CV$1,0),0)</f>
        <v>#N/A</v>
      </c>
      <c r="AU225">
        <f>VLOOKUP($AD225,excitation!$A$1:$CV$577,MATCH(C$10,excitation!$A$1:$CV$1,0),0)</f>
        <v>1.9999999552965001E-2</v>
      </c>
      <c r="AV225">
        <f>VLOOKUP($AD225,emission!$A$1:$CV$577,MATCH($C$10,emission!$A$1:$CV$1,0),0)</f>
        <v>0</v>
      </c>
      <c r="AW225" t="e">
        <f>VLOOKUP($AD225,excitation!$A$1:$CV$577,MATCH(C$11,excitation!$A$1:$CV$1,0),0)</f>
        <v>#N/A</v>
      </c>
      <c r="AX225" t="e">
        <f>VLOOKUP($AD225,emission!$A$1:$CV$577,MATCH($C$11,emission!$A$1:$CV$1,0),0)</f>
        <v>#N/A</v>
      </c>
    </row>
    <row r="226" spans="7:50" x14ac:dyDescent="0.25">
      <c r="G226">
        <v>524</v>
      </c>
      <c r="H226" t="b">
        <f t="shared" si="71"/>
        <v>0</v>
      </c>
      <c r="I226" t="b">
        <f t="shared" si="61"/>
        <v>0</v>
      </c>
      <c r="J226">
        <f t="shared" si="72"/>
        <v>0</v>
      </c>
      <c r="K226">
        <f t="shared" si="62"/>
        <v>0.42130000000000001</v>
      </c>
      <c r="L226" t="b">
        <f t="shared" si="73"/>
        <v>0</v>
      </c>
      <c r="M226" t="b">
        <f t="shared" si="63"/>
        <v>0</v>
      </c>
      <c r="N226">
        <f t="shared" si="74"/>
        <v>0.14910000000000001</v>
      </c>
      <c r="O226">
        <f t="shared" si="64"/>
        <v>0.95979999999999999</v>
      </c>
      <c r="P226">
        <f t="shared" si="75"/>
        <v>0.77929999999999999</v>
      </c>
      <c r="Q226">
        <f t="shared" si="65"/>
        <v>0.1007</v>
      </c>
      <c r="R226">
        <f t="shared" si="76"/>
        <v>0.49869999999999998</v>
      </c>
      <c r="S226">
        <f t="shared" si="66"/>
        <v>0</v>
      </c>
      <c r="T226">
        <f t="shared" si="77"/>
        <v>0.16919999999999999</v>
      </c>
      <c r="U226">
        <f t="shared" si="67"/>
        <v>0</v>
      </c>
      <c r="V226" t="b">
        <f t="shared" si="78"/>
        <v>0</v>
      </c>
      <c r="W226" t="b">
        <f t="shared" si="68"/>
        <v>0</v>
      </c>
      <c r="X226">
        <f t="shared" si="79"/>
        <v>1.9999999552965001E-2</v>
      </c>
      <c r="Y226">
        <f t="shared" si="69"/>
        <v>0</v>
      </c>
      <c r="Z226" t="b">
        <f t="shared" si="80"/>
        <v>0</v>
      </c>
      <c r="AA226" t="b">
        <f t="shared" si="70"/>
        <v>0</v>
      </c>
      <c r="AB226">
        <v>0</v>
      </c>
      <c r="AD226" s="1">
        <v>524</v>
      </c>
      <c r="AE226" t="e">
        <f>VLOOKUP($AD226,excitation!$A$1:$CV$577,MATCH(C$2,excitation!$A$1:$CV$1,0),0)</f>
        <v>#N/A</v>
      </c>
      <c r="AF226" t="e">
        <f>VLOOKUP($AD226,emission!$A$1:$CV$577,MATCH($C$2,emission!$A$1:$CV$1,0),0)</f>
        <v>#N/A</v>
      </c>
      <c r="AG226">
        <f>VLOOKUP($AD226,excitation!$A$1:$CV$577,MATCH(C$3,excitation!$A$1:$CV$1,0),0)</f>
        <v>0</v>
      </c>
      <c r="AH226">
        <f>VLOOKUP($AD226,emission!$A$1:$CV$577,MATCH($C$3,emission!$A$1:$CV$1,0),0)</f>
        <v>0.42130000000000001</v>
      </c>
      <c r="AI226" t="e">
        <f>VLOOKUP($AD226,excitation!$A$1:$CV$577,MATCH(C$4,excitation!$A$1:$CV$1,0),0)</f>
        <v>#N/A</v>
      </c>
      <c r="AJ226" t="e">
        <f>VLOOKUP($AD226,emission!$A$1:$CV$577,MATCH($C$4,emission!$A$1:$CV$1,0),0)</f>
        <v>#N/A</v>
      </c>
      <c r="AK226">
        <f>VLOOKUP($AD226,excitation!$A$1:$CV$577,MATCH(C$5,excitation!$A$1:$CV$1,0),0)</f>
        <v>0.14910000000000001</v>
      </c>
      <c r="AL226">
        <f>VLOOKUP($AD226,emission!$A$1:$CV$577,MATCH($C$5,emission!$A$1:$CV$1,0),0)</f>
        <v>0.95979999999999999</v>
      </c>
      <c r="AM226">
        <f>VLOOKUP($AD226,excitation!$A$1:$CV$577,MATCH(C$6,excitation!$A$1:$CV$1,0),0)</f>
        <v>0.77929999999999999</v>
      </c>
      <c r="AN226">
        <f>VLOOKUP($AD226,emission!$A$1:$CV$577,MATCH($C$6,emission!$A$1:$CV$1,0),0)</f>
        <v>0.1007</v>
      </c>
      <c r="AO226">
        <f>VLOOKUP($AD226,excitation!$A$1:$CV$577,MATCH(C$7,excitation!$A$1:$CV$1,0),0)</f>
        <v>0.49869999999999998</v>
      </c>
      <c r="AP226">
        <f>VLOOKUP($AD226,emission!$A$1:$CV$577,MATCH($C$7,emission!$A$1:$CV$1,0),0)</f>
        <v>0</v>
      </c>
      <c r="AQ226">
        <f>VLOOKUP($AD226,excitation!$A$1:$CV$577,MATCH(C$8,excitation!$A$1:$CV$1,0),0)</f>
        <v>0.16919999999999999</v>
      </c>
      <c r="AR226">
        <f>VLOOKUP($AD226,emission!$A$1:$CV$577,MATCH($C$8,emission!$A$1:$CV$1,0),0)</f>
        <v>0</v>
      </c>
      <c r="AS226" t="e">
        <f>VLOOKUP($AD226,excitation!$A$1:$CV$577,MATCH(C$9,excitation!$A$1:$CV$1,0),0)</f>
        <v>#N/A</v>
      </c>
      <c r="AT226" t="e">
        <f>VLOOKUP($AD226,emission!$A$1:$CV$577,MATCH($C$9,emission!$A$1:$CV$1,0),0)</f>
        <v>#N/A</v>
      </c>
      <c r="AU226">
        <f>VLOOKUP($AD226,excitation!$A$1:$CV$577,MATCH(C$10,excitation!$A$1:$CV$1,0),0)</f>
        <v>1.9999999552965001E-2</v>
      </c>
      <c r="AV226">
        <f>VLOOKUP($AD226,emission!$A$1:$CV$577,MATCH($C$10,emission!$A$1:$CV$1,0),0)</f>
        <v>0</v>
      </c>
      <c r="AW226" t="e">
        <f>VLOOKUP($AD226,excitation!$A$1:$CV$577,MATCH(C$11,excitation!$A$1:$CV$1,0),0)</f>
        <v>#N/A</v>
      </c>
      <c r="AX226" t="e">
        <f>VLOOKUP($AD226,emission!$A$1:$CV$577,MATCH($C$11,emission!$A$1:$CV$1,0),0)</f>
        <v>#N/A</v>
      </c>
    </row>
    <row r="227" spans="7:50" x14ac:dyDescent="0.25">
      <c r="G227">
        <v>525</v>
      </c>
      <c r="H227" t="b">
        <f t="shared" si="71"/>
        <v>0</v>
      </c>
      <c r="I227" t="b">
        <f t="shared" si="61"/>
        <v>0</v>
      </c>
      <c r="J227">
        <f t="shared" si="72"/>
        <v>0</v>
      </c>
      <c r="K227">
        <f t="shared" si="62"/>
        <v>0.41410000000000002</v>
      </c>
      <c r="L227" t="b">
        <f t="shared" si="73"/>
        <v>0</v>
      </c>
      <c r="M227" t="b">
        <f t="shared" si="63"/>
        <v>0</v>
      </c>
      <c r="N227">
        <f t="shared" si="74"/>
        <v>0.12970000000000001</v>
      </c>
      <c r="O227">
        <f t="shared" si="64"/>
        <v>0.94279999999999997</v>
      </c>
      <c r="P227">
        <f t="shared" si="75"/>
        <v>0.81159999999999999</v>
      </c>
      <c r="Q227">
        <f t="shared" si="65"/>
        <v>0.1178</v>
      </c>
      <c r="R227">
        <f t="shared" si="76"/>
        <v>0.49209999999999998</v>
      </c>
      <c r="S227">
        <f t="shared" si="66"/>
        <v>0</v>
      </c>
      <c r="T227">
        <f t="shared" si="77"/>
        <v>0.17660000000000001</v>
      </c>
      <c r="U227">
        <f t="shared" si="67"/>
        <v>0</v>
      </c>
      <c r="V227" t="b">
        <f t="shared" si="78"/>
        <v>0</v>
      </c>
      <c r="W227" t="b">
        <f t="shared" si="68"/>
        <v>0</v>
      </c>
      <c r="X227">
        <f t="shared" si="79"/>
        <v>1.9999999552965001E-2</v>
      </c>
      <c r="Y227">
        <f t="shared" si="69"/>
        <v>0</v>
      </c>
      <c r="Z227" t="b">
        <f t="shared" si="80"/>
        <v>0</v>
      </c>
      <c r="AA227" t="b">
        <f t="shared" si="70"/>
        <v>0</v>
      </c>
      <c r="AB227">
        <v>0</v>
      </c>
      <c r="AD227" s="1">
        <v>525</v>
      </c>
      <c r="AE227" t="e">
        <f>VLOOKUP($AD227,excitation!$A$1:$CV$577,MATCH(C$2,excitation!$A$1:$CV$1,0),0)</f>
        <v>#N/A</v>
      </c>
      <c r="AF227" t="e">
        <f>VLOOKUP($AD227,emission!$A$1:$CV$577,MATCH($C$2,emission!$A$1:$CV$1,0),0)</f>
        <v>#N/A</v>
      </c>
      <c r="AG227">
        <f>VLOOKUP($AD227,excitation!$A$1:$CV$577,MATCH(C$3,excitation!$A$1:$CV$1,0),0)</f>
        <v>0</v>
      </c>
      <c r="AH227">
        <f>VLOOKUP($AD227,emission!$A$1:$CV$577,MATCH($C$3,emission!$A$1:$CV$1,0),0)</f>
        <v>0.41410000000000002</v>
      </c>
      <c r="AI227" t="e">
        <f>VLOOKUP($AD227,excitation!$A$1:$CV$577,MATCH(C$4,excitation!$A$1:$CV$1,0),0)</f>
        <v>#N/A</v>
      </c>
      <c r="AJ227" t="e">
        <f>VLOOKUP($AD227,emission!$A$1:$CV$577,MATCH($C$4,emission!$A$1:$CV$1,0),0)</f>
        <v>#N/A</v>
      </c>
      <c r="AK227">
        <f>VLOOKUP($AD227,excitation!$A$1:$CV$577,MATCH(C$5,excitation!$A$1:$CV$1,0),0)</f>
        <v>0.12970000000000001</v>
      </c>
      <c r="AL227">
        <f>VLOOKUP($AD227,emission!$A$1:$CV$577,MATCH($C$5,emission!$A$1:$CV$1,0),0)</f>
        <v>0.94279999999999997</v>
      </c>
      <c r="AM227">
        <f>VLOOKUP($AD227,excitation!$A$1:$CV$577,MATCH(C$6,excitation!$A$1:$CV$1,0),0)</f>
        <v>0.81159999999999999</v>
      </c>
      <c r="AN227">
        <f>VLOOKUP($AD227,emission!$A$1:$CV$577,MATCH($C$6,emission!$A$1:$CV$1,0),0)</f>
        <v>0.1178</v>
      </c>
      <c r="AO227">
        <f>VLOOKUP($AD227,excitation!$A$1:$CV$577,MATCH(C$7,excitation!$A$1:$CV$1,0),0)</f>
        <v>0.49209999999999998</v>
      </c>
      <c r="AP227">
        <f>VLOOKUP($AD227,emission!$A$1:$CV$577,MATCH($C$7,emission!$A$1:$CV$1,0),0)</f>
        <v>0</v>
      </c>
      <c r="AQ227">
        <f>VLOOKUP($AD227,excitation!$A$1:$CV$577,MATCH(C$8,excitation!$A$1:$CV$1,0),0)</f>
        <v>0.17660000000000001</v>
      </c>
      <c r="AR227">
        <f>VLOOKUP($AD227,emission!$A$1:$CV$577,MATCH($C$8,emission!$A$1:$CV$1,0),0)</f>
        <v>0</v>
      </c>
      <c r="AS227" t="e">
        <f>VLOOKUP($AD227,excitation!$A$1:$CV$577,MATCH(C$9,excitation!$A$1:$CV$1,0),0)</f>
        <v>#N/A</v>
      </c>
      <c r="AT227" t="e">
        <f>VLOOKUP($AD227,emission!$A$1:$CV$577,MATCH($C$9,emission!$A$1:$CV$1,0),0)</f>
        <v>#N/A</v>
      </c>
      <c r="AU227">
        <f>VLOOKUP($AD227,excitation!$A$1:$CV$577,MATCH(C$10,excitation!$A$1:$CV$1,0),0)</f>
        <v>1.9999999552965001E-2</v>
      </c>
      <c r="AV227">
        <f>VLOOKUP($AD227,emission!$A$1:$CV$577,MATCH($C$10,emission!$A$1:$CV$1,0),0)</f>
        <v>0</v>
      </c>
      <c r="AW227" t="e">
        <f>VLOOKUP($AD227,excitation!$A$1:$CV$577,MATCH(C$11,excitation!$A$1:$CV$1,0),0)</f>
        <v>#N/A</v>
      </c>
      <c r="AX227" t="e">
        <f>VLOOKUP($AD227,emission!$A$1:$CV$577,MATCH($C$11,emission!$A$1:$CV$1,0),0)</f>
        <v>#N/A</v>
      </c>
    </row>
    <row r="228" spans="7:50" x14ac:dyDescent="0.25">
      <c r="G228">
        <v>526</v>
      </c>
      <c r="H228" t="b">
        <f t="shared" si="71"/>
        <v>0</v>
      </c>
      <c r="I228" t="b">
        <f t="shared" si="61"/>
        <v>0</v>
      </c>
      <c r="J228">
        <f t="shared" si="72"/>
        <v>0</v>
      </c>
      <c r="K228">
        <f t="shared" si="62"/>
        <v>0.40820000000000001</v>
      </c>
      <c r="L228" t="b">
        <f t="shared" si="73"/>
        <v>0</v>
      </c>
      <c r="M228" t="b">
        <f t="shared" si="63"/>
        <v>0</v>
      </c>
      <c r="N228">
        <f t="shared" si="74"/>
        <v>0.1125</v>
      </c>
      <c r="O228">
        <f t="shared" si="64"/>
        <v>0.92259999999999998</v>
      </c>
      <c r="P228">
        <f t="shared" si="75"/>
        <v>0.84440000000000004</v>
      </c>
      <c r="Q228">
        <f t="shared" si="65"/>
        <v>0.13619999999999999</v>
      </c>
      <c r="R228">
        <f t="shared" si="76"/>
        <v>0.48959999999999998</v>
      </c>
      <c r="S228">
        <f t="shared" si="66"/>
        <v>0</v>
      </c>
      <c r="T228">
        <f t="shared" si="77"/>
        <v>0.18429999999999999</v>
      </c>
      <c r="U228">
        <f t="shared" si="67"/>
        <v>0</v>
      </c>
      <c r="V228" t="b">
        <f t="shared" si="78"/>
        <v>0</v>
      </c>
      <c r="W228" t="b">
        <f t="shared" si="68"/>
        <v>0</v>
      </c>
      <c r="X228">
        <f t="shared" si="79"/>
        <v>1.9999999552965001E-2</v>
      </c>
      <c r="Y228">
        <f t="shared" si="69"/>
        <v>0</v>
      </c>
      <c r="Z228" t="b">
        <f t="shared" si="80"/>
        <v>0</v>
      </c>
      <c r="AA228" t="b">
        <f t="shared" si="70"/>
        <v>0</v>
      </c>
      <c r="AB228">
        <v>0</v>
      </c>
      <c r="AD228" s="1">
        <v>526</v>
      </c>
      <c r="AE228" t="e">
        <f>VLOOKUP($AD228,excitation!$A$1:$CV$577,MATCH(C$2,excitation!$A$1:$CV$1,0),0)</f>
        <v>#N/A</v>
      </c>
      <c r="AF228" t="e">
        <f>VLOOKUP($AD228,emission!$A$1:$CV$577,MATCH($C$2,emission!$A$1:$CV$1,0),0)</f>
        <v>#N/A</v>
      </c>
      <c r="AG228">
        <f>VLOOKUP($AD228,excitation!$A$1:$CV$577,MATCH(C$3,excitation!$A$1:$CV$1,0),0)</f>
        <v>0</v>
      </c>
      <c r="AH228">
        <f>VLOOKUP($AD228,emission!$A$1:$CV$577,MATCH($C$3,emission!$A$1:$CV$1,0),0)</f>
        <v>0.40820000000000001</v>
      </c>
      <c r="AI228" t="e">
        <f>VLOOKUP($AD228,excitation!$A$1:$CV$577,MATCH(C$4,excitation!$A$1:$CV$1,0),0)</f>
        <v>#N/A</v>
      </c>
      <c r="AJ228" t="e">
        <f>VLOOKUP($AD228,emission!$A$1:$CV$577,MATCH($C$4,emission!$A$1:$CV$1,0),0)</f>
        <v>#N/A</v>
      </c>
      <c r="AK228">
        <f>VLOOKUP($AD228,excitation!$A$1:$CV$577,MATCH(C$5,excitation!$A$1:$CV$1,0),0)</f>
        <v>0.1125</v>
      </c>
      <c r="AL228">
        <f>VLOOKUP($AD228,emission!$A$1:$CV$577,MATCH($C$5,emission!$A$1:$CV$1,0),0)</f>
        <v>0.92259999999999998</v>
      </c>
      <c r="AM228">
        <f>VLOOKUP($AD228,excitation!$A$1:$CV$577,MATCH(C$6,excitation!$A$1:$CV$1,0),0)</f>
        <v>0.84440000000000004</v>
      </c>
      <c r="AN228">
        <f>VLOOKUP($AD228,emission!$A$1:$CV$577,MATCH($C$6,emission!$A$1:$CV$1,0),0)</f>
        <v>0.13619999999999999</v>
      </c>
      <c r="AO228">
        <f>VLOOKUP($AD228,excitation!$A$1:$CV$577,MATCH(C$7,excitation!$A$1:$CV$1,0),0)</f>
        <v>0.48959999999999998</v>
      </c>
      <c r="AP228">
        <f>VLOOKUP($AD228,emission!$A$1:$CV$577,MATCH($C$7,emission!$A$1:$CV$1,0),0)</f>
        <v>0</v>
      </c>
      <c r="AQ228">
        <f>VLOOKUP($AD228,excitation!$A$1:$CV$577,MATCH(C$8,excitation!$A$1:$CV$1,0),0)</f>
        <v>0.18429999999999999</v>
      </c>
      <c r="AR228">
        <f>VLOOKUP($AD228,emission!$A$1:$CV$577,MATCH($C$8,emission!$A$1:$CV$1,0),0)</f>
        <v>0</v>
      </c>
      <c r="AS228" t="e">
        <f>VLOOKUP($AD228,excitation!$A$1:$CV$577,MATCH(C$9,excitation!$A$1:$CV$1,0),0)</f>
        <v>#N/A</v>
      </c>
      <c r="AT228" t="e">
        <f>VLOOKUP($AD228,emission!$A$1:$CV$577,MATCH($C$9,emission!$A$1:$CV$1,0),0)</f>
        <v>#N/A</v>
      </c>
      <c r="AU228">
        <f>VLOOKUP($AD228,excitation!$A$1:$CV$577,MATCH(C$10,excitation!$A$1:$CV$1,0),0)</f>
        <v>1.9999999552965001E-2</v>
      </c>
      <c r="AV228">
        <f>VLOOKUP($AD228,emission!$A$1:$CV$577,MATCH($C$10,emission!$A$1:$CV$1,0),0)</f>
        <v>0</v>
      </c>
      <c r="AW228" t="e">
        <f>VLOOKUP($AD228,excitation!$A$1:$CV$577,MATCH(C$11,excitation!$A$1:$CV$1,0),0)</f>
        <v>#N/A</v>
      </c>
      <c r="AX228" t="e">
        <f>VLOOKUP($AD228,emission!$A$1:$CV$577,MATCH($C$11,emission!$A$1:$CV$1,0),0)</f>
        <v>#N/A</v>
      </c>
    </row>
    <row r="229" spans="7:50" x14ac:dyDescent="0.25">
      <c r="G229">
        <v>527</v>
      </c>
      <c r="H229" t="b">
        <f t="shared" si="71"/>
        <v>0</v>
      </c>
      <c r="I229" t="b">
        <f t="shared" si="61"/>
        <v>0</v>
      </c>
      <c r="J229">
        <f t="shared" si="72"/>
        <v>0</v>
      </c>
      <c r="K229">
        <f t="shared" si="62"/>
        <v>0.3972</v>
      </c>
      <c r="L229" t="b">
        <f t="shared" si="73"/>
        <v>0</v>
      </c>
      <c r="M229" t="b">
        <f t="shared" si="63"/>
        <v>0</v>
      </c>
      <c r="N229">
        <f t="shared" si="74"/>
        <v>9.7500000000000003E-2</v>
      </c>
      <c r="O229">
        <f t="shared" si="64"/>
        <v>0.90390000000000004</v>
      </c>
      <c r="P229">
        <f t="shared" si="75"/>
        <v>0.87490000000000001</v>
      </c>
      <c r="Q229">
        <f t="shared" si="65"/>
        <v>0.1603</v>
      </c>
      <c r="R229">
        <f t="shared" si="76"/>
        <v>0.48649999999999999</v>
      </c>
      <c r="S229">
        <f t="shared" si="66"/>
        <v>0</v>
      </c>
      <c r="T229">
        <f t="shared" si="77"/>
        <v>0.19439999999999999</v>
      </c>
      <c r="U229">
        <f t="shared" si="67"/>
        <v>0</v>
      </c>
      <c r="V229" t="b">
        <f t="shared" si="78"/>
        <v>0</v>
      </c>
      <c r="W229" t="b">
        <f t="shared" si="68"/>
        <v>0</v>
      </c>
      <c r="X229">
        <f t="shared" si="79"/>
        <v>1.9999999552965001E-2</v>
      </c>
      <c r="Y229">
        <f t="shared" si="69"/>
        <v>0</v>
      </c>
      <c r="Z229" t="b">
        <f t="shared" si="80"/>
        <v>0</v>
      </c>
      <c r="AA229" t="b">
        <f t="shared" si="70"/>
        <v>0</v>
      </c>
      <c r="AB229">
        <v>0</v>
      </c>
      <c r="AD229" s="1">
        <v>527</v>
      </c>
      <c r="AE229" t="e">
        <f>VLOOKUP($AD229,excitation!$A$1:$CV$577,MATCH(C$2,excitation!$A$1:$CV$1,0),0)</f>
        <v>#N/A</v>
      </c>
      <c r="AF229" t="e">
        <f>VLOOKUP($AD229,emission!$A$1:$CV$577,MATCH($C$2,emission!$A$1:$CV$1,0),0)</f>
        <v>#N/A</v>
      </c>
      <c r="AG229">
        <f>VLOOKUP($AD229,excitation!$A$1:$CV$577,MATCH(C$3,excitation!$A$1:$CV$1,0),0)</f>
        <v>0</v>
      </c>
      <c r="AH229">
        <f>VLOOKUP($AD229,emission!$A$1:$CV$577,MATCH($C$3,emission!$A$1:$CV$1,0),0)</f>
        <v>0.3972</v>
      </c>
      <c r="AI229" t="e">
        <f>VLOOKUP($AD229,excitation!$A$1:$CV$577,MATCH(C$4,excitation!$A$1:$CV$1,0),0)</f>
        <v>#N/A</v>
      </c>
      <c r="AJ229" t="e">
        <f>VLOOKUP($AD229,emission!$A$1:$CV$577,MATCH($C$4,emission!$A$1:$CV$1,0),0)</f>
        <v>#N/A</v>
      </c>
      <c r="AK229">
        <f>VLOOKUP($AD229,excitation!$A$1:$CV$577,MATCH(C$5,excitation!$A$1:$CV$1,0),0)</f>
        <v>9.7500000000000003E-2</v>
      </c>
      <c r="AL229">
        <f>VLOOKUP($AD229,emission!$A$1:$CV$577,MATCH($C$5,emission!$A$1:$CV$1,0),0)</f>
        <v>0.90390000000000004</v>
      </c>
      <c r="AM229">
        <f>VLOOKUP($AD229,excitation!$A$1:$CV$577,MATCH(C$6,excitation!$A$1:$CV$1,0),0)</f>
        <v>0.87490000000000001</v>
      </c>
      <c r="AN229">
        <f>VLOOKUP($AD229,emission!$A$1:$CV$577,MATCH($C$6,emission!$A$1:$CV$1,0),0)</f>
        <v>0.1603</v>
      </c>
      <c r="AO229">
        <f>VLOOKUP($AD229,excitation!$A$1:$CV$577,MATCH(C$7,excitation!$A$1:$CV$1,0),0)</f>
        <v>0.48649999999999999</v>
      </c>
      <c r="AP229">
        <f>VLOOKUP($AD229,emission!$A$1:$CV$577,MATCH($C$7,emission!$A$1:$CV$1,0),0)</f>
        <v>0</v>
      </c>
      <c r="AQ229">
        <f>VLOOKUP($AD229,excitation!$A$1:$CV$577,MATCH(C$8,excitation!$A$1:$CV$1,0),0)</f>
        <v>0.19439999999999999</v>
      </c>
      <c r="AR229">
        <f>VLOOKUP($AD229,emission!$A$1:$CV$577,MATCH($C$8,emission!$A$1:$CV$1,0),0)</f>
        <v>0</v>
      </c>
      <c r="AS229" t="e">
        <f>VLOOKUP($AD229,excitation!$A$1:$CV$577,MATCH(C$9,excitation!$A$1:$CV$1,0),0)</f>
        <v>#N/A</v>
      </c>
      <c r="AT229" t="e">
        <f>VLOOKUP($AD229,emission!$A$1:$CV$577,MATCH($C$9,emission!$A$1:$CV$1,0),0)</f>
        <v>#N/A</v>
      </c>
      <c r="AU229">
        <f>VLOOKUP($AD229,excitation!$A$1:$CV$577,MATCH(C$10,excitation!$A$1:$CV$1,0),0)</f>
        <v>1.9999999552965001E-2</v>
      </c>
      <c r="AV229">
        <f>VLOOKUP($AD229,emission!$A$1:$CV$577,MATCH($C$10,emission!$A$1:$CV$1,0),0)</f>
        <v>0</v>
      </c>
      <c r="AW229" t="e">
        <f>VLOOKUP($AD229,excitation!$A$1:$CV$577,MATCH(C$11,excitation!$A$1:$CV$1,0),0)</f>
        <v>#N/A</v>
      </c>
      <c r="AX229" t="e">
        <f>VLOOKUP($AD229,emission!$A$1:$CV$577,MATCH($C$11,emission!$A$1:$CV$1,0),0)</f>
        <v>#N/A</v>
      </c>
    </row>
    <row r="230" spans="7:50" x14ac:dyDescent="0.25">
      <c r="G230">
        <v>528</v>
      </c>
      <c r="H230" t="b">
        <f t="shared" si="71"/>
        <v>0</v>
      </c>
      <c r="I230" t="b">
        <f t="shared" si="61"/>
        <v>0</v>
      </c>
      <c r="J230">
        <f t="shared" si="72"/>
        <v>0</v>
      </c>
      <c r="K230">
        <f t="shared" si="62"/>
        <v>0.39140000000000003</v>
      </c>
      <c r="L230" t="b">
        <f t="shared" si="73"/>
        <v>0</v>
      </c>
      <c r="M230" t="b">
        <f t="shared" si="63"/>
        <v>0</v>
      </c>
      <c r="N230">
        <f t="shared" si="74"/>
        <v>8.4699999999999998E-2</v>
      </c>
      <c r="O230">
        <f t="shared" si="64"/>
        <v>0.88149999999999995</v>
      </c>
      <c r="P230">
        <f t="shared" si="75"/>
        <v>0.9042</v>
      </c>
      <c r="Q230">
        <f t="shared" si="65"/>
        <v>0.18490000000000001</v>
      </c>
      <c r="R230">
        <f t="shared" si="76"/>
        <v>0.48459999999999998</v>
      </c>
      <c r="S230">
        <f t="shared" si="66"/>
        <v>0</v>
      </c>
      <c r="T230">
        <f t="shared" si="77"/>
        <v>0.2041</v>
      </c>
      <c r="U230">
        <f t="shared" si="67"/>
        <v>0</v>
      </c>
      <c r="V230" t="b">
        <f t="shared" si="78"/>
        <v>0</v>
      </c>
      <c r="W230" t="b">
        <f t="shared" si="68"/>
        <v>0</v>
      </c>
      <c r="X230">
        <f t="shared" si="79"/>
        <v>1.9999999552965001E-2</v>
      </c>
      <c r="Y230">
        <f t="shared" si="69"/>
        <v>0</v>
      </c>
      <c r="Z230" t="b">
        <f t="shared" si="80"/>
        <v>0</v>
      </c>
      <c r="AA230" t="b">
        <f t="shared" si="70"/>
        <v>0</v>
      </c>
      <c r="AB230">
        <v>0</v>
      </c>
      <c r="AD230" s="1">
        <v>528</v>
      </c>
      <c r="AE230" t="e">
        <f>VLOOKUP($AD230,excitation!$A$1:$CV$577,MATCH(C$2,excitation!$A$1:$CV$1,0),0)</f>
        <v>#N/A</v>
      </c>
      <c r="AF230" t="e">
        <f>VLOOKUP($AD230,emission!$A$1:$CV$577,MATCH($C$2,emission!$A$1:$CV$1,0),0)</f>
        <v>#N/A</v>
      </c>
      <c r="AG230">
        <f>VLOOKUP($AD230,excitation!$A$1:$CV$577,MATCH(C$3,excitation!$A$1:$CV$1,0),0)</f>
        <v>0</v>
      </c>
      <c r="AH230">
        <f>VLOOKUP($AD230,emission!$A$1:$CV$577,MATCH($C$3,emission!$A$1:$CV$1,0),0)</f>
        <v>0.39140000000000003</v>
      </c>
      <c r="AI230" t="e">
        <f>VLOOKUP($AD230,excitation!$A$1:$CV$577,MATCH(C$4,excitation!$A$1:$CV$1,0),0)</f>
        <v>#N/A</v>
      </c>
      <c r="AJ230" t="e">
        <f>VLOOKUP($AD230,emission!$A$1:$CV$577,MATCH($C$4,emission!$A$1:$CV$1,0),0)</f>
        <v>#N/A</v>
      </c>
      <c r="AK230">
        <f>VLOOKUP($AD230,excitation!$A$1:$CV$577,MATCH(C$5,excitation!$A$1:$CV$1,0),0)</f>
        <v>8.4699999999999998E-2</v>
      </c>
      <c r="AL230">
        <f>VLOOKUP($AD230,emission!$A$1:$CV$577,MATCH($C$5,emission!$A$1:$CV$1,0),0)</f>
        <v>0.88149999999999995</v>
      </c>
      <c r="AM230">
        <f>VLOOKUP($AD230,excitation!$A$1:$CV$577,MATCH(C$6,excitation!$A$1:$CV$1,0),0)</f>
        <v>0.9042</v>
      </c>
      <c r="AN230">
        <f>VLOOKUP($AD230,emission!$A$1:$CV$577,MATCH($C$6,emission!$A$1:$CV$1,0),0)</f>
        <v>0.18490000000000001</v>
      </c>
      <c r="AO230">
        <f>VLOOKUP($AD230,excitation!$A$1:$CV$577,MATCH(C$7,excitation!$A$1:$CV$1,0),0)</f>
        <v>0.48459999999999998</v>
      </c>
      <c r="AP230">
        <f>VLOOKUP($AD230,emission!$A$1:$CV$577,MATCH($C$7,emission!$A$1:$CV$1,0),0)</f>
        <v>0</v>
      </c>
      <c r="AQ230">
        <f>VLOOKUP($AD230,excitation!$A$1:$CV$577,MATCH(C$8,excitation!$A$1:$CV$1,0),0)</f>
        <v>0.2041</v>
      </c>
      <c r="AR230">
        <f>VLOOKUP($AD230,emission!$A$1:$CV$577,MATCH($C$8,emission!$A$1:$CV$1,0),0)</f>
        <v>0</v>
      </c>
      <c r="AS230" t="e">
        <f>VLOOKUP($AD230,excitation!$A$1:$CV$577,MATCH(C$9,excitation!$A$1:$CV$1,0),0)</f>
        <v>#N/A</v>
      </c>
      <c r="AT230" t="e">
        <f>VLOOKUP($AD230,emission!$A$1:$CV$577,MATCH($C$9,emission!$A$1:$CV$1,0),0)</f>
        <v>#N/A</v>
      </c>
      <c r="AU230">
        <f>VLOOKUP($AD230,excitation!$A$1:$CV$577,MATCH(C$10,excitation!$A$1:$CV$1,0),0)</f>
        <v>1.9999999552965001E-2</v>
      </c>
      <c r="AV230">
        <f>VLOOKUP($AD230,emission!$A$1:$CV$577,MATCH($C$10,emission!$A$1:$CV$1,0),0)</f>
        <v>0</v>
      </c>
      <c r="AW230" t="e">
        <f>VLOOKUP($AD230,excitation!$A$1:$CV$577,MATCH(C$11,excitation!$A$1:$CV$1,0),0)</f>
        <v>#N/A</v>
      </c>
      <c r="AX230" t="e">
        <f>VLOOKUP($AD230,emission!$A$1:$CV$577,MATCH($C$11,emission!$A$1:$CV$1,0),0)</f>
        <v>#N/A</v>
      </c>
    </row>
    <row r="231" spans="7:50" x14ac:dyDescent="0.25">
      <c r="G231">
        <v>529</v>
      </c>
      <c r="H231" t="b">
        <f t="shared" si="71"/>
        <v>0</v>
      </c>
      <c r="I231" t="b">
        <f t="shared" si="61"/>
        <v>0</v>
      </c>
      <c r="J231">
        <f t="shared" si="72"/>
        <v>0</v>
      </c>
      <c r="K231">
        <f t="shared" si="62"/>
        <v>0.38179999999999997</v>
      </c>
      <c r="L231" t="b">
        <f t="shared" si="73"/>
        <v>0</v>
      </c>
      <c r="M231" t="b">
        <f t="shared" si="63"/>
        <v>0</v>
      </c>
      <c r="N231">
        <f t="shared" si="74"/>
        <v>7.3300000000000004E-2</v>
      </c>
      <c r="O231">
        <f t="shared" si="64"/>
        <v>0.85960000000000003</v>
      </c>
      <c r="P231">
        <f t="shared" si="75"/>
        <v>0.9304</v>
      </c>
      <c r="Q231">
        <f t="shared" si="65"/>
        <v>0.21179999999999999</v>
      </c>
      <c r="R231">
        <f t="shared" si="76"/>
        <v>0.4839</v>
      </c>
      <c r="S231">
        <f t="shared" si="66"/>
        <v>0</v>
      </c>
      <c r="T231">
        <f t="shared" si="77"/>
        <v>0.215</v>
      </c>
      <c r="U231">
        <f t="shared" si="67"/>
        <v>0</v>
      </c>
      <c r="V231" t="b">
        <f t="shared" si="78"/>
        <v>0</v>
      </c>
      <c r="W231" t="b">
        <f t="shared" si="68"/>
        <v>0</v>
      </c>
      <c r="X231">
        <f t="shared" si="79"/>
        <v>1.9999999552965001E-2</v>
      </c>
      <c r="Y231">
        <f t="shared" si="69"/>
        <v>0</v>
      </c>
      <c r="Z231" t="b">
        <f t="shared" si="80"/>
        <v>0</v>
      </c>
      <c r="AA231" t="b">
        <f t="shared" si="70"/>
        <v>0</v>
      </c>
      <c r="AB231">
        <v>0</v>
      </c>
      <c r="AD231" s="1">
        <v>529</v>
      </c>
      <c r="AE231" t="e">
        <f>VLOOKUP($AD231,excitation!$A$1:$CV$577,MATCH(C$2,excitation!$A$1:$CV$1,0),0)</f>
        <v>#N/A</v>
      </c>
      <c r="AF231" t="e">
        <f>VLOOKUP($AD231,emission!$A$1:$CV$577,MATCH($C$2,emission!$A$1:$CV$1,0),0)</f>
        <v>#N/A</v>
      </c>
      <c r="AG231">
        <f>VLOOKUP($AD231,excitation!$A$1:$CV$577,MATCH(C$3,excitation!$A$1:$CV$1,0),0)</f>
        <v>0</v>
      </c>
      <c r="AH231">
        <f>VLOOKUP($AD231,emission!$A$1:$CV$577,MATCH($C$3,emission!$A$1:$CV$1,0),0)</f>
        <v>0.38179999999999997</v>
      </c>
      <c r="AI231" t="e">
        <f>VLOOKUP($AD231,excitation!$A$1:$CV$577,MATCH(C$4,excitation!$A$1:$CV$1,0),0)</f>
        <v>#N/A</v>
      </c>
      <c r="AJ231" t="e">
        <f>VLOOKUP($AD231,emission!$A$1:$CV$577,MATCH($C$4,emission!$A$1:$CV$1,0),0)</f>
        <v>#N/A</v>
      </c>
      <c r="AK231">
        <f>VLOOKUP($AD231,excitation!$A$1:$CV$577,MATCH(C$5,excitation!$A$1:$CV$1,0),0)</f>
        <v>7.3300000000000004E-2</v>
      </c>
      <c r="AL231">
        <f>VLOOKUP($AD231,emission!$A$1:$CV$577,MATCH($C$5,emission!$A$1:$CV$1,0),0)</f>
        <v>0.85960000000000003</v>
      </c>
      <c r="AM231">
        <f>VLOOKUP($AD231,excitation!$A$1:$CV$577,MATCH(C$6,excitation!$A$1:$CV$1,0),0)</f>
        <v>0.9304</v>
      </c>
      <c r="AN231">
        <f>VLOOKUP($AD231,emission!$A$1:$CV$577,MATCH($C$6,emission!$A$1:$CV$1,0),0)</f>
        <v>0.21179999999999999</v>
      </c>
      <c r="AO231">
        <f>VLOOKUP($AD231,excitation!$A$1:$CV$577,MATCH(C$7,excitation!$A$1:$CV$1,0),0)</f>
        <v>0.4839</v>
      </c>
      <c r="AP231">
        <f>VLOOKUP($AD231,emission!$A$1:$CV$577,MATCH($C$7,emission!$A$1:$CV$1,0),0)</f>
        <v>0</v>
      </c>
      <c r="AQ231">
        <f>VLOOKUP($AD231,excitation!$A$1:$CV$577,MATCH(C$8,excitation!$A$1:$CV$1,0),0)</f>
        <v>0.215</v>
      </c>
      <c r="AR231">
        <f>VLOOKUP($AD231,emission!$A$1:$CV$577,MATCH($C$8,emission!$A$1:$CV$1,0),0)</f>
        <v>0</v>
      </c>
      <c r="AS231" t="e">
        <f>VLOOKUP($AD231,excitation!$A$1:$CV$577,MATCH(C$9,excitation!$A$1:$CV$1,0),0)</f>
        <v>#N/A</v>
      </c>
      <c r="AT231" t="e">
        <f>VLOOKUP($AD231,emission!$A$1:$CV$577,MATCH($C$9,emission!$A$1:$CV$1,0),0)</f>
        <v>#N/A</v>
      </c>
      <c r="AU231">
        <f>VLOOKUP($AD231,excitation!$A$1:$CV$577,MATCH(C$10,excitation!$A$1:$CV$1,0),0)</f>
        <v>1.9999999552965001E-2</v>
      </c>
      <c r="AV231">
        <f>VLOOKUP($AD231,emission!$A$1:$CV$577,MATCH($C$10,emission!$A$1:$CV$1,0),0)</f>
        <v>0</v>
      </c>
      <c r="AW231" t="e">
        <f>VLOOKUP($AD231,excitation!$A$1:$CV$577,MATCH(C$11,excitation!$A$1:$CV$1,0),0)</f>
        <v>#N/A</v>
      </c>
      <c r="AX231" t="e">
        <f>VLOOKUP($AD231,emission!$A$1:$CV$577,MATCH($C$11,emission!$A$1:$CV$1,0),0)</f>
        <v>#N/A</v>
      </c>
    </row>
    <row r="232" spans="7:50" x14ac:dyDescent="0.25">
      <c r="G232">
        <v>530</v>
      </c>
      <c r="H232" t="b">
        <f t="shared" si="71"/>
        <v>0</v>
      </c>
      <c r="I232" t="b">
        <f t="shared" si="61"/>
        <v>0</v>
      </c>
      <c r="J232">
        <f t="shared" si="72"/>
        <v>0</v>
      </c>
      <c r="K232">
        <f t="shared" si="62"/>
        <v>0.37259999999999999</v>
      </c>
      <c r="L232" t="b">
        <f t="shared" si="73"/>
        <v>0</v>
      </c>
      <c r="M232" t="b">
        <f t="shared" si="63"/>
        <v>0</v>
      </c>
      <c r="N232">
        <f t="shared" si="74"/>
        <v>6.4100000000000004E-2</v>
      </c>
      <c r="O232">
        <f t="shared" si="64"/>
        <v>0.83350000000000002</v>
      </c>
      <c r="P232">
        <f t="shared" si="75"/>
        <v>0.95379999999999998</v>
      </c>
      <c r="Q232">
        <f t="shared" si="65"/>
        <v>0.246</v>
      </c>
      <c r="R232">
        <f t="shared" si="76"/>
        <v>0.4879</v>
      </c>
      <c r="S232">
        <f t="shared" si="66"/>
        <v>0</v>
      </c>
      <c r="T232">
        <f t="shared" si="77"/>
        <v>0.22689999999999999</v>
      </c>
      <c r="U232">
        <f t="shared" si="67"/>
        <v>0</v>
      </c>
      <c r="V232" t="b">
        <f t="shared" si="78"/>
        <v>0</v>
      </c>
      <c r="W232" t="b">
        <f t="shared" si="68"/>
        <v>0</v>
      </c>
      <c r="X232">
        <f t="shared" si="79"/>
        <v>1.9999999552965001E-2</v>
      </c>
      <c r="Y232">
        <f t="shared" si="69"/>
        <v>0</v>
      </c>
      <c r="Z232" t="b">
        <f t="shared" si="80"/>
        <v>0</v>
      </c>
      <c r="AA232" t="b">
        <f t="shared" si="70"/>
        <v>0</v>
      </c>
      <c r="AB232">
        <v>0</v>
      </c>
      <c r="AD232" s="1">
        <v>530</v>
      </c>
      <c r="AE232" t="e">
        <f>VLOOKUP($AD232,excitation!$A$1:$CV$577,MATCH(C$2,excitation!$A$1:$CV$1,0),0)</f>
        <v>#N/A</v>
      </c>
      <c r="AF232" t="e">
        <f>VLOOKUP($AD232,emission!$A$1:$CV$577,MATCH($C$2,emission!$A$1:$CV$1,0),0)</f>
        <v>#N/A</v>
      </c>
      <c r="AG232">
        <f>VLOOKUP($AD232,excitation!$A$1:$CV$577,MATCH(C$3,excitation!$A$1:$CV$1,0),0)</f>
        <v>0</v>
      </c>
      <c r="AH232">
        <f>VLOOKUP($AD232,emission!$A$1:$CV$577,MATCH($C$3,emission!$A$1:$CV$1,0),0)</f>
        <v>0.37259999999999999</v>
      </c>
      <c r="AI232" t="e">
        <f>VLOOKUP($AD232,excitation!$A$1:$CV$577,MATCH(C$4,excitation!$A$1:$CV$1,0),0)</f>
        <v>#N/A</v>
      </c>
      <c r="AJ232" t="e">
        <f>VLOOKUP($AD232,emission!$A$1:$CV$577,MATCH($C$4,emission!$A$1:$CV$1,0),0)</f>
        <v>#N/A</v>
      </c>
      <c r="AK232">
        <f>VLOOKUP($AD232,excitation!$A$1:$CV$577,MATCH(C$5,excitation!$A$1:$CV$1,0),0)</f>
        <v>6.4100000000000004E-2</v>
      </c>
      <c r="AL232">
        <f>VLOOKUP($AD232,emission!$A$1:$CV$577,MATCH($C$5,emission!$A$1:$CV$1,0),0)</f>
        <v>0.83350000000000002</v>
      </c>
      <c r="AM232">
        <f>VLOOKUP($AD232,excitation!$A$1:$CV$577,MATCH(C$6,excitation!$A$1:$CV$1,0),0)</f>
        <v>0.95379999999999998</v>
      </c>
      <c r="AN232">
        <f>VLOOKUP($AD232,emission!$A$1:$CV$577,MATCH($C$6,emission!$A$1:$CV$1,0),0)</f>
        <v>0.246</v>
      </c>
      <c r="AO232">
        <f>VLOOKUP($AD232,excitation!$A$1:$CV$577,MATCH(C$7,excitation!$A$1:$CV$1,0),0)</f>
        <v>0.4879</v>
      </c>
      <c r="AP232">
        <f>VLOOKUP($AD232,emission!$A$1:$CV$577,MATCH($C$7,emission!$A$1:$CV$1,0),0)</f>
        <v>0</v>
      </c>
      <c r="AQ232">
        <f>VLOOKUP($AD232,excitation!$A$1:$CV$577,MATCH(C$8,excitation!$A$1:$CV$1,0),0)</f>
        <v>0.22689999999999999</v>
      </c>
      <c r="AR232">
        <f>VLOOKUP($AD232,emission!$A$1:$CV$577,MATCH($C$8,emission!$A$1:$CV$1,0),0)</f>
        <v>0</v>
      </c>
      <c r="AS232" t="e">
        <f>VLOOKUP($AD232,excitation!$A$1:$CV$577,MATCH(C$9,excitation!$A$1:$CV$1,0),0)</f>
        <v>#N/A</v>
      </c>
      <c r="AT232" t="e">
        <f>VLOOKUP($AD232,emission!$A$1:$CV$577,MATCH($C$9,emission!$A$1:$CV$1,0),0)</f>
        <v>#N/A</v>
      </c>
      <c r="AU232">
        <f>VLOOKUP($AD232,excitation!$A$1:$CV$577,MATCH(C$10,excitation!$A$1:$CV$1,0),0)</f>
        <v>1.9999999552965001E-2</v>
      </c>
      <c r="AV232">
        <f>VLOOKUP($AD232,emission!$A$1:$CV$577,MATCH($C$10,emission!$A$1:$CV$1,0),0)</f>
        <v>0</v>
      </c>
      <c r="AW232" t="e">
        <f>VLOOKUP($AD232,excitation!$A$1:$CV$577,MATCH(C$11,excitation!$A$1:$CV$1,0),0)</f>
        <v>#N/A</v>
      </c>
      <c r="AX232" t="e">
        <f>VLOOKUP($AD232,emission!$A$1:$CV$577,MATCH($C$11,emission!$A$1:$CV$1,0),0)</f>
        <v>#N/A</v>
      </c>
    </row>
    <row r="233" spans="7:50" x14ac:dyDescent="0.25">
      <c r="G233">
        <v>531</v>
      </c>
      <c r="H233" t="b">
        <f t="shared" si="71"/>
        <v>0</v>
      </c>
      <c r="I233" t="b">
        <f t="shared" si="61"/>
        <v>0</v>
      </c>
      <c r="J233">
        <f t="shared" si="72"/>
        <v>0</v>
      </c>
      <c r="K233">
        <f t="shared" si="62"/>
        <v>0.3679</v>
      </c>
      <c r="L233" t="b">
        <f t="shared" si="73"/>
        <v>0</v>
      </c>
      <c r="M233" t="b">
        <f t="shared" si="63"/>
        <v>0</v>
      </c>
      <c r="N233">
        <f t="shared" si="74"/>
        <v>5.5399999999999998E-2</v>
      </c>
      <c r="O233">
        <f t="shared" si="64"/>
        <v>0.80759999999999998</v>
      </c>
      <c r="P233">
        <f t="shared" si="75"/>
        <v>0.97240000000000004</v>
      </c>
      <c r="Q233">
        <f t="shared" si="65"/>
        <v>0.28249999999999997</v>
      </c>
      <c r="R233">
        <f t="shared" si="76"/>
        <v>0.49059999999999998</v>
      </c>
      <c r="S233">
        <f t="shared" si="66"/>
        <v>0</v>
      </c>
      <c r="T233">
        <f t="shared" si="77"/>
        <v>0.2384</v>
      </c>
      <c r="U233">
        <f t="shared" si="67"/>
        <v>0</v>
      </c>
      <c r="V233" t="b">
        <f t="shared" si="78"/>
        <v>0</v>
      </c>
      <c r="W233" t="b">
        <f t="shared" si="68"/>
        <v>0</v>
      </c>
      <c r="X233">
        <f t="shared" si="79"/>
        <v>1.9999999552965001E-2</v>
      </c>
      <c r="Y233">
        <f t="shared" si="69"/>
        <v>0</v>
      </c>
      <c r="Z233" t="b">
        <f t="shared" si="80"/>
        <v>0</v>
      </c>
      <c r="AA233" t="b">
        <f t="shared" si="70"/>
        <v>0</v>
      </c>
      <c r="AB233">
        <v>0</v>
      </c>
      <c r="AD233" s="1">
        <v>531</v>
      </c>
      <c r="AE233" t="e">
        <f>VLOOKUP($AD233,excitation!$A$1:$CV$577,MATCH(C$2,excitation!$A$1:$CV$1,0),0)</f>
        <v>#N/A</v>
      </c>
      <c r="AF233" t="e">
        <f>VLOOKUP($AD233,emission!$A$1:$CV$577,MATCH($C$2,emission!$A$1:$CV$1,0),0)</f>
        <v>#N/A</v>
      </c>
      <c r="AG233">
        <f>VLOOKUP($AD233,excitation!$A$1:$CV$577,MATCH(C$3,excitation!$A$1:$CV$1,0),0)</f>
        <v>0</v>
      </c>
      <c r="AH233">
        <f>VLOOKUP($AD233,emission!$A$1:$CV$577,MATCH($C$3,emission!$A$1:$CV$1,0),0)</f>
        <v>0.3679</v>
      </c>
      <c r="AI233" t="e">
        <f>VLOOKUP($AD233,excitation!$A$1:$CV$577,MATCH(C$4,excitation!$A$1:$CV$1,0),0)</f>
        <v>#N/A</v>
      </c>
      <c r="AJ233" t="e">
        <f>VLOOKUP($AD233,emission!$A$1:$CV$577,MATCH($C$4,emission!$A$1:$CV$1,0),0)</f>
        <v>#N/A</v>
      </c>
      <c r="AK233">
        <f>VLOOKUP($AD233,excitation!$A$1:$CV$577,MATCH(C$5,excitation!$A$1:$CV$1,0),0)</f>
        <v>5.5399999999999998E-2</v>
      </c>
      <c r="AL233">
        <f>VLOOKUP($AD233,emission!$A$1:$CV$577,MATCH($C$5,emission!$A$1:$CV$1,0),0)</f>
        <v>0.80759999999999998</v>
      </c>
      <c r="AM233">
        <f>VLOOKUP($AD233,excitation!$A$1:$CV$577,MATCH(C$6,excitation!$A$1:$CV$1,0),0)</f>
        <v>0.97240000000000004</v>
      </c>
      <c r="AN233">
        <f>VLOOKUP($AD233,emission!$A$1:$CV$577,MATCH($C$6,emission!$A$1:$CV$1,0),0)</f>
        <v>0.28249999999999997</v>
      </c>
      <c r="AO233">
        <f>VLOOKUP($AD233,excitation!$A$1:$CV$577,MATCH(C$7,excitation!$A$1:$CV$1,0),0)</f>
        <v>0.49059999999999998</v>
      </c>
      <c r="AP233">
        <f>VLOOKUP($AD233,emission!$A$1:$CV$577,MATCH($C$7,emission!$A$1:$CV$1,0),0)</f>
        <v>0</v>
      </c>
      <c r="AQ233">
        <f>VLOOKUP($AD233,excitation!$A$1:$CV$577,MATCH(C$8,excitation!$A$1:$CV$1,0),0)</f>
        <v>0.2384</v>
      </c>
      <c r="AR233">
        <f>VLOOKUP($AD233,emission!$A$1:$CV$577,MATCH($C$8,emission!$A$1:$CV$1,0),0)</f>
        <v>0</v>
      </c>
      <c r="AS233" t="e">
        <f>VLOOKUP($AD233,excitation!$A$1:$CV$577,MATCH(C$9,excitation!$A$1:$CV$1,0),0)</f>
        <v>#N/A</v>
      </c>
      <c r="AT233" t="e">
        <f>VLOOKUP($AD233,emission!$A$1:$CV$577,MATCH($C$9,emission!$A$1:$CV$1,0),0)</f>
        <v>#N/A</v>
      </c>
      <c r="AU233">
        <f>VLOOKUP($AD233,excitation!$A$1:$CV$577,MATCH(C$10,excitation!$A$1:$CV$1,0),0)</f>
        <v>1.9999999552965001E-2</v>
      </c>
      <c r="AV233">
        <f>VLOOKUP($AD233,emission!$A$1:$CV$577,MATCH($C$10,emission!$A$1:$CV$1,0),0)</f>
        <v>0</v>
      </c>
      <c r="AW233" t="e">
        <f>VLOOKUP($AD233,excitation!$A$1:$CV$577,MATCH(C$11,excitation!$A$1:$CV$1,0),0)</f>
        <v>#N/A</v>
      </c>
      <c r="AX233" t="e">
        <f>VLOOKUP($AD233,emission!$A$1:$CV$577,MATCH($C$11,emission!$A$1:$CV$1,0),0)</f>
        <v>#N/A</v>
      </c>
    </row>
    <row r="234" spans="7:50" x14ac:dyDescent="0.25">
      <c r="G234">
        <v>532</v>
      </c>
      <c r="H234" t="b">
        <f t="shared" si="71"/>
        <v>0</v>
      </c>
      <c r="I234" t="b">
        <f t="shared" si="61"/>
        <v>0</v>
      </c>
      <c r="J234">
        <f t="shared" si="72"/>
        <v>0</v>
      </c>
      <c r="K234">
        <f t="shared" si="62"/>
        <v>0.35560000000000003</v>
      </c>
      <c r="L234" t="b">
        <f t="shared" si="73"/>
        <v>0</v>
      </c>
      <c r="M234" t="b">
        <f t="shared" si="63"/>
        <v>0</v>
      </c>
      <c r="N234">
        <f t="shared" si="74"/>
        <v>4.8300000000000003E-2</v>
      </c>
      <c r="O234">
        <f t="shared" si="64"/>
        <v>0.78259999999999996</v>
      </c>
      <c r="P234">
        <f t="shared" si="75"/>
        <v>0.9869</v>
      </c>
      <c r="Q234">
        <f t="shared" si="65"/>
        <v>0.31990000000000002</v>
      </c>
      <c r="R234">
        <f t="shared" si="76"/>
        <v>0.49659999999999999</v>
      </c>
      <c r="S234">
        <f t="shared" si="66"/>
        <v>0</v>
      </c>
      <c r="T234">
        <f t="shared" si="77"/>
        <v>0.24940000000000001</v>
      </c>
      <c r="U234">
        <f t="shared" si="67"/>
        <v>0</v>
      </c>
      <c r="V234" t="b">
        <f t="shared" si="78"/>
        <v>0</v>
      </c>
      <c r="W234" t="b">
        <f t="shared" si="68"/>
        <v>0</v>
      </c>
      <c r="X234">
        <f t="shared" si="79"/>
        <v>1.9999999552965001E-2</v>
      </c>
      <c r="Y234">
        <f t="shared" si="69"/>
        <v>0</v>
      </c>
      <c r="Z234" t="b">
        <f t="shared" si="80"/>
        <v>0</v>
      </c>
      <c r="AA234" t="b">
        <f t="shared" si="70"/>
        <v>0</v>
      </c>
      <c r="AB234">
        <v>0</v>
      </c>
      <c r="AD234" s="1">
        <v>532</v>
      </c>
      <c r="AE234" t="e">
        <f>VLOOKUP($AD234,excitation!$A$1:$CV$577,MATCH(C$2,excitation!$A$1:$CV$1,0),0)</f>
        <v>#N/A</v>
      </c>
      <c r="AF234" t="e">
        <f>VLOOKUP($AD234,emission!$A$1:$CV$577,MATCH($C$2,emission!$A$1:$CV$1,0),0)</f>
        <v>#N/A</v>
      </c>
      <c r="AG234">
        <f>VLOOKUP($AD234,excitation!$A$1:$CV$577,MATCH(C$3,excitation!$A$1:$CV$1,0),0)</f>
        <v>0</v>
      </c>
      <c r="AH234">
        <f>VLOOKUP($AD234,emission!$A$1:$CV$577,MATCH($C$3,emission!$A$1:$CV$1,0),0)</f>
        <v>0.35560000000000003</v>
      </c>
      <c r="AI234" t="e">
        <f>VLOOKUP($AD234,excitation!$A$1:$CV$577,MATCH(C$4,excitation!$A$1:$CV$1,0),0)</f>
        <v>#N/A</v>
      </c>
      <c r="AJ234" t="e">
        <f>VLOOKUP($AD234,emission!$A$1:$CV$577,MATCH($C$4,emission!$A$1:$CV$1,0),0)</f>
        <v>#N/A</v>
      </c>
      <c r="AK234">
        <f>VLOOKUP($AD234,excitation!$A$1:$CV$577,MATCH(C$5,excitation!$A$1:$CV$1,0),0)</f>
        <v>4.8300000000000003E-2</v>
      </c>
      <c r="AL234">
        <f>VLOOKUP($AD234,emission!$A$1:$CV$577,MATCH($C$5,emission!$A$1:$CV$1,0),0)</f>
        <v>0.78259999999999996</v>
      </c>
      <c r="AM234">
        <f>VLOOKUP($AD234,excitation!$A$1:$CV$577,MATCH(C$6,excitation!$A$1:$CV$1,0),0)</f>
        <v>0.9869</v>
      </c>
      <c r="AN234">
        <f>VLOOKUP($AD234,emission!$A$1:$CV$577,MATCH($C$6,emission!$A$1:$CV$1,0),0)</f>
        <v>0.31990000000000002</v>
      </c>
      <c r="AO234">
        <f>VLOOKUP($AD234,excitation!$A$1:$CV$577,MATCH(C$7,excitation!$A$1:$CV$1,0),0)</f>
        <v>0.49659999999999999</v>
      </c>
      <c r="AP234">
        <f>VLOOKUP($AD234,emission!$A$1:$CV$577,MATCH($C$7,emission!$A$1:$CV$1,0),0)</f>
        <v>0</v>
      </c>
      <c r="AQ234">
        <f>VLOOKUP($AD234,excitation!$A$1:$CV$577,MATCH(C$8,excitation!$A$1:$CV$1,0),0)</f>
        <v>0.24940000000000001</v>
      </c>
      <c r="AR234">
        <f>VLOOKUP($AD234,emission!$A$1:$CV$577,MATCH($C$8,emission!$A$1:$CV$1,0),0)</f>
        <v>0</v>
      </c>
      <c r="AS234" t="e">
        <f>VLOOKUP($AD234,excitation!$A$1:$CV$577,MATCH(C$9,excitation!$A$1:$CV$1,0),0)</f>
        <v>#N/A</v>
      </c>
      <c r="AT234" t="e">
        <f>VLOOKUP($AD234,emission!$A$1:$CV$577,MATCH($C$9,emission!$A$1:$CV$1,0),0)</f>
        <v>#N/A</v>
      </c>
      <c r="AU234">
        <f>VLOOKUP($AD234,excitation!$A$1:$CV$577,MATCH(C$10,excitation!$A$1:$CV$1,0),0)</f>
        <v>1.9999999552965001E-2</v>
      </c>
      <c r="AV234">
        <f>VLOOKUP($AD234,emission!$A$1:$CV$577,MATCH($C$10,emission!$A$1:$CV$1,0),0)</f>
        <v>0</v>
      </c>
      <c r="AW234" t="e">
        <f>VLOOKUP($AD234,excitation!$A$1:$CV$577,MATCH(C$11,excitation!$A$1:$CV$1,0),0)</f>
        <v>#N/A</v>
      </c>
      <c r="AX234" t="e">
        <f>VLOOKUP($AD234,emission!$A$1:$CV$577,MATCH($C$11,emission!$A$1:$CV$1,0),0)</f>
        <v>#N/A</v>
      </c>
    </row>
    <row r="235" spans="7:50" x14ac:dyDescent="0.25">
      <c r="G235">
        <v>533</v>
      </c>
      <c r="H235" t="b">
        <f t="shared" si="71"/>
        <v>0</v>
      </c>
      <c r="I235" t="b">
        <f t="shared" si="61"/>
        <v>0</v>
      </c>
      <c r="J235">
        <f t="shared" si="72"/>
        <v>0</v>
      </c>
      <c r="K235">
        <f t="shared" si="62"/>
        <v>0.34760000000000002</v>
      </c>
      <c r="L235" t="b">
        <f t="shared" si="73"/>
        <v>0</v>
      </c>
      <c r="M235" t="b">
        <f t="shared" si="63"/>
        <v>0</v>
      </c>
      <c r="N235">
        <f t="shared" si="74"/>
        <v>4.2299999999999997E-2</v>
      </c>
      <c r="O235">
        <f t="shared" si="64"/>
        <v>0.75460000000000005</v>
      </c>
      <c r="P235">
        <f t="shared" si="75"/>
        <v>0.99650000000000005</v>
      </c>
      <c r="Q235">
        <f t="shared" si="65"/>
        <v>0.35709999999999997</v>
      </c>
      <c r="R235">
        <f t="shared" si="76"/>
        <v>0.505</v>
      </c>
      <c r="S235">
        <f t="shared" si="66"/>
        <v>0</v>
      </c>
      <c r="T235">
        <f t="shared" si="77"/>
        <v>0.26200000000000001</v>
      </c>
      <c r="U235">
        <f t="shared" si="67"/>
        <v>0</v>
      </c>
      <c r="V235" t="b">
        <f t="shared" si="78"/>
        <v>0</v>
      </c>
      <c r="W235" t="b">
        <f t="shared" si="68"/>
        <v>0</v>
      </c>
      <c r="X235">
        <f t="shared" si="79"/>
        <v>2.9999999329448E-2</v>
      </c>
      <c r="Y235">
        <f t="shared" si="69"/>
        <v>0</v>
      </c>
      <c r="Z235" t="b">
        <f t="shared" si="80"/>
        <v>0</v>
      </c>
      <c r="AA235" t="b">
        <f t="shared" si="70"/>
        <v>0</v>
      </c>
      <c r="AB235">
        <v>0</v>
      </c>
      <c r="AD235" s="1">
        <v>533</v>
      </c>
      <c r="AE235" t="e">
        <f>VLOOKUP($AD235,excitation!$A$1:$CV$577,MATCH(C$2,excitation!$A$1:$CV$1,0),0)</f>
        <v>#N/A</v>
      </c>
      <c r="AF235" t="e">
        <f>VLOOKUP($AD235,emission!$A$1:$CV$577,MATCH($C$2,emission!$A$1:$CV$1,0),0)</f>
        <v>#N/A</v>
      </c>
      <c r="AG235">
        <f>VLOOKUP($AD235,excitation!$A$1:$CV$577,MATCH(C$3,excitation!$A$1:$CV$1,0),0)</f>
        <v>0</v>
      </c>
      <c r="AH235">
        <f>VLOOKUP($AD235,emission!$A$1:$CV$577,MATCH($C$3,emission!$A$1:$CV$1,0),0)</f>
        <v>0.34760000000000002</v>
      </c>
      <c r="AI235" t="e">
        <f>VLOOKUP($AD235,excitation!$A$1:$CV$577,MATCH(C$4,excitation!$A$1:$CV$1,0),0)</f>
        <v>#N/A</v>
      </c>
      <c r="AJ235" t="e">
        <f>VLOOKUP($AD235,emission!$A$1:$CV$577,MATCH($C$4,emission!$A$1:$CV$1,0),0)</f>
        <v>#N/A</v>
      </c>
      <c r="AK235">
        <f>VLOOKUP($AD235,excitation!$A$1:$CV$577,MATCH(C$5,excitation!$A$1:$CV$1,0),0)</f>
        <v>4.2299999999999997E-2</v>
      </c>
      <c r="AL235">
        <f>VLOOKUP($AD235,emission!$A$1:$CV$577,MATCH($C$5,emission!$A$1:$CV$1,0),0)</f>
        <v>0.75460000000000005</v>
      </c>
      <c r="AM235">
        <f>VLOOKUP($AD235,excitation!$A$1:$CV$577,MATCH(C$6,excitation!$A$1:$CV$1,0),0)</f>
        <v>0.99650000000000005</v>
      </c>
      <c r="AN235">
        <f>VLOOKUP($AD235,emission!$A$1:$CV$577,MATCH($C$6,emission!$A$1:$CV$1,0),0)</f>
        <v>0.35709999999999997</v>
      </c>
      <c r="AO235">
        <f>VLOOKUP($AD235,excitation!$A$1:$CV$577,MATCH(C$7,excitation!$A$1:$CV$1,0),0)</f>
        <v>0.505</v>
      </c>
      <c r="AP235">
        <f>VLOOKUP($AD235,emission!$A$1:$CV$577,MATCH($C$7,emission!$A$1:$CV$1,0),0)</f>
        <v>0</v>
      </c>
      <c r="AQ235">
        <f>VLOOKUP($AD235,excitation!$A$1:$CV$577,MATCH(C$8,excitation!$A$1:$CV$1,0),0)</f>
        <v>0.26200000000000001</v>
      </c>
      <c r="AR235">
        <f>VLOOKUP($AD235,emission!$A$1:$CV$577,MATCH($C$8,emission!$A$1:$CV$1,0),0)</f>
        <v>0</v>
      </c>
      <c r="AS235" t="e">
        <f>VLOOKUP($AD235,excitation!$A$1:$CV$577,MATCH(C$9,excitation!$A$1:$CV$1,0),0)</f>
        <v>#N/A</v>
      </c>
      <c r="AT235" t="e">
        <f>VLOOKUP($AD235,emission!$A$1:$CV$577,MATCH($C$9,emission!$A$1:$CV$1,0),0)</f>
        <v>#N/A</v>
      </c>
      <c r="AU235">
        <f>VLOOKUP($AD235,excitation!$A$1:$CV$577,MATCH(C$10,excitation!$A$1:$CV$1,0),0)</f>
        <v>2.9999999329448E-2</v>
      </c>
      <c r="AV235">
        <f>VLOOKUP($AD235,emission!$A$1:$CV$577,MATCH($C$10,emission!$A$1:$CV$1,0),0)</f>
        <v>0</v>
      </c>
      <c r="AW235" t="e">
        <f>VLOOKUP($AD235,excitation!$A$1:$CV$577,MATCH(C$11,excitation!$A$1:$CV$1,0),0)</f>
        <v>#N/A</v>
      </c>
      <c r="AX235" t="e">
        <f>VLOOKUP($AD235,emission!$A$1:$CV$577,MATCH($C$11,emission!$A$1:$CV$1,0),0)</f>
        <v>#N/A</v>
      </c>
    </row>
    <row r="236" spans="7:50" x14ac:dyDescent="0.25">
      <c r="G236">
        <v>534</v>
      </c>
      <c r="H236" t="b">
        <f t="shared" si="71"/>
        <v>0</v>
      </c>
      <c r="I236" t="b">
        <f t="shared" si="61"/>
        <v>0</v>
      </c>
      <c r="J236">
        <f t="shared" si="72"/>
        <v>0</v>
      </c>
      <c r="K236">
        <f t="shared" si="62"/>
        <v>0.33829999999999999</v>
      </c>
      <c r="L236" t="b">
        <f t="shared" si="73"/>
        <v>0</v>
      </c>
      <c r="M236" t="b">
        <f t="shared" si="63"/>
        <v>0</v>
      </c>
      <c r="N236">
        <f t="shared" si="74"/>
        <v>3.7199999999999997E-2</v>
      </c>
      <c r="O236">
        <f t="shared" si="64"/>
        <v>0.72629999999999995</v>
      </c>
      <c r="P236">
        <f t="shared" si="75"/>
        <v>1</v>
      </c>
      <c r="Q236">
        <f t="shared" si="65"/>
        <v>0.39860000000000001</v>
      </c>
      <c r="R236">
        <f t="shared" si="76"/>
        <v>0.51480000000000004</v>
      </c>
      <c r="S236">
        <f t="shared" si="66"/>
        <v>0</v>
      </c>
      <c r="T236">
        <f t="shared" si="77"/>
        <v>0.2742</v>
      </c>
      <c r="U236">
        <f t="shared" si="67"/>
        <v>0</v>
      </c>
      <c r="V236" t="b">
        <f t="shared" si="78"/>
        <v>0</v>
      </c>
      <c r="W236" t="b">
        <f t="shared" si="68"/>
        <v>0</v>
      </c>
      <c r="X236">
        <f t="shared" si="79"/>
        <v>2.9999999329448E-2</v>
      </c>
      <c r="Y236">
        <f t="shared" si="69"/>
        <v>0</v>
      </c>
      <c r="Z236" t="b">
        <f t="shared" si="80"/>
        <v>0</v>
      </c>
      <c r="AA236" t="b">
        <f t="shared" si="70"/>
        <v>0</v>
      </c>
      <c r="AB236">
        <v>0</v>
      </c>
      <c r="AD236" s="1">
        <v>534</v>
      </c>
      <c r="AE236" t="e">
        <f>VLOOKUP($AD236,excitation!$A$1:$CV$577,MATCH(C$2,excitation!$A$1:$CV$1,0),0)</f>
        <v>#N/A</v>
      </c>
      <c r="AF236" t="e">
        <f>VLOOKUP($AD236,emission!$A$1:$CV$577,MATCH($C$2,emission!$A$1:$CV$1,0),0)</f>
        <v>#N/A</v>
      </c>
      <c r="AG236">
        <f>VLOOKUP($AD236,excitation!$A$1:$CV$577,MATCH(C$3,excitation!$A$1:$CV$1,0),0)</f>
        <v>0</v>
      </c>
      <c r="AH236">
        <f>VLOOKUP($AD236,emission!$A$1:$CV$577,MATCH($C$3,emission!$A$1:$CV$1,0),0)</f>
        <v>0.33829999999999999</v>
      </c>
      <c r="AI236" t="e">
        <f>VLOOKUP($AD236,excitation!$A$1:$CV$577,MATCH(C$4,excitation!$A$1:$CV$1,0),0)</f>
        <v>#N/A</v>
      </c>
      <c r="AJ236" t="e">
        <f>VLOOKUP($AD236,emission!$A$1:$CV$577,MATCH($C$4,emission!$A$1:$CV$1,0),0)</f>
        <v>#N/A</v>
      </c>
      <c r="AK236">
        <f>VLOOKUP($AD236,excitation!$A$1:$CV$577,MATCH(C$5,excitation!$A$1:$CV$1,0),0)</f>
        <v>3.7199999999999997E-2</v>
      </c>
      <c r="AL236">
        <f>VLOOKUP($AD236,emission!$A$1:$CV$577,MATCH($C$5,emission!$A$1:$CV$1,0),0)</f>
        <v>0.72629999999999995</v>
      </c>
      <c r="AM236">
        <f>VLOOKUP($AD236,excitation!$A$1:$CV$577,MATCH(C$6,excitation!$A$1:$CV$1,0),0)</f>
        <v>1</v>
      </c>
      <c r="AN236">
        <f>VLOOKUP($AD236,emission!$A$1:$CV$577,MATCH($C$6,emission!$A$1:$CV$1,0),0)</f>
        <v>0.39860000000000001</v>
      </c>
      <c r="AO236">
        <f>VLOOKUP($AD236,excitation!$A$1:$CV$577,MATCH(C$7,excitation!$A$1:$CV$1,0),0)</f>
        <v>0.51480000000000004</v>
      </c>
      <c r="AP236">
        <f>VLOOKUP($AD236,emission!$A$1:$CV$577,MATCH($C$7,emission!$A$1:$CV$1,0),0)</f>
        <v>0</v>
      </c>
      <c r="AQ236">
        <f>VLOOKUP($AD236,excitation!$A$1:$CV$577,MATCH(C$8,excitation!$A$1:$CV$1,0),0)</f>
        <v>0.2742</v>
      </c>
      <c r="AR236">
        <f>VLOOKUP($AD236,emission!$A$1:$CV$577,MATCH($C$8,emission!$A$1:$CV$1,0),0)</f>
        <v>0</v>
      </c>
      <c r="AS236" t="e">
        <f>VLOOKUP($AD236,excitation!$A$1:$CV$577,MATCH(C$9,excitation!$A$1:$CV$1,0),0)</f>
        <v>#N/A</v>
      </c>
      <c r="AT236" t="e">
        <f>VLOOKUP($AD236,emission!$A$1:$CV$577,MATCH($C$9,emission!$A$1:$CV$1,0),0)</f>
        <v>#N/A</v>
      </c>
      <c r="AU236">
        <f>VLOOKUP($AD236,excitation!$A$1:$CV$577,MATCH(C$10,excitation!$A$1:$CV$1,0),0)</f>
        <v>2.9999999329448E-2</v>
      </c>
      <c r="AV236">
        <f>VLOOKUP($AD236,emission!$A$1:$CV$577,MATCH($C$10,emission!$A$1:$CV$1,0),0)</f>
        <v>0</v>
      </c>
      <c r="AW236" t="e">
        <f>VLOOKUP($AD236,excitation!$A$1:$CV$577,MATCH(C$11,excitation!$A$1:$CV$1,0),0)</f>
        <v>#N/A</v>
      </c>
      <c r="AX236" t="e">
        <f>VLOOKUP($AD236,emission!$A$1:$CV$577,MATCH($C$11,emission!$A$1:$CV$1,0),0)</f>
        <v>#N/A</v>
      </c>
    </row>
    <row r="237" spans="7:50" x14ac:dyDescent="0.25">
      <c r="G237">
        <v>535</v>
      </c>
      <c r="H237" t="b">
        <f t="shared" si="71"/>
        <v>0</v>
      </c>
      <c r="I237" t="b">
        <f t="shared" si="61"/>
        <v>0</v>
      </c>
      <c r="J237">
        <f t="shared" si="72"/>
        <v>0</v>
      </c>
      <c r="K237">
        <f t="shared" si="62"/>
        <v>0.33189999999999997</v>
      </c>
      <c r="L237" t="b">
        <f t="shared" si="73"/>
        <v>0</v>
      </c>
      <c r="M237" t="b">
        <f t="shared" si="63"/>
        <v>0</v>
      </c>
      <c r="N237">
        <f t="shared" si="74"/>
        <v>3.27E-2</v>
      </c>
      <c r="O237">
        <f t="shared" si="64"/>
        <v>0.7006</v>
      </c>
      <c r="P237">
        <f t="shared" si="75"/>
        <v>0.99770000000000003</v>
      </c>
      <c r="Q237">
        <f t="shared" si="65"/>
        <v>0.44030000000000002</v>
      </c>
      <c r="R237">
        <f t="shared" si="76"/>
        <v>0.5272</v>
      </c>
      <c r="S237">
        <f t="shared" si="66"/>
        <v>1.9300000000000001E-2</v>
      </c>
      <c r="T237">
        <f t="shared" si="77"/>
        <v>0.28760000000000002</v>
      </c>
      <c r="U237">
        <f t="shared" si="67"/>
        <v>0</v>
      </c>
      <c r="V237" t="b">
        <f t="shared" si="78"/>
        <v>0</v>
      </c>
      <c r="W237" t="b">
        <f t="shared" si="68"/>
        <v>0</v>
      </c>
      <c r="X237">
        <f t="shared" si="79"/>
        <v>2.9999999329448E-2</v>
      </c>
      <c r="Y237">
        <f t="shared" si="69"/>
        <v>0</v>
      </c>
      <c r="Z237" t="b">
        <f t="shared" si="80"/>
        <v>0</v>
      </c>
      <c r="AA237" t="b">
        <f t="shared" si="70"/>
        <v>0</v>
      </c>
      <c r="AB237">
        <v>0</v>
      </c>
      <c r="AD237" s="1">
        <v>535</v>
      </c>
      <c r="AE237" t="e">
        <f>VLOOKUP($AD237,excitation!$A$1:$CV$577,MATCH(C$2,excitation!$A$1:$CV$1,0),0)</f>
        <v>#N/A</v>
      </c>
      <c r="AF237" t="e">
        <f>VLOOKUP($AD237,emission!$A$1:$CV$577,MATCH($C$2,emission!$A$1:$CV$1,0),0)</f>
        <v>#N/A</v>
      </c>
      <c r="AG237">
        <f>VLOOKUP($AD237,excitation!$A$1:$CV$577,MATCH(C$3,excitation!$A$1:$CV$1,0),0)</f>
        <v>0</v>
      </c>
      <c r="AH237">
        <f>VLOOKUP($AD237,emission!$A$1:$CV$577,MATCH($C$3,emission!$A$1:$CV$1,0),0)</f>
        <v>0.33189999999999997</v>
      </c>
      <c r="AI237" t="e">
        <f>VLOOKUP($AD237,excitation!$A$1:$CV$577,MATCH(C$4,excitation!$A$1:$CV$1,0),0)</f>
        <v>#N/A</v>
      </c>
      <c r="AJ237" t="e">
        <f>VLOOKUP($AD237,emission!$A$1:$CV$577,MATCH($C$4,emission!$A$1:$CV$1,0),0)</f>
        <v>#N/A</v>
      </c>
      <c r="AK237">
        <f>VLOOKUP($AD237,excitation!$A$1:$CV$577,MATCH(C$5,excitation!$A$1:$CV$1,0),0)</f>
        <v>3.27E-2</v>
      </c>
      <c r="AL237">
        <f>VLOOKUP($AD237,emission!$A$1:$CV$577,MATCH($C$5,emission!$A$1:$CV$1,0),0)</f>
        <v>0.7006</v>
      </c>
      <c r="AM237">
        <f>VLOOKUP($AD237,excitation!$A$1:$CV$577,MATCH(C$6,excitation!$A$1:$CV$1,0),0)</f>
        <v>0.99770000000000003</v>
      </c>
      <c r="AN237">
        <f>VLOOKUP($AD237,emission!$A$1:$CV$577,MATCH($C$6,emission!$A$1:$CV$1,0),0)</f>
        <v>0.44030000000000002</v>
      </c>
      <c r="AO237">
        <f>VLOOKUP($AD237,excitation!$A$1:$CV$577,MATCH(C$7,excitation!$A$1:$CV$1,0),0)</f>
        <v>0.5272</v>
      </c>
      <c r="AP237">
        <f>VLOOKUP($AD237,emission!$A$1:$CV$577,MATCH($C$7,emission!$A$1:$CV$1,0),0)</f>
        <v>1.9300000000000001E-2</v>
      </c>
      <c r="AQ237">
        <f>VLOOKUP($AD237,excitation!$A$1:$CV$577,MATCH(C$8,excitation!$A$1:$CV$1,0),0)</f>
        <v>0.28760000000000002</v>
      </c>
      <c r="AR237">
        <f>VLOOKUP($AD237,emission!$A$1:$CV$577,MATCH($C$8,emission!$A$1:$CV$1,0),0)</f>
        <v>0</v>
      </c>
      <c r="AS237" t="e">
        <f>VLOOKUP($AD237,excitation!$A$1:$CV$577,MATCH(C$9,excitation!$A$1:$CV$1,0),0)</f>
        <v>#N/A</v>
      </c>
      <c r="AT237" t="e">
        <f>VLOOKUP($AD237,emission!$A$1:$CV$577,MATCH($C$9,emission!$A$1:$CV$1,0),0)</f>
        <v>#N/A</v>
      </c>
      <c r="AU237">
        <f>VLOOKUP($AD237,excitation!$A$1:$CV$577,MATCH(C$10,excitation!$A$1:$CV$1,0),0)</f>
        <v>2.9999999329448E-2</v>
      </c>
      <c r="AV237">
        <f>VLOOKUP($AD237,emission!$A$1:$CV$577,MATCH($C$10,emission!$A$1:$CV$1,0),0)</f>
        <v>0</v>
      </c>
      <c r="AW237" t="e">
        <f>VLOOKUP($AD237,excitation!$A$1:$CV$577,MATCH(C$11,excitation!$A$1:$CV$1,0),0)</f>
        <v>#N/A</v>
      </c>
      <c r="AX237" t="e">
        <f>VLOOKUP($AD237,emission!$A$1:$CV$577,MATCH($C$11,emission!$A$1:$CV$1,0),0)</f>
        <v>#N/A</v>
      </c>
    </row>
    <row r="238" spans="7:50" x14ac:dyDescent="0.25">
      <c r="G238">
        <v>536</v>
      </c>
      <c r="H238" t="b">
        <f t="shared" si="71"/>
        <v>0</v>
      </c>
      <c r="I238" t="b">
        <f t="shared" si="61"/>
        <v>0</v>
      </c>
      <c r="J238">
        <f t="shared" si="72"/>
        <v>0</v>
      </c>
      <c r="K238">
        <f t="shared" si="62"/>
        <v>0.3236</v>
      </c>
      <c r="L238" t="b">
        <f t="shared" si="73"/>
        <v>0</v>
      </c>
      <c r="M238" t="b">
        <f t="shared" si="63"/>
        <v>0</v>
      </c>
      <c r="N238">
        <f t="shared" si="74"/>
        <v>2.8799999999999999E-2</v>
      </c>
      <c r="O238">
        <f t="shared" si="64"/>
        <v>0.67649999999999999</v>
      </c>
      <c r="P238">
        <f t="shared" si="75"/>
        <v>0.99</v>
      </c>
      <c r="Q238">
        <f t="shared" si="65"/>
        <v>0.48420000000000002</v>
      </c>
      <c r="R238">
        <f t="shared" si="76"/>
        <v>0.54200000000000004</v>
      </c>
      <c r="S238">
        <f t="shared" si="66"/>
        <v>2.0799999999999999E-2</v>
      </c>
      <c r="T238">
        <f t="shared" si="77"/>
        <v>0.29930000000000001</v>
      </c>
      <c r="U238">
        <f t="shared" si="67"/>
        <v>0</v>
      </c>
      <c r="V238" t="b">
        <f t="shared" si="78"/>
        <v>0</v>
      </c>
      <c r="W238" t="b">
        <f t="shared" si="68"/>
        <v>0</v>
      </c>
      <c r="X238">
        <f t="shared" si="79"/>
        <v>2.9999999329448E-2</v>
      </c>
      <c r="Y238">
        <f t="shared" si="69"/>
        <v>0</v>
      </c>
      <c r="Z238" t="b">
        <f t="shared" si="80"/>
        <v>0</v>
      </c>
      <c r="AA238" t="b">
        <f t="shared" si="70"/>
        <v>0</v>
      </c>
      <c r="AB238">
        <v>0</v>
      </c>
      <c r="AD238" s="1">
        <v>536</v>
      </c>
      <c r="AE238" t="e">
        <f>VLOOKUP($AD238,excitation!$A$1:$CV$577,MATCH(C$2,excitation!$A$1:$CV$1,0),0)</f>
        <v>#N/A</v>
      </c>
      <c r="AF238" t="e">
        <f>VLOOKUP($AD238,emission!$A$1:$CV$577,MATCH($C$2,emission!$A$1:$CV$1,0),0)</f>
        <v>#N/A</v>
      </c>
      <c r="AG238">
        <f>VLOOKUP($AD238,excitation!$A$1:$CV$577,MATCH(C$3,excitation!$A$1:$CV$1,0),0)</f>
        <v>0</v>
      </c>
      <c r="AH238">
        <f>VLOOKUP($AD238,emission!$A$1:$CV$577,MATCH($C$3,emission!$A$1:$CV$1,0),0)</f>
        <v>0.3236</v>
      </c>
      <c r="AI238" t="e">
        <f>VLOOKUP($AD238,excitation!$A$1:$CV$577,MATCH(C$4,excitation!$A$1:$CV$1,0),0)</f>
        <v>#N/A</v>
      </c>
      <c r="AJ238" t="e">
        <f>VLOOKUP($AD238,emission!$A$1:$CV$577,MATCH($C$4,emission!$A$1:$CV$1,0),0)</f>
        <v>#N/A</v>
      </c>
      <c r="AK238">
        <f>VLOOKUP($AD238,excitation!$A$1:$CV$577,MATCH(C$5,excitation!$A$1:$CV$1,0),0)</f>
        <v>2.8799999999999999E-2</v>
      </c>
      <c r="AL238">
        <f>VLOOKUP($AD238,emission!$A$1:$CV$577,MATCH($C$5,emission!$A$1:$CV$1,0),0)</f>
        <v>0.67649999999999999</v>
      </c>
      <c r="AM238">
        <f>VLOOKUP($AD238,excitation!$A$1:$CV$577,MATCH(C$6,excitation!$A$1:$CV$1,0),0)</f>
        <v>0.99</v>
      </c>
      <c r="AN238">
        <f>VLOOKUP($AD238,emission!$A$1:$CV$577,MATCH($C$6,emission!$A$1:$CV$1,0),0)</f>
        <v>0.48420000000000002</v>
      </c>
      <c r="AO238">
        <f>VLOOKUP($AD238,excitation!$A$1:$CV$577,MATCH(C$7,excitation!$A$1:$CV$1,0),0)</f>
        <v>0.54200000000000004</v>
      </c>
      <c r="AP238">
        <f>VLOOKUP($AD238,emission!$A$1:$CV$577,MATCH($C$7,emission!$A$1:$CV$1,0),0)</f>
        <v>2.0799999999999999E-2</v>
      </c>
      <c r="AQ238">
        <f>VLOOKUP($AD238,excitation!$A$1:$CV$577,MATCH(C$8,excitation!$A$1:$CV$1,0),0)</f>
        <v>0.29930000000000001</v>
      </c>
      <c r="AR238">
        <f>VLOOKUP($AD238,emission!$A$1:$CV$577,MATCH($C$8,emission!$A$1:$CV$1,0),0)</f>
        <v>0</v>
      </c>
      <c r="AS238" t="e">
        <f>VLOOKUP($AD238,excitation!$A$1:$CV$577,MATCH(C$9,excitation!$A$1:$CV$1,0),0)</f>
        <v>#N/A</v>
      </c>
      <c r="AT238" t="e">
        <f>VLOOKUP($AD238,emission!$A$1:$CV$577,MATCH($C$9,emission!$A$1:$CV$1,0),0)</f>
        <v>#N/A</v>
      </c>
      <c r="AU238">
        <f>VLOOKUP($AD238,excitation!$A$1:$CV$577,MATCH(C$10,excitation!$A$1:$CV$1,0),0)</f>
        <v>2.9999999329448E-2</v>
      </c>
      <c r="AV238">
        <f>VLOOKUP($AD238,emission!$A$1:$CV$577,MATCH($C$10,emission!$A$1:$CV$1,0),0)</f>
        <v>0</v>
      </c>
      <c r="AW238" t="e">
        <f>VLOOKUP($AD238,excitation!$A$1:$CV$577,MATCH(C$11,excitation!$A$1:$CV$1,0),0)</f>
        <v>#N/A</v>
      </c>
      <c r="AX238" t="e">
        <f>VLOOKUP($AD238,emission!$A$1:$CV$577,MATCH($C$11,emission!$A$1:$CV$1,0),0)</f>
        <v>#N/A</v>
      </c>
    </row>
    <row r="239" spans="7:50" x14ac:dyDescent="0.25">
      <c r="G239">
        <v>537</v>
      </c>
      <c r="H239" t="b">
        <f t="shared" si="71"/>
        <v>0</v>
      </c>
      <c r="I239" t="b">
        <f t="shared" si="61"/>
        <v>0</v>
      </c>
      <c r="J239">
        <f t="shared" si="72"/>
        <v>0</v>
      </c>
      <c r="K239">
        <f t="shared" si="62"/>
        <v>0.31669999999999998</v>
      </c>
      <c r="L239" t="b">
        <f t="shared" si="73"/>
        <v>0</v>
      </c>
      <c r="M239" t="b">
        <f t="shared" si="63"/>
        <v>0</v>
      </c>
      <c r="N239">
        <f t="shared" si="74"/>
        <v>2.5600000000000001E-2</v>
      </c>
      <c r="O239">
        <f t="shared" si="64"/>
        <v>0.65059999999999996</v>
      </c>
      <c r="P239">
        <f t="shared" si="75"/>
        <v>0.97599999999999998</v>
      </c>
      <c r="Q239">
        <f t="shared" si="65"/>
        <v>0.52990000000000004</v>
      </c>
      <c r="R239">
        <f t="shared" si="76"/>
        <v>0.55859999999999999</v>
      </c>
      <c r="S239">
        <f t="shared" si="66"/>
        <v>2.3199999999999998E-2</v>
      </c>
      <c r="T239">
        <f t="shared" si="77"/>
        <v>0.312</v>
      </c>
      <c r="U239">
        <f t="shared" si="67"/>
        <v>0</v>
      </c>
      <c r="V239" t="b">
        <f t="shared" si="78"/>
        <v>0</v>
      </c>
      <c r="W239" t="b">
        <f t="shared" si="68"/>
        <v>0</v>
      </c>
      <c r="X239">
        <f t="shared" si="79"/>
        <v>2.9999999329448E-2</v>
      </c>
      <c r="Y239">
        <f t="shared" si="69"/>
        <v>0</v>
      </c>
      <c r="Z239" t="b">
        <f t="shared" si="80"/>
        <v>0</v>
      </c>
      <c r="AA239" t="b">
        <f t="shared" si="70"/>
        <v>0</v>
      </c>
      <c r="AB239">
        <v>0</v>
      </c>
      <c r="AD239" s="1">
        <v>537</v>
      </c>
      <c r="AE239" t="e">
        <f>VLOOKUP($AD239,excitation!$A$1:$CV$577,MATCH(C$2,excitation!$A$1:$CV$1,0),0)</f>
        <v>#N/A</v>
      </c>
      <c r="AF239" t="e">
        <f>VLOOKUP($AD239,emission!$A$1:$CV$577,MATCH($C$2,emission!$A$1:$CV$1,0),0)</f>
        <v>#N/A</v>
      </c>
      <c r="AG239">
        <f>VLOOKUP($AD239,excitation!$A$1:$CV$577,MATCH(C$3,excitation!$A$1:$CV$1,0),0)</f>
        <v>0</v>
      </c>
      <c r="AH239">
        <f>VLOOKUP($AD239,emission!$A$1:$CV$577,MATCH($C$3,emission!$A$1:$CV$1,0),0)</f>
        <v>0.31669999999999998</v>
      </c>
      <c r="AI239" t="e">
        <f>VLOOKUP($AD239,excitation!$A$1:$CV$577,MATCH(C$4,excitation!$A$1:$CV$1,0),0)</f>
        <v>#N/A</v>
      </c>
      <c r="AJ239" t="e">
        <f>VLOOKUP($AD239,emission!$A$1:$CV$577,MATCH($C$4,emission!$A$1:$CV$1,0),0)</f>
        <v>#N/A</v>
      </c>
      <c r="AK239">
        <f>VLOOKUP($AD239,excitation!$A$1:$CV$577,MATCH(C$5,excitation!$A$1:$CV$1,0),0)</f>
        <v>2.5600000000000001E-2</v>
      </c>
      <c r="AL239">
        <f>VLOOKUP($AD239,emission!$A$1:$CV$577,MATCH($C$5,emission!$A$1:$CV$1,0),0)</f>
        <v>0.65059999999999996</v>
      </c>
      <c r="AM239">
        <f>VLOOKUP($AD239,excitation!$A$1:$CV$577,MATCH(C$6,excitation!$A$1:$CV$1,0),0)</f>
        <v>0.97599999999999998</v>
      </c>
      <c r="AN239">
        <f>VLOOKUP($AD239,emission!$A$1:$CV$577,MATCH($C$6,emission!$A$1:$CV$1,0),0)</f>
        <v>0.52990000000000004</v>
      </c>
      <c r="AO239">
        <f>VLOOKUP($AD239,excitation!$A$1:$CV$577,MATCH(C$7,excitation!$A$1:$CV$1,0),0)</f>
        <v>0.55859999999999999</v>
      </c>
      <c r="AP239">
        <f>VLOOKUP($AD239,emission!$A$1:$CV$577,MATCH($C$7,emission!$A$1:$CV$1,0),0)</f>
        <v>2.3199999999999998E-2</v>
      </c>
      <c r="AQ239">
        <f>VLOOKUP($AD239,excitation!$A$1:$CV$577,MATCH(C$8,excitation!$A$1:$CV$1,0),0)</f>
        <v>0.312</v>
      </c>
      <c r="AR239">
        <f>VLOOKUP($AD239,emission!$A$1:$CV$577,MATCH($C$8,emission!$A$1:$CV$1,0),0)</f>
        <v>0</v>
      </c>
      <c r="AS239" t="e">
        <f>VLOOKUP($AD239,excitation!$A$1:$CV$577,MATCH(C$9,excitation!$A$1:$CV$1,0),0)</f>
        <v>#N/A</v>
      </c>
      <c r="AT239" t="e">
        <f>VLOOKUP($AD239,emission!$A$1:$CV$577,MATCH($C$9,emission!$A$1:$CV$1,0),0)</f>
        <v>#N/A</v>
      </c>
      <c r="AU239">
        <f>VLOOKUP($AD239,excitation!$A$1:$CV$577,MATCH(C$10,excitation!$A$1:$CV$1,0),0)</f>
        <v>2.9999999329448E-2</v>
      </c>
      <c r="AV239">
        <f>VLOOKUP($AD239,emission!$A$1:$CV$577,MATCH($C$10,emission!$A$1:$CV$1,0),0)</f>
        <v>0</v>
      </c>
      <c r="AW239" t="e">
        <f>VLOOKUP($AD239,excitation!$A$1:$CV$577,MATCH(C$11,excitation!$A$1:$CV$1,0),0)</f>
        <v>#N/A</v>
      </c>
      <c r="AX239" t="e">
        <f>VLOOKUP($AD239,emission!$A$1:$CV$577,MATCH($C$11,emission!$A$1:$CV$1,0),0)</f>
        <v>#N/A</v>
      </c>
    </row>
    <row r="240" spans="7:50" x14ac:dyDescent="0.25">
      <c r="G240">
        <v>538</v>
      </c>
      <c r="H240" t="b">
        <f t="shared" si="71"/>
        <v>0</v>
      </c>
      <c r="I240" t="b">
        <f t="shared" si="61"/>
        <v>0</v>
      </c>
      <c r="J240">
        <f t="shared" si="72"/>
        <v>0</v>
      </c>
      <c r="K240">
        <f t="shared" si="62"/>
        <v>0.31269999999999998</v>
      </c>
      <c r="L240" t="b">
        <f t="shared" si="73"/>
        <v>0</v>
      </c>
      <c r="M240" t="b">
        <f t="shared" si="63"/>
        <v>0</v>
      </c>
      <c r="N240">
        <f t="shared" si="74"/>
        <v>2.3300000000000001E-2</v>
      </c>
      <c r="O240">
        <f t="shared" si="64"/>
        <v>0.62909999999999999</v>
      </c>
      <c r="P240">
        <f t="shared" si="75"/>
        <v>0.95699999999999996</v>
      </c>
      <c r="Q240">
        <f t="shared" si="65"/>
        <v>0.57720000000000005</v>
      </c>
      <c r="R240">
        <f t="shared" si="76"/>
        <v>0.57940000000000003</v>
      </c>
      <c r="S240">
        <f t="shared" si="66"/>
        <v>2.5100000000000001E-2</v>
      </c>
      <c r="T240">
        <f t="shared" si="77"/>
        <v>0.3266</v>
      </c>
      <c r="U240">
        <f t="shared" si="67"/>
        <v>0</v>
      </c>
      <c r="V240" t="b">
        <f t="shared" si="78"/>
        <v>0</v>
      </c>
      <c r="W240" t="b">
        <f t="shared" si="68"/>
        <v>0</v>
      </c>
      <c r="X240">
        <f t="shared" si="79"/>
        <v>2.9999999329448E-2</v>
      </c>
      <c r="Y240">
        <f t="shared" si="69"/>
        <v>0</v>
      </c>
      <c r="Z240" t="b">
        <f t="shared" si="80"/>
        <v>0</v>
      </c>
      <c r="AA240" t="b">
        <f t="shared" si="70"/>
        <v>0</v>
      </c>
      <c r="AB240">
        <v>0</v>
      </c>
      <c r="AD240" s="1">
        <v>538</v>
      </c>
      <c r="AE240" t="e">
        <f>VLOOKUP($AD240,excitation!$A$1:$CV$577,MATCH(C$2,excitation!$A$1:$CV$1,0),0)</f>
        <v>#N/A</v>
      </c>
      <c r="AF240" t="e">
        <f>VLOOKUP($AD240,emission!$A$1:$CV$577,MATCH($C$2,emission!$A$1:$CV$1,0),0)</f>
        <v>#N/A</v>
      </c>
      <c r="AG240">
        <f>VLOOKUP($AD240,excitation!$A$1:$CV$577,MATCH(C$3,excitation!$A$1:$CV$1,0),0)</f>
        <v>0</v>
      </c>
      <c r="AH240">
        <f>VLOOKUP($AD240,emission!$A$1:$CV$577,MATCH($C$3,emission!$A$1:$CV$1,0),0)</f>
        <v>0.31269999999999998</v>
      </c>
      <c r="AI240" t="e">
        <f>VLOOKUP($AD240,excitation!$A$1:$CV$577,MATCH(C$4,excitation!$A$1:$CV$1,0),0)</f>
        <v>#N/A</v>
      </c>
      <c r="AJ240" t="e">
        <f>VLOOKUP($AD240,emission!$A$1:$CV$577,MATCH($C$4,emission!$A$1:$CV$1,0),0)</f>
        <v>#N/A</v>
      </c>
      <c r="AK240">
        <f>VLOOKUP($AD240,excitation!$A$1:$CV$577,MATCH(C$5,excitation!$A$1:$CV$1,0),0)</f>
        <v>2.3300000000000001E-2</v>
      </c>
      <c r="AL240">
        <f>VLOOKUP($AD240,emission!$A$1:$CV$577,MATCH($C$5,emission!$A$1:$CV$1,0),0)</f>
        <v>0.62909999999999999</v>
      </c>
      <c r="AM240">
        <f>VLOOKUP($AD240,excitation!$A$1:$CV$577,MATCH(C$6,excitation!$A$1:$CV$1,0),0)</f>
        <v>0.95699999999999996</v>
      </c>
      <c r="AN240">
        <f>VLOOKUP($AD240,emission!$A$1:$CV$577,MATCH($C$6,emission!$A$1:$CV$1,0),0)</f>
        <v>0.57720000000000005</v>
      </c>
      <c r="AO240">
        <f>VLOOKUP($AD240,excitation!$A$1:$CV$577,MATCH(C$7,excitation!$A$1:$CV$1,0),0)</f>
        <v>0.57940000000000003</v>
      </c>
      <c r="AP240">
        <f>VLOOKUP($AD240,emission!$A$1:$CV$577,MATCH($C$7,emission!$A$1:$CV$1,0),0)</f>
        <v>2.5100000000000001E-2</v>
      </c>
      <c r="AQ240">
        <f>VLOOKUP($AD240,excitation!$A$1:$CV$577,MATCH(C$8,excitation!$A$1:$CV$1,0),0)</f>
        <v>0.3266</v>
      </c>
      <c r="AR240">
        <f>VLOOKUP($AD240,emission!$A$1:$CV$577,MATCH($C$8,emission!$A$1:$CV$1,0),0)</f>
        <v>0</v>
      </c>
      <c r="AS240" t="e">
        <f>VLOOKUP($AD240,excitation!$A$1:$CV$577,MATCH(C$9,excitation!$A$1:$CV$1,0),0)</f>
        <v>#N/A</v>
      </c>
      <c r="AT240" t="e">
        <f>VLOOKUP($AD240,emission!$A$1:$CV$577,MATCH($C$9,emission!$A$1:$CV$1,0),0)</f>
        <v>#N/A</v>
      </c>
      <c r="AU240">
        <f>VLOOKUP($AD240,excitation!$A$1:$CV$577,MATCH(C$10,excitation!$A$1:$CV$1,0),0)</f>
        <v>2.9999999329448E-2</v>
      </c>
      <c r="AV240">
        <f>VLOOKUP($AD240,emission!$A$1:$CV$577,MATCH($C$10,emission!$A$1:$CV$1,0),0)</f>
        <v>0</v>
      </c>
      <c r="AW240" t="e">
        <f>VLOOKUP($AD240,excitation!$A$1:$CV$577,MATCH(C$11,excitation!$A$1:$CV$1,0),0)</f>
        <v>#N/A</v>
      </c>
      <c r="AX240" t="e">
        <f>VLOOKUP($AD240,emission!$A$1:$CV$577,MATCH($C$11,emission!$A$1:$CV$1,0),0)</f>
        <v>#N/A</v>
      </c>
    </row>
    <row r="241" spans="7:50" x14ac:dyDescent="0.25">
      <c r="G241">
        <v>539</v>
      </c>
      <c r="H241" t="b">
        <f t="shared" si="71"/>
        <v>0</v>
      </c>
      <c r="I241" t="b">
        <f t="shared" si="61"/>
        <v>0</v>
      </c>
      <c r="J241">
        <f t="shared" si="72"/>
        <v>0</v>
      </c>
      <c r="K241">
        <f t="shared" si="62"/>
        <v>0.3024</v>
      </c>
      <c r="L241" t="b">
        <f t="shared" si="73"/>
        <v>0</v>
      </c>
      <c r="M241" t="b">
        <f t="shared" si="63"/>
        <v>0</v>
      </c>
      <c r="N241">
        <f t="shared" si="74"/>
        <v>2.07E-2</v>
      </c>
      <c r="O241">
        <f t="shared" si="64"/>
        <v>0.60529999999999995</v>
      </c>
      <c r="P241">
        <f t="shared" si="75"/>
        <v>0.93149999999999999</v>
      </c>
      <c r="Q241">
        <f t="shared" si="65"/>
        <v>0.62070000000000003</v>
      </c>
      <c r="R241">
        <f t="shared" si="76"/>
        <v>0.59950000000000003</v>
      </c>
      <c r="S241">
        <f t="shared" si="66"/>
        <v>3.0499999999999999E-2</v>
      </c>
      <c r="T241">
        <f t="shared" si="77"/>
        <v>0.33839999999999998</v>
      </c>
      <c r="U241">
        <f t="shared" si="67"/>
        <v>0</v>
      </c>
      <c r="V241" t="b">
        <f t="shared" si="78"/>
        <v>0</v>
      </c>
      <c r="W241" t="b">
        <f t="shared" si="68"/>
        <v>0</v>
      </c>
      <c r="X241">
        <f t="shared" si="79"/>
        <v>2.9999999329448E-2</v>
      </c>
      <c r="Y241">
        <f t="shared" si="69"/>
        <v>0</v>
      </c>
      <c r="Z241" t="b">
        <f t="shared" si="80"/>
        <v>0</v>
      </c>
      <c r="AA241" t="b">
        <f t="shared" si="70"/>
        <v>0</v>
      </c>
      <c r="AB241">
        <v>0</v>
      </c>
      <c r="AD241" s="1">
        <v>539</v>
      </c>
      <c r="AE241" t="e">
        <f>VLOOKUP($AD241,excitation!$A$1:$CV$577,MATCH(C$2,excitation!$A$1:$CV$1,0),0)</f>
        <v>#N/A</v>
      </c>
      <c r="AF241" t="e">
        <f>VLOOKUP($AD241,emission!$A$1:$CV$577,MATCH($C$2,emission!$A$1:$CV$1,0),0)</f>
        <v>#N/A</v>
      </c>
      <c r="AG241">
        <f>VLOOKUP($AD241,excitation!$A$1:$CV$577,MATCH(C$3,excitation!$A$1:$CV$1,0),0)</f>
        <v>0</v>
      </c>
      <c r="AH241">
        <f>VLOOKUP($AD241,emission!$A$1:$CV$577,MATCH($C$3,emission!$A$1:$CV$1,0),0)</f>
        <v>0.3024</v>
      </c>
      <c r="AI241" t="e">
        <f>VLOOKUP($AD241,excitation!$A$1:$CV$577,MATCH(C$4,excitation!$A$1:$CV$1,0),0)</f>
        <v>#N/A</v>
      </c>
      <c r="AJ241" t="e">
        <f>VLOOKUP($AD241,emission!$A$1:$CV$577,MATCH($C$4,emission!$A$1:$CV$1,0),0)</f>
        <v>#N/A</v>
      </c>
      <c r="AK241">
        <f>VLOOKUP($AD241,excitation!$A$1:$CV$577,MATCH(C$5,excitation!$A$1:$CV$1,0),0)</f>
        <v>2.07E-2</v>
      </c>
      <c r="AL241">
        <f>VLOOKUP($AD241,emission!$A$1:$CV$577,MATCH($C$5,emission!$A$1:$CV$1,0),0)</f>
        <v>0.60529999999999995</v>
      </c>
      <c r="AM241">
        <f>VLOOKUP($AD241,excitation!$A$1:$CV$577,MATCH(C$6,excitation!$A$1:$CV$1,0),0)</f>
        <v>0.93149999999999999</v>
      </c>
      <c r="AN241">
        <f>VLOOKUP($AD241,emission!$A$1:$CV$577,MATCH($C$6,emission!$A$1:$CV$1,0),0)</f>
        <v>0.62070000000000003</v>
      </c>
      <c r="AO241">
        <f>VLOOKUP($AD241,excitation!$A$1:$CV$577,MATCH(C$7,excitation!$A$1:$CV$1,0),0)</f>
        <v>0.59950000000000003</v>
      </c>
      <c r="AP241">
        <f>VLOOKUP($AD241,emission!$A$1:$CV$577,MATCH($C$7,emission!$A$1:$CV$1,0),0)</f>
        <v>3.0499999999999999E-2</v>
      </c>
      <c r="AQ241">
        <f>VLOOKUP($AD241,excitation!$A$1:$CV$577,MATCH(C$8,excitation!$A$1:$CV$1,0),0)</f>
        <v>0.33839999999999998</v>
      </c>
      <c r="AR241">
        <f>VLOOKUP($AD241,emission!$A$1:$CV$577,MATCH($C$8,emission!$A$1:$CV$1,0),0)</f>
        <v>0</v>
      </c>
      <c r="AS241" t="e">
        <f>VLOOKUP($AD241,excitation!$A$1:$CV$577,MATCH(C$9,excitation!$A$1:$CV$1,0),0)</f>
        <v>#N/A</v>
      </c>
      <c r="AT241" t="e">
        <f>VLOOKUP($AD241,emission!$A$1:$CV$577,MATCH($C$9,emission!$A$1:$CV$1,0),0)</f>
        <v>#N/A</v>
      </c>
      <c r="AU241">
        <f>VLOOKUP($AD241,excitation!$A$1:$CV$577,MATCH(C$10,excitation!$A$1:$CV$1,0),0)</f>
        <v>2.9999999329448E-2</v>
      </c>
      <c r="AV241">
        <f>VLOOKUP($AD241,emission!$A$1:$CV$577,MATCH($C$10,emission!$A$1:$CV$1,0),0)</f>
        <v>0</v>
      </c>
      <c r="AW241" t="e">
        <f>VLOOKUP($AD241,excitation!$A$1:$CV$577,MATCH(C$11,excitation!$A$1:$CV$1,0),0)</f>
        <v>#N/A</v>
      </c>
      <c r="AX241" t="e">
        <f>VLOOKUP($AD241,emission!$A$1:$CV$577,MATCH($C$11,emission!$A$1:$CV$1,0),0)</f>
        <v>#N/A</v>
      </c>
    </row>
    <row r="242" spans="7:50" x14ac:dyDescent="0.25">
      <c r="G242">
        <v>540</v>
      </c>
      <c r="H242" t="b">
        <f t="shared" si="71"/>
        <v>0</v>
      </c>
      <c r="I242" t="b">
        <f t="shared" si="61"/>
        <v>0</v>
      </c>
      <c r="J242">
        <f t="shared" si="72"/>
        <v>0</v>
      </c>
      <c r="K242">
        <f t="shared" si="62"/>
        <v>0.29930000000000001</v>
      </c>
      <c r="L242" t="b">
        <f t="shared" si="73"/>
        <v>0</v>
      </c>
      <c r="M242" t="b">
        <f t="shared" si="63"/>
        <v>0</v>
      </c>
      <c r="N242">
        <f t="shared" si="74"/>
        <v>1.8800000000000001E-2</v>
      </c>
      <c r="O242">
        <f t="shared" si="64"/>
        <v>0.58379999999999999</v>
      </c>
      <c r="P242">
        <f t="shared" si="75"/>
        <v>0.90190000000000003</v>
      </c>
      <c r="Q242">
        <f t="shared" si="65"/>
        <v>0.66590000000000005</v>
      </c>
      <c r="R242">
        <f t="shared" si="76"/>
        <v>0.62460000000000004</v>
      </c>
      <c r="S242">
        <f t="shared" si="66"/>
        <v>3.7199999999999997E-2</v>
      </c>
      <c r="T242">
        <f t="shared" si="77"/>
        <v>0.35020000000000001</v>
      </c>
      <c r="U242">
        <f t="shared" si="67"/>
        <v>0</v>
      </c>
      <c r="V242" t="b">
        <f t="shared" si="78"/>
        <v>0</v>
      </c>
      <c r="W242" t="b">
        <f t="shared" si="68"/>
        <v>0</v>
      </c>
      <c r="X242">
        <f t="shared" si="79"/>
        <v>2.9999999329448E-2</v>
      </c>
      <c r="Y242">
        <f t="shared" si="69"/>
        <v>0</v>
      </c>
      <c r="Z242" t="b">
        <f t="shared" si="80"/>
        <v>0</v>
      </c>
      <c r="AA242" t="b">
        <f t="shared" si="70"/>
        <v>0</v>
      </c>
      <c r="AB242">
        <v>0</v>
      </c>
      <c r="AD242" s="1">
        <v>540</v>
      </c>
      <c r="AE242" t="e">
        <f>VLOOKUP($AD242,excitation!$A$1:$CV$577,MATCH(C$2,excitation!$A$1:$CV$1,0),0)</f>
        <v>#N/A</v>
      </c>
      <c r="AF242" t="e">
        <f>VLOOKUP($AD242,emission!$A$1:$CV$577,MATCH($C$2,emission!$A$1:$CV$1,0),0)</f>
        <v>#N/A</v>
      </c>
      <c r="AG242">
        <f>VLOOKUP($AD242,excitation!$A$1:$CV$577,MATCH(C$3,excitation!$A$1:$CV$1,0),0)</f>
        <v>0</v>
      </c>
      <c r="AH242">
        <f>VLOOKUP($AD242,emission!$A$1:$CV$577,MATCH($C$3,emission!$A$1:$CV$1,0),0)</f>
        <v>0.29930000000000001</v>
      </c>
      <c r="AI242" t="e">
        <f>VLOOKUP($AD242,excitation!$A$1:$CV$577,MATCH(C$4,excitation!$A$1:$CV$1,0),0)</f>
        <v>#N/A</v>
      </c>
      <c r="AJ242" t="e">
        <f>VLOOKUP($AD242,emission!$A$1:$CV$577,MATCH($C$4,emission!$A$1:$CV$1,0),0)</f>
        <v>#N/A</v>
      </c>
      <c r="AK242">
        <f>VLOOKUP($AD242,excitation!$A$1:$CV$577,MATCH(C$5,excitation!$A$1:$CV$1,0),0)</f>
        <v>1.8800000000000001E-2</v>
      </c>
      <c r="AL242">
        <f>VLOOKUP($AD242,emission!$A$1:$CV$577,MATCH($C$5,emission!$A$1:$CV$1,0),0)</f>
        <v>0.58379999999999999</v>
      </c>
      <c r="AM242">
        <f>VLOOKUP($AD242,excitation!$A$1:$CV$577,MATCH(C$6,excitation!$A$1:$CV$1,0),0)</f>
        <v>0.90190000000000003</v>
      </c>
      <c r="AN242">
        <f>VLOOKUP($AD242,emission!$A$1:$CV$577,MATCH($C$6,emission!$A$1:$CV$1,0),0)</f>
        <v>0.66590000000000005</v>
      </c>
      <c r="AO242">
        <f>VLOOKUP($AD242,excitation!$A$1:$CV$577,MATCH(C$7,excitation!$A$1:$CV$1,0),0)</f>
        <v>0.62460000000000004</v>
      </c>
      <c r="AP242">
        <f>VLOOKUP($AD242,emission!$A$1:$CV$577,MATCH($C$7,emission!$A$1:$CV$1,0),0)</f>
        <v>3.7199999999999997E-2</v>
      </c>
      <c r="AQ242">
        <f>VLOOKUP($AD242,excitation!$A$1:$CV$577,MATCH(C$8,excitation!$A$1:$CV$1,0),0)</f>
        <v>0.35020000000000001</v>
      </c>
      <c r="AR242">
        <f>VLOOKUP($AD242,emission!$A$1:$CV$577,MATCH($C$8,emission!$A$1:$CV$1,0),0)</f>
        <v>0</v>
      </c>
      <c r="AS242" t="e">
        <f>VLOOKUP($AD242,excitation!$A$1:$CV$577,MATCH(C$9,excitation!$A$1:$CV$1,0),0)</f>
        <v>#N/A</v>
      </c>
      <c r="AT242" t="e">
        <f>VLOOKUP($AD242,emission!$A$1:$CV$577,MATCH($C$9,emission!$A$1:$CV$1,0),0)</f>
        <v>#N/A</v>
      </c>
      <c r="AU242">
        <f>VLOOKUP($AD242,excitation!$A$1:$CV$577,MATCH(C$10,excitation!$A$1:$CV$1,0),0)</f>
        <v>2.9999999329448E-2</v>
      </c>
      <c r="AV242">
        <f>VLOOKUP($AD242,emission!$A$1:$CV$577,MATCH($C$10,emission!$A$1:$CV$1,0),0)</f>
        <v>0</v>
      </c>
      <c r="AW242" t="e">
        <f>VLOOKUP($AD242,excitation!$A$1:$CV$577,MATCH(C$11,excitation!$A$1:$CV$1,0),0)</f>
        <v>#N/A</v>
      </c>
      <c r="AX242" t="e">
        <f>VLOOKUP($AD242,emission!$A$1:$CV$577,MATCH($C$11,emission!$A$1:$CV$1,0),0)</f>
        <v>#N/A</v>
      </c>
    </row>
    <row r="243" spans="7:50" x14ac:dyDescent="0.25">
      <c r="G243">
        <v>541</v>
      </c>
      <c r="H243" t="b">
        <f t="shared" si="71"/>
        <v>0</v>
      </c>
      <c r="I243" t="b">
        <f t="shared" si="61"/>
        <v>0</v>
      </c>
      <c r="J243">
        <f t="shared" si="72"/>
        <v>0</v>
      </c>
      <c r="K243">
        <f t="shared" si="62"/>
        <v>0.29049999999999998</v>
      </c>
      <c r="L243" t="b">
        <f t="shared" si="73"/>
        <v>0</v>
      </c>
      <c r="M243" t="b">
        <f t="shared" si="63"/>
        <v>0</v>
      </c>
      <c r="N243">
        <f t="shared" si="74"/>
        <v>1.6400000000000001E-2</v>
      </c>
      <c r="O243">
        <f t="shared" si="64"/>
        <v>0.56189999999999996</v>
      </c>
      <c r="P243">
        <f t="shared" si="75"/>
        <v>0.86680000000000001</v>
      </c>
      <c r="Q243">
        <f t="shared" si="65"/>
        <v>0.71120000000000005</v>
      </c>
      <c r="R243">
        <f t="shared" si="76"/>
        <v>0.65029999999999999</v>
      </c>
      <c r="S243">
        <f t="shared" si="66"/>
        <v>4.2900000000000001E-2</v>
      </c>
      <c r="T243">
        <f t="shared" si="77"/>
        <v>0.3619</v>
      </c>
      <c r="U243">
        <f t="shared" si="67"/>
        <v>0</v>
      </c>
      <c r="V243" t="b">
        <f t="shared" si="78"/>
        <v>0</v>
      </c>
      <c r="W243" t="b">
        <f t="shared" si="68"/>
        <v>0</v>
      </c>
      <c r="X243">
        <f t="shared" si="79"/>
        <v>2.9999999329448E-2</v>
      </c>
      <c r="Y243">
        <f t="shared" si="69"/>
        <v>0</v>
      </c>
      <c r="Z243" t="b">
        <f t="shared" si="80"/>
        <v>0</v>
      </c>
      <c r="AA243" t="b">
        <f t="shared" si="70"/>
        <v>0</v>
      </c>
      <c r="AB243">
        <v>0</v>
      </c>
      <c r="AD243" s="1">
        <v>541</v>
      </c>
      <c r="AE243" t="e">
        <f>VLOOKUP($AD243,excitation!$A$1:$CV$577,MATCH(C$2,excitation!$A$1:$CV$1,0),0)</f>
        <v>#N/A</v>
      </c>
      <c r="AF243" t="e">
        <f>VLOOKUP($AD243,emission!$A$1:$CV$577,MATCH($C$2,emission!$A$1:$CV$1,0),0)</f>
        <v>#N/A</v>
      </c>
      <c r="AG243">
        <f>VLOOKUP($AD243,excitation!$A$1:$CV$577,MATCH(C$3,excitation!$A$1:$CV$1,0),0)</f>
        <v>0</v>
      </c>
      <c r="AH243">
        <f>VLOOKUP($AD243,emission!$A$1:$CV$577,MATCH($C$3,emission!$A$1:$CV$1,0),0)</f>
        <v>0.29049999999999998</v>
      </c>
      <c r="AI243" t="e">
        <f>VLOOKUP($AD243,excitation!$A$1:$CV$577,MATCH(C$4,excitation!$A$1:$CV$1,0),0)</f>
        <v>#N/A</v>
      </c>
      <c r="AJ243" t="e">
        <f>VLOOKUP($AD243,emission!$A$1:$CV$577,MATCH($C$4,emission!$A$1:$CV$1,0),0)</f>
        <v>#N/A</v>
      </c>
      <c r="AK243">
        <f>VLOOKUP($AD243,excitation!$A$1:$CV$577,MATCH(C$5,excitation!$A$1:$CV$1,0),0)</f>
        <v>1.6400000000000001E-2</v>
      </c>
      <c r="AL243">
        <f>VLOOKUP($AD243,emission!$A$1:$CV$577,MATCH($C$5,emission!$A$1:$CV$1,0),0)</f>
        <v>0.56189999999999996</v>
      </c>
      <c r="AM243">
        <f>VLOOKUP($AD243,excitation!$A$1:$CV$577,MATCH(C$6,excitation!$A$1:$CV$1,0),0)</f>
        <v>0.86680000000000001</v>
      </c>
      <c r="AN243">
        <f>VLOOKUP($AD243,emission!$A$1:$CV$577,MATCH($C$6,emission!$A$1:$CV$1,0),0)</f>
        <v>0.71120000000000005</v>
      </c>
      <c r="AO243">
        <f>VLOOKUP($AD243,excitation!$A$1:$CV$577,MATCH(C$7,excitation!$A$1:$CV$1,0),0)</f>
        <v>0.65029999999999999</v>
      </c>
      <c r="AP243">
        <f>VLOOKUP($AD243,emission!$A$1:$CV$577,MATCH($C$7,emission!$A$1:$CV$1,0),0)</f>
        <v>4.2900000000000001E-2</v>
      </c>
      <c r="AQ243">
        <f>VLOOKUP($AD243,excitation!$A$1:$CV$577,MATCH(C$8,excitation!$A$1:$CV$1,0),0)</f>
        <v>0.3619</v>
      </c>
      <c r="AR243">
        <f>VLOOKUP($AD243,emission!$A$1:$CV$577,MATCH($C$8,emission!$A$1:$CV$1,0),0)</f>
        <v>0</v>
      </c>
      <c r="AS243" t="e">
        <f>VLOOKUP($AD243,excitation!$A$1:$CV$577,MATCH(C$9,excitation!$A$1:$CV$1,0),0)</f>
        <v>#N/A</v>
      </c>
      <c r="AT243" t="e">
        <f>VLOOKUP($AD243,emission!$A$1:$CV$577,MATCH($C$9,emission!$A$1:$CV$1,0),0)</f>
        <v>#N/A</v>
      </c>
      <c r="AU243">
        <f>VLOOKUP($AD243,excitation!$A$1:$CV$577,MATCH(C$10,excitation!$A$1:$CV$1,0),0)</f>
        <v>2.9999999329448E-2</v>
      </c>
      <c r="AV243">
        <f>VLOOKUP($AD243,emission!$A$1:$CV$577,MATCH($C$10,emission!$A$1:$CV$1,0),0)</f>
        <v>0</v>
      </c>
      <c r="AW243" t="e">
        <f>VLOOKUP($AD243,excitation!$A$1:$CV$577,MATCH(C$11,excitation!$A$1:$CV$1,0),0)</f>
        <v>#N/A</v>
      </c>
      <c r="AX243" t="e">
        <f>VLOOKUP($AD243,emission!$A$1:$CV$577,MATCH($C$11,emission!$A$1:$CV$1,0),0)</f>
        <v>#N/A</v>
      </c>
    </row>
    <row r="244" spans="7:50" x14ac:dyDescent="0.25">
      <c r="G244">
        <v>542</v>
      </c>
      <c r="H244" t="b">
        <f t="shared" si="71"/>
        <v>0</v>
      </c>
      <c r="I244" t="b">
        <f t="shared" si="61"/>
        <v>0</v>
      </c>
      <c r="J244">
        <f t="shared" si="72"/>
        <v>0</v>
      </c>
      <c r="K244">
        <f t="shared" si="62"/>
        <v>0.2868</v>
      </c>
      <c r="L244" t="b">
        <f t="shared" si="73"/>
        <v>0</v>
      </c>
      <c r="M244" t="b">
        <f t="shared" si="63"/>
        <v>0</v>
      </c>
      <c r="N244">
        <f t="shared" si="74"/>
        <v>1.6E-2</v>
      </c>
      <c r="O244">
        <f t="shared" si="64"/>
        <v>0.54149999999999998</v>
      </c>
      <c r="P244">
        <f t="shared" si="75"/>
        <v>0.82920000000000005</v>
      </c>
      <c r="Q244">
        <f t="shared" si="65"/>
        <v>0.75729999999999997</v>
      </c>
      <c r="R244">
        <f t="shared" si="76"/>
        <v>0.67879999999999996</v>
      </c>
      <c r="S244">
        <f t="shared" si="66"/>
        <v>5.4300000000000001E-2</v>
      </c>
      <c r="T244">
        <f t="shared" si="77"/>
        <v>0.37340000000000001</v>
      </c>
      <c r="U244">
        <f t="shared" si="67"/>
        <v>0</v>
      </c>
      <c r="V244" t="b">
        <f t="shared" si="78"/>
        <v>0</v>
      </c>
      <c r="W244" t="b">
        <f t="shared" si="68"/>
        <v>0</v>
      </c>
      <c r="X244">
        <f t="shared" si="79"/>
        <v>3.9999999105930002E-2</v>
      </c>
      <c r="Y244">
        <f t="shared" si="69"/>
        <v>0</v>
      </c>
      <c r="Z244" t="b">
        <f t="shared" si="80"/>
        <v>0</v>
      </c>
      <c r="AA244" t="b">
        <f t="shared" si="70"/>
        <v>0</v>
      </c>
      <c r="AB244">
        <v>0</v>
      </c>
      <c r="AD244" s="1">
        <v>542</v>
      </c>
      <c r="AE244" t="e">
        <f>VLOOKUP($AD244,excitation!$A$1:$CV$577,MATCH(C$2,excitation!$A$1:$CV$1,0),0)</f>
        <v>#N/A</v>
      </c>
      <c r="AF244" t="e">
        <f>VLOOKUP($AD244,emission!$A$1:$CV$577,MATCH($C$2,emission!$A$1:$CV$1,0),0)</f>
        <v>#N/A</v>
      </c>
      <c r="AG244">
        <f>VLOOKUP($AD244,excitation!$A$1:$CV$577,MATCH(C$3,excitation!$A$1:$CV$1,0),0)</f>
        <v>0</v>
      </c>
      <c r="AH244">
        <f>VLOOKUP($AD244,emission!$A$1:$CV$577,MATCH($C$3,emission!$A$1:$CV$1,0),0)</f>
        <v>0.2868</v>
      </c>
      <c r="AI244" t="e">
        <f>VLOOKUP($AD244,excitation!$A$1:$CV$577,MATCH(C$4,excitation!$A$1:$CV$1,0),0)</f>
        <v>#N/A</v>
      </c>
      <c r="AJ244" t="e">
        <f>VLOOKUP($AD244,emission!$A$1:$CV$577,MATCH($C$4,emission!$A$1:$CV$1,0),0)</f>
        <v>#N/A</v>
      </c>
      <c r="AK244">
        <f>VLOOKUP($AD244,excitation!$A$1:$CV$577,MATCH(C$5,excitation!$A$1:$CV$1,0),0)</f>
        <v>1.6E-2</v>
      </c>
      <c r="AL244">
        <f>VLOOKUP($AD244,emission!$A$1:$CV$577,MATCH($C$5,emission!$A$1:$CV$1,0),0)</f>
        <v>0.54149999999999998</v>
      </c>
      <c r="AM244">
        <f>VLOOKUP($AD244,excitation!$A$1:$CV$577,MATCH(C$6,excitation!$A$1:$CV$1,0),0)</f>
        <v>0.82920000000000005</v>
      </c>
      <c r="AN244">
        <f>VLOOKUP($AD244,emission!$A$1:$CV$577,MATCH($C$6,emission!$A$1:$CV$1,0),0)</f>
        <v>0.75729999999999997</v>
      </c>
      <c r="AO244">
        <f>VLOOKUP($AD244,excitation!$A$1:$CV$577,MATCH(C$7,excitation!$A$1:$CV$1,0),0)</f>
        <v>0.67879999999999996</v>
      </c>
      <c r="AP244">
        <f>VLOOKUP($AD244,emission!$A$1:$CV$577,MATCH($C$7,emission!$A$1:$CV$1,0),0)</f>
        <v>5.4300000000000001E-2</v>
      </c>
      <c r="AQ244">
        <f>VLOOKUP($AD244,excitation!$A$1:$CV$577,MATCH(C$8,excitation!$A$1:$CV$1,0),0)</f>
        <v>0.37340000000000001</v>
      </c>
      <c r="AR244">
        <f>VLOOKUP($AD244,emission!$A$1:$CV$577,MATCH($C$8,emission!$A$1:$CV$1,0),0)</f>
        <v>0</v>
      </c>
      <c r="AS244" t="e">
        <f>VLOOKUP($AD244,excitation!$A$1:$CV$577,MATCH(C$9,excitation!$A$1:$CV$1,0),0)</f>
        <v>#N/A</v>
      </c>
      <c r="AT244" t="e">
        <f>VLOOKUP($AD244,emission!$A$1:$CV$577,MATCH($C$9,emission!$A$1:$CV$1,0),0)</f>
        <v>#N/A</v>
      </c>
      <c r="AU244">
        <f>VLOOKUP($AD244,excitation!$A$1:$CV$577,MATCH(C$10,excitation!$A$1:$CV$1,0),0)</f>
        <v>3.9999999105930002E-2</v>
      </c>
      <c r="AV244">
        <f>VLOOKUP($AD244,emission!$A$1:$CV$577,MATCH($C$10,emission!$A$1:$CV$1,0),0)</f>
        <v>0</v>
      </c>
      <c r="AW244" t="e">
        <f>VLOOKUP($AD244,excitation!$A$1:$CV$577,MATCH(C$11,excitation!$A$1:$CV$1,0),0)</f>
        <v>#N/A</v>
      </c>
      <c r="AX244" t="e">
        <f>VLOOKUP($AD244,emission!$A$1:$CV$577,MATCH($C$11,emission!$A$1:$CV$1,0),0)</f>
        <v>#N/A</v>
      </c>
    </row>
    <row r="245" spans="7:50" x14ac:dyDescent="0.25">
      <c r="G245">
        <v>543</v>
      </c>
      <c r="H245" t="b">
        <f t="shared" si="71"/>
        <v>0</v>
      </c>
      <c r="I245" t="b">
        <f t="shared" si="61"/>
        <v>0</v>
      </c>
      <c r="J245">
        <f t="shared" si="72"/>
        <v>0</v>
      </c>
      <c r="K245">
        <f t="shared" si="62"/>
        <v>0.27589999999999998</v>
      </c>
      <c r="L245" t="b">
        <f t="shared" si="73"/>
        <v>0</v>
      </c>
      <c r="M245" t="b">
        <f t="shared" si="63"/>
        <v>0</v>
      </c>
      <c r="N245">
        <f t="shared" si="74"/>
        <v>1.44E-2</v>
      </c>
      <c r="O245">
        <f t="shared" si="64"/>
        <v>0.52270000000000005</v>
      </c>
      <c r="P245">
        <f t="shared" si="75"/>
        <v>0.7873</v>
      </c>
      <c r="Q245">
        <f t="shared" si="65"/>
        <v>0.79420000000000002</v>
      </c>
      <c r="R245">
        <f t="shared" si="76"/>
        <v>0.71030000000000004</v>
      </c>
      <c r="S245">
        <f t="shared" si="66"/>
        <v>6.4799999999999996E-2</v>
      </c>
      <c r="T245">
        <f t="shared" si="77"/>
        <v>0.38450000000000001</v>
      </c>
      <c r="U245">
        <f t="shared" si="67"/>
        <v>0</v>
      </c>
      <c r="V245" t="b">
        <f t="shared" si="78"/>
        <v>0</v>
      </c>
      <c r="W245" t="b">
        <f t="shared" si="68"/>
        <v>0</v>
      </c>
      <c r="X245">
        <f t="shared" si="79"/>
        <v>3.9999999105930002E-2</v>
      </c>
      <c r="Y245">
        <f t="shared" si="69"/>
        <v>0</v>
      </c>
      <c r="Z245" t="b">
        <f t="shared" si="80"/>
        <v>0</v>
      </c>
      <c r="AA245" t="b">
        <f t="shared" si="70"/>
        <v>0</v>
      </c>
      <c r="AB245">
        <v>0</v>
      </c>
      <c r="AD245" s="1">
        <v>543</v>
      </c>
      <c r="AE245" t="e">
        <f>VLOOKUP($AD245,excitation!$A$1:$CV$577,MATCH(C$2,excitation!$A$1:$CV$1,0),0)</f>
        <v>#N/A</v>
      </c>
      <c r="AF245" t="e">
        <f>VLOOKUP($AD245,emission!$A$1:$CV$577,MATCH($C$2,emission!$A$1:$CV$1,0),0)</f>
        <v>#N/A</v>
      </c>
      <c r="AG245">
        <f>VLOOKUP($AD245,excitation!$A$1:$CV$577,MATCH(C$3,excitation!$A$1:$CV$1,0),0)</f>
        <v>0</v>
      </c>
      <c r="AH245">
        <f>VLOOKUP($AD245,emission!$A$1:$CV$577,MATCH($C$3,emission!$A$1:$CV$1,0),0)</f>
        <v>0.27589999999999998</v>
      </c>
      <c r="AI245" t="e">
        <f>VLOOKUP($AD245,excitation!$A$1:$CV$577,MATCH(C$4,excitation!$A$1:$CV$1,0),0)</f>
        <v>#N/A</v>
      </c>
      <c r="AJ245" t="e">
        <f>VLOOKUP($AD245,emission!$A$1:$CV$577,MATCH($C$4,emission!$A$1:$CV$1,0),0)</f>
        <v>#N/A</v>
      </c>
      <c r="AK245">
        <f>VLOOKUP($AD245,excitation!$A$1:$CV$577,MATCH(C$5,excitation!$A$1:$CV$1,0),0)</f>
        <v>1.44E-2</v>
      </c>
      <c r="AL245">
        <f>VLOOKUP($AD245,emission!$A$1:$CV$577,MATCH($C$5,emission!$A$1:$CV$1,0),0)</f>
        <v>0.52270000000000005</v>
      </c>
      <c r="AM245">
        <f>VLOOKUP($AD245,excitation!$A$1:$CV$577,MATCH(C$6,excitation!$A$1:$CV$1,0),0)</f>
        <v>0.7873</v>
      </c>
      <c r="AN245">
        <f>VLOOKUP($AD245,emission!$A$1:$CV$577,MATCH($C$6,emission!$A$1:$CV$1,0),0)</f>
        <v>0.79420000000000002</v>
      </c>
      <c r="AO245">
        <f>VLOOKUP($AD245,excitation!$A$1:$CV$577,MATCH(C$7,excitation!$A$1:$CV$1,0),0)</f>
        <v>0.71030000000000004</v>
      </c>
      <c r="AP245">
        <f>VLOOKUP($AD245,emission!$A$1:$CV$577,MATCH($C$7,emission!$A$1:$CV$1,0),0)</f>
        <v>6.4799999999999996E-2</v>
      </c>
      <c r="AQ245">
        <f>VLOOKUP($AD245,excitation!$A$1:$CV$577,MATCH(C$8,excitation!$A$1:$CV$1,0),0)</f>
        <v>0.38450000000000001</v>
      </c>
      <c r="AR245">
        <f>VLOOKUP($AD245,emission!$A$1:$CV$577,MATCH($C$8,emission!$A$1:$CV$1,0),0)</f>
        <v>0</v>
      </c>
      <c r="AS245" t="e">
        <f>VLOOKUP($AD245,excitation!$A$1:$CV$577,MATCH(C$9,excitation!$A$1:$CV$1,0),0)</f>
        <v>#N/A</v>
      </c>
      <c r="AT245" t="e">
        <f>VLOOKUP($AD245,emission!$A$1:$CV$577,MATCH($C$9,emission!$A$1:$CV$1,0),0)</f>
        <v>#N/A</v>
      </c>
      <c r="AU245">
        <f>VLOOKUP($AD245,excitation!$A$1:$CV$577,MATCH(C$10,excitation!$A$1:$CV$1,0),0)</f>
        <v>3.9999999105930002E-2</v>
      </c>
      <c r="AV245">
        <f>VLOOKUP($AD245,emission!$A$1:$CV$577,MATCH($C$10,emission!$A$1:$CV$1,0),0)</f>
        <v>0</v>
      </c>
      <c r="AW245" t="e">
        <f>VLOOKUP($AD245,excitation!$A$1:$CV$577,MATCH(C$11,excitation!$A$1:$CV$1,0),0)</f>
        <v>#N/A</v>
      </c>
      <c r="AX245" t="e">
        <f>VLOOKUP($AD245,emission!$A$1:$CV$577,MATCH($C$11,emission!$A$1:$CV$1,0),0)</f>
        <v>#N/A</v>
      </c>
    </row>
    <row r="246" spans="7:50" x14ac:dyDescent="0.25">
      <c r="G246">
        <v>544</v>
      </c>
      <c r="H246" t="b">
        <f t="shared" si="71"/>
        <v>0</v>
      </c>
      <c r="I246" t="b">
        <f t="shared" si="61"/>
        <v>0</v>
      </c>
      <c r="J246">
        <f t="shared" si="72"/>
        <v>0</v>
      </c>
      <c r="K246">
        <f t="shared" si="62"/>
        <v>0.27089999999999997</v>
      </c>
      <c r="L246" t="b">
        <f t="shared" si="73"/>
        <v>0</v>
      </c>
      <c r="M246" t="b">
        <f t="shared" si="63"/>
        <v>0</v>
      </c>
      <c r="N246">
        <f t="shared" si="74"/>
        <v>1.34E-2</v>
      </c>
      <c r="O246">
        <f t="shared" si="64"/>
        <v>0.50570000000000004</v>
      </c>
      <c r="P246">
        <f t="shared" si="75"/>
        <v>0.74329999999999996</v>
      </c>
      <c r="Q246">
        <f t="shared" si="65"/>
        <v>0.83489999999999998</v>
      </c>
      <c r="R246">
        <f t="shared" si="76"/>
        <v>0.74260000000000004</v>
      </c>
      <c r="S246">
        <f t="shared" si="66"/>
        <v>7.9299999999999995E-2</v>
      </c>
      <c r="T246">
        <f t="shared" si="77"/>
        <v>0.39419999999999999</v>
      </c>
      <c r="U246">
        <f t="shared" si="67"/>
        <v>0</v>
      </c>
      <c r="V246" t="b">
        <f t="shared" si="78"/>
        <v>0</v>
      </c>
      <c r="W246" t="b">
        <f t="shared" si="68"/>
        <v>0</v>
      </c>
      <c r="X246">
        <f t="shared" si="79"/>
        <v>3.9999999105930002E-2</v>
      </c>
      <c r="Y246">
        <f t="shared" si="69"/>
        <v>0</v>
      </c>
      <c r="Z246" t="b">
        <f t="shared" si="80"/>
        <v>0</v>
      </c>
      <c r="AA246" t="b">
        <f t="shared" si="70"/>
        <v>0</v>
      </c>
      <c r="AB246">
        <v>0</v>
      </c>
      <c r="AD246" s="1">
        <v>544</v>
      </c>
      <c r="AE246" t="e">
        <f>VLOOKUP($AD246,excitation!$A$1:$CV$577,MATCH(C$2,excitation!$A$1:$CV$1,0),0)</f>
        <v>#N/A</v>
      </c>
      <c r="AF246" t="e">
        <f>VLOOKUP($AD246,emission!$A$1:$CV$577,MATCH($C$2,emission!$A$1:$CV$1,0),0)</f>
        <v>#N/A</v>
      </c>
      <c r="AG246">
        <f>VLOOKUP($AD246,excitation!$A$1:$CV$577,MATCH(C$3,excitation!$A$1:$CV$1,0),0)</f>
        <v>0</v>
      </c>
      <c r="AH246">
        <f>VLOOKUP($AD246,emission!$A$1:$CV$577,MATCH($C$3,emission!$A$1:$CV$1,0),0)</f>
        <v>0.27089999999999997</v>
      </c>
      <c r="AI246" t="e">
        <f>VLOOKUP($AD246,excitation!$A$1:$CV$577,MATCH(C$4,excitation!$A$1:$CV$1,0),0)</f>
        <v>#N/A</v>
      </c>
      <c r="AJ246" t="e">
        <f>VLOOKUP($AD246,emission!$A$1:$CV$577,MATCH($C$4,emission!$A$1:$CV$1,0),0)</f>
        <v>#N/A</v>
      </c>
      <c r="AK246">
        <f>VLOOKUP($AD246,excitation!$A$1:$CV$577,MATCH(C$5,excitation!$A$1:$CV$1,0),0)</f>
        <v>1.34E-2</v>
      </c>
      <c r="AL246">
        <f>VLOOKUP($AD246,emission!$A$1:$CV$577,MATCH($C$5,emission!$A$1:$CV$1,0),0)</f>
        <v>0.50570000000000004</v>
      </c>
      <c r="AM246">
        <f>VLOOKUP($AD246,excitation!$A$1:$CV$577,MATCH(C$6,excitation!$A$1:$CV$1,0),0)</f>
        <v>0.74329999999999996</v>
      </c>
      <c r="AN246">
        <f>VLOOKUP($AD246,emission!$A$1:$CV$577,MATCH($C$6,emission!$A$1:$CV$1,0),0)</f>
        <v>0.83489999999999998</v>
      </c>
      <c r="AO246">
        <f>VLOOKUP($AD246,excitation!$A$1:$CV$577,MATCH(C$7,excitation!$A$1:$CV$1,0),0)</f>
        <v>0.74260000000000004</v>
      </c>
      <c r="AP246">
        <f>VLOOKUP($AD246,emission!$A$1:$CV$577,MATCH($C$7,emission!$A$1:$CV$1,0),0)</f>
        <v>7.9299999999999995E-2</v>
      </c>
      <c r="AQ246">
        <f>VLOOKUP($AD246,excitation!$A$1:$CV$577,MATCH(C$8,excitation!$A$1:$CV$1,0),0)</f>
        <v>0.39419999999999999</v>
      </c>
      <c r="AR246">
        <f>VLOOKUP($AD246,emission!$A$1:$CV$577,MATCH($C$8,emission!$A$1:$CV$1,0),0)</f>
        <v>0</v>
      </c>
      <c r="AS246" t="e">
        <f>VLOOKUP($AD246,excitation!$A$1:$CV$577,MATCH(C$9,excitation!$A$1:$CV$1,0),0)</f>
        <v>#N/A</v>
      </c>
      <c r="AT246" t="e">
        <f>VLOOKUP($AD246,emission!$A$1:$CV$577,MATCH($C$9,emission!$A$1:$CV$1,0),0)</f>
        <v>#N/A</v>
      </c>
      <c r="AU246">
        <f>VLOOKUP($AD246,excitation!$A$1:$CV$577,MATCH(C$10,excitation!$A$1:$CV$1,0),0)</f>
        <v>3.9999999105930002E-2</v>
      </c>
      <c r="AV246">
        <f>VLOOKUP($AD246,emission!$A$1:$CV$577,MATCH($C$10,emission!$A$1:$CV$1,0),0)</f>
        <v>0</v>
      </c>
      <c r="AW246" t="e">
        <f>VLOOKUP($AD246,excitation!$A$1:$CV$577,MATCH(C$11,excitation!$A$1:$CV$1,0),0)</f>
        <v>#N/A</v>
      </c>
      <c r="AX246" t="e">
        <f>VLOOKUP($AD246,emission!$A$1:$CV$577,MATCH($C$11,emission!$A$1:$CV$1,0),0)</f>
        <v>#N/A</v>
      </c>
    </row>
    <row r="247" spans="7:50" x14ac:dyDescent="0.25">
      <c r="G247">
        <v>545</v>
      </c>
      <c r="H247" t="b">
        <f t="shared" si="71"/>
        <v>0</v>
      </c>
      <c r="I247" t="b">
        <f t="shared" si="61"/>
        <v>0</v>
      </c>
      <c r="J247">
        <f t="shared" si="72"/>
        <v>0</v>
      </c>
      <c r="K247">
        <f t="shared" si="62"/>
        <v>0.26540000000000002</v>
      </c>
      <c r="L247" t="b">
        <f t="shared" si="73"/>
        <v>0</v>
      </c>
      <c r="M247" t="b">
        <f t="shared" si="63"/>
        <v>0</v>
      </c>
      <c r="N247">
        <f t="shared" si="74"/>
        <v>1.23E-2</v>
      </c>
      <c r="O247">
        <f t="shared" si="64"/>
        <v>0.4899</v>
      </c>
      <c r="P247">
        <f t="shared" si="75"/>
        <v>0.69840000000000002</v>
      </c>
      <c r="Q247">
        <f t="shared" si="65"/>
        <v>0.86680000000000001</v>
      </c>
      <c r="R247">
        <f t="shared" si="76"/>
        <v>0.77849999999999997</v>
      </c>
      <c r="S247">
        <f t="shared" si="66"/>
        <v>9.5899999999999999E-2</v>
      </c>
      <c r="T247">
        <f t="shared" si="77"/>
        <v>0.40329999999999999</v>
      </c>
      <c r="U247">
        <f t="shared" si="67"/>
        <v>0</v>
      </c>
      <c r="V247" t="b">
        <f t="shared" si="78"/>
        <v>0</v>
      </c>
      <c r="W247" t="b">
        <f t="shared" si="68"/>
        <v>0</v>
      </c>
      <c r="X247">
        <f t="shared" si="79"/>
        <v>3.9999999105930002E-2</v>
      </c>
      <c r="Y247">
        <f t="shared" si="69"/>
        <v>0</v>
      </c>
      <c r="Z247" t="b">
        <f t="shared" si="80"/>
        <v>0</v>
      </c>
      <c r="AA247" t="b">
        <f t="shared" si="70"/>
        <v>0</v>
      </c>
      <c r="AB247">
        <v>0</v>
      </c>
      <c r="AD247" s="1">
        <v>545</v>
      </c>
      <c r="AE247" t="e">
        <f>VLOOKUP($AD247,excitation!$A$1:$CV$577,MATCH(C$2,excitation!$A$1:$CV$1,0),0)</f>
        <v>#N/A</v>
      </c>
      <c r="AF247" t="e">
        <f>VLOOKUP($AD247,emission!$A$1:$CV$577,MATCH($C$2,emission!$A$1:$CV$1,0),0)</f>
        <v>#N/A</v>
      </c>
      <c r="AG247">
        <f>VLOOKUP($AD247,excitation!$A$1:$CV$577,MATCH(C$3,excitation!$A$1:$CV$1,0),0)</f>
        <v>0</v>
      </c>
      <c r="AH247">
        <f>VLOOKUP($AD247,emission!$A$1:$CV$577,MATCH($C$3,emission!$A$1:$CV$1,0),0)</f>
        <v>0.26540000000000002</v>
      </c>
      <c r="AI247" t="e">
        <f>VLOOKUP($AD247,excitation!$A$1:$CV$577,MATCH(C$4,excitation!$A$1:$CV$1,0),0)</f>
        <v>#N/A</v>
      </c>
      <c r="AJ247" t="e">
        <f>VLOOKUP($AD247,emission!$A$1:$CV$577,MATCH($C$4,emission!$A$1:$CV$1,0),0)</f>
        <v>#N/A</v>
      </c>
      <c r="AK247">
        <f>VLOOKUP($AD247,excitation!$A$1:$CV$577,MATCH(C$5,excitation!$A$1:$CV$1,0),0)</f>
        <v>1.23E-2</v>
      </c>
      <c r="AL247">
        <f>VLOOKUP($AD247,emission!$A$1:$CV$577,MATCH($C$5,emission!$A$1:$CV$1,0),0)</f>
        <v>0.4899</v>
      </c>
      <c r="AM247">
        <f>VLOOKUP($AD247,excitation!$A$1:$CV$577,MATCH(C$6,excitation!$A$1:$CV$1,0),0)</f>
        <v>0.69840000000000002</v>
      </c>
      <c r="AN247">
        <f>VLOOKUP($AD247,emission!$A$1:$CV$577,MATCH($C$6,emission!$A$1:$CV$1,0),0)</f>
        <v>0.86680000000000001</v>
      </c>
      <c r="AO247">
        <f>VLOOKUP($AD247,excitation!$A$1:$CV$577,MATCH(C$7,excitation!$A$1:$CV$1,0),0)</f>
        <v>0.77849999999999997</v>
      </c>
      <c r="AP247">
        <f>VLOOKUP($AD247,emission!$A$1:$CV$577,MATCH($C$7,emission!$A$1:$CV$1,0),0)</f>
        <v>9.5899999999999999E-2</v>
      </c>
      <c r="AQ247">
        <f>VLOOKUP($AD247,excitation!$A$1:$CV$577,MATCH(C$8,excitation!$A$1:$CV$1,0),0)</f>
        <v>0.40329999999999999</v>
      </c>
      <c r="AR247">
        <f>VLOOKUP($AD247,emission!$A$1:$CV$577,MATCH($C$8,emission!$A$1:$CV$1,0),0)</f>
        <v>0</v>
      </c>
      <c r="AS247" t="e">
        <f>VLOOKUP($AD247,excitation!$A$1:$CV$577,MATCH(C$9,excitation!$A$1:$CV$1,0),0)</f>
        <v>#N/A</v>
      </c>
      <c r="AT247" t="e">
        <f>VLOOKUP($AD247,emission!$A$1:$CV$577,MATCH($C$9,emission!$A$1:$CV$1,0),0)</f>
        <v>#N/A</v>
      </c>
      <c r="AU247">
        <f>VLOOKUP($AD247,excitation!$A$1:$CV$577,MATCH(C$10,excitation!$A$1:$CV$1,0),0)</f>
        <v>3.9999999105930002E-2</v>
      </c>
      <c r="AV247">
        <f>VLOOKUP($AD247,emission!$A$1:$CV$577,MATCH($C$10,emission!$A$1:$CV$1,0),0)</f>
        <v>0</v>
      </c>
      <c r="AW247" t="e">
        <f>VLOOKUP($AD247,excitation!$A$1:$CV$577,MATCH(C$11,excitation!$A$1:$CV$1,0),0)</f>
        <v>#N/A</v>
      </c>
      <c r="AX247" t="e">
        <f>VLOOKUP($AD247,emission!$A$1:$CV$577,MATCH($C$11,emission!$A$1:$CV$1,0),0)</f>
        <v>#N/A</v>
      </c>
    </row>
    <row r="248" spans="7:50" x14ac:dyDescent="0.25">
      <c r="G248">
        <v>546</v>
      </c>
      <c r="H248" t="b">
        <f t="shared" si="71"/>
        <v>0</v>
      </c>
      <c r="I248" t="b">
        <f t="shared" si="61"/>
        <v>0</v>
      </c>
      <c r="J248">
        <f t="shared" si="72"/>
        <v>0</v>
      </c>
      <c r="K248">
        <f t="shared" si="62"/>
        <v>0.25819999999999999</v>
      </c>
      <c r="L248" t="b">
        <f t="shared" si="73"/>
        <v>0</v>
      </c>
      <c r="M248" t="b">
        <f t="shared" si="63"/>
        <v>0</v>
      </c>
      <c r="N248">
        <f t="shared" si="74"/>
        <v>1.1900000000000001E-2</v>
      </c>
      <c r="O248">
        <f t="shared" si="64"/>
        <v>0.47199999999999998</v>
      </c>
      <c r="P248">
        <f t="shared" si="75"/>
        <v>0.65200000000000002</v>
      </c>
      <c r="Q248">
        <f t="shared" si="65"/>
        <v>0.89710000000000001</v>
      </c>
      <c r="R248">
        <f t="shared" si="76"/>
        <v>0.81430000000000002</v>
      </c>
      <c r="S248">
        <f t="shared" si="66"/>
        <v>0.11609999999999999</v>
      </c>
      <c r="T248">
        <f t="shared" si="77"/>
        <v>0.41249999999999998</v>
      </c>
      <c r="U248">
        <f t="shared" si="67"/>
        <v>0</v>
      </c>
      <c r="V248" t="b">
        <f t="shared" si="78"/>
        <v>0</v>
      </c>
      <c r="W248" t="b">
        <f t="shared" si="68"/>
        <v>0</v>
      </c>
      <c r="X248">
        <f t="shared" si="79"/>
        <v>3.9999999105930002E-2</v>
      </c>
      <c r="Y248">
        <f t="shared" si="69"/>
        <v>0</v>
      </c>
      <c r="Z248" t="b">
        <f t="shared" si="80"/>
        <v>0</v>
      </c>
      <c r="AA248" t="b">
        <f t="shared" si="70"/>
        <v>0</v>
      </c>
      <c r="AB248">
        <v>0</v>
      </c>
      <c r="AD248" s="1">
        <v>546</v>
      </c>
      <c r="AE248" t="e">
        <f>VLOOKUP($AD248,excitation!$A$1:$CV$577,MATCH(C$2,excitation!$A$1:$CV$1,0),0)</f>
        <v>#N/A</v>
      </c>
      <c r="AF248" t="e">
        <f>VLOOKUP($AD248,emission!$A$1:$CV$577,MATCH($C$2,emission!$A$1:$CV$1,0),0)</f>
        <v>#N/A</v>
      </c>
      <c r="AG248">
        <f>VLOOKUP($AD248,excitation!$A$1:$CV$577,MATCH(C$3,excitation!$A$1:$CV$1,0),0)</f>
        <v>0</v>
      </c>
      <c r="AH248">
        <f>VLOOKUP($AD248,emission!$A$1:$CV$577,MATCH($C$3,emission!$A$1:$CV$1,0),0)</f>
        <v>0.25819999999999999</v>
      </c>
      <c r="AI248" t="e">
        <f>VLOOKUP($AD248,excitation!$A$1:$CV$577,MATCH(C$4,excitation!$A$1:$CV$1,0),0)</f>
        <v>#N/A</v>
      </c>
      <c r="AJ248" t="e">
        <f>VLOOKUP($AD248,emission!$A$1:$CV$577,MATCH($C$4,emission!$A$1:$CV$1,0),0)</f>
        <v>#N/A</v>
      </c>
      <c r="AK248">
        <f>VLOOKUP($AD248,excitation!$A$1:$CV$577,MATCH(C$5,excitation!$A$1:$CV$1,0),0)</f>
        <v>1.1900000000000001E-2</v>
      </c>
      <c r="AL248">
        <f>VLOOKUP($AD248,emission!$A$1:$CV$577,MATCH($C$5,emission!$A$1:$CV$1,0),0)</f>
        <v>0.47199999999999998</v>
      </c>
      <c r="AM248">
        <f>VLOOKUP($AD248,excitation!$A$1:$CV$577,MATCH(C$6,excitation!$A$1:$CV$1,0),0)</f>
        <v>0.65200000000000002</v>
      </c>
      <c r="AN248">
        <f>VLOOKUP($AD248,emission!$A$1:$CV$577,MATCH($C$6,emission!$A$1:$CV$1,0),0)</f>
        <v>0.89710000000000001</v>
      </c>
      <c r="AO248">
        <f>VLOOKUP($AD248,excitation!$A$1:$CV$577,MATCH(C$7,excitation!$A$1:$CV$1,0),0)</f>
        <v>0.81430000000000002</v>
      </c>
      <c r="AP248">
        <f>VLOOKUP($AD248,emission!$A$1:$CV$577,MATCH($C$7,emission!$A$1:$CV$1,0),0)</f>
        <v>0.11609999999999999</v>
      </c>
      <c r="AQ248">
        <f>VLOOKUP($AD248,excitation!$A$1:$CV$577,MATCH(C$8,excitation!$A$1:$CV$1,0),0)</f>
        <v>0.41249999999999998</v>
      </c>
      <c r="AR248">
        <f>VLOOKUP($AD248,emission!$A$1:$CV$577,MATCH($C$8,emission!$A$1:$CV$1,0),0)</f>
        <v>0</v>
      </c>
      <c r="AS248" t="e">
        <f>VLOOKUP($AD248,excitation!$A$1:$CV$577,MATCH(C$9,excitation!$A$1:$CV$1,0),0)</f>
        <v>#N/A</v>
      </c>
      <c r="AT248" t="e">
        <f>VLOOKUP($AD248,emission!$A$1:$CV$577,MATCH($C$9,emission!$A$1:$CV$1,0),0)</f>
        <v>#N/A</v>
      </c>
      <c r="AU248">
        <f>VLOOKUP($AD248,excitation!$A$1:$CV$577,MATCH(C$10,excitation!$A$1:$CV$1,0),0)</f>
        <v>3.9999999105930002E-2</v>
      </c>
      <c r="AV248">
        <f>VLOOKUP($AD248,emission!$A$1:$CV$577,MATCH($C$10,emission!$A$1:$CV$1,0),0)</f>
        <v>0</v>
      </c>
      <c r="AW248" t="e">
        <f>VLOOKUP($AD248,excitation!$A$1:$CV$577,MATCH(C$11,excitation!$A$1:$CV$1,0),0)</f>
        <v>#N/A</v>
      </c>
      <c r="AX248" t="e">
        <f>VLOOKUP($AD248,emission!$A$1:$CV$577,MATCH($C$11,emission!$A$1:$CV$1,0),0)</f>
        <v>#N/A</v>
      </c>
    </row>
    <row r="249" spans="7:50" x14ac:dyDescent="0.25">
      <c r="G249">
        <v>547</v>
      </c>
      <c r="H249" t="b">
        <f t="shared" si="71"/>
        <v>0</v>
      </c>
      <c r="I249" t="b">
        <f t="shared" si="61"/>
        <v>0</v>
      </c>
      <c r="J249">
        <f t="shared" si="72"/>
        <v>0</v>
      </c>
      <c r="K249">
        <f t="shared" si="62"/>
        <v>0.24990000000000001</v>
      </c>
      <c r="L249" t="b">
        <f t="shared" si="73"/>
        <v>0</v>
      </c>
      <c r="M249" t="b">
        <f t="shared" si="63"/>
        <v>0</v>
      </c>
      <c r="N249">
        <f t="shared" si="74"/>
        <v>1.0699999999999999E-2</v>
      </c>
      <c r="O249">
        <f t="shared" si="64"/>
        <v>0.45729999999999998</v>
      </c>
      <c r="P249">
        <f t="shared" si="75"/>
        <v>0.60509999999999997</v>
      </c>
      <c r="Q249">
        <f t="shared" si="65"/>
        <v>0.9234</v>
      </c>
      <c r="R249">
        <f t="shared" si="76"/>
        <v>0.8528</v>
      </c>
      <c r="S249">
        <f t="shared" si="66"/>
        <v>0.14000000000000001</v>
      </c>
      <c r="T249">
        <f t="shared" si="77"/>
        <v>0.4209</v>
      </c>
      <c r="U249">
        <f t="shared" si="67"/>
        <v>0</v>
      </c>
      <c r="V249" t="b">
        <f t="shared" si="78"/>
        <v>0</v>
      </c>
      <c r="W249" t="b">
        <f t="shared" si="68"/>
        <v>0</v>
      </c>
      <c r="X249">
        <f t="shared" si="79"/>
        <v>3.9999999105930002E-2</v>
      </c>
      <c r="Y249">
        <f t="shared" si="69"/>
        <v>0</v>
      </c>
      <c r="Z249" t="b">
        <f t="shared" si="80"/>
        <v>0</v>
      </c>
      <c r="AA249" t="b">
        <f t="shared" si="70"/>
        <v>0</v>
      </c>
      <c r="AB249">
        <v>0</v>
      </c>
      <c r="AD249" s="1">
        <v>547</v>
      </c>
      <c r="AE249" t="e">
        <f>VLOOKUP($AD249,excitation!$A$1:$CV$577,MATCH(C$2,excitation!$A$1:$CV$1,0),0)</f>
        <v>#N/A</v>
      </c>
      <c r="AF249" t="e">
        <f>VLOOKUP($AD249,emission!$A$1:$CV$577,MATCH($C$2,emission!$A$1:$CV$1,0),0)</f>
        <v>#N/A</v>
      </c>
      <c r="AG249">
        <f>VLOOKUP($AD249,excitation!$A$1:$CV$577,MATCH(C$3,excitation!$A$1:$CV$1,0),0)</f>
        <v>0</v>
      </c>
      <c r="AH249">
        <f>VLOOKUP($AD249,emission!$A$1:$CV$577,MATCH($C$3,emission!$A$1:$CV$1,0),0)</f>
        <v>0.24990000000000001</v>
      </c>
      <c r="AI249" t="e">
        <f>VLOOKUP($AD249,excitation!$A$1:$CV$577,MATCH(C$4,excitation!$A$1:$CV$1,0),0)</f>
        <v>#N/A</v>
      </c>
      <c r="AJ249" t="e">
        <f>VLOOKUP($AD249,emission!$A$1:$CV$577,MATCH($C$4,emission!$A$1:$CV$1,0),0)</f>
        <v>#N/A</v>
      </c>
      <c r="AK249">
        <f>VLOOKUP($AD249,excitation!$A$1:$CV$577,MATCH(C$5,excitation!$A$1:$CV$1,0),0)</f>
        <v>1.0699999999999999E-2</v>
      </c>
      <c r="AL249">
        <f>VLOOKUP($AD249,emission!$A$1:$CV$577,MATCH($C$5,emission!$A$1:$CV$1,0),0)</f>
        <v>0.45729999999999998</v>
      </c>
      <c r="AM249">
        <f>VLOOKUP($AD249,excitation!$A$1:$CV$577,MATCH(C$6,excitation!$A$1:$CV$1,0),0)</f>
        <v>0.60509999999999997</v>
      </c>
      <c r="AN249">
        <f>VLOOKUP($AD249,emission!$A$1:$CV$577,MATCH($C$6,emission!$A$1:$CV$1,0),0)</f>
        <v>0.9234</v>
      </c>
      <c r="AO249">
        <f>VLOOKUP($AD249,excitation!$A$1:$CV$577,MATCH(C$7,excitation!$A$1:$CV$1,0),0)</f>
        <v>0.8528</v>
      </c>
      <c r="AP249">
        <f>VLOOKUP($AD249,emission!$A$1:$CV$577,MATCH($C$7,emission!$A$1:$CV$1,0),0)</f>
        <v>0.14000000000000001</v>
      </c>
      <c r="AQ249">
        <f>VLOOKUP($AD249,excitation!$A$1:$CV$577,MATCH(C$8,excitation!$A$1:$CV$1,0),0)</f>
        <v>0.4209</v>
      </c>
      <c r="AR249">
        <f>VLOOKUP($AD249,emission!$A$1:$CV$577,MATCH($C$8,emission!$A$1:$CV$1,0),0)</f>
        <v>0</v>
      </c>
      <c r="AS249" t="e">
        <f>VLOOKUP($AD249,excitation!$A$1:$CV$577,MATCH(C$9,excitation!$A$1:$CV$1,0),0)</f>
        <v>#N/A</v>
      </c>
      <c r="AT249" t="e">
        <f>VLOOKUP($AD249,emission!$A$1:$CV$577,MATCH($C$9,emission!$A$1:$CV$1,0),0)</f>
        <v>#N/A</v>
      </c>
      <c r="AU249">
        <f>VLOOKUP($AD249,excitation!$A$1:$CV$577,MATCH(C$10,excitation!$A$1:$CV$1,0),0)</f>
        <v>3.9999999105930002E-2</v>
      </c>
      <c r="AV249">
        <f>VLOOKUP($AD249,emission!$A$1:$CV$577,MATCH($C$10,emission!$A$1:$CV$1,0),0)</f>
        <v>0</v>
      </c>
      <c r="AW249" t="e">
        <f>VLOOKUP($AD249,excitation!$A$1:$CV$577,MATCH(C$11,excitation!$A$1:$CV$1,0),0)</f>
        <v>#N/A</v>
      </c>
      <c r="AX249" t="e">
        <f>VLOOKUP($AD249,emission!$A$1:$CV$577,MATCH($C$11,emission!$A$1:$CV$1,0),0)</f>
        <v>#N/A</v>
      </c>
    </row>
    <row r="250" spans="7:50" x14ac:dyDescent="0.25">
      <c r="G250">
        <v>548</v>
      </c>
      <c r="H250" t="b">
        <f t="shared" si="71"/>
        <v>0</v>
      </c>
      <c r="I250" t="b">
        <f t="shared" si="61"/>
        <v>0</v>
      </c>
      <c r="J250">
        <f t="shared" si="72"/>
        <v>0</v>
      </c>
      <c r="K250">
        <f t="shared" si="62"/>
        <v>0.24809999999999999</v>
      </c>
      <c r="L250" t="b">
        <f t="shared" si="73"/>
        <v>0</v>
      </c>
      <c r="M250" t="b">
        <f t="shared" si="63"/>
        <v>0</v>
      </c>
      <c r="N250">
        <f t="shared" si="74"/>
        <v>1.0800000000000001E-2</v>
      </c>
      <c r="O250">
        <f t="shared" si="64"/>
        <v>0.44159999999999999</v>
      </c>
      <c r="P250">
        <f t="shared" si="75"/>
        <v>0.55859999999999999</v>
      </c>
      <c r="Q250">
        <f t="shared" si="65"/>
        <v>0.94450000000000001</v>
      </c>
      <c r="R250">
        <f t="shared" si="76"/>
        <v>0.88819999999999999</v>
      </c>
      <c r="S250">
        <f t="shared" si="66"/>
        <v>0.16689999999999999</v>
      </c>
      <c r="T250">
        <f t="shared" si="77"/>
        <v>0.42730000000000001</v>
      </c>
      <c r="U250">
        <f t="shared" si="67"/>
        <v>0</v>
      </c>
      <c r="V250" t="b">
        <f t="shared" si="78"/>
        <v>0</v>
      </c>
      <c r="W250" t="b">
        <f t="shared" si="68"/>
        <v>0</v>
      </c>
      <c r="X250">
        <f t="shared" si="79"/>
        <v>5.0000000745057997E-2</v>
      </c>
      <c r="Y250">
        <f t="shared" si="69"/>
        <v>0</v>
      </c>
      <c r="Z250" t="b">
        <f t="shared" si="80"/>
        <v>0</v>
      </c>
      <c r="AA250" t="b">
        <f t="shared" si="70"/>
        <v>0</v>
      </c>
      <c r="AB250">
        <v>0</v>
      </c>
      <c r="AD250" s="1">
        <v>548</v>
      </c>
      <c r="AE250" t="e">
        <f>VLOOKUP($AD250,excitation!$A$1:$CV$577,MATCH(C$2,excitation!$A$1:$CV$1,0),0)</f>
        <v>#N/A</v>
      </c>
      <c r="AF250" t="e">
        <f>VLOOKUP($AD250,emission!$A$1:$CV$577,MATCH($C$2,emission!$A$1:$CV$1,0),0)</f>
        <v>#N/A</v>
      </c>
      <c r="AG250">
        <f>VLOOKUP($AD250,excitation!$A$1:$CV$577,MATCH(C$3,excitation!$A$1:$CV$1,0),0)</f>
        <v>0</v>
      </c>
      <c r="AH250">
        <f>VLOOKUP($AD250,emission!$A$1:$CV$577,MATCH($C$3,emission!$A$1:$CV$1,0),0)</f>
        <v>0.24809999999999999</v>
      </c>
      <c r="AI250" t="e">
        <f>VLOOKUP($AD250,excitation!$A$1:$CV$577,MATCH(C$4,excitation!$A$1:$CV$1,0),0)</f>
        <v>#N/A</v>
      </c>
      <c r="AJ250" t="e">
        <f>VLOOKUP($AD250,emission!$A$1:$CV$577,MATCH($C$4,emission!$A$1:$CV$1,0),0)</f>
        <v>#N/A</v>
      </c>
      <c r="AK250">
        <f>VLOOKUP($AD250,excitation!$A$1:$CV$577,MATCH(C$5,excitation!$A$1:$CV$1,0),0)</f>
        <v>1.0800000000000001E-2</v>
      </c>
      <c r="AL250">
        <f>VLOOKUP($AD250,emission!$A$1:$CV$577,MATCH($C$5,emission!$A$1:$CV$1,0),0)</f>
        <v>0.44159999999999999</v>
      </c>
      <c r="AM250">
        <f>VLOOKUP($AD250,excitation!$A$1:$CV$577,MATCH(C$6,excitation!$A$1:$CV$1,0),0)</f>
        <v>0.55859999999999999</v>
      </c>
      <c r="AN250">
        <f>VLOOKUP($AD250,emission!$A$1:$CV$577,MATCH($C$6,emission!$A$1:$CV$1,0),0)</f>
        <v>0.94450000000000001</v>
      </c>
      <c r="AO250">
        <f>VLOOKUP($AD250,excitation!$A$1:$CV$577,MATCH(C$7,excitation!$A$1:$CV$1,0),0)</f>
        <v>0.88819999999999999</v>
      </c>
      <c r="AP250">
        <f>VLOOKUP($AD250,emission!$A$1:$CV$577,MATCH($C$7,emission!$A$1:$CV$1,0),0)</f>
        <v>0.16689999999999999</v>
      </c>
      <c r="AQ250">
        <f>VLOOKUP($AD250,excitation!$A$1:$CV$577,MATCH(C$8,excitation!$A$1:$CV$1,0),0)</f>
        <v>0.42730000000000001</v>
      </c>
      <c r="AR250">
        <f>VLOOKUP($AD250,emission!$A$1:$CV$577,MATCH($C$8,emission!$A$1:$CV$1,0),0)</f>
        <v>0</v>
      </c>
      <c r="AS250" t="e">
        <f>VLOOKUP($AD250,excitation!$A$1:$CV$577,MATCH(C$9,excitation!$A$1:$CV$1,0),0)</f>
        <v>#N/A</v>
      </c>
      <c r="AT250" t="e">
        <f>VLOOKUP($AD250,emission!$A$1:$CV$577,MATCH($C$9,emission!$A$1:$CV$1,0),0)</f>
        <v>#N/A</v>
      </c>
      <c r="AU250">
        <f>VLOOKUP($AD250,excitation!$A$1:$CV$577,MATCH(C$10,excitation!$A$1:$CV$1,0),0)</f>
        <v>5.0000000745057997E-2</v>
      </c>
      <c r="AV250">
        <f>VLOOKUP($AD250,emission!$A$1:$CV$577,MATCH($C$10,emission!$A$1:$CV$1,0),0)</f>
        <v>0</v>
      </c>
      <c r="AW250" t="e">
        <f>VLOOKUP($AD250,excitation!$A$1:$CV$577,MATCH(C$11,excitation!$A$1:$CV$1,0),0)</f>
        <v>#N/A</v>
      </c>
      <c r="AX250" t="e">
        <f>VLOOKUP($AD250,emission!$A$1:$CV$577,MATCH($C$11,emission!$A$1:$CV$1,0),0)</f>
        <v>#N/A</v>
      </c>
    </row>
    <row r="251" spans="7:50" x14ac:dyDescent="0.25">
      <c r="G251">
        <v>549</v>
      </c>
      <c r="H251" t="b">
        <f t="shared" si="71"/>
        <v>0</v>
      </c>
      <c r="I251" t="b">
        <f t="shared" si="61"/>
        <v>0</v>
      </c>
      <c r="J251">
        <f t="shared" si="72"/>
        <v>0</v>
      </c>
      <c r="K251">
        <f t="shared" si="62"/>
        <v>0.23769999999999999</v>
      </c>
      <c r="L251" t="b">
        <f t="shared" si="73"/>
        <v>0</v>
      </c>
      <c r="M251" t="b">
        <f t="shared" si="63"/>
        <v>0</v>
      </c>
      <c r="N251">
        <f t="shared" si="74"/>
        <v>0.01</v>
      </c>
      <c r="O251">
        <f t="shared" si="64"/>
        <v>0.4274</v>
      </c>
      <c r="P251">
        <f t="shared" si="75"/>
        <v>0.51290000000000002</v>
      </c>
      <c r="Q251">
        <f t="shared" si="65"/>
        <v>0.96120000000000005</v>
      </c>
      <c r="R251">
        <f t="shared" si="76"/>
        <v>0.92090000000000005</v>
      </c>
      <c r="S251">
        <f t="shared" si="66"/>
        <v>0.1961</v>
      </c>
      <c r="T251">
        <f t="shared" si="77"/>
        <v>0.43340000000000001</v>
      </c>
      <c r="U251">
        <f t="shared" si="67"/>
        <v>0</v>
      </c>
      <c r="V251" t="b">
        <f t="shared" si="78"/>
        <v>0</v>
      </c>
      <c r="W251" t="b">
        <f t="shared" si="68"/>
        <v>0</v>
      </c>
      <c r="X251">
        <f t="shared" si="79"/>
        <v>5.0000000745057997E-2</v>
      </c>
      <c r="Y251">
        <f t="shared" si="69"/>
        <v>0</v>
      </c>
      <c r="Z251" t="b">
        <f t="shared" si="80"/>
        <v>0</v>
      </c>
      <c r="AA251" t="b">
        <f t="shared" si="70"/>
        <v>0</v>
      </c>
      <c r="AB251">
        <v>0</v>
      </c>
      <c r="AD251" s="1">
        <v>549</v>
      </c>
      <c r="AE251" t="e">
        <f>VLOOKUP($AD251,excitation!$A$1:$CV$577,MATCH(C$2,excitation!$A$1:$CV$1,0),0)</f>
        <v>#N/A</v>
      </c>
      <c r="AF251" t="e">
        <f>VLOOKUP($AD251,emission!$A$1:$CV$577,MATCH($C$2,emission!$A$1:$CV$1,0),0)</f>
        <v>#N/A</v>
      </c>
      <c r="AG251">
        <f>VLOOKUP($AD251,excitation!$A$1:$CV$577,MATCH(C$3,excitation!$A$1:$CV$1,0),0)</f>
        <v>0</v>
      </c>
      <c r="AH251">
        <f>VLOOKUP($AD251,emission!$A$1:$CV$577,MATCH($C$3,emission!$A$1:$CV$1,0),0)</f>
        <v>0.23769999999999999</v>
      </c>
      <c r="AI251" t="e">
        <f>VLOOKUP($AD251,excitation!$A$1:$CV$577,MATCH(C$4,excitation!$A$1:$CV$1,0),0)</f>
        <v>#N/A</v>
      </c>
      <c r="AJ251" t="e">
        <f>VLOOKUP($AD251,emission!$A$1:$CV$577,MATCH($C$4,emission!$A$1:$CV$1,0),0)</f>
        <v>#N/A</v>
      </c>
      <c r="AK251">
        <f>VLOOKUP($AD251,excitation!$A$1:$CV$577,MATCH(C$5,excitation!$A$1:$CV$1,0),0)</f>
        <v>0.01</v>
      </c>
      <c r="AL251">
        <f>VLOOKUP($AD251,emission!$A$1:$CV$577,MATCH($C$5,emission!$A$1:$CV$1,0),0)</f>
        <v>0.4274</v>
      </c>
      <c r="AM251">
        <f>VLOOKUP($AD251,excitation!$A$1:$CV$577,MATCH(C$6,excitation!$A$1:$CV$1,0),0)</f>
        <v>0.51290000000000002</v>
      </c>
      <c r="AN251">
        <f>VLOOKUP($AD251,emission!$A$1:$CV$577,MATCH($C$6,emission!$A$1:$CV$1,0),0)</f>
        <v>0.96120000000000005</v>
      </c>
      <c r="AO251">
        <f>VLOOKUP($AD251,excitation!$A$1:$CV$577,MATCH(C$7,excitation!$A$1:$CV$1,0),0)</f>
        <v>0.92090000000000005</v>
      </c>
      <c r="AP251">
        <f>VLOOKUP($AD251,emission!$A$1:$CV$577,MATCH($C$7,emission!$A$1:$CV$1,0),0)</f>
        <v>0.1961</v>
      </c>
      <c r="AQ251">
        <f>VLOOKUP($AD251,excitation!$A$1:$CV$577,MATCH(C$8,excitation!$A$1:$CV$1,0),0)</f>
        <v>0.43340000000000001</v>
      </c>
      <c r="AR251">
        <f>VLOOKUP($AD251,emission!$A$1:$CV$577,MATCH($C$8,emission!$A$1:$CV$1,0),0)</f>
        <v>0</v>
      </c>
      <c r="AS251" t="e">
        <f>VLOOKUP($AD251,excitation!$A$1:$CV$577,MATCH(C$9,excitation!$A$1:$CV$1,0),0)</f>
        <v>#N/A</v>
      </c>
      <c r="AT251" t="e">
        <f>VLOOKUP($AD251,emission!$A$1:$CV$577,MATCH($C$9,emission!$A$1:$CV$1,0),0)</f>
        <v>#N/A</v>
      </c>
      <c r="AU251">
        <f>VLOOKUP($AD251,excitation!$A$1:$CV$577,MATCH(C$10,excitation!$A$1:$CV$1,0),0)</f>
        <v>5.0000000745057997E-2</v>
      </c>
      <c r="AV251">
        <f>VLOOKUP($AD251,emission!$A$1:$CV$577,MATCH($C$10,emission!$A$1:$CV$1,0),0)</f>
        <v>0</v>
      </c>
      <c r="AW251" t="e">
        <f>VLOOKUP($AD251,excitation!$A$1:$CV$577,MATCH(C$11,excitation!$A$1:$CV$1,0),0)</f>
        <v>#N/A</v>
      </c>
      <c r="AX251" t="e">
        <f>VLOOKUP($AD251,emission!$A$1:$CV$577,MATCH($C$11,emission!$A$1:$CV$1,0),0)</f>
        <v>#N/A</v>
      </c>
    </row>
    <row r="252" spans="7:50" x14ac:dyDescent="0.25">
      <c r="G252">
        <v>550</v>
      </c>
      <c r="H252" t="b">
        <f t="shared" si="71"/>
        <v>0</v>
      </c>
      <c r="I252" t="b">
        <f t="shared" si="61"/>
        <v>0</v>
      </c>
      <c r="J252">
        <f t="shared" si="72"/>
        <v>0</v>
      </c>
      <c r="K252">
        <f t="shared" si="62"/>
        <v>0.2349</v>
      </c>
      <c r="L252" t="b">
        <f t="shared" si="73"/>
        <v>0</v>
      </c>
      <c r="M252" t="b">
        <f t="shared" si="63"/>
        <v>0</v>
      </c>
      <c r="N252">
        <f t="shared" si="74"/>
        <v>9.7000000000000003E-3</v>
      </c>
      <c r="O252">
        <f t="shared" si="64"/>
        <v>0.4128</v>
      </c>
      <c r="P252">
        <f t="shared" si="75"/>
        <v>0.46810000000000002</v>
      </c>
      <c r="Q252">
        <f t="shared" si="65"/>
        <v>0.97809999999999997</v>
      </c>
      <c r="R252">
        <f t="shared" si="76"/>
        <v>0.9506</v>
      </c>
      <c r="S252">
        <f t="shared" si="66"/>
        <v>0.2374</v>
      </c>
      <c r="T252">
        <f t="shared" si="77"/>
        <v>0.43819999999999998</v>
      </c>
      <c r="U252">
        <f t="shared" si="67"/>
        <v>0</v>
      </c>
      <c r="V252" t="b">
        <f t="shared" si="78"/>
        <v>0</v>
      </c>
      <c r="W252" t="b">
        <f t="shared" si="68"/>
        <v>0</v>
      </c>
      <c r="X252">
        <f t="shared" si="79"/>
        <v>5.0000000745057997E-2</v>
      </c>
      <c r="Y252">
        <f t="shared" si="69"/>
        <v>0</v>
      </c>
      <c r="Z252" t="b">
        <f t="shared" si="80"/>
        <v>0</v>
      </c>
      <c r="AA252" t="b">
        <f t="shared" si="70"/>
        <v>0</v>
      </c>
      <c r="AB252">
        <v>0</v>
      </c>
      <c r="AD252" s="1">
        <v>550</v>
      </c>
      <c r="AE252" t="e">
        <f>VLOOKUP($AD252,excitation!$A$1:$CV$577,MATCH(C$2,excitation!$A$1:$CV$1,0),0)</f>
        <v>#N/A</v>
      </c>
      <c r="AF252" t="e">
        <f>VLOOKUP($AD252,emission!$A$1:$CV$577,MATCH($C$2,emission!$A$1:$CV$1,0),0)</f>
        <v>#N/A</v>
      </c>
      <c r="AG252">
        <f>VLOOKUP($AD252,excitation!$A$1:$CV$577,MATCH(C$3,excitation!$A$1:$CV$1,0),0)</f>
        <v>0</v>
      </c>
      <c r="AH252">
        <f>VLOOKUP($AD252,emission!$A$1:$CV$577,MATCH($C$3,emission!$A$1:$CV$1,0),0)</f>
        <v>0.2349</v>
      </c>
      <c r="AI252" t="e">
        <f>VLOOKUP($AD252,excitation!$A$1:$CV$577,MATCH(C$4,excitation!$A$1:$CV$1,0),0)</f>
        <v>#N/A</v>
      </c>
      <c r="AJ252" t="e">
        <f>VLOOKUP($AD252,emission!$A$1:$CV$577,MATCH($C$4,emission!$A$1:$CV$1,0),0)</f>
        <v>#N/A</v>
      </c>
      <c r="AK252">
        <f>VLOOKUP($AD252,excitation!$A$1:$CV$577,MATCH(C$5,excitation!$A$1:$CV$1,0),0)</f>
        <v>9.7000000000000003E-3</v>
      </c>
      <c r="AL252">
        <f>VLOOKUP($AD252,emission!$A$1:$CV$577,MATCH($C$5,emission!$A$1:$CV$1,0),0)</f>
        <v>0.4128</v>
      </c>
      <c r="AM252">
        <f>VLOOKUP($AD252,excitation!$A$1:$CV$577,MATCH(C$6,excitation!$A$1:$CV$1,0),0)</f>
        <v>0.46810000000000002</v>
      </c>
      <c r="AN252">
        <f>VLOOKUP($AD252,emission!$A$1:$CV$577,MATCH($C$6,emission!$A$1:$CV$1,0),0)</f>
        <v>0.97809999999999997</v>
      </c>
      <c r="AO252">
        <f>VLOOKUP($AD252,excitation!$A$1:$CV$577,MATCH(C$7,excitation!$A$1:$CV$1,0),0)</f>
        <v>0.9506</v>
      </c>
      <c r="AP252">
        <f>VLOOKUP($AD252,emission!$A$1:$CV$577,MATCH($C$7,emission!$A$1:$CV$1,0),0)</f>
        <v>0.2374</v>
      </c>
      <c r="AQ252">
        <f>VLOOKUP($AD252,excitation!$A$1:$CV$577,MATCH(C$8,excitation!$A$1:$CV$1,0),0)</f>
        <v>0.43819999999999998</v>
      </c>
      <c r="AR252">
        <f>VLOOKUP($AD252,emission!$A$1:$CV$577,MATCH($C$8,emission!$A$1:$CV$1,0),0)</f>
        <v>0</v>
      </c>
      <c r="AS252" t="e">
        <f>VLOOKUP($AD252,excitation!$A$1:$CV$577,MATCH(C$9,excitation!$A$1:$CV$1,0),0)</f>
        <v>#N/A</v>
      </c>
      <c r="AT252" t="e">
        <f>VLOOKUP($AD252,emission!$A$1:$CV$577,MATCH($C$9,emission!$A$1:$CV$1,0),0)</f>
        <v>#N/A</v>
      </c>
      <c r="AU252">
        <f>VLOOKUP($AD252,excitation!$A$1:$CV$577,MATCH(C$10,excitation!$A$1:$CV$1,0),0)</f>
        <v>5.0000000745057997E-2</v>
      </c>
      <c r="AV252">
        <f>VLOOKUP($AD252,emission!$A$1:$CV$577,MATCH($C$10,emission!$A$1:$CV$1,0),0)</f>
        <v>0</v>
      </c>
      <c r="AW252" t="e">
        <f>VLOOKUP($AD252,excitation!$A$1:$CV$577,MATCH(C$11,excitation!$A$1:$CV$1,0),0)</f>
        <v>#N/A</v>
      </c>
      <c r="AX252" t="e">
        <f>VLOOKUP($AD252,emission!$A$1:$CV$577,MATCH($C$11,emission!$A$1:$CV$1,0),0)</f>
        <v>#N/A</v>
      </c>
    </row>
    <row r="253" spans="7:50" x14ac:dyDescent="0.25">
      <c r="G253">
        <v>551</v>
      </c>
      <c r="H253" t="b">
        <f t="shared" si="71"/>
        <v>0</v>
      </c>
      <c r="I253" t="b">
        <f t="shared" si="61"/>
        <v>0</v>
      </c>
      <c r="J253">
        <f t="shared" si="72"/>
        <v>0</v>
      </c>
      <c r="K253">
        <f t="shared" si="62"/>
        <v>0.2301</v>
      </c>
      <c r="L253" t="b">
        <f t="shared" si="73"/>
        <v>0</v>
      </c>
      <c r="M253" t="b">
        <f t="shared" si="63"/>
        <v>0</v>
      </c>
      <c r="N253">
        <f t="shared" si="74"/>
        <v>0</v>
      </c>
      <c r="O253">
        <f t="shared" si="64"/>
        <v>0.40039999999999998</v>
      </c>
      <c r="P253">
        <f t="shared" si="75"/>
        <v>0.42570000000000002</v>
      </c>
      <c r="Q253">
        <f t="shared" si="65"/>
        <v>0.98970000000000002</v>
      </c>
      <c r="R253">
        <f t="shared" si="76"/>
        <v>0.97570000000000001</v>
      </c>
      <c r="S253">
        <f t="shared" si="66"/>
        <v>0.27529999999999999</v>
      </c>
      <c r="T253">
        <f t="shared" si="77"/>
        <v>0.44280000000000003</v>
      </c>
      <c r="U253">
        <f t="shared" si="67"/>
        <v>0</v>
      </c>
      <c r="V253" t="b">
        <f t="shared" si="78"/>
        <v>0</v>
      </c>
      <c r="W253" t="b">
        <f t="shared" si="68"/>
        <v>0</v>
      </c>
      <c r="X253">
        <f t="shared" si="79"/>
        <v>5.0000000745057997E-2</v>
      </c>
      <c r="Y253">
        <f t="shared" si="69"/>
        <v>0</v>
      </c>
      <c r="Z253" t="b">
        <f t="shared" si="80"/>
        <v>0</v>
      </c>
      <c r="AA253" t="b">
        <f t="shared" si="70"/>
        <v>0</v>
      </c>
      <c r="AB253">
        <v>0</v>
      </c>
      <c r="AD253" s="1">
        <v>551</v>
      </c>
      <c r="AE253" t="e">
        <f>VLOOKUP($AD253,excitation!$A$1:$CV$577,MATCH(C$2,excitation!$A$1:$CV$1,0),0)</f>
        <v>#N/A</v>
      </c>
      <c r="AF253" t="e">
        <f>VLOOKUP($AD253,emission!$A$1:$CV$577,MATCH($C$2,emission!$A$1:$CV$1,0),0)</f>
        <v>#N/A</v>
      </c>
      <c r="AG253">
        <f>VLOOKUP($AD253,excitation!$A$1:$CV$577,MATCH(C$3,excitation!$A$1:$CV$1,0),0)</f>
        <v>0</v>
      </c>
      <c r="AH253">
        <f>VLOOKUP($AD253,emission!$A$1:$CV$577,MATCH($C$3,emission!$A$1:$CV$1,0),0)</f>
        <v>0.2301</v>
      </c>
      <c r="AI253" t="e">
        <f>VLOOKUP($AD253,excitation!$A$1:$CV$577,MATCH(C$4,excitation!$A$1:$CV$1,0),0)</f>
        <v>#N/A</v>
      </c>
      <c r="AJ253" t="e">
        <f>VLOOKUP($AD253,emission!$A$1:$CV$577,MATCH($C$4,emission!$A$1:$CV$1,0),0)</f>
        <v>#N/A</v>
      </c>
      <c r="AK253">
        <f>VLOOKUP($AD253,excitation!$A$1:$CV$577,MATCH(C$5,excitation!$A$1:$CV$1,0),0)</f>
        <v>0</v>
      </c>
      <c r="AL253">
        <f>VLOOKUP($AD253,emission!$A$1:$CV$577,MATCH($C$5,emission!$A$1:$CV$1,0),0)</f>
        <v>0.40039999999999998</v>
      </c>
      <c r="AM253">
        <f>VLOOKUP($AD253,excitation!$A$1:$CV$577,MATCH(C$6,excitation!$A$1:$CV$1,0),0)</f>
        <v>0.42570000000000002</v>
      </c>
      <c r="AN253">
        <f>VLOOKUP($AD253,emission!$A$1:$CV$577,MATCH($C$6,emission!$A$1:$CV$1,0),0)</f>
        <v>0.98970000000000002</v>
      </c>
      <c r="AO253">
        <f>VLOOKUP($AD253,excitation!$A$1:$CV$577,MATCH(C$7,excitation!$A$1:$CV$1,0),0)</f>
        <v>0.97570000000000001</v>
      </c>
      <c r="AP253">
        <f>VLOOKUP($AD253,emission!$A$1:$CV$577,MATCH($C$7,emission!$A$1:$CV$1,0),0)</f>
        <v>0.27529999999999999</v>
      </c>
      <c r="AQ253">
        <f>VLOOKUP($AD253,excitation!$A$1:$CV$577,MATCH(C$8,excitation!$A$1:$CV$1,0),0)</f>
        <v>0.44280000000000003</v>
      </c>
      <c r="AR253">
        <f>VLOOKUP($AD253,emission!$A$1:$CV$577,MATCH($C$8,emission!$A$1:$CV$1,0),0)</f>
        <v>0</v>
      </c>
      <c r="AS253" t="e">
        <f>VLOOKUP($AD253,excitation!$A$1:$CV$577,MATCH(C$9,excitation!$A$1:$CV$1,0),0)</f>
        <v>#N/A</v>
      </c>
      <c r="AT253" t="e">
        <f>VLOOKUP($AD253,emission!$A$1:$CV$577,MATCH($C$9,emission!$A$1:$CV$1,0),0)</f>
        <v>#N/A</v>
      </c>
      <c r="AU253">
        <f>VLOOKUP($AD253,excitation!$A$1:$CV$577,MATCH(C$10,excitation!$A$1:$CV$1,0),0)</f>
        <v>5.0000000745057997E-2</v>
      </c>
      <c r="AV253">
        <f>VLOOKUP($AD253,emission!$A$1:$CV$577,MATCH($C$10,emission!$A$1:$CV$1,0),0)</f>
        <v>0</v>
      </c>
      <c r="AW253" t="e">
        <f>VLOOKUP($AD253,excitation!$A$1:$CV$577,MATCH(C$11,excitation!$A$1:$CV$1,0),0)</f>
        <v>#N/A</v>
      </c>
      <c r="AX253" t="e">
        <f>VLOOKUP($AD253,emission!$A$1:$CV$577,MATCH($C$11,emission!$A$1:$CV$1,0),0)</f>
        <v>#N/A</v>
      </c>
    </row>
    <row r="254" spans="7:50" x14ac:dyDescent="0.25">
      <c r="G254">
        <v>552</v>
      </c>
      <c r="H254" t="b">
        <f t="shared" si="71"/>
        <v>0</v>
      </c>
      <c r="I254" t="b">
        <f t="shared" si="61"/>
        <v>0</v>
      </c>
      <c r="J254">
        <f t="shared" si="72"/>
        <v>0</v>
      </c>
      <c r="K254">
        <f t="shared" si="62"/>
        <v>0.22520000000000001</v>
      </c>
      <c r="L254" t="b">
        <f t="shared" si="73"/>
        <v>0</v>
      </c>
      <c r="M254" t="b">
        <f t="shared" si="63"/>
        <v>0</v>
      </c>
      <c r="N254">
        <f t="shared" si="74"/>
        <v>0</v>
      </c>
      <c r="O254">
        <f t="shared" si="64"/>
        <v>0.38740000000000002</v>
      </c>
      <c r="P254">
        <f t="shared" si="75"/>
        <v>0.38440000000000002</v>
      </c>
      <c r="Q254">
        <f t="shared" si="65"/>
        <v>0.99609999999999999</v>
      </c>
      <c r="R254">
        <f t="shared" si="76"/>
        <v>0.99150000000000005</v>
      </c>
      <c r="S254">
        <f t="shared" si="66"/>
        <v>0.32150000000000001</v>
      </c>
      <c r="T254">
        <f t="shared" si="77"/>
        <v>0.44469999999999998</v>
      </c>
      <c r="U254">
        <f t="shared" si="67"/>
        <v>0</v>
      </c>
      <c r="V254" t="b">
        <f t="shared" si="78"/>
        <v>0</v>
      </c>
      <c r="W254" t="b">
        <f t="shared" si="68"/>
        <v>0</v>
      </c>
      <c r="X254">
        <f t="shared" si="79"/>
        <v>5.0000000745057997E-2</v>
      </c>
      <c r="Y254">
        <f t="shared" si="69"/>
        <v>0</v>
      </c>
      <c r="Z254" t="b">
        <f t="shared" si="80"/>
        <v>0</v>
      </c>
      <c r="AA254" t="b">
        <f t="shared" si="70"/>
        <v>0</v>
      </c>
      <c r="AB254">
        <v>0</v>
      </c>
      <c r="AD254" s="1">
        <v>552</v>
      </c>
      <c r="AE254" t="e">
        <f>VLOOKUP($AD254,excitation!$A$1:$CV$577,MATCH(C$2,excitation!$A$1:$CV$1,0),0)</f>
        <v>#N/A</v>
      </c>
      <c r="AF254" t="e">
        <f>VLOOKUP($AD254,emission!$A$1:$CV$577,MATCH($C$2,emission!$A$1:$CV$1,0),0)</f>
        <v>#N/A</v>
      </c>
      <c r="AG254">
        <f>VLOOKUP($AD254,excitation!$A$1:$CV$577,MATCH(C$3,excitation!$A$1:$CV$1,0),0)</f>
        <v>0</v>
      </c>
      <c r="AH254">
        <f>VLOOKUP($AD254,emission!$A$1:$CV$577,MATCH($C$3,emission!$A$1:$CV$1,0),0)</f>
        <v>0.22520000000000001</v>
      </c>
      <c r="AI254" t="e">
        <f>VLOOKUP($AD254,excitation!$A$1:$CV$577,MATCH(C$4,excitation!$A$1:$CV$1,0),0)</f>
        <v>#N/A</v>
      </c>
      <c r="AJ254" t="e">
        <f>VLOOKUP($AD254,emission!$A$1:$CV$577,MATCH($C$4,emission!$A$1:$CV$1,0),0)</f>
        <v>#N/A</v>
      </c>
      <c r="AK254">
        <f>VLOOKUP($AD254,excitation!$A$1:$CV$577,MATCH(C$5,excitation!$A$1:$CV$1,0),0)</f>
        <v>0</v>
      </c>
      <c r="AL254">
        <f>VLOOKUP($AD254,emission!$A$1:$CV$577,MATCH($C$5,emission!$A$1:$CV$1,0),0)</f>
        <v>0.38740000000000002</v>
      </c>
      <c r="AM254">
        <f>VLOOKUP($AD254,excitation!$A$1:$CV$577,MATCH(C$6,excitation!$A$1:$CV$1,0),0)</f>
        <v>0.38440000000000002</v>
      </c>
      <c r="AN254">
        <f>VLOOKUP($AD254,emission!$A$1:$CV$577,MATCH($C$6,emission!$A$1:$CV$1,0),0)</f>
        <v>0.99609999999999999</v>
      </c>
      <c r="AO254">
        <f>VLOOKUP($AD254,excitation!$A$1:$CV$577,MATCH(C$7,excitation!$A$1:$CV$1,0),0)</f>
        <v>0.99150000000000005</v>
      </c>
      <c r="AP254">
        <f>VLOOKUP($AD254,emission!$A$1:$CV$577,MATCH($C$7,emission!$A$1:$CV$1,0),0)</f>
        <v>0.32150000000000001</v>
      </c>
      <c r="AQ254">
        <f>VLOOKUP($AD254,excitation!$A$1:$CV$577,MATCH(C$8,excitation!$A$1:$CV$1,0),0)</f>
        <v>0.44469999999999998</v>
      </c>
      <c r="AR254">
        <f>VLOOKUP($AD254,emission!$A$1:$CV$577,MATCH($C$8,emission!$A$1:$CV$1,0),0)</f>
        <v>0</v>
      </c>
      <c r="AS254" t="e">
        <f>VLOOKUP($AD254,excitation!$A$1:$CV$577,MATCH(C$9,excitation!$A$1:$CV$1,0),0)</f>
        <v>#N/A</v>
      </c>
      <c r="AT254" t="e">
        <f>VLOOKUP($AD254,emission!$A$1:$CV$577,MATCH($C$9,emission!$A$1:$CV$1,0),0)</f>
        <v>#N/A</v>
      </c>
      <c r="AU254">
        <f>VLOOKUP($AD254,excitation!$A$1:$CV$577,MATCH(C$10,excitation!$A$1:$CV$1,0),0)</f>
        <v>5.0000000745057997E-2</v>
      </c>
      <c r="AV254">
        <f>VLOOKUP($AD254,emission!$A$1:$CV$577,MATCH($C$10,emission!$A$1:$CV$1,0),0)</f>
        <v>0</v>
      </c>
      <c r="AW254" t="e">
        <f>VLOOKUP($AD254,excitation!$A$1:$CV$577,MATCH(C$11,excitation!$A$1:$CV$1,0),0)</f>
        <v>#N/A</v>
      </c>
      <c r="AX254" t="e">
        <f>VLOOKUP($AD254,emission!$A$1:$CV$577,MATCH($C$11,emission!$A$1:$CV$1,0),0)</f>
        <v>#N/A</v>
      </c>
    </row>
    <row r="255" spans="7:50" x14ac:dyDescent="0.25">
      <c r="G255">
        <v>553</v>
      </c>
      <c r="H255" t="b">
        <f t="shared" si="71"/>
        <v>0</v>
      </c>
      <c r="I255" t="b">
        <f t="shared" si="61"/>
        <v>0</v>
      </c>
      <c r="J255">
        <f t="shared" si="72"/>
        <v>0</v>
      </c>
      <c r="K255">
        <f t="shared" si="62"/>
        <v>0.2203</v>
      </c>
      <c r="L255" t="b">
        <f t="shared" si="73"/>
        <v>0</v>
      </c>
      <c r="M255" t="b">
        <f t="shared" si="63"/>
        <v>0</v>
      </c>
      <c r="N255">
        <f t="shared" si="74"/>
        <v>0</v>
      </c>
      <c r="O255">
        <f t="shared" si="64"/>
        <v>0.37659999999999999</v>
      </c>
      <c r="P255">
        <f t="shared" si="75"/>
        <v>0.3463</v>
      </c>
      <c r="Q255">
        <f t="shared" si="65"/>
        <v>1</v>
      </c>
      <c r="R255">
        <f t="shared" si="76"/>
        <v>1</v>
      </c>
      <c r="S255">
        <f t="shared" si="66"/>
        <v>0.37169999999999997</v>
      </c>
      <c r="T255">
        <f t="shared" si="77"/>
        <v>0.44790000000000002</v>
      </c>
      <c r="U255">
        <f t="shared" si="67"/>
        <v>0</v>
      </c>
      <c r="V255" t="b">
        <f t="shared" si="78"/>
        <v>0</v>
      </c>
      <c r="W255" t="b">
        <f t="shared" si="68"/>
        <v>0</v>
      </c>
      <c r="X255">
        <f t="shared" si="79"/>
        <v>5.9999998658895E-2</v>
      </c>
      <c r="Y255">
        <f t="shared" si="69"/>
        <v>0</v>
      </c>
      <c r="Z255" t="b">
        <f t="shared" si="80"/>
        <v>0</v>
      </c>
      <c r="AA255" t="b">
        <f t="shared" si="70"/>
        <v>0</v>
      </c>
      <c r="AB255">
        <v>0</v>
      </c>
      <c r="AD255" s="1">
        <v>553</v>
      </c>
      <c r="AE255" t="e">
        <f>VLOOKUP($AD255,excitation!$A$1:$CV$577,MATCH(C$2,excitation!$A$1:$CV$1,0),0)</f>
        <v>#N/A</v>
      </c>
      <c r="AF255" t="e">
        <f>VLOOKUP($AD255,emission!$A$1:$CV$577,MATCH($C$2,emission!$A$1:$CV$1,0),0)</f>
        <v>#N/A</v>
      </c>
      <c r="AG255">
        <f>VLOOKUP($AD255,excitation!$A$1:$CV$577,MATCH(C$3,excitation!$A$1:$CV$1,0),0)</f>
        <v>0</v>
      </c>
      <c r="AH255">
        <f>VLOOKUP($AD255,emission!$A$1:$CV$577,MATCH($C$3,emission!$A$1:$CV$1,0),0)</f>
        <v>0.2203</v>
      </c>
      <c r="AI255" t="e">
        <f>VLOOKUP($AD255,excitation!$A$1:$CV$577,MATCH(C$4,excitation!$A$1:$CV$1,0),0)</f>
        <v>#N/A</v>
      </c>
      <c r="AJ255" t="e">
        <f>VLOOKUP($AD255,emission!$A$1:$CV$577,MATCH($C$4,emission!$A$1:$CV$1,0),0)</f>
        <v>#N/A</v>
      </c>
      <c r="AK255">
        <f>VLOOKUP($AD255,excitation!$A$1:$CV$577,MATCH(C$5,excitation!$A$1:$CV$1,0),0)</f>
        <v>0</v>
      </c>
      <c r="AL255">
        <f>VLOOKUP($AD255,emission!$A$1:$CV$577,MATCH($C$5,emission!$A$1:$CV$1,0),0)</f>
        <v>0.37659999999999999</v>
      </c>
      <c r="AM255">
        <f>VLOOKUP($AD255,excitation!$A$1:$CV$577,MATCH(C$6,excitation!$A$1:$CV$1,0),0)</f>
        <v>0.3463</v>
      </c>
      <c r="AN255">
        <f>VLOOKUP($AD255,emission!$A$1:$CV$577,MATCH($C$6,emission!$A$1:$CV$1,0),0)</f>
        <v>1</v>
      </c>
      <c r="AO255">
        <f>VLOOKUP($AD255,excitation!$A$1:$CV$577,MATCH(C$7,excitation!$A$1:$CV$1,0),0)</f>
        <v>1</v>
      </c>
      <c r="AP255">
        <f>VLOOKUP($AD255,emission!$A$1:$CV$577,MATCH($C$7,emission!$A$1:$CV$1,0),0)</f>
        <v>0.37169999999999997</v>
      </c>
      <c r="AQ255">
        <f>VLOOKUP($AD255,excitation!$A$1:$CV$577,MATCH(C$8,excitation!$A$1:$CV$1,0),0)</f>
        <v>0.44790000000000002</v>
      </c>
      <c r="AR255">
        <f>VLOOKUP($AD255,emission!$A$1:$CV$577,MATCH($C$8,emission!$A$1:$CV$1,0),0)</f>
        <v>0</v>
      </c>
      <c r="AS255" t="e">
        <f>VLOOKUP($AD255,excitation!$A$1:$CV$577,MATCH(C$9,excitation!$A$1:$CV$1,0),0)</f>
        <v>#N/A</v>
      </c>
      <c r="AT255" t="e">
        <f>VLOOKUP($AD255,emission!$A$1:$CV$577,MATCH($C$9,emission!$A$1:$CV$1,0),0)</f>
        <v>#N/A</v>
      </c>
      <c r="AU255">
        <f>VLOOKUP($AD255,excitation!$A$1:$CV$577,MATCH(C$10,excitation!$A$1:$CV$1,0),0)</f>
        <v>5.9999998658895E-2</v>
      </c>
      <c r="AV255">
        <f>VLOOKUP($AD255,emission!$A$1:$CV$577,MATCH($C$10,emission!$A$1:$CV$1,0),0)</f>
        <v>0</v>
      </c>
      <c r="AW255" t="e">
        <f>VLOOKUP($AD255,excitation!$A$1:$CV$577,MATCH(C$11,excitation!$A$1:$CV$1,0),0)</f>
        <v>#N/A</v>
      </c>
      <c r="AX255" t="e">
        <f>VLOOKUP($AD255,emission!$A$1:$CV$577,MATCH($C$11,emission!$A$1:$CV$1,0),0)</f>
        <v>#N/A</v>
      </c>
    </row>
    <row r="256" spans="7:50" x14ac:dyDescent="0.25">
      <c r="G256">
        <v>554</v>
      </c>
      <c r="H256" t="b">
        <f t="shared" si="71"/>
        <v>0</v>
      </c>
      <c r="I256" t="b">
        <f t="shared" si="61"/>
        <v>0</v>
      </c>
      <c r="J256">
        <f t="shared" si="72"/>
        <v>0</v>
      </c>
      <c r="K256">
        <f t="shared" si="62"/>
        <v>0.21310000000000001</v>
      </c>
      <c r="L256" t="b">
        <f t="shared" si="73"/>
        <v>0</v>
      </c>
      <c r="M256" t="b">
        <f t="shared" si="63"/>
        <v>0</v>
      </c>
      <c r="N256">
        <f t="shared" si="74"/>
        <v>0</v>
      </c>
      <c r="O256">
        <f t="shared" si="64"/>
        <v>0.36459999999999998</v>
      </c>
      <c r="P256">
        <f t="shared" si="75"/>
        <v>0.31069999999999998</v>
      </c>
      <c r="Q256">
        <f t="shared" si="65"/>
        <v>0.99760000000000004</v>
      </c>
      <c r="R256">
        <f t="shared" si="76"/>
        <v>0.99919999999999998</v>
      </c>
      <c r="S256">
        <f t="shared" si="66"/>
        <v>0.42430000000000001</v>
      </c>
      <c r="T256">
        <f t="shared" si="77"/>
        <v>0.45019999999999999</v>
      </c>
      <c r="U256">
        <f t="shared" si="67"/>
        <v>0</v>
      </c>
      <c r="V256" t="b">
        <f t="shared" si="78"/>
        <v>0</v>
      </c>
      <c r="W256" t="b">
        <f t="shared" si="68"/>
        <v>0</v>
      </c>
      <c r="X256">
        <f t="shared" si="79"/>
        <v>5.9999998658895E-2</v>
      </c>
      <c r="Y256">
        <f t="shared" si="69"/>
        <v>0</v>
      </c>
      <c r="Z256" t="b">
        <f t="shared" si="80"/>
        <v>0</v>
      </c>
      <c r="AA256" t="b">
        <f t="shared" si="70"/>
        <v>0</v>
      </c>
      <c r="AB256">
        <v>0</v>
      </c>
      <c r="AD256" s="1">
        <v>554</v>
      </c>
      <c r="AE256" t="e">
        <f>VLOOKUP($AD256,excitation!$A$1:$CV$577,MATCH(C$2,excitation!$A$1:$CV$1,0),0)</f>
        <v>#N/A</v>
      </c>
      <c r="AF256" t="e">
        <f>VLOOKUP($AD256,emission!$A$1:$CV$577,MATCH($C$2,emission!$A$1:$CV$1,0),0)</f>
        <v>#N/A</v>
      </c>
      <c r="AG256">
        <f>VLOOKUP($AD256,excitation!$A$1:$CV$577,MATCH(C$3,excitation!$A$1:$CV$1,0),0)</f>
        <v>0</v>
      </c>
      <c r="AH256">
        <f>VLOOKUP($AD256,emission!$A$1:$CV$577,MATCH($C$3,emission!$A$1:$CV$1,0),0)</f>
        <v>0.21310000000000001</v>
      </c>
      <c r="AI256" t="e">
        <f>VLOOKUP($AD256,excitation!$A$1:$CV$577,MATCH(C$4,excitation!$A$1:$CV$1,0),0)</f>
        <v>#N/A</v>
      </c>
      <c r="AJ256" t="e">
        <f>VLOOKUP($AD256,emission!$A$1:$CV$577,MATCH($C$4,emission!$A$1:$CV$1,0),0)</f>
        <v>#N/A</v>
      </c>
      <c r="AK256">
        <f>VLOOKUP($AD256,excitation!$A$1:$CV$577,MATCH(C$5,excitation!$A$1:$CV$1,0),0)</f>
        <v>0</v>
      </c>
      <c r="AL256">
        <f>VLOOKUP($AD256,emission!$A$1:$CV$577,MATCH($C$5,emission!$A$1:$CV$1,0),0)</f>
        <v>0.36459999999999998</v>
      </c>
      <c r="AM256">
        <f>VLOOKUP($AD256,excitation!$A$1:$CV$577,MATCH(C$6,excitation!$A$1:$CV$1,0),0)</f>
        <v>0.31069999999999998</v>
      </c>
      <c r="AN256">
        <f>VLOOKUP($AD256,emission!$A$1:$CV$577,MATCH($C$6,emission!$A$1:$CV$1,0),0)</f>
        <v>0.99760000000000004</v>
      </c>
      <c r="AO256">
        <f>VLOOKUP($AD256,excitation!$A$1:$CV$577,MATCH(C$7,excitation!$A$1:$CV$1,0),0)</f>
        <v>0.99919999999999998</v>
      </c>
      <c r="AP256">
        <f>VLOOKUP($AD256,emission!$A$1:$CV$577,MATCH($C$7,emission!$A$1:$CV$1,0),0)</f>
        <v>0.42430000000000001</v>
      </c>
      <c r="AQ256">
        <f>VLOOKUP($AD256,excitation!$A$1:$CV$577,MATCH(C$8,excitation!$A$1:$CV$1,0),0)</f>
        <v>0.45019999999999999</v>
      </c>
      <c r="AR256">
        <f>VLOOKUP($AD256,emission!$A$1:$CV$577,MATCH($C$8,emission!$A$1:$CV$1,0),0)</f>
        <v>0</v>
      </c>
      <c r="AS256" t="e">
        <f>VLOOKUP($AD256,excitation!$A$1:$CV$577,MATCH(C$9,excitation!$A$1:$CV$1,0),0)</f>
        <v>#N/A</v>
      </c>
      <c r="AT256" t="e">
        <f>VLOOKUP($AD256,emission!$A$1:$CV$577,MATCH($C$9,emission!$A$1:$CV$1,0),0)</f>
        <v>#N/A</v>
      </c>
      <c r="AU256">
        <f>VLOOKUP($AD256,excitation!$A$1:$CV$577,MATCH(C$10,excitation!$A$1:$CV$1,0),0)</f>
        <v>5.9999998658895E-2</v>
      </c>
      <c r="AV256">
        <f>VLOOKUP($AD256,emission!$A$1:$CV$577,MATCH($C$10,emission!$A$1:$CV$1,0),0)</f>
        <v>0</v>
      </c>
      <c r="AW256" t="e">
        <f>VLOOKUP($AD256,excitation!$A$1:$CV$577,MATCH(C$11,excitation!$A$1:$CV$1,0),0)</f>
        <v>#N/A</v>
      </c>
      <c r="AX256" t="e">
        <f>VLOOKUP($AD256,emission!$A$1:$CV$577,MATCH($C$11,emission!$A$1:$CV$1,0),0)</f>
        <v>#N/A</v>
      </c>
    </row>
    <row r="257" spans="7:50" x14ac:dyDescent="0.25">
      <c r="G257">
        <v>555</v>
      </c>
      <c r="H257" t="b">
        <f t="shared" si="71"/>
        <v>0</v>
      </c>
      <c r="I257" t="b">
        <f t="shared" si="61"/>
        <v>0</v>
      </c>
      <c r="J257">
        <f t="shared" si="72"/>
        <v>0</v>
      </c>
      <c r="K257">
        <f t="shared" si="62"/>
        <v>0.2082</v>
      </c>
      <c r="L257" t="b">
        <f t="shared" si="73"/>
        <v>0</v>
      </c>
      <c r="M257" t="b">
        <f t="shared" si="63"/>
        <v>0</v>
      </c>
      <c r="N257">
        <f t="shared" si="74"/>
        <v>0</v>
      </c>
      <c r="O257">
        <f t="shared" si="64"/>
        <v>0.35370000000000001</v>
      </c>
      <c r="P257">
        <f t="shared" si="75"/>
        <v>0.27729999999999999</v>
      </c>
      <c r="Q257">
        <f t="shared" si="65"/>
        <v>0.99229999999999996</v>
      </c>
      <c r="R257">
        <f t="shared" si="76"/>
        <v>0.98870000000000002</v>
      </c>
      <c r="S257">
        <f t="shared" si="66"/>
        <v>0.48580000000000001</v>
      </c>
      <c r="T257">
        <f t="shared" si="77"/>
        <v>0.4521</v>
      </c>
      <c r="U257">
        <f t="shared" si="67"/>
        <v>0</v>
      </c>
      <c r="V257" t="b">
        <f t="shared" si="78"/>
        <v>0</v>
      </c>
      <c r="W257" t="b">
        <f t="shared" si="68"/>
        <v>0</v>
      </c>
      <c r="X257">
        <f t="shared" si="79"/>
        <v>5.9999998658895E-2</v>
      </c>
      <c r="Y257">
        <f t="shared" si="69"/>
        <v>0</v>
      </c>
      <c r="Z257" t="b">
        <f t="shared" si="80"/>
        <v>0</v>
      </c>
      <c r="AA257" t="b">
        <f t="shared" si="70"/>
        <v>0</v>
      </c>
      <c r="AB257">
        <v>0</v>
      </c>
      <c r="AD257" s="1">
        <v>555</v>
      </c>
      <c r="AE257" t="e">
        <f>VLOOKUP($AD257,excitation!$A$1:$CV$577,MATCH(C$2,excitation!$A$1:$CV$1,0),0)</f>
        <v>#N/A</v>
      </c>
      <c r="AF257" t="e">
        <f>VLOOKUP($AD257,emission!$A$1:$CV$577,MATCH($C$2,emission!$A$1:$CV$1,0),0)</f>
        <v>#N/A</v>
      </c>
      <c r="AG257">
        <f>VLOOKUP($AD257,excitation!$A$1:$CV$577,MATCH(C$3,excitation!$A$1:$CV$1,0),0)</f>
        <v>0</v>
      </c>
      <c r="AH257">
        <f>VLOOKUP($AD257,emission!$A$1:$CV$577,MATCH($C$3,emission!$A$1:$CV$1,0),0)</f>
        <v>0.2082</v>
      </c>
      <c r="AI257" t="e">
        <f>VLOOKUP($AD257,excitation!$A$1:$CV$577,MATCH(C$4,excitation!$A$1:$CV$1,0),0)</f>
        <v>#N/A</v>
      </c>
      <c r="AJ257" t="e">
        <f>VLOOKUP($AD257,emission!$A$1:$CV$577,MATCH($C$4,emission!$A$1:$CV$1,0),0)</f>
        <v>#N/A</v>
      </c>
      <c r="AK257">
        <f>VLOOKUP($AD257,excitation!$A$1:$CV$577,MATCH(C$5,excitation!$A$1:$CV$1,0),0)</f>
        <v>0</v>
      </c>
      <c r="AL257">
        <f>VLOOKUP($AD257,emission!$A$1:$CV$577,MATCH($C$5,emission!$A$1:$CV$1,0),0)</f>
        <v>0.35370000000000001</v>
      </c>
      <c r="AM257">
        <f>VLOOKUP($AD257,excitation!$A$1:$CV$577,MATCH(C$6,excitation!$A$1:$CV$1,0),0)</f>
        <v>0.27729999999999999</v>
      </c>
      <c r="AN257">
        <f>VLOOKUP($AD257,emission!$A$1:$CV$577,MATCH($C$6,emission!$A$1:$CV$1,0),0)</f>
        <v>0.99229999999999996</v>
      </c>
      <c r="AO257">
        <f>VLOOKUP($AD257,excitation!$A$1:$CV$577,MATCH(C$7,excitation!$A$1:$CV$1,0),0)</f>
        <v>0.98870000000000002</v>
      </c>
      <c r="AP257">
        <f>VLOOKUP($AD257,emission!$A$1:$CV$577,MATCH($C$7,emission!$A$1:$CV$1,0),0)</f>
        <v>0.48580000000000001</v>
      </c>
      <c r="AQ257">
        <f>VLOOKUP($AD257,excitation!$A$1:$CV$577,MATCH(C$8,excitation!$A$1:$CV$1,0),0)</f>
        <v>0.4521</v>
      </c>
      <c r="AR257">
        <f>VLOOKUP($AD257,emission!$A$1:$CV$577,MATCH($C$8,emission!$A$1:$CV$1,0),0)</f>
        <v>0</v>
      </c>
      <c r="AS257" t="e">
        <f>VLOOKUP($AD257,excitation!$A$1:$CV$577,MATCH(C$9,excitation!$A$1:$CV$1,0),0)</f>
        <v>#N/A</v>
      </c>
      <c r="AT257" t="e">
        <f>VLOOKUP($AD257,emission!$A$1:$CV$577,MATCH($C$9,emission!$A$1:$CV$1,0),0)</f>
        <v>#N/A</v>
      </c>
      <c r="AU257">
        <f>VLOOKUP($AD257,excitation!$A$1:$CV$577,MATCH(C$10,excitation!$A$1:$CV$1,0),0)</f>
        <v>5.9999998658895E-2</v>
      </c>
      <c r="AV257">
        <f>VLOOKUP($AD257,emission!$A$1:$CV$577,MATCH($C$10,emission!$A$1:$CV$1,0),0)</f>
        <v>0</v>
      </c>
      <c r="AW257" t="e">
        <f>VLOOKUP($AD257,excitation!$A$1:$CV$577,MATCH(C$11,excitation!$A$1:$CV$1,0),0)</f>
        <v>#N/A</v>
      </c>
      <c r="AX257" t="e">
        <f>VLOOKUP($AD257,emission!$A$1:$CV$577,MATCH($C$11,emission!$A$1:$CV$1,0),0)</f>
        <v>#N/A</v>
      </c>
    </row>
    <row r="258" spans="7:50" x14ac:dyDescent="0.25">
      <c r="G258">
        <v>556</v>
      </c>
      <c r="H258" t="b">
        <f t="shared" si="71"/>
        <v>0</v>
      </c>
      <c r="I258" t="b">
        <f t="shared" ref="I258:I321" si="81">IF($BF$2=TRUE,AF258*IF($BE$14=TRUE,VLOOKUP($D$13,$AD$1:$CV$577,2,FALSE),1))</f>
        <v>0</v>
      </c>
      <c r="J258">
        <f t="shared" si="72"/>
        <v>0</v>
      </c>
      <c r="K258">
        <f t="shared" ref="K258:K321" si="82">IF($BF$3=TRUE,AH258*IF($BE$14=TRUE,VLOOKUP($D$13,$AD$1:$CV$577,4,FALSE),1))</f>
        <v>0.20330000000000001</v>
      </c>
      <c r="L258" t="b">
        <f t="shared" si="73"/>
        <v>0</v>
      </c>
      <c r="M258" t="b">
        <f t="shared" ref="M258:M321" si="83">IF($BF$4=TRUE,AJ258*IF($BE$14=TRUE,VLOOKUP($D$13,$AD$1:$CV$577,6,FALSE),1))</f>
        <v>0</v>
      </c>
      <c r="N258">
        <f t="shared" si="74"/>
        <v>0</v>
      </c>
      <c r="O258">
        <f t="shared" ref="O258:O321" si="84">IF($BF$5=TRUE,AL258*IF($BE$14=TRUE,VLOOKUP($D$13,$AD$1:$CV$577,8,FALSE),1))</f>
        <v>0.34310000000000002</v>
      </c>
      <c r="P258">
        <f t="shared" si="75"/>
        <v>0.2475</v>
      </c>
      <c r="Q258">
        <f t="shared" ref="Q258:Q321" si="85">IF($BF$6=TRUE,AN258*IF($BE$14=TRUE,VLOOKUP($D$13,$AD$1:$CV$577,10,FALSE),1))</f>
        <v>0.98740000000000006</v>
      </c>
      <c r="R258">
        <f t="shared" si="76"/>
        <v>0.96660000000000001</v>
      </c>
      <c r="S258">
        <f t="shared" ref="S258:S321" si="86">IF($BF$7=TRUE,AP258*IF($BE$14=TRUE,VLOOKUP($D$13,$AD$1:$CV$577,12,FALSE),1))</f>
        <v>0.54510000000000003</v>
      </c>
      <c r="T258">
        <f t="shared" si="77"/>
        <v>0.45390000000000003</v>
      </c>
      <c r="U258">
        <f t="shared" ref="U258:U321" si="87">IF($BF$8=TRUE,AR258*IF($BE$14=TRUE,VLOOKUP($D$13,$AD$1:$CV$577,14,FALSE),1))</f>
        <v>0</v>
      </c>
      <c r="V258" t="b">
        <f t="shared" si="78"/>
        <v>0</v>
      </c>
      <c r="W258" t="b">
        <f t="shared" ref="W258:W321" si="88">IF($BF$9=TRUE,AT258*IF($BE$14=TRUE,VLOOKUP($D$13,$AD$1:$CV$577,16,FALSE),1))</f>
        <v>0</v>
      </c>
      <c r="X258">
        <f t="shared" si="79"/>
        <v>5.9999998658895E-2</v>
      </c>
      <c r="Y258">
        <f t="shared" ref="Y258:Y321" si="89">IF($BF$10=TRUE,AV258*IF($BE$14=TRUE,VLOOKUP($D$13,$AD$1:$CV$577,18,FALSE),1))</f>
        <v>0</v>
      </c>
      <c r="Z258" t="b">
        <f t="shared" si="80"/>
        <v>0</v>
      </c>
      <c r="AA258" t="b">
        <f t="shared" ref="AA258:AA321" si="90">IF($BF$11=TRUE,CV258*IF($BE$14=TRUE,VLOOKUP($D$13,$AD$1:$CV$577,20,FALSE),1))</f>
        <v>0</v>
      </c>
      <c r="AB258">
        <v>0</v>
      </c>
      <c r="AD258" s="1">
        <v>556</v>
      </c>
      <c r="AE258" t="e">
        <f>VLOOKUP($AD258,excitation!$A$1:$CV$577,MATCH(C$2,excitation!$A$1:$CV$1,0),0)</f>
        <v>#N/A</v>
      </c>
      <c r="AF258" t="e">
        <f>VLOOKUP($AD258,emission!$A$1:$CV$577,MATCH($C$2,emission!$A$1:$CV$1,0),0)</f>
        <v>#N/A</v>
      </c>
      <c r="AG258">
        <f>VLOOKUP($AD258,excitation!$A$1:$CV$577,MATCH(C$3,excitation!$A$1:$CV$1,0),0)</f>
        <v>0</v>
      </c>
      <c r="AH258">
        <f>VLOOKUP($AD258,emission!$A$1:$CV$577,MATCH($C$3,emission!$A$1:$CV$1,0),0)</f>
        <v>0.20330000000000001</v>
      </c>
      <c r="AI258" t="e">
        <f>VLOOKUP($AD258,excitation!$A$1:$CV$577,MATCH(C$4,excitation!$A$1:$CV$1,0),0)</f>
        <v>#N/A</v>
      </c>
      <c r="AJ258" t="e">
        <f>VLOOKUP($AD258,emission!$A$1:$CV$577,MATCH($C$4,emission!$A$1:$CV$1,0),0)</f>
        <v>#N/A</v>
      </c>
      <c r="AK258">
        <f>VLOOKUP($AD258,excitation!$A$1:$CV$577,MATCH(C$5,excitation!$A$1:$CV$1,0),0)</f>
        <v>0</v>
      </c>
      <c r="AL258">
        <f>VLOOKUP($AD258,emission!$A$1:$CV$577,MATCH($C$5,emission!$A$1:$CV$1,0),0)</f>
        <v>0.34310000000000002</v>
      </c>
      <c r="AM258">
        <f>VLOOKUP($AD258,excitation!$A$1:$CV$577,MATCH(C$6,excitation!$A$1:$CV$1,0),0)</f>
        <v>0.2475</v>
      </c>
      <c r="AN258">
        <f>VLOOKUP($AD258,emission!$A$1:$CV$577,MATCH($C$6,emission!$A$1:$CV$1,0),0)</f>
        <v>0.98740000000000006</v>
      </c>
      <c r="AO258">
        <f>VLOOKUP($AD258,excitation!$A$1:$CV$577,MATCH(C$7,excitation!$A$1:$CV$1,0),0)</f>
        <v>0.96660000000000001</v>
      </c>
      <c r="AP258">
        <f>VLOOKUP($AD258,emission!$A$1:$CV$577,MATCH($C$7,emission!$A$1:$CV$1,0),0)</f>
        <v>0.54510000000000003</v>
      </c>
      <c r="AQ258">
        <f>VLOOKUP($AD258,excitation!$A$1:$CV$577,MATCH(C$8,excitation!$A$1:$CV$1,0),0)</f>
        <v>0.45390000000000003</v>
      </c>
      <c r="AR258">
        <f>VLOOKUP($AD258,emission!$A$1:$CV$577,MATCH($C$8,emission!$A$1:$CV$1,0),0)</f>
        <v>0</v>
      </c>
      <c r="AS258" t="e">
        <f>VLOOKUP($AD258,excitation!$A$1:$CV$577,MATCH(C$9,excitation!$A$1:$CV$1,0),0)</f>
        <v>#N/A</v>
      </c>
      <c r="AT258" t="e">
        <f>VLOOKUP($AD258,emission!$A$1:$CV$577,MATCH($C$9,emission!$A$1:$CV$1,0),0)</f>
        <v>#N/A</v>
      </c>
      <c r="AU258">
        <f>VLOOKUP($AD258,excitation!$A$1:$CV$577,MATCH(C$10,excitation!$A$1:$CV$1,0),0)</f>
        <v>5.9999998658895E-2</v>
      </c>
      <c r="AV258">
        <f>VLOOKUP($AD258,emission!$A$1:$CV$577,MATCH($C$10,emission!$A$1:$CV$1,0),0)</f>
        <v>0</v>
      </c>
      <c r="AW258" t="e">
        <f>VLOOKUP($AD258,excitation!$A$1:$CV$577,MATCH(C$11,excitation!$A$1:$CV$1,0),0)</f>
        <v>#N/A</v>
      </c>
      <c r="AX258" t="e">
        <f>VLOOKUP($AD258,emission!$A$1:$CV$577,MATCH($C$11,emission!$A$1:$CV$1,0),0)</f>
        <v>#N/A</v>
      </c>
    </row>
    <row r="259" spans="7:50" x14ac:dyDescent="0.25">
      <c r="G259">
        <v>557</v>
      </c>
      <c r="H259" t="b">
        <f t="shared" ref="H259:H322" si="91">IF($BE$2=TRUE,AE259)</f>
        <v>0</v>
      </c>
      <c r="I259" t="b">
        <f t="shared" si="81"/>
        <v>0</v>
      </c>
      <c r="J259">
        <f t="shared" ref="J259:J322" si="92">IF($BE$3=TRUE,AG259)</f>
        <v>0</v>
      </c>
      <c r="K259">
        <f t="shared" si="82"/>
        <v>0.1996</v>
      </c>
      <c r="L259" t="b">
        <f t="shared" ref="L259:L322" si="93">IF($BE$4=TRUE,AI259)</f>
        <v>0</v>
      </c>
      <c r="M259" t="b">
        <f t="shared" si="83"/>
        <v>0</v>
      </c>
      <c r="N259">
        <f t="shared" ref="N259:N322" si="94">IF($BE$5=TRUE,AK259)</f>
        <v>0</v>
      </c>
      <c r="O259">
        <f t="shared" si="84"/>
        <v>0.33239999999999997</v>
      </c>
      <c r="P259">
        <f t="shared" ref="P259:P322" si="95">IF($BE$6=TRUE,AM259)</f>
        <v>0.2203</v>
      </c>
      <c r="Q259">
        <f t="shared" si="85"/>
        <v>0.97699999999999998</v>
      </c>
      <c r="R259">
        <f t="shared" ref="R259:R322" si="96">IF($BE$7=TRUE,AO259)</f>
        <v>0.93559999999999999</v>
      </c>
      <c r="S259">
        <f t="shared" si="86"/>
        <v>0.60029999999999994</v>
      </c>
      <c r="T259">
        <f t="shared" ref="T259:T322" si="97">IF($BE$8=TRUE,AQ259)</f>
        <v>0.45669999999999999</v>
      </c>
      <c r="U259">
        <f t="shared" si="87"/>
        <v>0</v>
      </c>
      <c r="V259" t="b">
        <f t="shared" ref="V259:V322" si="98">IF($BE$9=TRUE,AS259)</f>
        <v>0</v>
      </c>
      <c r="W259" t="b">
        <f t="shared" si="88"/>
        <v>0</v>
      </c>
      <c r="X259">
        <f t="shared" ref="X259:X322" si="99">IF($BE$10=TRUE,AU259)</f>
        <v>5.9999998658895E-2</v>
      </c>
      <c r="Y259">
        <f t="shared" si="89"/>
        <v>0</v>
      </c>
      <c r="Z259" t="b">
        <f t="shared" ref="Z259:Z322" si="100">IF($BE$11=TRUE,AW259)</f>
        <v>0</v>
      </c>
      <c r="AA259" t="b">
        <f t="shared" si="90"/>
        <v>0</v>
      </c>
      <c r="AB259">
        <v>0</v>
      </c>
      <c r="AD259" s="1">
        <v>557</v>
      </c>
      <c r="AE259" t="e">
        <f>VLOOKUP($AD259,excitation!$A$1:$CV$577,MATCH(C$2,excitation!$A$1:$CV$1,0),0)</f>
        <v>#N/A</v>
      </c>
      <c r="AF259" t="e">
        <f>VLOOKUP($AD259,emission!$A$1:$CV$577,MATCH($C$2,emission!$A$1:$CV$1,0),0)</f>
        <v>#N/A</v>
      </c>
      <c r="AG259">
        <f>VLOOKUP($AD259,excitation!$A$1:$CV$577,MATCH(C$3,excitation!$A$1:$CV$1,0),0)</f>
        <v>0</v>
      </c>
      <c r="AH259">
        <f>VLOOKUP($AD259,emission!$A$1:$CV$577,MATCH($C$3,emission!$A$1:$CV$1,0),0)</f>
        <v>0.1996</v>
      </c>
      <c r="AI259" t="e">
        <f>VLOOKUP($AD259,excitation!$A$1:$CV$577,MATCH(C$4,excitation!$A$1:$CV$1,0),0)</f>
        <v>#N/A</v>
      </c>
      <c r="AJ259" t="e">
        <f>VLOOKUP($AD259,emission!$A$1:$CV$577,MATCH($C$4,emission!$A$1:$CV$1,0),0)</f>
        <v>#N/A</v>
      </c>
      <c r="AK259">
        <f>VLOOKUP($AD259,excitation!$A$1:$CV$577,MATCH(C$5,excitation!$A$1:$CV$1,0),0)</f>
        <v>0</v>
      </c>
      <c r="AL259">
        <f>VLOOKUP($AD259,emission!$A$1:$CV$577,MATCH($C$5,emission!$A$1:$CV$1,0),0)</f>
        <v>0.33239999999999997</v>
      </c>
      <c r="AM259">
        <f>VLOOKUP($AD259,excitation!$A$1:$CV$577,MATCH(C$6,excitation!$A$1:$CV$1,0),0)</f>
        <v>0.2203</v>
      </c>
      <c r="AN259">
        <f>VLOOKUP($AD259,emission!$A$1:$CV$577,MATCH($C$6,emission!$A$1:$CV$1,0),0)</f>
        <v>0.97699999999999998</v>
      </c>
      <c r="AO259">
        <f>VLOOKUP($AD259,excitation!$A$1:$CV$577,MATCH(C$7,excitation!$A$1:$CV$1,0),0)</f>
        <v>0.93559999999999999</v>
      </c>
      <c r="AP259">
        <f>VLOOKUP($AD259,emission!$A$1:$CV$577,MATCH($C$7,emission!$A$1:$CV$1,0),0)</f>
        <v>0.60029999999999994</v>
      </c>
      <c r="AQ259">
        <f>VLOOKUP($AD259,excitation!$A$1:$CV$577,MATCH(C$8,excitation!$A$1:$CV$1,0),0)</f>
        <v>0.45669999999999999</v>
      </c>
      <c r="AR259">
        <f>VLOOKUP($AD259,emission!$A$1:$CV$577,MATCH($C$8,emission!$A$1:$CV$1,0),0)</f>
        <v>0</v>
      </c>
      <c r="AS259" t="e">
        <f>VLOOKUP($AD259,excitation!$A$1:$CV$577,MATCH(C$9,excitation!$A$1:$CV$1,0),0)</f>
        <v>#N/A</v>
      </c>
      <c r="AT259" t="e">
        <f>VLOOKUP($AD259,emission!$A$1:$CV$577,MATCH($C$9,emission!$A$1:$CV$1,0),0)</f>
        <v>#N/A</v>
      </c>
      <c r="AU259">
        <f>VLOOKUP($AD259,excitation!$A$1:$CV$577,MATCH(C$10,excitation!$A$1:$CV$1,0),0)</f>
        <v>5.9999998658895E-2</v>
      </c>
      <c r="AV259">
        <f>VLOOKUP($AD259,emission!$A$1:$CV$577,MATCH($C$10,emission!$A$1:$CV$1,0),0)</f>
        <v>0</v>
      </c>
      <c r="AW259" t="e">
        <f>VLOOKUP($AD259,excitation!$A$1:$CV$577,MATCH(C$11,excitation!$A$1:$CV$1,0),0)</f>
        <v>#N/A</v>
      </c>
      <c r="AX259" t="e">
        <f>VLOOKUP($AD259,emission!$A$1:$CV$577,MATCH($C$11,emission!$A$1:$CV$1,0),0)</f>
        <v>#N/A</v>
      </c>
    </row>
    <row r="260" spans="7:50" x14ac:dyDescent="0.25">
      <c r="G260">
        <v>558</v>
      </c>
      <c r="H260" t="b">
        <f t="shared" si="91"/>
        <v>0</v>
      </c>
      <c r="I260" t="b">
        <f t="shared" si="81"/>
        <v>0</v>
      </c>
      <c r="J260">
        <f t="shared" si="92"/>
        <v>0</v>
      </c>
      <c r="K260">
        <f t="shared" si="82"/>
        <v>0.19209999999999999</v>
      </c>
      <c r="L260" t="b">
        <f t="shared" si="93"/>
        <v>0</v>
      </c>
      <c r="M260" t="b">
        <f t="shared" si="83"/>
        <v>0</v>
      </c>
      <c r="N260">
        <f t="shared" si="94"/>
        <v>0</v>
      </c>
      <c r="O260">
        <f t="shared" si="84"/>
        <v>0.32290000000000002</v>
      </c>
      <c r="P260">
        <f t="shared" si="95"/>
        <v>0.19600000000000001</v>
      </c>
      <c r="Q260">
        <f t="shared" si="85"/>
        <v>0.96579999999999999</v>
      </c>
      <c r="R260">
        <f t="shared" si="96"/>
        <v>0.89359999999999995</v>
      </c>
      <c r="S260">
        <f t="shared" si="86"/>
        <v>0.66739999999999999</v>
      </c>
      <c r="T260">
        <f t="shared" si="97"/>
        <v>0.45750000000000002</v>
      </c>
      <c r="U260">
        <f t="shared" si="87"/>
        <v>0</v>
      </c>
      <c r="V260" t="b">
        <f t="shared" si="98"/>
        <v>0</v>
      </c>
      <c r="W260" t="b">
        <f t="shared" si="88"/>
        <v>0</v>
      </c>
      <c r="X260">
        <f t="shared" si="99"/>
        <v>5.9999998658895E-2</v>
      </c>
      <c r="Y260">
        <f t="shared" si="89"/>
        <v>0</v>
      </c>
      <c r="Z260" t="b">
        <f t="shared" si="100"/>
        <v>0</v>
      </c>
      <c r="AA260" t="b">
        <f t="shared" si="90"/>
        <v>0</v>
      </c>
      <c r="AB260">
        <v>0</v>
      </c>
      <c r="AD260" s="1">
        <v>558</v>
      </c>
      <c r="AE260" t="e">
        <f>VLOOKUP($AD260,excitation!$A$1:$CV$577,MATCH(C$2,excitation!$A$1:$CV$1,0),0)</f>
        <v>#N/A</v>
      </c>
      <c r="AF260" t="e">
        <f>VLOOKUP($AD260,emission!$A$1:$CV$577,MATCH($C$2,emission!$A$1:$CV$1,0),0)</f>
        <v>#N/A</v>
      </c>
      <c r="AG260">
        <f>VLOOKUP($AD260,excitation!$A$1:$CV$577,MATCH(C$3,excitation!$A$1:$CV$1,0),0)</f>
        <v>0</v>
      </c>
      <c r="AH260">
        <f>VLOOKUP($AD260,emission!$A$1:$CV$577,MATCH($C$3,emission!$A$1:$CV$1,0),0)</f>
        <v>0.19209999999999999</v>
      </c>
      <c r="AI260" t="e">
        <f>VLOOKUP($AD260,excitation!$A$1:$CV$577,MATCH(C$4,excitation!$A$1:$CV$1,0),0)</f>
        <v>#N/A</v>
      </c>
      <c r="AJ260" t="e">
        <f>VLOOKUP($AD260,emission!$A$1:$CV$577,MATCH($C$4,emission!$A$1:$CV$1,0),0)</f>
        <v>#N/A</v>
      </c>
      <c r="AK260">
        <f>VLOOKUP($AD260,excitation!$A$1:$CV$577,MATCH(C$5,excitation!$A$1:$CV$1,0),0)</f>
        <v>0</v>
      </c>
      <c r="AL260">
        <f>VLOOKUP($AD260,emission!$A$1:$CV$577,MATCH($C$5,emission!$A$1:$CV$1,0),0)</f>
        <v>0.32290000000000002</v>
      </c>
      <c r="AM260">
        <f>VLOOKUP($AD260,excitation!$A$1:$CV$577,MATCH(C$6,excitation!$A$1:$CV$1,0),0)</f>
        <v>0.19600000000000001</v>
      </c>
      <c r="AN260">
        <f>VLOOKUP($AD260,emission!$A$1:$CV$577,MATCH($C$6,emission!$A$1:$CV$1,0),0)</f>
        <v>0.96579999999999999</v>
      </c>
      <c r="AO260">
        <f>VLOOKUP($AD260,excitation!$A$1:$CV$577,MATCH(C$7,excitation!$A$1:$CV$1,0),0)</f>
        <v>0.89359999999999995</v>
      </c>
      <c r="AP260">
        <f>VLOOKUP($AD260,emission!$A$1:$CV$577,MATCH($C$7,emission!$A$1:$CV$1,0),0)</f>
        <v>0.66739999999999999</v>
      </c>
      <c r="AQ260">
        <f>VLOOKUP($AD260,excitation!$A$1:$CV$577,MATCH(C$8,excitation!$A$1:$CV$1,0),0)</f>
        <v>0.45750000000000002</v>
      </c>
      <c r="AR260">
        <f>VLOOKUP($AD260,emission!$A$1:$CV$577,MATCH($C$8,emission!$A$1:$CV$1,0),0)</f>
        <v>0</v>
      </c>
      <c r="AS260" t="e">
        <f>VLOOKUP($AD260,excitation!$A$1:$CV$577,MATCH(C$9,excitation!$A$1:$CV$1,0),0)</f>
        <v>#N/A</v>
      </c>
      <c r="AT260" t="e">
        <f>VLOOKUP($AD260,emission!$A$1:$CV$577,MATCH($C$9,emission!$A$1:$CV$1,0),0)</f>
        <v>#N/A</v>
      </c>
      <c r="AU260">
        <f>VLOOKUP($AD260,excitation!$A$1:$CV$577,MATCH(C$10,excitation!$A$1:$CV$1,0),0)</f>
        <v>5.9999998658895E-2</v>
      </c>
      <c r="AV260">
        <f>VLOOKUP($AD260,emission!$A$1:$CV$577,MATCH($C$10,emission!$A$1:$CV$1,0),0)</f>
        <v>0</v>
      </c>
      <c r="AW260" t="e">
        <f>VLOOKUP($AD260,excitation!$A$1:$CV$577,MATCH(C$11,excitation!$A$1:$CV$1,0),0)</f>
        <v>#N/A</v>
      </c>
      <c r="AX260" t="e">
        <f>VLOOKUP($AD260,emission!$A$1:$CV$577,MATCH($C$11,emission!$A$1:$CV$1,0),0)</f>
        <v>#N/A</v>
      </c>
    </row>
    <row r="261" spans="7:50" x14ac:dyDescent="0.25">
      <c r="G261">
        <v>559</v>
      </c>
      <c r="H261" t="b">
        <f t="shared" si="91"/>
        <v>0</v>
      </c>
      <c r="I261" t="b">
        <f t="shared" si="81"/>
        <v>0</v>
      </c>
      <c r="J261">
        <f t="shared" si="92"/>
        <v>0</v>
      </c>
      <c r="K261">
        <f t="shared" si="82"/>
        <v>0.1895</v>
      </c>
      <c r="L261" t="b">
        <f t="shared" si="93"/>
        <v>0</v>
      </c>
      <c r="M261" t="b">
        <f t="shared" si="83"/>
        <v>0</v>
      </c>
      <c r="N261">
        <f t="shared" si="94"/>
        <v>0</v>
      </c>
      <c r="O261">
        <f t="shared" si="84"/>
        <v>0.31390000000000001</v>
      </c>
      <c r="P261">
        <f t="shared" si="95"/>
        <v>0.1734</v>
      </c>
      <c r="Q261">
        <f t="shared" si="85"/>
        <v>0.94889999999999997</v>
      </c>
      <c r="R261">
        <f t="shared" si="96"/>
        <v>0.84930000000000005</v>
      </c>
      <c r="S261">
        <f t="shared" si="86"/>
        <v>0.72589999999999999</v>
      </c>
      <c r="T261">
        <f t="shared" si="97"/>
        <v>0.4607</v>
      </c>
      <c r="U261">
        <f t="shared" si="87"/>
        <v>0</v>
      </c>
      <c r="V261" t="b">
        <f t="shared" si="98"/>
        <v>0</v>
      </c>
      <c r="W261" t="b">
        <f t="shared" si="88"/>
        <v>0</v>
      </c>
      <c r="X261">
        <f t="shared" si="99"/>
        <v>7.0000000298023002E-2</v>
      </c>
      <c r="Y261">
        <f t="shared" si="89"/>
        <v>0</v>
      </c>
      <c r="Z261" t="b">
        <f t="shared" si="100"/>
        <v>0</v>
      </c>
      <c r="AA261" t="b">
        <f t="shared" si="90"/>
        <v>0</v>
      </c>
      <c r="AB261">
        <v>0</v>
      </c>
      <c r="AD261" s="1">
        <v>559</v>
      </c>
      <c r="AE261" t="e">
        <f>VLOOKUP($AD261,excitation!$A$1:$CV$577,MATCH(C$2,excitation!$A$1:$CV$1,0),0)</f>
        <v>#N/A</v>
      </c>
      <c r="AF261" t="e">
        <f>VLOOKUP($AD261,emission!$A$1:$CV$577,MATCH($C$2,emission!$A$1:$CV$1,0),0)</f>
        <v>#N/A</v>
      </c>
      <c r="AG261">
        <f>VLOOKUP($AD261,excitation!$A$1:$CV$577,MATCH(C$3,excitation!$A$1:$CV$1,0),0)</f>
        <v>0</v>
      </c>
      <c r="AH261">
        <f>VLOOKUP($AD261,emission!$A$1:$CV$577,MATCH($C$3,emission!$A$1:$CV$1,0),0)</f>
        <v>0.1895</v>
      </c>
      <c r="AI261" t="e">
        <f>VLOOKUP($AD261,excitation!$A$1:$CV$577,MATCH(C$4,excitation!$A$1:$CV$1,0),0)</f>
        <v>#N/A</v>
      </c>
      <c r="AJ261" t="e">
        <f>VLOOKUP($AD261,emission!$A$1:$CV$577,MATCH($C$4,emission!$A$1:$CV$1,0),0)</f>
        <v>#N/A</v>
      </c>
      <c r="AK261">
        <f>VLOOKUP($AD261,excitation!$A$1:$CV$577,MATCH(C$5,excitation!$A$1:$CV$1,0),0)</f>
        <v>0</v>
      </c>
      <c r="AL261">
        <f>VLOOKUP($AD261,emission!$A$1:$CV$577,MATCH($C$5,emission!$A$1:$CV$1,0),0)</f>
        <v>0.31390000000000001</v>
      </c>
      <c r="AM261">
        <f>VLOOKUP($AD261,excitation!$A$1:$CV$577,MATCH(C$6,excitation!$A$1:$CV$1,0),0)</f>
        <v>0.1734</v>
      </c>
      <c r="AN261">
        <f>VLOOKUP($AD261,emission!$A$1:$CV$577,MATCH($C$6,emission!$A$1:$CV$1,0),0)</f>
        <v>0.94889999999999997</v>
      </c>
      <c r="AO261">
        <f>VLOOKUP($AD261,excitation!$A$1:$CV$577,MATCH(C$7,excitation!$A$1:$CV$1,0),0)</f>
        <v>0.84930000000000005</v>
      </c>
      <c r="AP261">
        <f>VLOOKUP($AD261,emission!$A$1:$CV$577,MATCH($C$7,emission!$A$1:$CV$1,0),0)</f>
        <v>0.72589999999999999</v>
      </c>
      <c r="AQ261">
        <f>VLOOKUP($AD261,excitation!$A$1:$CV$577,MATCH(C$8,excitation!$A$1:$CV$1,0),0)</f>
        <v>0.4607</v>
      </c>
      <c r="AR261">
        <f>VLOOKUP($AD261,emission!$A$1:$CV$577,MATCH($C$8,emission!$A$1:$CV$1,0),0)</f>
        <v>0</v>
      </c>
      <c r="AS261" t="e">
        <f>VLOOKUP($AD261,excitation!$A$1:$CV$577,MATCH(C$9,excitation!$A$1:$CV$1,0),0)</f>
        <v>#N/A</v>
      </c>
      <c r="AT261" t="e">
        <f>VLOOKUP($AD261,emission!$A$1:$CV$577,MATCH($C$9,emission!$A$1:$CV$1,0),0)</f>
        <v>#N/A</v>
      </c>
      <c r="AU261">
        <f>VLOOKUP($AD261,excitation!$A$1:$CV$577,MATCH(C$10,excitation!$A$1:$CV$1,0),0)</f>
        <v>7.0000000298023002E-2</v>
      </c>
      <c r="AV261">
        <f>VLOOKUP($AD261,emission!$A$1:$CV$577,MATCH($C$10,emission!$A$1:$CV$1,0),0)</f>
        <v>0</v>
      </c>
      <c r="AW261" t="e">
        <f>VLOOKUP($AD261,excitation!$A$1:$CV$577,MATCH(C$11,excitation!$A$1:$CV$1,0),0)</f>
        <v>#N/A</v>
      </c>
      <c r="AX261" t="e">
        <f>VLOOKUP($AD261,emission!$A$1:$CV$577,MATCH($C$11,emission!$A$1:$CV$1,0),0)</f>
        <v>#N/A</v>
      </c>
    </row>
    <row r="262" spans="7:50" x14ac:dyDescent="0.25">
      <c r="G262">
        <v>560</v>
      </c>
      <c r="H262" t="b">
        <f t="shared" si="91"/>
        <v>0</v>
      </c>
      <c r="I262" t="b">
        <f t="shared" si="81"/>
        <v>0</v>
      </c>
      <c r="J262">
        <f t="shared" si="92"/>
        <v>0</v>
      </c>
      <c r="K262">
        <f t="shared" si="82"/>
        <v>0.18360000000000001</v>
      </c>
      <c r="L262" t="b">
        <f t="shared" si="93"/>
        <v>0</v>
      </c>
      <c r="M262" t="b">
        <f t="shared" si="83"/>
        <v>0</v>
      </c>
      <c r="N262">
        <f t="shared" si="94"/>
        <v>0</v>
      </c>
      <c r="O262">
        <f t="shared" si="84"/>
        <v>0.30299999999999999</v>
      </c>
      <c r="P262">
        <f t="shared" si="95"/>
        <v>0.1532</v>
      </c>
      <c r="Q262">
        <f t="shared" si="85"/>
        <v>0.92930000000000001</v>
      </c>
      <c r="R262">
        <f t="shared" si="96"/>
        <v>0.79730000000000001</v>
      </c>
      <c r="S262">
        <f t="shared" si="86"/>
        <v>0.77980000000000005</v>
      </c>
      <c r="T262">
        <f t="shared" si="97"/>
        <v>0.4642</v>
      </c>
      <c r="U262">
        <f t="shared" si="87"/>
        <v>0</v>
      </c>
      <c r="V262" t="b">
        <f t="shared" si="98"/>
        <v>0</v>
      </c>
      <c r="W262" t="b">
        <f t="shared" si="88"/>
        <v>0</v>
      </c>
      <c r="X262">
        <f t="shared" si="99"/>
        <v>7.0000000298023002E-2</v>
      </c>
      <c r="Y262">
        <f t="shared" si="89"/>
        <v>0</v>
      </c>
      <c r="Z262" t="b">
        <f t="shared" si="100"/>
        <v>0</v>
      </c>
      <c r="AA262" t="b">
        <f t="shared" si="90"/>
        <v>0</v>
      </c>
      <c r="AB262">
        <v>0</v>
      </c>
      <c r="AD262" s="1">
        <v>560</v>
      </c>
      <c r="AE262" t="e">
        <f>VLOOKUP($AD262,excitation!$A$1:$CV$577,MATCH(C$2,excitation!$A$1:$CV$1,0),0)</f>
        <v>#N/A</v>
      </c>
      <c r="AF262" t="e">
        <f>VLOOKUP($AD262,emission!$A$1:$CV$577,MATCH($C$2,emission!$A$1:$CV$1,0),0)</f>
        <v>#N/A</v>
      </c>
      <c r="AG262">
        <f>VLOOKUP($AD262,excitation!$A$1:$CV$577,MATCH(C$3,excitation!$A$1:$CV$1,0),0)</f>
        <v>0</v>
      </c>
      <c r="AH262">
        <f>VLOOKUP($AD262,emission!$A$1:$CV$577,MATCH($C$3,emission!$A$1:$CV$1,0),0)</f>
        <v>0.18360000000000001</v>
      </c>
      <c r="AI262" t="e">
        <f>VLOOKUP($AD262,excitation!$A$1:$CV$577,MATCH(C$4,excitation!$A$1:$CV$1,0),0)</f>
        <v>#N/A</v>
      </c>
      <c r="AJ262" t="e">
        <f>VLOOKUP($AD262,emission!$A$1:$CV$577,MATCH($C$4,emission!$A$1:$CV$1,0),0)</f>
        <v>#N/A</v>
      </c>
      <c r="AK262">
        <f>VLOOKUP($AD262,excitation!$A$1:$CV$577,MATCH(C$5,excitation!$A$1:$CV$1,0),0)</f>
        <v>0</v>
      </c>
      <c r="AL262">
        <f>VLOOKUP($AD262,emission!$A$1:$CV$577,MATCH($C$5,emission!$A$1:$CV$1,0),0)</f>
        <v>0.30299999999999999</v>
      </c>
      <c r="AM262">
        <f>VLOOKUP($AD262,excitation!$A$1:$CV$577,MATCH(C$6,excitation!$A$1:$CV$1,0),0)</f>
        <v>0.1532</v>
      </c>
      <c r="AN262">
        <f>VLOOKUP($AD262,emission!$A$1:$CV$577,MATCH($C$6,emission!$A$1:$CV$1,0),0)</f>
        <v>0.92930000000000001</v>
      </c>
      <c r="AO262">
        <f>VLOOKUP($AD262,excitation!$A$1:$CV$577,MATCH(C$7,excitation!$A$1:$CV$1,0),0)</f>
        <v>0.79730000000000001</v>
      </c>
      <c r="AP262">
        <f>VLOOKUP($AD262,emission!$A$1:$CV$577,MATCH($C$7,emission!$A$1:$CV$1,0),0)</f>
        <v>0.77980000000000005</v>
      </c>
      <c r="AQ262">
        <f>VLOOKUP($AD262,excitation!$A$1:$CV$577,MATCH(C$8,excitation!$A$1:$CV$1,0),0)</f>
        <v>0.4642</v>
      </c>
      <c r="AR262">
        <f>VLOOKUP($AD262,emission!$A$1:$CV$577,MATCH($C$8,emission!$A$1:$CV$1,0),0)</f>
        <v>0</v>
      </c>
      <c r="AS262" t="e">
        <f>VLOOKUP($AD262,excitation!$A$1:$CV$577,MATCH(C$9,excitation!$A$1:$CV$1,0),0)</f>
        <v>#N/A</v>
      </c>
      <c r="AT262" t="e">
        <f>VLOOKUP($AD262,emission!$A$1:$CV$577,MATCH($C$9,emission!$A$1:$CV$1,0),0)</f>
        <v>#N/A</v>
      </c>
      <c r="AU262">
        <f>VLOOKUP($AD262,excitation!$A$1:$CV$577,MATCH(C$10,excitation!$A$1:$CV$1,0),0)</f>
        <v>7.0000000298023002E-2</v>
      </c>
      <c r="AV262">
        <f>VLOOKUP($AD262,emission!$A$1:$CV$577,MATCH($C$10,emission!$A$1:$CV$1,0),0)</f>
        <v>0</v>
      </c>
      <c r="AW262" t="e">
        <f>VLOOKUP($AD262,excitation!$A$1:$CV$577,MATCH(C$11,excitation!$A$1:$CV$1,0),0)</f>
        <v>#N/A</v>
      </c>
      <c r="AX262" t="e">
        <f>VLOOKUP($AD262,emission!$A$1:$CV$577,MATCH($C$11,emission!$A$1:$CV$1,0),0)</f>
        <v>#N/A</v>
      </c>
    </row>
    <row r="263" spans="7:50" x14ac:dyDescent="0.25">
      <c r="G263">
        <v>561</v>
      </c>
      <c r="H263" t="b">
        <f t="shared" si="91"/>
        <v>0</v>
      </c>
      <c r="I263" t="b">
        <f t="shared" si="81"/>
        <v>0</v>
      </c>
      <c r="J263">
        <f t="shared" si="92"/>
        <v>0</v>
      </c>
      <c r="K263">
        <f t="shared" si="82"/>
        <v>0.18</v>
      </c>
      <c r="L263" t="b">
        <f t="shared" si="93"/>
        <v>0</v>
      </c>
      <c r="M263" t="b">
        <f t="shared" si="83"/>
        <v>0</v>
      </c>
      <c r="N263">
        <f t="shared" si="94"/>
        <v>0</v>
      </c>
      <c r="O263">
        <f t="shared" si="84"/>
        <v>0.29289999999999999</v>
      </c>
      <c r="P263">
        <f t="shared" si="95"/>
        <v>0.1358</v>
      </c>
      <c r="Q263">
        <f t="shared" si="85"/>
        <v>0.91069999999999995</v>
      </c>
      <c r="R263">
        <f t="shared" si="96"/>
        <v>0.7419</v>
      </c>
      <c r="S263">
        <f t="shared" si="86"/>
        <v>0.82709999999999995</v>
      </c>
      <c r="T263">
        <f t="shared" si="97"/>
        <v>0.46820000000000001</v>
      </c>
      <c r="U263">
        <f t="shared" si="87"/>
        <v>0</v>
      </c>
      <c r="V263" t="b">
        <f t="shared" si="98"/>
        <v>0</v>
      </c>
      <c r="W263" t="b">
        <f t="shared" si="88"/>
        <v>0</v>
      </c>
      <c r="X263">
        <f t="shared" si="99"/>
        <v>7.0000000298023002E-2</v>
      </c>
      <c r="Y263">
        <f t="shared" si="89"/>
        <v>0</v>
      </c>
      <c r="Z263" t="b">
        <f t="shared" si="100"/>
        <v>0</v>
      </c>
      <c r="AA263" t="b">
        <f t="shared" si="90"/>
        <v>0</v>
      </c>
      <c r="AB263">
        <v>0</v>
      </c>
      <c r="AD263" s="1">
        <v>561</v>
      </c>
      <c r="AE263" t="e">
        <f>VLOOKUP($AD263,excitation!$A$1:$CV$577,MATCH(C$2,excitation!$A$1:$CV$1,0),0)</f>
        <v>#N/A</v>
      </c>
      <c r="AF263" t="e">
        <f>VLOOKUP($AD263,emission!$A$1:$CV$577,MATCH($C$2,emission!$A$1:$CV$1,0),0)</f>
        <v>#N/A</v>
      </c>
      <c r="AG263">
        <f>VLOOKUP($AD263,excitation!$A$1:$CV$577,MATCH(C$3,excitation!$A$1:$CV$1,0),0)</f>
        <v>0</v>
      </c>
      <c r="AH263">
        <f>VLOOKUP($AD263,emission!$A$1:$CV$577,MATCH($C$3,emission!$A$1:$CV$1,0),0)</f>
        <v>0.18</v>
      </c>
      <c r="AI263" t="e">
        <f>VLOOKUP($AD263,excitation!$A$1:$CV$577,MATCH(C$4,excitation!$A$1:$CV$1,0),0)</f>
        <v>#N/A</v>
      </c>
      <c r="AJ263" t="e">
        <f>VLOOKUP($AD263,emission!$A$1:$CV$577,MATCH($C$4,emission!$A$1:$CV$1,0),0)</f>
        <v>#N/A</v>
      </c>
      <c r="AK263">
        <f>VLOOKUP($AD263,excitation!$A$1:$CV$577,MATCH(C$5,excitation!$A$1:$CV$1,0),0)</f>
        <v>0</v>
      </c>
      <c r="AL263">
        <f>VLOOKUP($AD263,emission!$A$1:$CV$577,MATCH($C$5,emission!$A$1:$CV$1,0),0)</f>
        <v>0.29289999999999999</v>
      </c>
      <c r="AM263">
        <f>VLOOKUP($AD263,excitation!$A$1:$CV$577,MATCH(C$6,excitation!$A$1:$CV$1,0),0)</f>
        <v>0.1358</v>
      </c>
      <c r="AN263">
        <f>VLOOKUP($AD263,emission!$A$1:$CV$577,MATCH($C$6,emission!$A$1:$CV$1,0),0)</f>
        <v>0.91069999999999995</v>
      </c>
      <c r="AO263">
        <f>VLOOKUP($AD263,excitation!$A$1:$CV$577,MATCH(C$7,excitation!$A$1:$CV$1,0),0)</f>
        <v>0.7419</v>
      </c>
      <c r="AP263">
        <f>VLOOKUP($AD263,emission!$A$1:$CV$577,MATCH($C$7,emission!$A$1:$CV$1,0),0)</f>
        <v>0.82709999999999995</v>
      </c>
      <c r="AQ263">
        <f>VLOOKUP($AD263,excitation!$A$1:$CV$577,MATCH(C$8,excitation!$A$1:$CV$1,0),0)</f>
        <v>0.46820000000000001</v>
      </c>
      <c r="AR263">
        <f>VLOOKUP($AD263,emission!$A$1:$CV$577,MATCH($C$8,emission!$A$1:$CV$1,0),0)</f>
        <v>0</v>
      </c>
      <c r="AS263" t="e">
        <f>VLOOKUP($AD263,excitation!$A$1:$CV$577,MATCH(C$9,excitation!$A$1:$CV$1,0),0)</f>
        <v>#N/A</v>
      </c>
      <c r="AT263" t="e">
        <f>VLOOKUP($AD263,emission!$A$1:$CV$577,MATCH($C$9,emission!$A$1:$CV$1,0),0)</f>
        <v>#N/A</v>
      </c>
      <c r="AU263">
        <f>VLOOKUP($AD263,excitation!$A$1:$CV$577,MATCH(C$10,excitation!$A$1:$CV$1,0),0)</f>
        <v>7.0000000298023002E-2</v>
      </c>
      <c r="AV263">
        <f>VLOOKUP($AD263,emission!$A$1:$CV$577,MATCH($C$10,emission!$A$1:$CV$1,0),0)</f>
        <v>0</v>
      </c>
      <c r="AW263" t="e">
        <f>VLOOKUP($AD263,excitation!$A$1:$CV$577,MATCH(C$11,excitation!$A$1:$CV$1,0),0)</f>
        <v>#N/A</v>
      </c>
      <c r="AX263" t="e">
        <f>VLOOKUP($AD263,emission!$A$1:$CV$577,MATCH($C$11,emission!$A$1:$CV$1,0),0)</f>
        <v>#N/A</v>
      </c>
    </row>
    <row r="264" spans="7:50" x14ac:dyDescent="0.25">
      <c r="G264">
        <v>562</v>
      </c>
      <c r="H264" t="b">
        <f t="shared" si="91"/>
        <v>0</v>
      </c>
      <c r="I264" t="b">
        <f t="shared" si="81"/>
        <v>0</v>
      </c>
      <c r="J264">
        <f t="shared" si="92"/>
        <v>0</v>
      </c>
      <c r="K264">
        <f t="shared" si="82"/>
        <v>0.17580000000000001</v>
      </c>
      <c r="L264" t="b">
        <f t="shared" si="93"/>
        <v>0</v>
      </c>
      <c r="M264" t="b">
        <f t="shared" si="83"/>
        <v>0</v>
      </c>
      <c r="N264">
        <f t="shared" si="94"/>
        <v>0</v>
      </c>
      <c r="O264">
        <f t="shared" si="84"/>
        <v>0.28370000000000001</v>
      </c>
      <c r="P264">
        <f t="shared" si="95"/>
        <v>0.12039999999999999</v>
      </c>
      <c r="Q264">
        <f t="shared" si="85"/>
        <v>0.89280000000000004</v>
      </c>
      <c r="R264">
        <f t="shared" si="96"/>
        <v>0.68120000000000003</v>
      </c>
      <c r="S264">
        <f t="shared" si="86"/>
        <v>0.87290000000000001</v>
      </c>
      <c r="T264">
        <f t="shared" si="97"/>
        <v>0.47270000000000001</v>
      </c>
      <c r="U264">
        <f t="shared" si="87"/>
        <v>0</v>
      </c>
      <c r="V264" t="b">
        <f t="shared" si="98"/>
        <v>0</v>
      </c>
      <c r="W264" t="b">
        <f t="shared" si="88"/>
        <v>0</v>
      </c>
      <c r="X264">
        <f t="shared" si="99"/>
        <v>7.0000000298023002E-2</v>
      </c>
      <c r="Y264">
        <f t="shared" si="89"/>
        <v>0</v>
      </c>
      <c r="Z264" t="b">
        <f t="shared" si="100"/>
        <v>0</v>
      </c>
      <c r="AA264" t="b">
        <f t="shared" si="90"/>
        <v>0</v>
      </c>
      <c r="AB264">
        <v>0</v>
      </c>
      <c r="AD264" s="1">
        <v>562</v>
      </c>
      <c r="AE264" t="e">
        <f>VLOOKUP($AD264,excitation!$A$1:$CV$577,MATCH(C$2,excitation!$A$1:$CV$1,0),0)</f>
        <v>#N/A</v>
      </c>
      <c r="AF264" t="e">
        <f>VLOOKUP($AD264,emission!$A$1:$CV$577,MATCH($C$2,emission!$A$1:$CV$1,0),0)</f>
        <v>#N/A</v>
      </c>
      <c r="AG264">
        <f>VLOOKUP($AD264,excitation!$A$1:$CV$577,MATCH(C$3,excitation!$A$1:$CV$1,0),0)</f>
        <v>0</v>
      </c>
      <c r="AH264">
        <f>VLOOKUP($AD264,emission!$A$1:$CV$577,MATCH($C$3,emission!$A$1:$CV$1,0),0)</f>
        <v>0.17580000000000001</v>
      </c>
      <c r="AI264" t="e">
        <f>VLOOKUP($AD264,excitation!$A$1:$CV$577,MATCH(C$4,excitation!$A$1:$CV$1,0),0)</f>
        <v>#N/A</v>
      </c>
      <c r="AJ264" t="e">
        <f>VLOOKUP($AD264,emission!$A$1:$CV$577,MATCH($C$4,emission!$A$1:$CV$1,0),0)</f>
        <v>#N/A</v>
      </c>
      <c r="AK264">
        <f>VLOOKUP($AD264,excitation!$A$1:$CV$577,MATCH(C$5,excitation!$A$1:$CV$1,0),0)</f>
        <v>0</v>
      </c>
      <c r="AL264">
        <f>VLOOKUP($AD264,emission!$A$1:$CV$577,MATCH($C$5,emission!$A$1:$CV$1,0),0)</f>
        <v>0.28370000000000001</v>
      </c>
      <c r="AM264">
        <f>VLOOKUP($AD264,excitation!$A$1:$CV$577,MATCH(C$6,excitation!$A$1:$CV$1,0),0)</f>
        <v>0.12039999999999999</v>
      </c>
      <c r="AN264">
        <f>VLOOKUP($AD264,emission!$A$1:$CV$577,MATCH($C$6,emission!$A$1:$CV$1,0),0)</f>
        <v>0.89280000000000004</v>
      </c>
      <c r="AO264">
        <f>VLOOKUP($AD264,excitation!$A$1:$CV$577,MATCH(C$7,excitation!$A$1:$CV$1,0),0)</f>
        <v>0.68120000000000003</v>
      </c>
      <c r="AP264">
        <f>VLOOKUP($AD264,emission!$A$1:$CV$577,MATCH($C$7,emission!$A$1:$CV$1,0),0)</f>
        <v>0.87290000000000001</v>
      </c>
      <c r="AQ264">
        <f>VLOOKUP($AD264,excitation!$A$1:$CV$577,MATCH(C$8,excitation!$A$1:$CV$1,0),0)</f>
        <v>0.47270000000000001</v>
      </c>
      <c r="AR264">
        <f>VLOOKUP($AD264,emission!$A$1:$CV$577,MATCH($C$8,emission!$A$1:$CV$1,0),0)</f>
        <v>0</v>
      </c>
      <c r="AS264" t="e">
        <f>VLOOKUP($AD264,excitation!$A$1:$CV$577,MATCH(C$9,excitation!$A$1:$CV$1,0),0)</f>
        <v>#N/A</v>
      </c>
      <c r="AT264" t="e">
        <f>VLOOKUP($AD264,emission!$A$1:$CV$577,MATCH($C$9,emission!$A$1:$CV$1,0),0)</f>
        <v>#N/A</v>
      </c>
      <c r="AU264">
        <f>VLOOKUP($AD264,excitation!$A$1:$CV$577,MATCH(C$10,excitation!$A$1:$CV$1,0),0)</f>
        <v>7.0000000298023002E-2</v>
      </c>
      <c r="AV264">
        <f>VLOOKUP($AD264,emission!$A$1:$CV$577,MATCH($C$10,emission!$A$1:$CV$1,0),0)</f>
        <v>0</v>
      </c>
      <c r="AW264" t="e">
        <f>VLOOKUP($AD264,excitation!$A$1:$CV$577,MATCH(C$11,excitation!$A$1:$CV$1,0),0)</f>
        <v>#N/A</v>
      </c>
      <c r="AX264" t="e">
        <f>VLOOKUP($AD264,emission!$A$1:$CV$577,MATCH($C$11,emission!$A$1:$CV$1,0),0)</f>
        <v>#N/A</v>
      </c>
    </row>
    <row r="265" spans="7:50" x14ac:dyDescent="0.25">
      <c r="G265">
        <v>563</v>
      </c>
      <c r="H265" t="b">
        <f t="shared" si="91"/>
        <v>0</v>
      </c>
      <c r="I265" t="b">
        <f t="shared" si="81"/>
        <v>0</v>
      </c>
      <c r="J265">
        <f t="shared" si="92"/>
        <v>0</v>
      </c>
      <c r="K265">
        <f t="shared" si="82"/>
        <v>0.17080000000000001</v>
      </c>
      <c r="L265" t="b">
        <f t="shared" si="93"/>
        <v>0</v>
      </c>
      <c r="M265" t="b">
        <f t="shared" si="83"/>
        <v>0</v>
      </c>
      <c r="N265">
        <f t="shared" si="94"/>
        <v>0</v>
      </c>
      <c r="O265">
        <f t="shared" si="84"/>
        <v>0.27510000000000001</v>
      </c>
      <c r="P265">
        <f t="shared" si="95"/>
        <v>0.1062</v>
      </c>
      <c r="Q265">
        <f t="shared" si="85"/>
        <v>0.87</v>
      </c>
      <c r="R265">
        <f t="shared" si="96"/>
        <v>0.62139999999999995</v>
      </c>
      <c r="S265">
        <f t="shared" si="86"/>
        <v>0.91290000000000004</v>
      </c>
      <c r="T265">
        <f t="shared" si="97"/>
        <v>0.47960000000000003</v>
      </c>
      <c r="U265">
        <f t="shared" si="87"/>
        <v>0</v>
      </c>
      <c r="V265" t="b">
        <f t="shared" si="98"/>
        <v>0</v>
      </c>
      <c r="W265" t="b">
        <f t="shared" si="88"/>
        <v>0</v>
      </c>
      <c r="X265">
        <f t="shared" si="99"/>
        <v>7.0000000298023002E-2</v>
      </c>
      <c r="Y265">
        <f t="shared" si="89"/>
        <v>0</v>
      </c>
      <c r="Z265" t="b">
        <f t="shared" si="100"/>
        <v>0</v>
      </c>
      <c r="AA265" t="b">
        <f t="shared" si="90"/>
        <v>0</v>
      </c>
      <c r="AB265">
        <v>0</v>
      </c>
      <c r="AD265" s="1">
        <v>563</v>
      </c>
      <c r="AE265" t="e">
        <f>VLOOKUP($AD265,excitation!$A$1:$CV$577,MATCH(C$2,excitation!$A$1:$CV$1,0),0)</f>
        <v>#N/A</v>
      </c>
      <c r="AF265" t="e">
        <f>VLOOKUP($AD265,emission!$A$1:$CV$577,MATCH($C$2,emission!$A$1:$CV$1,0),0)</f>
        <v>#N/A</v>
      </c>
      <c r="AG265">
        <f>VLOOKUP($AD265,excitation!$A$1:$CV$577,MATCH(C$3,excitation!$A$1:$CV$1,0),0)</f>
        <v>0</v>
      </c>
      <c r="AH265">
        <f>VLOOKUP($AD265,emission!$A$1:$CV$577,MATCH($C$3,emission!$A$1:$CV$1,0),0)</f>
        <v>0.17080000000000001</v>
      </c>
      <c r="AI265" t="e">
        <f>VLOOKUP($AD265,excitation!$A$1:$CV$577,MATCH(C$4,excitation!$A$1:$CV$1,0),0)</f>
        <v>#N/A</v>
      </c>
      <c r="AJ265" t="e">
        <f>VLOOKUP($AD265,emission!$A$1:$CV$577,MATCH($C$4,emission!$A$1:$CV$1,0),0)</f>
        <v>#N/A</v>
      </c>
      <c r="AK265">
        <f>VLOOKUP($AD265,excitation!$A$1:$CV$577,MATCH(C$5,excitation!$A$1:$CV$1,0),0)</f>
        <v>0</v>
      </c>
      <c r="AL265">
        <f>VLOOKUP($AD265,emission!$A$1:$CV$577,MATCH($C$5,emission!$A$1:$CV$1,0),0)</f>
        <v>0.27510000000000001</v>
      </c>
      <c r="AM265">
        <f>VLOOKUP($AD265,excitation!$A$1:$CV$577,MATCH(C$6,excitation!$A$1:$CV$1,0),0)</f>
        <v>0.1062</v>
      </c>
      <c r="AN265">
        <f>VLOOKUP($AD265,emission!$A$1:$CV$577,MATCH($C$6,emission!$A$1:$CV$1,0),0)</f>
        <v>0.87</v>
      </c>
      <c r="AO265">
        <f>VLOOKUP($AD265,excitation!$A$1:$CV$577,MATCH(C$7,excitation!$A$1:$CV$1,0),0)</f>
        <v>0.62139999999999995</v>
      </c>
      <c r="AP265">
        <f>VLOOKUP($AD265,emission!$A$1:$CV$577,MATCH($C$7,emission!$A$1:$CV$1,0),0)</f>
        <v>0.91290000000000004</v>
      </c>
      <c r="AQ265">
        <f>VLOOKUP($AD265,excitation!$A$1:$CV$577,MATCH(C$8,excitation!$A$1:$CV$1,0),0)</f>
        <v>0.47960000000000003</v>
      </c>
      <c r="AR265">
        <f>VLOOKUP($AD265,emission!$A$1:$CV$577,MATCH($C$8,emission!$A$1:$CV$1,0),0)</f>
        <v>0</v>
      </c>
      <c r="AS265" t="e">
        <f>VLOOKUP($AD265,excitation!$A$1:$CV$577,MATCH(C$9,excitation!$A$1:$CV$1,0),0)</f>
        <v>#N/A</v>
      </c>
      <c r="AT265" t="e">
        <f>VLOOKUP($AD265,emission!$A$1:$CV$577,MATCH($C$9,emission!$A$1:$CV$1,0),0)</f>
        <v>#N/A</v>
      </c>
      <c r="AU265">
        <f>VLOOKUP($AD265,excitation!$A$1:$CV$577,MATCH(C$10,excitation!$A$1:$CV$1,0),0)</f>
        <v>7.0000000298023002E-2</v>
      </c>
      <c r="AV265">
        <f>VLOOKUP($AD265,emission!$A$1:$CV$577,MATCH($C$10,emission!$A$1:$CV$1,0),0)</f>
        <v>0</v>
      </c>
      <c r="AW265" t="e">
        <f>VLOOKUP($AD265,excitation!$A$1:$CV$577,MATCH(C$11,excitation!$A$1:$CV$1,0),0)</f>
        <v>#N/A</v>
      </c>
      <c r="AX265" t="e">
        <f>VLOOKUP($AD265,emission!$A$1:$CV$577,MATCH($C$11,emission!$A$1:$CV$1,0),0)</f>
        <v>#N/A</v>
      </c>
    </row>
    <row r="266" spans="7:50" x14ac:dyDescent="0.25">
      <c r="G266">
        <v>564</v>
      </c>
      <c r="H266" t="b">
        <f t="shared" si="91"/>
        <v>0</v>
      </c>
      <c r="I266" t="b">
        <f t="shared" si="81"/>
        <v>0</v>
      </c>
      <c r="J266">
        <f t="shared" si="92"/>
        <v>0</v>
      </c>
      <c r="K266">
        <f t="shared" si="82"/>
        <v>0.16830000000000001</v>
      </c>
      <c r="L266" t="b">
        <f t="shared" si="93"/>
        <v>0</v>
      </c>
      <c r="M266" t="b">
        <f t="shared" si="83"/>
        <v>0</v>
      </c>
      <c r="N266">
        <f t="shared" si="94"/>
        <v>0</v>
      </c>
      <c r="O266">
        <f t="shared" si="84"/>
        <v>0.26590000000000003</v>
      </c>
      <c r="P266">
        <f t="shared" si="95"/>
        <v>9.4200000000000006E-2</v>
      </c>
      <c r="Q266">
        <f t="shared" si="85"/>
        <v>0.8458</v>
      </c>
      <c r="R266">
        <f t="shared" si="96"/>
        <v>0.5615</v>
      </c>
      <c r="S266">
        <f t="shared" si="86"/>
        <v>0.94830000000000003</v>
      </c>
      <c r="T266">
        <f t="shared" si="97"/>
        <v>0.48909999999999998</v>
      </c>
      <c r="U266">
        <f t="shared" si="87"/>
        <v>0</v>
      </c>
      <c r="V266" t="b">
        <f t="shared" si="98"/>
        <v>0</v>
      </c>
      <c r="W266" t="b">
        <f t="shared" si="88"/>
        <v>0</v>
      </c>
      <c r="X266">
        <f t="shared" si="99"/>
        <v>7.9999998211861004E-2</v>
      </c>
      <c r="Y266">
        <f t="shared" si="89"/>
        <v>0</v>
      </c>
      <c r="Z266" t="b">
        <f t="shared" si="100"/>
        <v>0</v>
      </c>
      <c r="AA266" t="b">
        <f t="shared" si="90"/>
        <v>0</v>
      </c>
      <c r="AB266">
        <v>0</v>
      </c>
      <c r="AD266" s="1">
        <v>564</v>
      </c>
      <c r="AE266" t="e">
        <f>VLOOKUP($AD266,excitation!$A$1:$CV$577,MATCH(C$2,excitation!$A$1:$CV$1,0),0)</f>
        <v>#N/A</v>
      </c>
      <c r="AF266" t="e">
        <f>VLOOKUP($AD266,emission!$A$1:$CV$577,MATCH($C$2,emission!$A$1:$CV$1,0),0)</f>
        <v>#N/A</v>
      </c>
      <c r="AG266">
        <f>VLOOKUP($AD266,excitation!$A$1:$CV$577,MATCH(C$3,excitation!$A$1:$CV$1,0),0)</f>
        <v>0</v>
      </c>
      <c r="AH266">
        <f>VLOOKUP($AD266,emission!$A$1:$CV$577,MATCH($C$3,emission!$A$1:$CV$1,0),0)</f>
        <v>0.16830000000000001</v>
      </c>
      <c r="AI266" t="e">
        <f>VLOOKUP($AD266,excitation!$A$1:$CV$577,MATCH(C$4,excitation!$A$1:$CV$1,0),0)</f>
        <v>#N/A</v>
      </c>
      <c r="AJ266" t="e">
        <f>VLOOKUP($AD266,emission!$A$1:$CV$577,MATCH($C$4,emission!$A$1:$CV$1,0),0)</f>
        <v>#N/A</v>
      </c>
      <c r="AK266">
        <f>VLOOKUP($AD266,excitation!$A$1:$CV$577,MATCH(C$5,excitation!$A$1:$CV$1,0),0)</f>
        <v>0</v>
      </c>
      <c r="AL266">
        <f>VLOOKUP($AD266,emission!$A$1:$CV$577,MATCH($C$5,emission!$A$1:$CV$1,0),0)</f>
        <v>0.26590000000000003</v>
      </c>
      <c r="AM266">
        <f>VLOOKUP($AD266,excitation!$A$1:$CV$577,MATCH(C$6,excitation!$A$1:$CV$1,0),0)</f>
        <v>9.4200000000000006E-2</v>
      </c>
      <c r="AN266">
        <f>VLOOKUP($AD266,emission!$A$1:$CV$577,MATCH($C$6,emission!$A$1:$CV$1,0),0)</f>
        <v>0.8458</v>
      </c>
      <c r="AO266">
        <f>VLOOKUP($AD266,excitation!$A$1:$CV$577,MATCH(C$7,excitation!$A$1:$CV$1,0),0)</f>
        <v>0.5615</v>
      </c>
      <c r="AP266">
        <f>VLOOKUP($AD266,emission!$A$1:$CV$577,MATCH($C$7,emission!$A$1:$CV$1,0),0)</f>
        <v>0.94830000000000003</v>
      </c>
      <c r="AQ266">
        <f>VLOOKUP($AD266,excitation!$A$1:$CV$577,MATCH(C$8,excitation!$A$1:$CV$1,0),0)</f>
        <v>0.48909999999999998</v>
      </c>
      <c r="AR266">
        <f>VLOOKUP($AD266,emission!$A$1:$CV$577,MATCH($C$8,emission!$A$1:$CV$1,0),0)</f>
        <v>0</v>
      </c>
      <c r="AS266" t="e">
        <f>VLOOKUP($AD266,excitation!$A$1:$CV$577,MATCH(C$9,excitation!$A$1:$CV$1,0),0)</f>
        <v>#N/A</v>
      </c>
      <c r="AT266" t="e">
        <f>VLOOKUP($AD266,emission!$A$1:$CV$577,MATCH($C$9,emission!$A$1:$CV$1,0),0)</f>
        <v>#N/A</v>
      </c>
      <c r="AU266">
        <f>VLOOKUP($AD266,excitation!$A$1:$CV$577,MATCH(C$10,excitation!$A$1:$CV$1,0),0)</f>
        <v>7.9999998211861004E-2</v>
      </c>
      <c r="AV266">
        <f>VLOOKUP($AD266,emission!$A$1:$CV$577,MATCH($C$10,emission!$A$1:$CV$1,0),0)</f>
        <v>0</v>
      </c>
      <c r="AW266" t="e">
        <f>VLOOKUP($AD266,excitation!$A$1:$CV$577,MATCH(C$11,excitation!$A$1:$CV$1,0),0)</f>
        <v>#N/A</v>
      </c>
      <c r="AX266" t="e">
        <f>VLOOKUP($AD266,emission!$A$1:$CV$577,MATCH($C$11,emission!$A$1:$CV$1,0),0)</f>
        <v>#N/A</v>
      </c>
    </row>
    <row r="267" spans="7:50" x14ac:dyDescent="0.25">
      <c r="G267">
        <v>565</v>
      </c>
      <c r="H267" t="b">
        <f t="shared" si="91"/>
        <v>0</v>
      </c>
      <c r="I267" t="b">
        <f t="shared" si="81"/>
        <v>0</v>
      </c>
      <c r="J267">
        <f t="shared" si="92"/>
        <v>0</v>
      </c>
      <c r="K267">
        <f t="shared" si="82"/>
        <v>0.16320000000000001</v>
      </c>
      <c r="L267" t="b">
        <f t="shared" si="93"/>
        <v>0</v>
      </c>
      <c r="M267" t="b">
        <f t="shared" si="83"/>
        <v>0</v>
      </c>
      <c r="N267">
        <f t="shared" si="94"/>
        <v>0</v>
      </c>
      <c r="O267">
        <f t="shared" si="84"/>
        <v>0.25790000000000002</v>
      </c>
      <c r="P267">
        <f t="shared" si="95"/>
        <v>8.3500000000000005E-2</v>
      </c>
      <c r="Q267">
        <f t="shared" si="85"/>
        <v>0.82509999999999994</v>
      </c>
      <c r="R267">
        <f t="shared" si="96"/>
        <v>0.50229999999999997</v>
      </c>
      <c r="S267">
        <f t="shared" si="86"/>
        <v>0.97040000000000004</v>
      </c>
      <c r="T267">
        <f t="shared" si="97"/>
        <v>0.4975</v>
      </c>
      <c r="U267">
        <f t="shared" si="87"/>
        <v>0</v>
      </c>
      <c r="V267" t="b">
        <f t="shared" si="98"/>
        <v>0</v>
      </c>
      <c r="W267" t="b">
        <f t="shared" si="88"/>
        <v>0</v>
      </c>
      <c r="X267">
        <f t="shared" si="99"/>
        <v>7.9999998211861004E-2</v>
      </c>
      <c r="Y267">
        <f t="shared" si="89"/>
        <v>0</v>
      </c>
      <c r="Z267" t="b">
        <f t="shared" si="100"/>
        <v>0</v>
      </c>
      <c r="AA267" t="b">
        <f t="shared" si="90"/>
        <v>0</v>
      </c>
      <c r="AB267">
        <v>0</v>
      </c>
      <c r="AD267" s="1">
        <v>565</v>
      </c>
      <c r="AE267" t="e">
        <f>VLOOKUP($AD267,excitation!$A$1:$CV$577,MATCH(C$2,excitation!$A$1:$CV$1,0),0)</f>
        <v>#N/A</v>
      </c>
      <c r="AF267" t="e">
        <f>VLOOKUP($AD267,emission!$A$1:$CV$577,MATCH($C$2,emission!$A$1:$CV$1,0),0)</f>
        <v>#N/A</v>
      </c>
      <c r="AG267">
        <f>VLOOKUP($AD267,excitation!$A$1:$CV$577,MATCH(C$3,excitation!$A$1:$CV$1,0),0)</f>
        <v>0</v>
      </c>
      <c r="AH267">
        <f>VLOOKUP($AD267,emission!$A$1:$CV$577,MATCH($C$3,emission!$A$1:$CV$1,0),0)</f>
        <v>0.16320000000000001</v>
      </c>
      <c r="AI267" t="e">
        <f>VLOOKUP($AD267,excitation!$A$1:$CV$577,MATCH(C$4,excitation!$A$1:$CV$1,0),0)</f>
        <v>#N/A</v>
      </c>
      <c r="AJ267" t="e">
        <f>VLOOKUP($AD267,emission!$A$1:$CV$577,MATCH($C$4,emission!$A$1:$CV$1,0),0)</f>
        <v>#N/A</v>
      </c>
      <c r="AK267">
        <f>VLOOKUP($AD267,excitation!$A$1:$CV$577,MATCH(C$5,excitation!$A$1:$CV$1,0),0)</f>
        <v>0</v>
      </c>
      <c r="AL267">
        <f>VLOOKUP($AD267,emission!$A$1:$CV$577,MATCH($C$5,emission!$A$1:$CV$1,0),0)</f>
        <v>0.25790000000000002</v>
      </c>
      <c r="AM267">
        <f>VLOOKUP($AD267,excitation!$A$1:$CV$577,MATCH(C$6,excitation!$A$1:$CV$1,0),0)</f>
        <v>8.3500000000000005E-2</v>
      </c>
      <c r="AN267">
        <f>VLOOKUP($AD267,emission!$A$1:$CV$577,MATCH($C$6,emission!$A$1:$CV$1,0),0)</f>
        <v>0.82509999999999994</v>
      </c>
      <c r="AO267">
        <f>VLOOKUP($AD267,excitation!$A$1:$CV$577,MATCH(C$7,excitation!$A$1:$CV$1,0),0)</f>
        <v>0.50229999999999997</v>
      </c>
      <c r="AP267">
        <f>VLOOKUP($AD267,emission!$A$1:$CV$577,MATCH($C$7,emission!$A$1:$CV$1,0),0)</f>
        <v>0.97040000000000004</v>
      </c>
      <c r="AQ267">
        <f>VLOOKUP($AD267,excitation!$A$1:$CV$577,MATCH(C$8,excitation!$A$1:$CV$1,0),0)</f>
        <v>0.4975</v>
      </c>
      <c r="AR267">
        <f>VLOOKUP($AD267,emission!$A$1:$CV$577,MATCH($C$8,emission!$A$1:$CV$1,0),0)</f>
        <v>0</v>
      </c>
      <c r="AS267" t="e">
        <f>VLOOKUP($AD267,excitation!$A$1:$CV$577,MATCH(C$9,excitation!$A$1:$CV$1,0),0)</f>
        <v>#N/A</v>
      </c>
      <c r="AT267" t="e">
        <f>VLOOKUP($AD267,emission!$A$1:$CV$577,MATCH($C$9,emission!$A$1:$CV$1,0),0)</f>
        <v>#N/A</v>
      </c>
      <c r="AU267">
        <f>VLOOKUP($AD267,excitation!$A$1:$CV$577,MATCH(C$10,excitation!$A$1:$CV$1,0),0)</f>
        <v>7.9999998211861004E-2</v>
      </c>
      <c r="AV267">
        <f>VLOOKUP($AD267,emission!$A$1:$CV$577,MATCH($C$10,emission!$A$1:$CV$1,0),0)</f>
        <v>0</v>
      </c>
      <c r="AW267" t="e">
        <f>VLOOKUP($AD267,excitation!$A$1:$CV$577,MATCH(C$11,excitation!$A$1:$CV$1,0),0)</f>
        <v>#N/A</v>
      </c>
      <c r="AX267" t="e">
        <f>VLOOKUP($AD267,emission!$A$1:$CV$577,MATCH($C$11,emission!$A$1:$CV$1,0),0)</f>
        <v>#N/A</v>
      </c>
    </row>
    <row r="268" spans="7:50" x14ac:dyDescent="0.25">
      <c r="G268">
        <v>566</v>
      </c>
      <c r="H268" t="b">
        <f t="shared" si="91"/>
        <v>0</v>
      </c>
      <c r="I268" t="b">
        <f t="shared" si="81"/>
        <v>0</v>
      </c>
      <c r="J268">
        <f t="shared" si="92"/>
        <v>0</v>
      </c>
      <c r="K268">
        <f t="shared" si="82"/>
        <v>0.15840000000000001</v>
      </c>
      <c r="L268" t="b">
        <f t="shared" si="93"/>
        <v>0</v>
      </c>
      <c r="M268" t="b">
        <f t="shared" si="83"/>
        <v>0</v>
      </c>
      <c r="N268">
        <f t="shared" si="94"/>
        <v>0</v>
      </c>
      <c r="O268">
        <f t="shared" si="84"/>
        <v>0.25080000000000002</v>
      </c>
      <c r="P268">
        <f t="shared" si="95"/>
        <v>7.3999999999999996E-2</v>
      </c>
      <c r="Q268">
        <f t="shared" si="85"/>
        <v>0.80130000000000001</v>
      </c>
      <c r="R268">
        <f t="shared" si="96"/>
        <v>0.44669999999999999</v>
      </c>
      <c r="S268">
        <f t="shared" si="86"/>
        <v>0.98880000000000001</v>
      </c>
      <c r="T268">
        <f t="shared" si="97"/>
        <v>0.50970000000000004</v>
      </c>
      <c r="U268">
        <f t="shared" si="87"/>
        <v>0</v>
      </c>
      <c r="V268" t="b">
        <f t="shared" si="98"/>
        <v>0</v>
      </c>
      <c r="W268" t="b">
        <f t="shared" si="88"/>
        <v>0</v>
      </c>
      <c r="X268">
        <f t="shared" si="99"/>
        <v>7.9999998211861004E-2</v>
      </c>
      <c r="Y268">
        <f t="shared" si="89"/>
        <v>0</v>
      </c>
      <c r="Z268" t="b">
        <f t="shared" si="100"/>
        <v>0</v>
      </c>
      <c r="AA268" t="b">
        <f t="shared" si="90"/>
        <v>0</v>
      </c>
      <c r="AB268">
        <v>0</v>
      </c>
      <c r="AD268" s="1">
        <v>566</v>
      </c>
      <c r="AE268" t="e">
        <f>VLOOKUP($AD268,excitation!$A$1:$CV$577,MATCH(C$2,excitation!$A$1:$CV$1,0),0)</f>
        <v>#N/A</v>
      </c>
      <c r="AF268" t="e">
        <f>VLOOKUP($AD268,emission!$A$1:$CV$577,MATCH($C$2,emission!$A$1:$CV$1,0),0)</f>
        <v>#N/A</v>
      </c>
      <c r="AG268">
        <f>VLOOKUP($AD268,excitation!$A$1:$CV$577,MATCH(C$3,excitation!$A$1:$CV$1,0),0)</f>
        <v>0</v>
      </c>
      <c r="AH268">
        <f>VLOOKUP($AD268,emission!$A$1:$CV$577,MATCH($C$3,emission!$A$1:$CV$1,0),0)</f>
        <v>0.15840000000000001</v>
      </c>
      <c r="AI268" t="e">
        <f>VLOOKUP($AD268,excitation!$A$1:$CV$577,MATCH(C$4,excitation!$A$1:$CV$1,0),0)</f>
        <v>#N/A</v>
      </c>
      <c r="AJ268" t="e">
        <f>VLOOKUP($AD268,emission!$A$1:$CV$577,MATCH($C$4,emission!$A$1:$CV$1,0),0)</f>
        <v>#N/A</v>
      </c>
      <c r="AK268">
        <f>VLOOKUP($AD268,excitation!$A$1:$CV$577,MATCH(C$5,excitation!$A$1:$CV$1,0),0)</f>
        <v>0</v>
      </c>
      <c r="AL268">
        <f>VLOOKUP($AD268,emission!$A$1:$CV$577,MATCH($C$5,emission!$A$1:$CV$1,0),0)</f>
        <v>0.25080000000000002</v>
      </c>
      <c r="AM268">
        <f>VLOOKUP($AD268,excitation!$A$1:$CV$577,MATCH(C$6,excitation!$A$1:$CV$1,0),0)</f>
        <v>7.3999999999999996E-2</v>
      </c>
      <c r="AN268">
        <f>VLOOKUP($AD268,emission!$A$1:$CV$577,MATCH($C$6,emission!$A$1:$CV$1,0),0)</f>
        <v>0.80130000000000001</v>
      </c>
      <c r="AO268">
        <f>VLOOKUP($AD268,excitation!$A$1:$CV$577,MATCH(C$7,excitation!$A$1:$CV$1,0),0)</f>
        <v>0.44669999999999999</v>
      </c>
      <c r="AP268">
        <f>VLOOKUP($AD268,emission!$A$1:$CV$577,MATCH($C$7,emission!$A$1:$CV$1,0),0)</f>
        <v>0.98880000000000001</v>
      </c>
      <c r="AQ268">
        <f>VLOOKUP($AD268,excitation!$A$1:$CV$577,MATCH(C$8,excitation!$A$1:$CV$1,0),0)</f>
        <v>0.50970000000000004</v>
      </c>
      <c r="AR268">
        <f>VLOOKUP($AD268,emission!$A$1:$CV$577,MATCH($C$8,emission!$A$1:$CV$1,0),0)</f>
        <v>0</v>
      </c>
      <c r="AS268" t="e">
        <f>VLOOKUP($AD268,excitation!$A$1:$CV$577,MATCH(C$9,excitation!$A$1:$CV$1,0),0)</f>
        <v>#N/A</v>
      </c>
      <c r="AT268" t="e">
        <f>VLOOKUP($AD268,emission!$A$1:$CV$577,MATCH($C$9,emission!$A$1:$CV$1,0),0)</f>
        <v>#N/A</v>
      </c>
      <c r="AU268">
        <f>VLOOKUP($AD268,excitation!$A$1:$CV$577,MATCH(C$10,excitation!$A$1:$CV$1,0),0)</f>
        <v>7.9999998211861004E-2</v>
      </c>
      <c r="AV268">
        <f>VLOOKUP($AD268,emission!$A$1:$CV$577,MATCH($C$10,emission!$A$1:$CV$1,0),0)</f>
        <v>0</v>
      </c>
      <c r="AW268" t="e">
        <f>VLOOKUP($AD268,excitation!$A$1:$CV$577,MATCH(C$11,excitation!$A$1:$CV$1,0),0)</f>
        <v>#N/A</v>
      </c>
      <c r="AX268" t="e">
        <f>VLOOKUP($AD268,emission!$A$1:$CV$577,MATCH($C$11,emission!$A$1:$CV$1,0),0)</f>
        <v>#N/A</v>
      </c>
    </row>
    <row r="269" spans="7:50" x14ac:dyDescent="0.25">
      <c r="G269">
        <v>567</v>
      </c>
      <c r="H269" t="b">
        <f t="shared" si="91"/>
        <v>0</v>
      </c>
      <c r="I269" t="b">
        <f t="shared" si="81"/>
        <v>0</v>
      </c>
      <c r="J269">
        <f t="shared" si="92"/>
        <v>0</v>
      </c>
      <c r="K269">
        <f t="shared" si="82"/>
        <v>0.1575</v>
      </c>
      <c r="L269" t="b">
        <f t="shared" si="93"/>
        <v>0</v>
      </c>
      <c r="M269" t="b">
        <f t="shared" si="83"/>
        <v>0</v>
      </c>
      <c r="N269">
        <f t="shared" si="94"/>
        <v>0</v>
      </c>
      <c r="O269">
        <f t="shared" si="84"/>
        <v>0.24249999999999999</v>
      </c>
      <c r="P269">
        <f t="shared" si="95"/>
        <v>6.5600000000000006E-2</v>
      </c>
      <c r="Q269">
        <f t="shared" si="85"/>
        <v>0.77559999999999996</v>
      </c>
      <c r="R269">
        <f t="shared" si="96"/>
        <v>0.39589999999999997</v>
      </c>
      <c r="S269">
        <f t="shared" si="86"/>
        <v>0.99690000000000001</v>
      </c>
      <c r="T269">
        <f t="shared" si="97"/>
        <v>0.52049999999999996</v>
      </c>
      <c r="U269">
        <f t="shared" si="87"/>
        <v>0</v>
      </c>
      <c r="V269" t="b">
        <f t="shared" si="98"/>
        <v>0</v>
      </c>
      <c r="W269" t="b">
        <f t="shared" si="88"/>
        <v>0</v>
      </c>
      <c r="X269">
        <f t="shared" si="99"/>
        <v>7.9999998211861004E-2</v>
      </c>
      <c r="Y269">
        <f t="shared" si="89"/>
        <v>0</v>
      </c>
      <c r="Z269" t="b">
        <f t="shared" si="100"/>
        <v>0</v>
      </c>
      <c r="AA269" t="b">
        <f t="shared" si="90"/>
        <v>0</v>
      </c>
      <c r="AB269">
        <v>0</v>
      </c>
      <c r="AD269" s="1">
        <v>567</v>
      </c>
      <c r="AE269" t="e">
        <f>VLOOKUP($AD269,excitation!$A$1:$CV$577,MATCH(C$2,excitation!$A$1:$CV$1,0),0)</f>
        <v>#N/A</v>
      </c>
      <c r="AF269" t="e">
        <f>VLOOKUP($AD269,emission!$A$1:$CV$577,MATCH($C$2,emission!$A$1:$CV$1,0),0)</f>
        <v>#N/A</v>
      </c>
      <c r="AG269">
        <f>VLOOKUP($AD269,excitation!$A$1:$CV$577,MATCH(C$3,excitation!$A$1:$CV$1,0),0)</f>
        <v>0</v>
      </c>
      <c r="AH269">
        <f>VLOOKUP($AD269,emission!$A$1:$CV$577,MATCH($C$3,emission!$A$1:$CV$1,0),0)</f>
        <v>0.1575</v>
      </c>
      <c r="AI269" t="e">
        <f>VLOOKUP($AD269,excitation!$A$1:$CV$577,MATCH(C$4,excitation!$A$1:$CV$1,0),0)</f>
        <v>#N/A</v>
      </c>
      <c r="AJ269" t="e">
        <f>VLOOKUP($AD269,emission!$A$1:$CV$577,MATCH($C$4,emission!$A$1:$CV$1,0),0)</f>
        <v>#N/A</v>
      </c>
      <c r="AK269">
        <f>VLOOKUP($AD269,excitation!$A$1:$CV$577,MATCH(C$5,excitation!$A$1:$CV$1,0),0)</f>
        <v>0</v>
      </c>
      <c r="AL269">
        <f>VLOOKUP($AD269,emission!$A$1:$CV$577,MATCH($C$5,emission!$A$1:$CV$1,0),0)</f>
        <v>0.24249999999999999</v>
      </c>
      <c r="AM269">
        <f>VLOOKUP($AD269,excitation!$A$1:$CV$577,MATCH(C$6,excitation!$A$1:$CV$1,0),0)</f>
        <v>6.5600000000000006E-2</v>
      </c>
      <c r="AN269">
        <f>VLOOKUP($AD269,emission!$A$1:$CV$577,MATCH($C$6,emission!$A$1:$CV$1,0),0)</f>
        <v>0.77559999999999996</v>
      </c>
      <c r="AO269">
        <f>VLOOKUP($AD269,excitation!$A$1:$CV$577,MATCH(C$7,excitation!$A$1:$CV$1,0),0)</f>
        <v>0.39589999999999997</v>
      </c>
      <c r="AP269">
        <f>VLOOKUP($AD269,emission!$A$1:$CV$577,MATCH($C$7,emission!$A$1:$CV$1,0),0)</f>
        <v>0.99690000000000001</v>
      </c>
      <c r="AQ269">
        <f>VLOOKUP($AD269,excitation!$A$1:$CV$577,MATCH(C$8,excitation!$A$1:$CV$1,0),0)</f>
        <v>0.52049999999999996</v>
      </c>
      <c r="AR269">
        <f>VLOOKUP($AD269,emission!$A$1:$CV$577,MATCH($C$8,emission!$A$1:$CV$1,0),0)</f>
        <v>0</v>
      </c>
      <c r="AS269" t="e">
        <f>VLOOKUP($AD269,excitation!$A$1:$CV$577,MATCH(C$9,excitation!$A$1:$CV$1,0),0)</f>
        <v>#N/A</v>
      </c>
      <c r="AT269" t="e">
        <f>VLOOKUP($AD269,emission!$A$1:$CV$577,MATCH($C$9,emission!$A$1:$CV$1,0),0)</f>
        <v>#N/A</v>
      </c>
      <c r="AU269">
        <f>VLOOKUP($AD269,excitation!$A$1:$CV$577,MATCH(C$10,excitation!$A$1:$CV$1,0),0)</f>
        <v>7.9999998211861004E-2</v>
      </c>
      <c r="AV269">
        <f>VLOOKUP($AD269,emission!$A$1:$CV$577,MATCH($C$10,emission!$A$1:$CV$1,0),0)</f>
        <v>0</v>
      </c>
      <c r="AW269" t="e">
        <f>VLOOKUP($AD269,excitation!$A$1:$CV$577,MATCH(C$11,excitation!$A$1:$CV$1,0),0)</f>
        <v>#N/A</v>
      </c>
      <c r="AX269" t="e">
        <f>VLOOKUP($AD269,emission!$A$1:$CV$577,MATCH($C$11,emission!$A$1:$CV$1,0),0)</f>
        <v>#N/A</v>
      </c>
    </row>
    <row r="270" spans="7:50" x14ac:dyDescent="0.25">
      <c r="G270">
        <v>568</v>
      </c>
      <c r="H270" t="b">
        <f t="shared" si="91"/>
        <v>0</v>
      </c>
      <c r="I270" t="b">
        <f t="shared" si="81"/>
        <v>0</v>
      </c>
      <c r="J270">
        <f t="shared" si="92"/>
        <v>0</v>
      </c>
      <c r="K270">
        <f t="shared" si="82"/>
        <v>0.1515</v>
      </c>
      <c r="L270" t="b">
        <f t="shared" si="93"/>
        <v>0</v>
      </c>
      <c r="M270" t="b">
        <f t="shared" si="83"/>
        <v>0</v>
      </c>
      <c r="N270">
        <f t="shared" si="94"/>
        <v>0</v>
      </c>
      <c r="O270">
        <f t="shared" si="84"/>
        <v>0.23300000000000001</v>
      </c>
      <c r="P270">
        <f t="shared" si="95"/>
        <v>5.8000000000000003E-2</v>
      </c>
      <c r="Q270">
        <f t="shared" si="85"/>
        <v>0.75509999999999999</v>
      </c>
      <c r="R270">
        <f t="shared" si="96"/>
        <v>0.34689999999999999</v>
      </c>
      <c r="S270">
        <f t="shared" si="86"/>
        <v>1</v>
      </c>
      <c r="T270">
        <f t="shared" si="97"/>
        <v>0.53800000000000003</v>
      </c>
      <c r="U270">
        <f t="shared" si="87"/>
        <v>0</v>
      </c>
      <c r="V270" t="b">
        <f t="shared" si="98"/>
        <v>0</v>
      </c>
      <c r="W270" t="b">
        <f t="shared" si="88"/>
        <v>0</v>
      </c>
      <c r="X270">
        <f t="shared" si="99"/>
        <v>7.9999998211861004E-2</v>
      </c>
      <c r="Y270">
        <f t="shared" si="89"/>
        <v>0</v>
      </c>
      <c r="Z270" t="b">
        <f t="shared" si="100"/>
        <v>0</v>
      </c>
      <c r="AA270" t="b">
        <f t="shared" si="90"/>
        <v>0</v>
      </c>
      <c r="AB270">
        <v>0</v>
      </c>
      <c r="AD270" s="1">
        <v>568</v>
      </c>
      <c r="AE270" t="e">
        <f>VLOOKUP($AD270,excitation!$A$1:$CV$577,MATCH(C$2,excitation!$A$1:$CV$1,0),0)</f>
        <v>#N/A</v>
      </c>
      <c r="AF270" t="e">
        <f>VLOOKUP($AD270,emission!$A$1:$CV$577,MATCH($C$2,emission!$A$1:$CV$1,0),0)</f>
        <v>#N/A</v>
      </c>
      <c r="AG270">
        <f>VLOOKUP($AD270,excitation!$A$1:$CV$577,MATCH(C$3,excitation!$A$1:$CV$1,0),0)</f>
        <v>0</v>
      </c>
      <c r="AH270">
        <f>VLOOKUP($AD270,emission!$A$1:$CV$577,MATCH($C$3,emission!$A$1:$CV$1,0),0)</f>
        <v>0.1515</v>
      </c>
      <c r="AI270" t="e">
        <f>VLOOKUP($AD270,excitation!$A$1:$CV$577,MATCH(C$4,excitation!$A$1:$CV$1,0),0)</f>
        <v>#N/A</v>
      </c>
      <c r="AJ270" t="e">
        <f>VLOOKUP($AD270,emission!$A$1:$CV$577,MATCH($C$4,emission!$A$1:$CV$1,0),0)</f>
        <v>#N/A</v>
      </c>
      <c r="AK270">
        <f>VLOOKUP($AD270,excitation!$A$1:$CV$577,MATCH(C$5,excitation!$A$1:$CV$1,0),0)</f>
        <v>0</v>
      </c>
      <c r="AL270">
        <f>VLOOKUP($AD270,emission!$A$1:$CV$577,MATCH($C$5,emission!$A$1:$CV$1,0),0)</f>
        <v>0.23300000000000001</v>
      </c>
      <c r="AM270">
        <f>VLOOKUP($AD270,excitation!$A$1:$CV$577,MATCH(C$6,excitation!$A$1:$CV$1,0),0)</f>
        <v>5.8000000000000003E-2</v>
      </c>
      <c r="AN270">
        <f>VLOOKUP($AD270,emission!$A$1:$CV$577,MATCH($C$6,emission!$A$1:$CV$1,0),0)</f>
        <v>0.75509999999999999</v>
      </c>
      <c r="AO270">
        <f>VLOOKUP($AD270,excitation!$A$1:$CV$577,MATCH(C$7,excitation!$A$1:$CV$1,0),0)</f>
        <v>0.34689999999999999</v>
      </c>
      <c r="AP270">
        <f>VLOOKUP($AD270,emission!$A$1:$CV$577,MATCH($C$7,emission!$A$1:$CV$1,0),0)</f>
        <v>1</v>
      </c>
      <c r="AQ270">
        <f>VLOOKUP($AD270,excitation!$A$1:$CV$577,MATCH(C$8,excitation!$A$1:$CV$1,0),0)</f>
        <v>0.53800000000000003</v>
      </c>
      <c r="AR270">
        <f>VLOOKUP($AD270,emission!$A$1:$CV$577,MATCH($C$8,emission!$A$1:$CV$1,0),0)</f>
        <v>0</v>
      </c>
      <c r="AS270" t="e">
        <f>VLOOKUP($AD270,excitation!$A$1:$CV$577,MATCH(C$9,excitation!$A$1:$CV$1,0),0)</f>
        <v>#N/A</v>
      </c>
      <c r="AT270" t="e">
        <f>VLOOKUP($AD270,emission!$A$1:$CV$577,MATCH($C$9,emission!$A$1:$CV$1,0),0)</f>
        <v>#N/A</v>
      </c>
      <c r="AU270">
        <f>VLOOKUP($AD270,excitation!$A$1:$CV$577,MATCH(C$10,excitation!$A$1:$CV$1,0),0)</f>
        <v>7.9999998211861004E-2</v>
      </c>
      <c r="AV270">
        <f>VLOOKUP($AD270,emission!$A$1:$CV$577,MATCH($C$10,emission!$A$1:$CV$1,0),0)</f>
        <v>0</v>
      </c>
      <c r="AW270" t="e">
        <f>VLOOKUP($AD270,excitation!$A$1:$CV$577,MATCH(C$11,excitation!$A$1:$CV$1,0),0)</f>
        <v>#N/A</v>
      </c>
      <c r="AX270" t="e">
        <f>VLOOKUP($AD270,emission!$A$1:$CV$577,MATCH($C$11,emission!$A$1:$CV$1,0),0)</f>
        <v>#N/A</v>
      </c>
    </row>
    <row r="271" spans="7:50" x14ac:dyDescent="0.25">
      <c r="G271">
        <v>569</v>
      </c>
      <c r="H271" t="b">
        <f t="shared" si="91"/>
        <v>0</v>
      </c>
      <c r="I271" t="b">
        <f t="shared" si="81"/>
        <v>0</v>
      </c>
      <c r="J271">
        <f t="shared" si="92"/>
        <v>0</v>
      </c>
      <c r="K271">
        <f t="shared" si="82"/>
        <v>0.1487</v>
      </c>
      <c r="L271" t="b">
        <f t="shared" si="93"/>
        <v>0</v>
      </c>
      <c r="M271" t="b">
        <f t="shared" si="83"/>
        <v>0</v>
      </c>
      <c r="N271">
        <f t="shared" si="94"/>
        <v>0</v>
      </c>
      <c r="O271">
        <f t="shared" si="84"/>
        <v>0.22489999999999999</v>
      </c>
      <c r="P271">
        <f t="shared" si="95"/>
        <v>5.1400000000000001E-2</v>
      </c>
      <c r="Q271">
        <f t="shared" si="85"/>
        <v>0.73060000000000003</v>
      </c>
      <c r="R271">
        <f t="shared" si="96"/>
        <v>0.30309999999999998</v>
      </c>
      <c r="S271">
        <f t="shared" si="86"/>
        <v>0.99229999999999996</v>
      </c>
      <c r="T271">
        <f t="shared" si="97"/>
        <v>0.55410000000000004</v>
      </c>
      <c r="U271">
        <f t="shared" si="87"/>
        <v>0</v>
      </c>
      <c r="V271" t="b">
        <f t="shared" si="98"/>
        <v>0</v>
      </c>
      <c r="W271" t="b">
        <f t="shared" si="88"/>
        <v>0</v>
      </c>
      <c r="X271">
        <f t="shared" si="99"/>
        <v>9.0000003576279006E-2</v>
      </c>
      <c r="Y271">
        <f t="shared" si="89"/>
        <v>0</v>
      </c>
      <c r="Z271" t="b">
        <f t="shared" si="100"/>
        <v>0</v>
      </c>
      <c r="AA271" t="b">
        <f t="shared" si="90"/>
        <v>0</v>
      </c>
      <c r="AB271">
        <v>0</v>
      </c>
      <c r="AD271" s="1">
        <v>569</v>
      </c>
      <c r="AE271" t="e">
        <f>VLOOKUP($AD271,excitation!$A$1:$CV$577,MATCH(C$2,excitation!$A$1:$CV$1,0),0)</f>
        <v>#N/A</v>
      </c>
      <c r="AF271" t="e">
        <f>VLOOKUP($AD271,emission!$A$1:$CV$577,MATCH($C$2,emission!$A$1:$CV$1,0),0)</f>
        <v>#N/A</v>
      </c>
      <c r="AG271">
        <f>VLOOKUP($AD271,excitation!$A$1:$CV$577,MATCH(C$3,excitation!$A$1:$CV$1,0),0)</f>
        <v>0</v>
      </c>
      <c r="AH271">
        <f>VLOOKUP($AD271,emission!$A$1:$CV$577,MATCH($C$3,emission!$A$1:$CV$1,0),0)</f>
        <v>0.1487</v>
      </c>
      <c r="AI271" t="e">
        <f>VLOOKUP($AD271,excitation!$A$1:$CV$577,MATCH(C$4,excitation!$A$1:$CV$1,0),0)</f>
        <v>#N/A</v>
      </c>
      <c r="AJ271" t="e">
        <f>VLOOKUP($AD271,emission!$A$1:$CV$577,MATCH($C$4,emission!$A$1:$CV$1,0),0)</f>
        <v>#N/A</v>
      </c>
      <c r="AK271">
        <f>VLOOKUP($AD271,excitation!$A$1:$CV$577,MATCH(C$5,excitation!$A$1:$CV$1,0),0)</f>
        <v>0</v>
      </c>
      <c r="AL271">
        <f>VLOOKUP($AD271,emission!$A$1:$CV$577,MATCH($C$5,emission!$A$1:$CV$1,0),0)</f>
        <v>0.22489999999999999</v>
      </c>
      <c r="AM271">
        <f>VLOOKUP($AD271,excitation!$A$1:$CV$577,MATCH(C$6,excitation!$A$1:$CV$1,0),0)</f>
        <v>5.1400000000000001E-2</v>
      </c>
      <c r="AN271">
        <f>VLOOKUP($AD271,emission!$A$1:$CV$577,MATCH($C$6,emission!$A$1:$CV$1,0),0)</f>
        <v>0.73060000000000003</v>
      </c>
      <c r="AO271">
        <f>VLOOKUP($AD271,excitation!$A$1:$CV$577,MATCH(C$7,excitation!$A$1:$CV$1,0),0)</f>
        <v>0.30309999999999998</v>
      </c>
      <c r="AP271">
        <f>VLOOKUP($AD271,emission!$A$1:$CV$577,MATCH($C$7,emission!$A$1:$CV$1,0),0)</f>
        <v>0.99229999999999996</v>
      </c>
      <c r="AQ271">
        <f>VLOOKUP($AD271,excitation!$A$1:$CV$577,MATCH(C$8,excitation!$A$1:$CV$1,0),0)</f>
        <v>0.55410000000000004</v>
      </c>
      <c r="AR271">
        <f>VLOOKUP($AD271,emission!$A$1:$CV$577,MATCH($C$8,emission!$A$1:$CV$1,0),0)</f>
        <v>0</v>
      </c>
      <c r="AS271" t="e">
        <f>VLOOKUP($AD271,excitation!$A$1:$CV$577,MATCH(C$9,excitation!$A$1:$CV$1,0),0)</f>
        <v>#N/A</v>
      </c>
      <c r="AT271" t="e">
        <f>VLOOKUP($AD271,emission!$A$1:$CV$577,MATCH($C$9,emission!$A$1:$CV$1,0),0)</f>
        <v>#N/A</v>
      </c>
      <c r="AU271">
        <f>VLOOKUP($AD271,excitation!$A$1:$CV$577,MATCH(C$10,excitation!$A$1:$CV$1,0),0)</f>
        <v>9.0000003576279006E-2</v>
      </c>
      <c r="AV271">
        <f>VLOOKUP($AD271,emission!$A$1:$CV$577,MATCH($C$10,emission!$A$1:$CV$1,0),0)</f>
        <v>0</v>
      </c>
      <c r="AW271" t="e">
        <f>VLOOKUP($AD271,excitation!$A$1:$CV$577,MATCH(C$11,excitation!$A$1:$CV$1,0),0)</f>
        <v>#N/A</v>
      </c>
      <c r="AX271" t="e">
        <f>VLOOKUP($AD271,emission!$A$1:$CV$577,MATCH($C$11,emission!$A$1:$CV$1,0),0)</f>
        <v>#N/A</v>
      </c>
    </row>
    <row r="272" spans="7:50" x14ac:dyDescent="0.25">
      <c r="G272">
        <v>570</v>
      </c>
      <c r="H272" t="b">
        <f t="shared" si="91"/>
        <v>0</v>
      </c>
      <c r="I272" t="b">
        <f t="shared" si="81"/>
        <v>0</v>
      </c>
      <c r="J272">
        <f t="shared" si="92"/>
        <v>0</v>
      </c>
      <c r="K272">
        <f t="shared" si="82"/>
        <v>0.1439</v>
      </c>
      <c r="L272" t="b">
        <f t="shared" si="93"/>
        <v>0</v>
      </c>
      <c r="M272" t="b">
        <f t="shared" si="83"/>
        <v>0</v>
      </c>
      <c r="N272">
        <f t="shared" si="94"/>
        <v>0</v>
      </c>
      <c r="O272">
        <f t="shared" si="84"/>
        <v>0.2195</v>
      </c>
      <c r="P272">
        <f t="shared" si="95"/>
        <v>4.58E-2</v>
      </c>
      <c r="Q272">
        <f t="shared" si="85"/>
        <v>0.70779999999999998</v>
      </c>
      <c r="R272">
        <f t="shared" si="96"/>
        <v>0.2626</v>
      </c>
      <c r="S272">
        <f t="shared" si="86"/>
        <v>0.97860000000000003</v>
      </c>
      <c r="T272">
        <f t="shared" si="97"/>
        <v>0.57410000000000005</v>
      </c>
      <c r="U272">
        <f t="shared" si="87"/>
        <v>0</v>
      </c>
      <c r="V272" t="b">
        <f t="shared" si="98"/>
        <v>0</v>
      </c>
      <c r="W272" t="b">
        <f t="shared" si="88"/>
        <v>0</v>
      </c>
      <c r="X272">
        <f t="shared" si="99"/>
        <v>9.0000003576279006E-2</v>
      </c>
      <c r="Y272">
        <f t="shared" si="89"/>
        <v>0</v>
      </c>
      <c r="Z272" t="b">
        <f t="shared" si="100"/>
        <v>0</v>
      </c>
      <c r="AA272" t="b">
        <f t="shared" si="90"/>
        <v>0</v>
      </c>
      <c r="AB272">
        <v>0</v>
      </c>
      <c r="AD272" s="1">
        <v>570</v>
      </c>
      <c r="AE272" t="e">
        <f>VLOOKUP($AD272,excitation!$A$1:$CV$577,MATCH(C$2,excitation!$A$1:$CV$1,0),0)</f>
        <v>#N/A</v>
      </c>
      <c r="AF272" t="e">
        <f>VLOOKUP($AD272,emission!$A$1:$CV$577,MATCH($C$2,emission!$A$1:$CV$1,0),0)</f>
        <v>#N/A</v>
      </c>
      <c r="AG272">
        <f>VLOOKUP($AD272,excitation!$A$1:$CV$577,MATCH(C$3,excitation!$A$1:$CV$1,0),0)</f>
        <v>0</v>
      </c>
      <c r="AH272">
        <f>VLOOKUP($AD272,emission!$A$1:$CV$577,MATCH($C$3,emission!$A$1:$CV$1,0),0)</f>
        <v>0.1439</v>
      </c>
      <c r="AI272" t="e">
        <f>VLOOKUP($AD272,excitation!$A$1:$CV$577,MATCH(C$4,excitation!$A$1:$CV$1,0),0)</f>
        <v>#N/A</v>
      </c>
      <c r="AJ272" t="e">
        <f>VLOOKUP($AD272,emission!$A$1:$CV$577,MATCH($C$4,emission!$A$1:$CV$1,0),0)</f>
        <v>#N/A</v>
      </c>
      <c r="AK272">
        <f>VLOOKUP($AD272,excitation!$A$1:$CV$577,MATCH(C$5,excitation!$A$1:$CV$1,0),0)</f>
        <v>0</v>
      </c>
      <c r="AL272">
        <f>VLOOKUP($AD272,emission!$A$1:$CV$577,MATCH($C$5,emission!$A$1:$CV$1,0),0)</f>
        <v>0.2195</v>
      </c>
      <c r="AM272">
        <f>VLOOKUP($AD272,excitation!$A$1:$CV$577,MATCH(C$6,excitation!$A$1:$CV$1,0),0)</f>
        <v>4.58E-2</v>
      </c>
      <c r="AN272">
        <f>VLOOKUP($AD272,emission!$A$1:$CV$577,MATCH($C$6,emission!$A$1:$CV$1,0),0)</f>
        <v>0.70779999999999998</v>
      </c>
      <c r="AO272">
        <f>VLOOKUP($AD272,excitation!$A$1:$CV$577,MATCH(C$7,excitation!$A$1:$CV$1,0),0)</f>
        <v>0.2626</v>
      </c>
      <c r="AP272">
        <f>VLOOKUP($AD272,emission!$A$1:$CV$577,MATCH($C$7,emission!$A$1:$CV$1,0),0)</f>
        <v>0.97860000000000003</v>
      </c>
      <c r="AQ272">
        <f>VLOOKUP($AD272,excitation!$A$1:$CV$577,MATCH(C$8,excitation!$A$1:$CV$1,0),0)</f>
        <v>0.57410000000000005</v>
      </c>
      <c r="AR272">
        <f>VLOOKUP($AD272,emission!$A$1:$CV$577,MATCH($C$8,emission!$A$1:$CV$1,0),0)</f>
        <v>0</v>
      </c>
      <c r="AS272" t="e">
        <f>VLOOKUP($AD272,excitation!$A$1:$CV$577,MATCH(C$9,excitation!$A$1:$CV$1,0),0)</f>
        <v>#N/A</v>
      </c>
      <c r="AT272" t="e">
        <f>VLOOKUP($AD272,emission!$A$1:$CV$577,MATCH($C$9,emission!$A$1:$CV$1,0),0)</f>
        <v>#N/A</v>
      </c>
      <c r="AU272">
        <f>VLOOKUP($AD272,excitation!$A$1:$CV$577,MATCH(C$10,excitation!$A$1:$CV$1,0),0)</f>
        <v>9.0000003576279006E-2</v>
      </c>
      <c r="AV272">
        <f>VLOOKUP($AD272,emission!$A$1:$CV$577,MATCH($C$10,emission!$A$1:$CV$1,0),0)</f>
        <v>0</v>
      </c>
      <c r="AW272" t="e">
        <f>VLOOKUP($AD272,excitation!$A$1:$CV$577,MATCH(C$11,excitation!$A$1:$CV$1,0),0)</f>
        <v>#N/A</v>
      </c>
      <c r="AX272" t="e">
        <f>VLOOKUP($AD272,emission!$A$1:$CV$577,MATCH($C$11,emission!$A$1:$CV$1,0),0)</f>
        <v>#N/A</v>
      </c>
    </row>
    <row r="273" spans="7:50" x14ac:dyDescent="0.25">
      <c r="G273">
        <v>571</v>
      </c>
      <c r="H273" t="b">
        <f t="shared" si="91"/>
        <v>0</v>
      </c>
      <c r="I273" t="b">
        <f t="shared" si="81"/>
        <v>0</v>
      </c>
      <c r="J273">
        <f t="shared" si="92"/>
        <v>0</v>
      </c>
      <c r="K273">
        <f t="shared" si="82"/>
        <v>0.13930000000000001</v>
      </c>
      <c r="L273" t="b">
        <f t="shared" si="93"/>
        <v>0</v>
      </c>
      <c r="M273" t="b">
        <f t="shared" si="83"/>
        <v>0</v>
      </c>
      <c r="N273">
        <f t="shared" si="94"/>
        <v>0</v>
      </c>
      <c r="O273">
        <f t="shared" si="84"/>
        <v>0.2107</v>
      </c>
      <c r="P273">
        <f t="shared" si="95"/>
        <v>4.0599999999999997E-2</v>
      </c>
      <c r="Q273">
        <f t="shared" si="85"/>
        <v>0.68440000000000001</v>
      </c>
      <c r="R273">
        <f t="shared" si="96"/>
        <v>0.22650000000000001</v>
      </c>
      <c r="S273">
        <f t="shared" si="86"/>
        <v>0.96460000000000001</v>
      </c>
      <c r="T273">
        <f t="shared" si="97"/>
        <v>0.59219999999999995</v>
      </c>
      <c r="U273">
        <f t="shared" si="87"/>
        <v>0</v>
      </c>
      <c r="V273" t="b">
        <f t="shared" si="98"/>
        <v>0</v>
      </c>
      <c r="W273" t="b">
        <f t="shared" si="88"/>
        <v>0</v>
      </c>
      <c r="X273">
        <f t="shared" si="99"/>
        <v>9.0000003576279006E-2</v>
      </c>
      <c r="Y273">
        <f t="shared" si="89"/>
        <v>0</v>
      </c>
      <c r="Z273" t="b">
        <f t="shared" si="100"/>
        <v>0</v>
      </c>
      <c r="AA273" t="b">
        <f t="shared" si="90"/>
        <v>0</v>
      </c>
      <c r="AB273">
        <v>0</v>
      </c>
      <c r="AD273" s="1">
        <v>571</v>
      </c>
      <c r="AE273" t="e">
        <f>VLOOKUP($AD273,excitation!$A$1:$CV$577,MATCH(C$2,excitation!$A$1:$CV$1,0),0)</f>
        <v>#N/A</v>
      </c>
      <c r="AF273" t="e">
        <f>VLOOKUP($AD273,emission!$A$1:$CV$577,MATCH($C$2,emission!$A$1:$CV$1,0),0)</f>
        <v>#N/A</v>
      </c>
      <c r="AG273">
        <f>VLOOKUP($AD273,excitation!$A$1:$CV$577,MATCH(C$3,excitation!$A$1:$CV$1,0),0)</f>
        <v>0</v>
      </c>
      <c r="AH273">
        <f>VLOOKUP($AD273,emission!$A$1:$CV$577,MATCH($C$3,emission!$A$1:$CV$1,0),0)</f>
        <v>0.13930000000000001</v>
      </c>
      <c r="AI273" t="e">
        <f>VLOOKUP($AD273,excitation!$A$1:$CV$577,MATCH(C$4,excitation!$A$1:$CV$1,0),0)</f>
        <v>#N/A</v>
      </c>
      <c r="AJ273" t="e">
        <f>VLOOKUP($AD273,emission!$A$1:$CV$577,MATCH($C$4,emission!$A$1:$CV$1,0),0)</f>
        <v>#N/A</v>
      </c>
      <c r="AK273">
        <f>VLOOKUP($AD273,excitation!$A$1:$CV$577,MATCH(C$5,excitation!$A$1:$CV$1,0),0)</f>
        <v>0</v>
      </c>
      <c r="AL273">
        <f>VLOOKUP($AD273,emission!$A$1:$CV$577,MATCH($C$5,emission!$A$1:$CV$1,0),0)</f>
        <v>0.2107</v>
      </c>
      <c r="AM273">
        <f>VLOOKUP($AD273,excitation!$A$1:$CV$577,MATCH(C$6,excitation!$A$1:$CV$1,0),0)</f>
        <v>4.0599999999999997E-2</v>
      </c>
      <c r="AN273">
        <f>VLOOKUP($AD273,emission!$A$1:$CV$577,MATCH($C$6,emission!$A$1:$CV$1,0),0)</f>
        <v>0.68440000000000001</v>
      </c>
      <c r="AO273">
        <f>VLOOKUP($AD273,excitation!$A$1:$CV$577,MATCH(C$7,excitation!$A$1:$CV$1,0),0)</f>
        <v>0.22650000000000001</v>
      </c>
      <c r="AP273">
        <f>VLOOKUP($AD273,emission!$A$1:$CV$577,MATCH($C$7,emission!$A$1:$CV$1,0),0)</f>
        <v>0.96460000000000001</v>
      </c>
      <c r="AQ273">
        <f>VLOOKUP($AD273,excitation!$A$1:$CV$577,MATCH(C$8,excitation!$A$1:$CV$1,0),0)</f>
        <v>0.59219999999999995</v>
      </c>
      <c r="AR273">
        <f>VLOOKUP($AD273,emission!$A$1:$CV$577,MATCH($C$8,emission!$A$1:$CV$1,0),0)</f>
        <v>0</v>
      </c>
      <c r="AS273" t="e">
        <f>VLOOKUP($AD273,excitation!$A$1:$CV$577,MATCH(C$9,excitation!$A$1:$CV$1,0),0)</f>
        <v>#N/A</v>
      </c>
      <c r="AT273" t="e">
        <f>VLOOKUP($AD273,emission!$A$1:$CV$577,MATCH($C$9,emission!$A$1:$CV$1,0),0)</f>
        <v>#N/A</v>
      </c>
      <c r="AU273">
        <f>VLOOKUP($AD273,excitation!$A$1:$CV$577,MATCH(C$10,excitation!$A$1:$CV$1,0),0)</f>
        <v>9.0000003576279006E-2</v>
      </c>
      <c r="AV273">
        <f>VLOOKUP($AD273,emission!$A$1:$CV$577,MATCH($C$10,emission!$A$1:$CV$1,0),0)</f>
        <v>0</v>
      </c>
      <c r="AW273" t="e">
        <f>VLOOKUP($AD273,excitation!$A$1:$CV$577,MATCH(C$11,excitation!$A$1:$CV$1,0),0)</f>
        <v>#N/A</v>
      </c>
      <c r="AX273" t="e">
        <f>VLOOKUP($AD273,emission!$A$1:$CV$577,MATCH($C$11,emission!$A$1:$CV$1,0),0)</f>
        <v>#N/A</v>
      </c>
    </row>
    <row r="274" spans="7:50" x14ac:dyDescent="0.25">
      <c r="G274">
        <v>572</v>
      </c>
      <c r="H274" t="b">
        <f t="shared" si="91"/>
        <v>0</v>
      </c>
      <c r="I274" t="b">
        <f t="shared" si="81"/>
        <v>0</v>
      </c>
      <c r="J274">
        <f t="shared" si="92"/>
        <v>0</v>
      </c>
      <c r="K274">
        <f t="shared" si="82"/>
        <v>0.13400000000000001</v>
      </c>
      <c r="L274" t="b">
        <f t="shared" si="93"/>
        <v>0</v>
      </c>
      <c r="M274" t="b">
        <f t="shared" si="83"/>
        <v>0</v>
      </c>
      <c r="N274">
        <f t="shared" si="94"/>
        <v>0</v>
      </c>
      <c r="O274">
        <f t="shared" si="84"/>
        <v>0.2031</v>
      </c>
      <c r="P274">
        <f t="shared" si="95"/>
        <v>3.6400000000000002E-2</v>
      </c>
      <c r="Q274">
        <f t="shared" si="85"/>
        <v>0.66069999999999995</v>
      </c>
      <c r="R274">
        <f t="shared" si="96"/>
        <v>0.1951</v>
      </c>
      <c r="S274">
        <f t="shared" si="86"/>
        <v>0.94810000000000005</v>
      </c>
      <c r="T274">
        <f t="shared" si="97"/>
        <v>0.61609999999999998</v>
      </c>
      <c r="U274">
        <f t="shared" si="87"/>
        <v>0</v>
      </c>
      <c r="V274" t="b">
        <f t="shared" si="98"/>
        <v>0</v>
      </c>
      <c r="W274" t="b">
        <f t="shared" si="88"/>
        <v>0</v>
      </c>
      <c r="X274">
        <f t="shared" si="99"/>
        <v>0.10000000149012001</v>
      </c>
      <c r="Y274">
        <f t="shared" si="89"/>
        <v>0</v>
      </c>
      <c r="Z274" t="b">
        <f t="shared" si="100"/>
        <v>0</v>
      </c>
      <c r="AA274" t="b">
        <f t="shared" si="90"/>
        <v>0</v>
      </c>
      <c r="AB274">
        <v>0</v>
      </c>
      <c r="AD274" s="1">
        <v>572</v>
      </c>
      <c r="AE274" t="e">
        <f>VLOOKUP($AD274,excitation!$A$1:$CV$577,MATCH(C$2,excitation!$A$1:$CV$1,0),0)</f>
        <v>#N/A</v>
      </c>
      <c r="AF274" t="e">
        <f>VLOOKUP($AD274,emission!$A$1:$CV$577,MATCH($C$2,emission!$A$1:$CV$1,0),0)</f>
        <v>#N/A</v>
      </c>
      <c r="AG274">
        <f>VLOOKUP($AD274,excitation!$A$1:$CV$577,MATCH(C$3,excitation!$A$1:$CV$1,0),0)</f>
        <v>0</v>
      </c>
      <c r="AH274">
        <f>VLOOKUP($AD274,emission!$A$1:$CV$577,MATCH($C$3,emission!$A$1:$CV$1,0),0)</f>
        <v>0.13400000000000001</v>
      </c>
      <c r="AI274" t="e">
        <f>VLOOKUP($AD274,excitation!$A$1:$CV$577,MATCH(C$4,excitation!$A$1:$CV$1,0),0)</f>
        <v>#N/A</v>
      </c>
      <c r="AJ274" t="e">
        <f>VLOOKUP($AD274,emission!$A$1:$CV$577,MATCH($C$4,emission!$A$1:$CV$1,0),0)</f>
        <v>#N/A</v>
      </c>
      <c r="AK274">
        <f>VLOOKUP($AD274,excitation!$A$1:$CV$577,MATCH(C$5,excitation!$A$1:$CV$1,0),0)</f>
        <v>0</v>
      </c>
      <c r="AL274">
        <f>VLOOKUP($AD274,emission!$A$1:$CV$577,MATCH($C$5,emission!$A$1:$CV$1,0),0)</f>
        <v>0.2031</v>
      </c>
      <c r="AM274">
        <f>VLOOKUP($AD274,excitation!$A$1:$CV$577,MATCH(C$6,excitation!$A$1:$CV$1,0),0)</f>
        <v>3.6400000000000002E-2</v>
      </c>
      <c r="AN274">
        <f>VLOOKUP($AD274,emission!$A$1:$CV$577,MATCH($C$6,emission!$A$1:$CV$1,0),0)</f>
        <v>0.66069999999999995</v>
      </c>
      <c r="AO274">
        <f>VLOOKUP($AD274,excitation!$A$1:$CV$577,MATCH(C$7,excitation!$A$1:$CV$1,0),0)</f>
        <v>0.1951</v>
      </c>
      <c r="AP274">
        <f>VLOOKUP($AD274,emission!$A$1:$CV$577,MATCH($C$7,emission!$A$1:$CV$1,0),0)</f>
        <v>0.94810000000000005</v>
      </c>
      <c r="AQ274">
        <f>VLOOKUP($AD274,excitation!$A$1:$CV$577,MATCH(C$8,excitation!$A$1:$CV$1,0),0)</f>
        <v>0.61609999999999998</v>
      </c>
      <c r="AR274">
        <f>VLOOKUP($AD274,emission!$A$1:$CV$577,MATCH($C$8,emission!$A$1:$CV$1,0),0)</f>
        <v>0</v>
      </c>
      <c r="AS274" t="e">
        <f>VLOOKUP($AD274,excitation!$A$1:$CV$577,MATCH(C$9,excitation!$A$1:$CV$1,0),0)</f>
        <v>#N/A</v>
      </c>
      <c r="AT274" t="e">
        <f>VLOOKUP($AD274,emission!$A$1:$CV$577,MATCH($C$9,emission!$A$1:$CV$1,0),0)</f>
        <v>#N/A</v>
      </c>
      <c r="AU274">
        <f>VLOOKUP($AD274,excitation!$A$1:$CV$577,MATCH(C$10,excitation!$A$1:$CV$1,0),0)</f>
        <v>0.10000000149012001</v>
      </c>
      <c r="AV274">
        <f>VLOOKUP($AD274,emission!$A$1:$CV$577,MATCH($C$10,emission!$A$1:$CV$1,0),0)</f>
        <v>0</v>
      </c>
      <c r="AW274" t="e">
        <f>VLOOKUP($AD274,excitation!$A$1:$CV$577,MATCH(C$11,excitation!$A$1:$CV$1,0),0)</f>
        <v>#N/A</v>
      </c>
      <c r="AX274" t="e">
        <f>VLOOKUP($AD274,emission!$A$1:$CV$577,MATCH($C$11,emission!$A$1:$CV$1,0),0)</f>
        <v>#N/A</v>
      </c>
    </row>
    <row r="275" spans="7:50" x14ac:dyDescent="0.25">
      <c r="G275">
        <v>573</v>
      </c>
      <c r="H275" t="b">
        <f t="shared" si="91"/>
        <v>0</v>
      </c>
      <c r="I275" t="b">
        <f t="shared" si="81"/>
        <v>0</v>
      </c>
      <c r="J275">
        <f t="shared" si="92"/>
        <v>0</v>
      </c>
      <c r="K275">
        <f t="shared" si="82"/>
        <v>0.1318</v>
      </c>
      <c r="L275" t="b">
        <f t="shared" si="93"/>
        <v>0</v>
      </c>
      <c r="M275" t="b">
        <f t="shared" si="83"/>
        <v>0</v>
      </c>
      <c r="N275">
        <f t="shared" si="94"/>
        <v>0</v>
      </c>
      <c r="O275">
        <f t="shared" si="84"/>
        <v>0.19489999999999999</v>
      </c>
      <c r="P275">
        <f t="shared" si="95"/>
        <v>3.2300000000000002E-2</v>
      </c>
      <c r="Q275">
        <f t="shared" si="85"/>
        <v>0.63970000000000005</v>
      </c>
      <c r="R275">
        <f t="shared" si="96"/>
        <v>0.16689999999999999</v>
      </c>
      <c r="S275">
        <f t="shared" si="86"/>
        <v>0.92649999999999999</v>
      </c>
      <c r="T275">
        <f t="shared" si="97"/>
        <v>0.6381</v>
      </c>
      <c r="U275">
        <f t="shared" si="87"/>
        <v>0</v>
      </c>
      <c r="V275" t="b">
        <f t="shared" si="98"/>
        <v>0</v>
      </c>
      <c r="W275" t="b">
        <f t="shared" si="88"/>
        <v>0</v>
      </c>
      <c r="X275">
        <f t="shared" si="99"/>
        <v>0.10000000149012001</v>
      </c>
      <c r="Y275">
        <f t="shared" si="89"/>
        <v>0</v>
      </c>
      <c r="Z275" t="b">
        <f t="shared" si="100"/>
        <v>0</v>
      </c>
      <c r="AA275" t="b">
        <f t="shared" si="90"/>
        <v>0</v>
      </c>
      <c r="AB275">
        <v>0</v>
      </c>
      <c r="AD275" s="1">
        <v>573</v>
      </c>
      <c r="AE275" t="e">
        <f>VLOOKUP($AD275,excitation!$A$1:$CV$577,MATCH(C$2,excitation!$A$1:$CV$1,0),0)</f>
        <v>#N/A</v>
      </c>
      <c r="AF275" t="e">
        <f>VLOOKUP($AD275,emission!$A$1:$CV$577,MATCH($C$2,emission!$A$1:$CV$1,0),0)</f>
        <v>#N/A</v>
      </c>
      <c r="AG275">
        <f>VLOOKUP($AD275,excitation!$A$1:$CV$577,MATCH(C$3,excitation!$A$1:$CV$1,0),0)</f>
        <v>0</v>
      </c>
      <c r="AH275">
        <f>VLOOKUP($AD275,emission!$A$1:$CV$577,MATCH($C$3,emission!$A$1:$CV$1,0),0)</f>
        <v>0.1318</v>
      </c>
      <c r="AI275" t="e">
        <f>VLOOKUP($AD275,excitation!$A$1:$CV$577,MATCH(C$4,excitation!$A$1:$CV$1,0),0)</f>
        <v>#N/A</v>
      </c>
      <c r="AJ275" t="e">
        <f>VLOOKUP($AD275,emission!$A$1:$CV$577,MATCH($C$4,emission!$A$1:$CV$1,0),0)</f>
        <v>#N/A</v>
      </c>
      <c r="AK275">
        <f>VLOOKUP($AD275,excitation!$A$1:$CV$577,MATCH(C$5,excitation!$A$1:$CV$1,0),0)</f>
        <v>0</v>
      </c>
      <c r="AL275">
        <f>VLOOKUP($AD275,emission!$A$1:$CV$577,MATCH($C$5,emission!$A$1:$CV$1,0),0)</f>
        <v>0.19489999999999999</v>
      </c>
      <c r="AM275">
        <f>VLOOKUP($AD275,excitation!$A$1:$CV$577,MATCH(C$6,excitation!$A$1:$CV$1,0),0)</f>
        <v>3.2300000000000002E-2</v>
      </c>
      <c r="AN275">
        <f>VLOOKUP($AD275,emission!$A$1:$CV$577,MATCH($C$6,emission!$A$1:$CV$1,0),0)</f>
        <v>0.63970000000000005</v>
      </c>
      <c r="AO275">
        <f>VLOOKUP($AD275,excitation!$A$1:$CV$577,MATCH(C$7,excitation!$A$1:$CV$1,0),0)</f>
        <v>0.16689999999999999</v>
      </c>
      <c r="AP275">
        <f>VLOOKUP($AD275,emission!$A$1:$CV$577,MATCH($C$7,emission!$A$1:$CV$1,0),0)</f>
        <v>0.92649999999999999</v>
      </c>
      <c r="AQ275">
        <f>VLOOKUP($AD275,excitation!$A$1:$CV$577,MATCH(C$8,excitation!$A$1:$CV$1,0),0)</f>
        <v>0.6381</v>
      </c>
      <c r="AR275">
        <f>VLOOKUP($AD275,emission!$A$1:$CV$577,MATCH($C$8,emission!$A$1:$CV$1,0),0)</f>
        <v>0</v>
      </c>
      <c r="AS275" t="e">
        <f>VLOOKUP($AD275,excitation!$A$1:$CV$577,MATCH(C$9,excitation!$A$1:$CV$1,0),0)</f>
        <v>#N/A</v>
      </c>
      <c r="AT275" t="e">
        <f>VLOOKUP($AD275,emission!$A$1:$CV$577,MATCH($C$9,emission!$A$1:$CV$1,0),0)</f>
        <v>#N/A</v>
      </c>
      <c r="AU275">
        <f>VLOOKUP($AD275,excitation!$A$1:$CV$577,MATCH(C$10,excitation!$A$1:$CV$1,0),0)</f>
        <v>0.10000000149012001</v>
      </c>
      <c r="AV275">
        <f>VLOOKUP($AD275,emission!$A$1:$CV$577,MATCH($C$10,emission!$A$1:$CV$1,0),0)</f>
        <v>0</v>
      </c>
      <c r="AW275" t="e">
        <f>VLOOKUP($AD275,excitation!$A$1:$CV$577,MATCH(C$11,excitation!$A$1:$CV$1,0),0)</f>
        <v>#N/A</v>
      </c>
      <c r="AX275" t="e">
        <f>VLOOKUP($AD275,emission!$A$1:$CV$577,MATCH($C$11,emission!$A$1:$CV$1,0),0)</f>
        <v>#N/A</v>
      </c>
    </row>
    <row r="276" spans="7:50" x14ac:dyDescent="0.25">
      <c r="G276">
        <v>574</v>
      </c>
      <c r="H276" t="b">
        <f t="shared" si="91"/>
        <v>0</v>
      </c>
      <c r="I276" t="b">
        <f t="shared" si="81"/>
        <v>0</v>
      </c>
      <c r="J276">
        <f t="shared" si="92"/>
        <v>0</v>
      </c>
      <c r="K276">
        <f t="shared" si="82"/>
        <v>0.1293</v>
      </c>
      <c r="L276" t="b">
        <f t="shared" si="93"/>
        <v>0</v>
      </c>
      <c r="M276" t="b">
        <f t="shared" si="83"/>
        <v>0</v>
      </c>
      <c r="N276">
        <f t="shared" si="94"/>
        <v>0</v>
      </c>
      <c r="O276">
        <f t="shared" si="84"/>
        <v>0.188</v>
      </c>
      <c r="P276">
        <f t="shared" si="95"/>
        <v>2.8899999999999999E-2</v>
      </c>
      <c r="Q276">
        <f t="shared" si="85"/>
        <v>0.61970000000000003</v>
      </c>
      <c r="R276">
        <f t="shared" si="96"/>
        <v>0.14299999999999999</v>
      </c>
      <c r="S276">
        <f t="shared" si="86"/>
        <v>0.88900000000000001</v>
      </c>
      <c r="T276">
        <f t="shared" si="97"/>
        <v>0.66420000000000001</v>
      </c>
      <c r="U276">
        <f t="shared" si="87"/>
        <v>0</v>
      </c>
      <c r="V276" t="b">
        <f t="shared" si="98"/>
        <v>0</v>
      </c>
      <c r="W276" t="b">
        <f t="shared" si="88"/>
        <v>0</v>
      </c>
      <c r="X276">
        <f t="shared" si="99"/>
        <v>0.10000000149012001</v>
      </c>
      <c r="Y276">
        <f t="shared" si="89"/>
        <v>0</v>
      </c>
      <c r="Z276" t="b">
        <f t="shared" si="100"/>
        <v>0</v>
      </c>
      <c r="AA276" t="b">
        <f t="shared" si="90"/>
        <v>0</v>
      </c>
      <c r="AB276">
        <v>0</v>
      </c>
      <c r="AD276" s="1">
        <v>574</v>
      </c>
      <c r="AE276" t="e">
        <f>VLOOKUP($AD276,excitation!$A$1:$CV$577,MATCH(C$2,excitation!$A$1:$CV$1,0),0)</f>
        <v>#N/A</v>
      </c>
      <c r="AF276" t="e">
        <f>VLOOKUP($AD276,emission!$A$1:$CV$577,MATCH($C$2,emission!$A$1:$CV$1,0),0)</f>
        <v>#N/A</v>
      </c>
      <c r="AG276">
        <f>VLOOKUP($AD276,excitation!$A$1:$CV$577,MATCH(C$3,excitation!$A$1:$CV$1,0),0)</f>
        <v>0</v>
      </c>
      <c r="AH276">
        <f>VLOOKUP($AD276,emission!$A$1:$CV$577,MATCH($C$3,emission!$A$1:$CV$1,0),0)</f>
        <v>0.1293</v>
      </c>
      <c r="AI276" t="e">
        <f>VLOOKUP($AD276,excitation!$A$1:$CV$577,MATCH(C$4,excitation!$A$1:$CV$1,0),0)</f>
        <v>#N/A</v>
      </c>
      <c r="AJ276" t="e">
        <f>VLOOKUP($AD276,emission!$A$1:$CV$577,MATCH($C$4,emission!$A$1:$CV$1,0),0)</f>
        <v>#N/A</v>
      </c>
      <c r="AK276">
        <f>VLOOKUP($AD276,excitation!$A$1:$CV$577,MATCH(C$5,excitation!$A$1:$CV$1,0),0)</f>
        <v>0</v>
      </c>
      <c r="AL276">
        <f>VLOOKUP($AD276,emission!$A$1:$CV$577,MATCH($C$5,emission!$A$1:$CV$1,0),0)</f>
        <v>0.188</v>
      </c>
      <c r="AM276">
        <f>VLOOKUP($AD276,excitation!$A$1:$CV$577,MATCH(C$6,excitation!$A$1:$CV$1,0),0)</f>
        <v>2.8899999999999999E-2</v>
      </c>
      <c r="AN276">
        <f>VLOOKUP($AD276,emission!$A$1:$CV$577,MATCH($C$6,emission!$A$1:$CV$1,0),0)</f>
        <v>0.61970000000000003</v>
      </c>
      <c r="AO276">
        <f>VLOOKUP($AD276,excitation!$A$1:$CV$577,MATCH(C$7,excitation!$A$1:$CV$1,0),0)</f>
        <v>0.14299999999999999</v>
      </c>
      <c r="AP276">
        <f>VLOOKUP($AD276,emission!$A$1:$CV$577,MATCH($C$7,emission!$A$1:$CV$1,0),0)</f>
        <v>0.88900000000000001</v>
      </c>
      <c r="AQ276">
        <f>VLOOKUP($AD276,excitation!$A$1:$CV$577,MATCH(C$8,excitation!$A$1:$CV$1,0),0)</f>
        <v>0.66420000000000001</v>
      </c>
      <c r="AR276">
        <f>VLOOKUP($AD276,emission!$A$1:$CV$577,MATCH($C$8,emission!$A$1:$CV$1,0),0)</f>
        <v>0</v>
      </c>
      <c r="AS276" t="e">
        <f>VLOOKUP($AD276,excitation!$A$1:$CV$577,MATCH(C$9,excitation!$A$1:$CV$1,0),0)</f>
        <v>#N/A</v>
      </c>
      <c r="AT276" t="e">
        <f>VLOOKUP($AD276,emission!$A$1:$CV$577,MATCH($C$9,emission!$A$1:$CV$1,0),0)</f>
        <v>#N/A</v>
      </c>
      <c r="AU276">
        <f>VLOOKUP($AD276,excitation!$A$1:$CV$577,MATCH(C$10,excitation!$A$1:$CV$1,0),0)</f>
        <v>0.10000000149012001</v>
      </c>
      <c r="AV276">
        <f>VLOOKUP($AD276,emission!$A$1:$CV$577,MATCH($C$10,emission!$A$1:$CV$1,0),0)</f>
        <v>0</v>
      </c>
      <c r="AW276" t="e">
        <f>VLOOKUP($AD276,excitation!$A$1:$CV$577,MATCH(C$11,excitation!$A$1:$CV$1,0),0)</f>
        <v>#N/A</v>
      </c>
      <c r="AX276" t="e">
        <f>VLOOKUP($AD276,emission!$A$1:$CV$577,MATCH($C$11,emission!$A$1:$CV$1,0),0)</f>
        <v>#N/A</v>
      </c>
    </row>
    <row r="277" spans="7:50" x14ac:dyDescent="0.25">
      <c r="G277">
        <v>575</v>
      </c>
      <c r="H277" t="b">
        <f t="shared" si="91"/>
        <v>0</v>
      </c>
      <c r="I277" t="b">
        <f t="shared" si="81"/>
        <v>0</v>
      </c>
      <c r="J277">
        <f t="shared" si="92"/>
        <v>0</v>
      </c>
      <c r="K277">
        <f t="shared" si="82"/>
        <v>0.1244</v>
      </c>
      <c r="L277" t="b">
        <f t="shared" si="93"/>
        <v>0</v>
      </c>
      <c r="M277" t="b">
        <f t="shared" si="83"/>
        <v>0</v>
      </c>
      <c r="N277">
        <f t="shared" si="94"/>
        <v>0</v>
      </c>
      <c r="O277">
        <f t="shared" si="84"/>
        <v>0.18160000000000001</v>
      </c>
      <c r="P277">
        <f t="shared" si="95"/>
        <v>2.58E-2</v>
      </c>
      <c r="Q277">
        <f t="shared" si="85"/>
        <v>0.59689999999999999</v>
      </c>
      <c r="R277">
        <f t="shared" si="96"/>
        <v>0.12330000000000001</v>
      </c>
      <c r="S277">
        <f t="shared" si="86"/>
        <v>0.86219999999999997</v>
      </c>
      <c r="T277">
        <f t="shared" si="97"/>
        <v>0.68859999999999999</v>
      </c>
      <c r="U277">
        <f t="shared" si="87"/>
        <v>0</v>
      </c>
      <c r="V277" t="b">
        <f t="shared" si="98"/>
        <v>0</v>
      </c>
      <c r="W277" t="b">
        <f t="shared" si="88"/>
        <v>0</v>
      </c>
      <c r="X277">
        <f t="shared" si="99"/>
        <v>0.10999999940395</v>
      </c>
      <c r="Y277">
        <f t="shared" si="89"/>
        <v>0</v>
      </c>
      <c r="Z277" t="b">
        <f t="shared" si="100"/>
        <v>0</v>
      </c>
      <c r="AA277" t="b">
        <f t="shared" si="90"/>
        <v>0</v>
      </c>
      <c r="AB277">
        <v>0</v>
      </c>
      <c r="AD277" s="1">
        <v>575</v>
      </c>
      <c r="AE277" t="e">
        <f>VLOOKUP($AD277,excitation!$A$1:$CV$577,MATCH(C$2,excitation!$A$1:$CV$1,0),0)</f>
        <v>#N/A</v>
      </c>
      <c r="AF277" t="e">
        <f>VLOOKUP($AD277,emission!$A$1:$CV$577,MATCH($C$2,emission!$A$1:$CV$1,0),0)</f>
        <v>#N/A</v>
      </c>
      <c r="AG277">
        <f>VLOOKUP($AD277,excitation!$A$1:$CV$577,MATCH(C$3,excitation!$A$1:$CV$1,0),0)</f>
        <v>0</v>
      </c>
      <c r="AH277">
        <f>VLOOKUP($AD277,emission!$A$1:$CV$577,MATCH($C$3,emission!$A$1:$CV$1,0),0)</f>
        <v>0.1244</v>
      </c>
      <c r="AI277" t="e">
        <f>VLOOKUP($AD277,excitation!$A$1:$CV$577,MATCH(C$4,excitation!$A$1:$CV$1,0),0)</f>
        <v>#N/A</v>
      </c>
      <c r="AJ277" t="e">
        <f>VLOOKUP($AD277,emission!$A$1:$CV$577,MATCH($C$4,emission!$A$1:$CV$1,0),0)</f>
        <v>#N/A</v>
      </c>
      <c r="AK277">
        <f>VLOOKUP($AD277,excitation!$A$1:$CV$577,MATCH(C$5,excitation!$A$1:$CV$1,0),0)</f>
        <v>0</v>
      </c>
      <c r="AL277">
        <f>VLOOKUP($AD277,emission!$A$1:$CV$577,MATCH($C$5,emission!$A$1:$CV$1,0),0)</f>
        <v>0.18160000000000001</v>
      </c>
      <c r="AM277">
        <f>VLOOKUP($AD277,excitation!$A$1:$CV$577,MATCH(C$6,excitation!$A$1:$CV$1,0),0)</f>
        <v>2.58E-2</v>
      </c>
      <c r="AN277">
        <f>VLOOKUP($AD277,emission!$A$1:$CV$577,MATCH($C$6,emission!$A$1:$CV$1,0),0)</f>
        <v>0.59689999999999999</v>
      </c>
      <c r="AO277">
        <f>VLOOKUP($AD277,excitation!$A$1:$CV$577,MATCH(C$7,excitation!$A$1:$CV$1,0),0)</f>
        <v>0.12330000000000001</v>
      </c>
      <c r="AP277">
        <f>VLOOKUP($AD277,emission!$A$1:$CV$577,MATCH($C$7,emission!$A$1:$CV$1,0),0)</f>
        <v>0.86219999999999997</v>
      </c>
      <c r="AQ277">
        <f>VLOOKUP($AD277,excitation!$A$1:$CV$577,MATCH(C$8,excitation!$A$1:$CV$1,0),0)</f>
        <v>0.68859999999999999</v>
      </c>
      <c r="AR277">
        <f>VLOOKUP($AD277,emission!$A$1:$CV$577,MATCH($C$8,emission!$A$1:$CV$1,0),0)</f>
        <v>0</v>
      </c>
      <c r="AS277" t="e">
        <f>VLOOKUP($AD277,excitation!$A$1:$CV$577,MATCH(C$9,excitation!$A$1:$CV$1,0),0)</f>
        <v>#N/A</v>
      </c>
      <c r="AT277" t="e">
        <f>VLOOKUP($AD277,emission!$A$1:$CV$577,MATCH($C$9,emission!$A$1:$CV$1,0),0)</f>
        <v>#N/A</v>
      </c>
      <c r="AU277">
        <f>VLOOKUP($AD277,excitation!$A$1:$CV$577,MATCH(C$10,excitation!$A$1:$CV$1,0),0)</f>
        <v>0.10999999940395</v>
      </c>
      <c r="AV277">
        <f>VLOOKUP($AD277,emission!$A$1:$CV$577,MATCH($C$10,emission!$A$1:$CV$1,0),0)</f>
        <v>0</v>
      </c>
      <c r="AW277" t="e">
        <f>VLOOKUP($AD277,excitation!$A$1:$CV$577,MATCH(C$11,excitation!$A$1:$CV$1,0),0)</f>
        <v>#N/A</v>
      </c>
      <c r="AX277" t="e">
        <f>VLOOKUP($AD277,emission!$A$1:$CV$577,MATCH($C$11,emission!$A$1:$CV$1,0),0)</f>
        <v>#N/A</v>
      </c>
    </row>
    <row r="278" spans="7:50" x14ac:dyDescent="0.25">
      <c r="G278">
        <v>576</v>
      </c>
      <c r="H278" t="b">
        <f t="shared" si="91"/>
        <v>0</v>
      </c>
      <c r="I278" t="b">
        <f t="shared" si="81"/>
        <v>0</v>
      </c>
      <c r="J278">
        <f t="shared" si="92"/>
        <v>0</v>
      </c>
      <c r="K278">
        <f t="shared" si="82"/>
        <v>0.124</v>
      </c>
      <c r="L278" t="b">
        <f t="shared" si="93"/>
        <v>0</v>
      </c>
      <c r="M278" t="b">
        <f t="shared" si="83"/>
        <v>0</v>
      </c>
      <c r="N278">
        <f t="shared" si="94"/>
        <v>0</v>
      </c>
      <c r="O278">
        <f t="shared" si="84"/>
        <v>0.17399999999999999</v>
      </c>
      <c r="P278">
        <f t="shared" si="95"/>
        <v>2.3599999999999999E-2</v>
      </c>
      <c r="Q278">
        <f t="shared" si="85"/>
        <v>0.57899999999999996</v>
      </c>
      <c r="R278">
        <f t="shared" si="96"/>
        <v>0.10340000000000001</v>
      </c>
      <c r="S278">
        <f t="shared" si="86"/>
        <v>0.83609999999999995</v>
      </c>
      <c r="T278">
        <f t="shared" si="97"/>
        <v>0.71750000000000003</v>
      </c>
      <c r="U278">
        <f t="shared" si="87"/>
        <v>0</v>
      </c>
      <c r="V278" t="b">
        <f t="shared" si="98"/>
        <v>0</v>
      </c>
      <c r="W278" t="b">
        <f t="shared" si="88"/>
        <v>0</v>
      </c>
      <c r="X278">
        <f t="shared" si="99"/>
        <v>0.10999999940395</v>
      </c>
      <c r="Y278">
        <f t="shared" si="89"/>
        <v>0</v>
      </c>
      <c r="Z278" t="b">
        <f t="shared" si="100"/>
        <v>0</v>
      </c>
      <c r="AA278" t="b">
        <f t="shared" si="90"/>
        <v>0</v>
      </c>
      <c r="AB278">
        <v>0</v>
      </c>
      <c r="AD278" s="1">
        <v>576</v>
      </c>
      <c r="AE278" t="e">
        <f>VLOOKUP($AD278,excitation!$A$1:$CV$577,MATCH(C$2,excitation!$A$1:$CV$1,0),0)</f>
        <v>#N/A</v>
      </c>
      <c r="AF278" t="e">
        <f>VLOOKUP($AD278,emission!$A$1:$CV$577,MATCH($C$2,emission!$A$1:$CV$1,0),0)</f>
        <v>#N/A</v>
      </c>
      <c r="AG278">
        <f>VLOOKUP($AD278,excitation!$A$1:$CV$577,MATCH(C$3,excitation!$A$1:$CV$1,0),0)</f>
        <v>0</v>
      </c>
      <c r="AH278">
        <f>VLOOKUP($AD278,emission!$A$1:$CV$577,MATCH($C$3,emission!$A$1:$CV$1,0),0)</f>
        <v>0.124</v>
      </c>
      <c r="AI278" t="e">
        <f>VLOOKUP($AD278,excitation!$A$1:$CV$577,MATCH(C$4,excitation!$A$1:$CV$1,0),0)</f>
        <v>#N/A</v>
      </c>
      <c r="AJ278" t="e">
        <f>VLOOKUP($AD278,emission!$A$1:$CV$577,MATCH($C$4,emission!$A$1:$CV$1,0),0)</f>
        <v>#N/A</v>
      </c>
      <c r="AK278">
        <f>VLOOKUP($AD278,excitation!$A$1:$CV$577,MATCH(C$5,excitation!$A$1:$CV$1,0),0)</f>
        <v>0</v>
      </c>
      <c r="AL278">
        <f>VLOOKUP($AD278,emission!$A$1:$CV$577,MATCH($C$5,emission!$A$1:$CV$1,0),0)</f>
        <v>0.17399999999999999</v>
      </c>
      <c r="AM278">
        <f>VLOOKUP($AD278,excitation!$A$1:$CV$577,MATCH(C$6,excitation!$A$1:$CV$1,0),0)</f>
        <v>2.3599999999999999E-2</v>
      </c>
      <c r="AN278">
        <f>VLOOKUP($AD278,emission!$A$1:$CV$577,MATCH($C$6,emission!$A$1:$CV$1,0),0)</f>
        <v>0.57899999999999996</v>
      </c>
      <c r="AO278">
        <f>VLOOKUP($AD278,excitation!$A$1:$CV$577,MATCH(C$7,excitation!$A$1:$CV$1,0),0)</f>
        <v>0.10340000000000001</v>
      </c>
      <c r="AP278">
        <f>VLOOKUP($AD278,emission!$A$1:$CV$577,MATCH($C$7,emission!$A$1:$CV$1,0),0)</f>
        <v>0.83609999999999995</v>
      </c>
      <c r="AQ278">
        <f>VLOOKUP($AD278,excitation!$A$1:$CV$577,MATCH(C$8,excitation!$A$1:$CV$1,0),0)</f>
        <v>0.71750000000000003</v>
      </c>
      <c r="AR278">
        <f>VLOOKUP($AD278,emission!$A$1:$CV$577,MATCH($C$8,emission!$A$1:$CV$1,0),0)</f>
        <v>0</v>
      </c>
      <c r="AS278" t="e">
        <f>VLOOKUP($AD278,excitation!$A$1:$CV$577,MATCH(C$9,excitation!$A$1:$CV$1,0),0)</f>
        <v>#N/A</v>
      </c>
      <c r="AT278" t="e">
        <f>VLOOKUP($AD278,emission!$A$1:$CV$577,MATCH($C$9,emission!$A$1:$CV$1,0),0)</f>
        <v>#N/A</v>
      </c>
      <c r="AU278">
        <f>VLOOKUP($AD278,excitation!$A$1:$CV$577,MATCH(C$10,excitation!$A$1:$CV$1,0),0)</f>
        <v>0.10999999940395</v>
      </c>
      <c r="AV278">
        <f>VLOOKUP($AD278,emission!$A$1:$CV$577,MATCH($C$10,emission!$A$1:$CV$1,0),0)</f>
        <v>0</v>
      </c>
      <c r="AW278" t="e">
        <f>VLOOKUP($AD278,excitation!$A$1:$CV$577,MATCH(C$11,excitation!$A$1:$CV$1,0),0)</f>
        <v>#N/A</v>
      </c>
      <c r="AX278" t="e">
        <f>VLOOKUP($AD278,emission!$A$1:$CV$577,MATCH($C$11,emission!$A$1:$CV$1,0),0)</f>
        <v>#N/A</v>
      </c>
    </row>
    <row r="279" spans="7:50" x14ac:dyDescent="0.25">
      <c r="G279">
        <v>577</v>
      </c>
      <c r="H279" t="b">
        <f t="shared" si="91"/>
        <v>0</v>
      </c>
      <c r="I279" t="b">
        <f t="shared" si="81"/>
        <v>0</v>
      </c>
      <c r="J279">
        <f t="shared" si="92"/>
        <v>0</v>
      </c>
      <c r="K279">
        <f t="shared" si="82"/>
        <v>0.12</v>
      </c>
      <c r="L279" t="b">
        <f t="shared" si="93"/>
        <v>0</v>
      </c>
      <c r="M279" t="b">
        <f t="shared" si="83"/>
        <v>0</v>
      </c>
      <c r="N279">
        <f t="shared" si="94"/>
        <v>0</v>
      </c>
      <c r="O279">
        <f t="shared" si="84"/>
        <v>0.1673</v>
      </c>
      <c r="P279">
        <f t="shared" si="95"/>
        <v>2.1100000000000001E-2</v>
      </c>
      <c r="Q279">
        <f t="shared" si="85"/>
        <v>0.56420000000000003</v>
      </c>
      <c r="R279">
        <f t="shared" si="96"/>
        <v>8.8599999999999998E-2</v>
      </c>
      <c r="S279">
        <f t="shared" si="86"/>
        <v>0.79920000000000002</v>
      </c>
      <c r="T279">
        <f t="shared" si="97"/>
        <v>0.74509999999999998</v>
      </c>
      <c r="U279">
        <f t="shared" si="87"/>
        <v>0</v>
      </c>
      <c r="V279" t="b">
        <f t="shared" si="98"/>
        <v>0</v>
      </c>
      <c r="W279" t="b">
        <f t="shared" si="88"/>
        <v>0</v>
      </c>
      <c r="X279">
        <f t="shared" si="99"/>
        <v>0.11999999731779</v>
      </c>
      <c r="Y279">
        <f t="shared" si="89"/>
        <v>0</v>
      </c>
      <c r="Z279" t="b">
        <f t="shared" si="100"/>
        <v>0</v>
      </c>
      <c r="AA279" t="b">
        <f t="shared" si="90"/>
        <v>0</v>
      </c>
      <c r="AB279">
        <v>0</v>
      </c>
      <c r="AD279" s="1">
        <v>577</v>
      </c>
      <c r="AE279" t="e">
        <f>VLOOKUP($AD279,excitation!$A$1:$CV$577,MATCH(C$2,excitation!$A$1:$CV$1,0),0)</f>
        <v>#N/A</v>
      </c>
      <c r="AF279" t="e">
        <f>VLOOKUP($AD279,emission!$A$1:$CV$577,MATCH($C$2,emission!$A$1:$CV$1,0),0)</f>
        <v>#N/A</v>
      </c>
      <c r="AG279">
        <f>VLOOKUP($AD279,excitation!$A$1:$CV$577,MATCH(C$3,excitation!$A$1:$CV$1,0),0)</f>
        <v>0</v>
      </c>
      <c r="AH279">
        <f>VLOOKUP($AD279,emission!$A$1:$CV$577,MATCH($C$3,emission!$A$1:$CV$1,0),0)</f>
        <v>0.12</v>
      </c>
      <c r="AI279" t="e">
        <f>VLOOKUP($AD279,excitation!$A$1:$CV$577,MATCH(C$4,excitation!$A$1:$CV$1,0),0)</f>
        <v>#N/A</v>
      </c>
      <c r="AJ279" t="e">
        <f>VLOOKUP($AD279,emission!$A$1:$CV$577,MATCH($C$4,emission!$A$1:$CV$1,0),0)</f>
        <v>#N/A</v>
      </c>
      <c r="AK279">
        <f>VLOOKUP($AD279,excitation!$A$1:$CV$577,MATCH(C$5,excitation!$A$1:$CV$1,0),0)</f>
        <v>0</v>
      </c>
      <c r="AL279">
        <f>VLOOKUP($AD279,emission!$A$1:$CV$577,MATCH($C$5,emission!$A$1:$CV$1,0),0)</f>
        <v>0.1673</v>
      </c>
      <c r="AM279">
        <f>VLOOKUP($AD279,excitation!$A$1:$CV$577,MATCH(C$6,excitation!$A$1:$CV$1,0),0)</f>
        <v>2.1100000000000001E-2</v>
      </c>
      <c r="AN279">
        <f>VLOOKUP($AD279,emission!$A$1:$CV$577,MATCH($C$6,emission!$A$1:$CV$1,0),0)</f>
        <v>0.56420000000000003</v>
      </c>
      <c r="AO279">
        <f>VLOOKUP($AD279,excitation!$A$1:$CV$577,MATCH(C$7,excitation!$A$1:$CV$1,0),0)</f>
        <v>8.8599999999999998E-2</v>
      </c>
      <c r="AP279">
        <f>VLOOKUP($AD279,emission!$A$1:$CV$577,MATCH($C$7,emission!$A$1:$CV$1,0),0)</f>
        <v>0.79920000000000002</v>
      </c>
      <c r="AQ279">
        <f>VLOOKUP($AD279,excitation!$A$1:$CV$577,MATCH(C$8,excitation!$A$1:$CV$1,0),0)</f>
        <v>0.74509999999999998</v>
      </c>
      <c r="AR279">
        <f>VLOOKUP($AD279,emission!$A$1:$CV$577,MATCH($C$8,emission!$A$1:$CV$1,0),0)</f>
        <v>0</v>
      </c>
      <c r="AS279" t="e">
        <f>VLOOKUP($AD279,excitation!$A$1:$CV$577,MATCH(C$9,excitation!$A$1:$CV$1,0),0)</f>
        <v>#N/A</v>
      </c>
      <c r="AT279" t="e">
        <f>VLOOKUP($AD279,emission!$A$1:$CV$577,MATCH($C$9,emission!$A$1:$CV$1,0),0)</f>
        <v>#N/A</v>
      </c>
      <c r="AU279">
        <f>VLOOKUP($AD279,excitation!$A$1:$CV$577,MATCH(C$10,excitation!$A$1:$CV$1,0),0)</f>
        <v>0.11999999731779</v>
      </c>
      <c r="AV279">
        <f>VLOOKUP($AD279,emission!$A$1:$CV$577,MATCH($C$10,emission!$A$1:$CV$1,0),0)</f>
        <v>0</v>
      </c>
      <c r="AW279" t="e">
        <f>VLOOKUP($AD279,excitation!$A$1:$CV$577,MATCH(C$11,excitation!$A$1:$CV$1,0),0)</f>
        <v>#N/A</v>
      </c>
      <c r="AX279" t="e">
        <f>VLOOKUP($AD279,emission!$A$1:$CV$577,MATCH($C$11,emission!$A$1:$CV$1,0),0)</f>
        <v>#N/A</v>
      </c>
    </row>
    <row r="280" spans="7:50" x14ac:dyDescent="0.25">
      <c r="G280">
        <v>578</v>
      </c>
      <c r="H280" t="b">
        <f t="shared" si="91"/>
        <v>0</v>
      </c>
      <c r="I280" t="b">
        <f t="shared" si="81"/>
        <v>0</v>
      </c>
      <c r="J280">
        <f t="shared" si="92"/>
        <v>0</v>
      </c>
      <c r="K280">
        <f t="shared" si="82"/>
        <v>0.1169</v>
      </c>
      <c r="L280" t="b">
        <f t="shared" si="93"/>
        <v>0</v>
      </c>
      <c r="M280" t="b">
        <f t="shared" si="83"/>
        <v>0</v>
      </c>
      <c r="N280">
        <f t="shared" si="94"/>
        <v>0</v>
      </c>
      <c r="O280">
        <f t="shared" si="84"/>
        <v>0.16139999999999999</v>
      </c>
      <c r="P280">
        <f t="shared" si="95"/>
        <v>1.9199999999999998E-2</v>
      </c>
      <c r="Q280">
        <f t="shared" si="85"/>
        <v>0.54390000000000005</v>
      </c>
      <c r="R280">
        <f t="shared" si="96"/>
        <v>7.6499999999999999E-2</v>
      </c>
      <c r="S280">
        <f t="shared" si="86"/>
        <v>0.76780000000000004</v>
      </c>
      <c r="T280">
        <f t="shared" si="97"/>
        <v>0.77370000000000005</v>
      </c>
      <c r="U280">
        <f t="shared" si="87"/>
        <v>0</v>
      </c>
      <c r="V280" t="b">
        <f t="shared" si="98"/>
        <v>0</v>
      </c>
      <c r="W280" t="b">
        <f t="shared" si="88"/>
        <v>0</v>
      </c>
      <c r="X280">
        <f t="shared" si="99"/>
        <v>0.11999999731779</v>
      </c>
      <c r="Y280">
        <f t="shared" si="89"/>
        <v>0</v>
      </c>
      <c r="Z280" t="b">
        <f t="shared" si="100"/>
        <v>0</v>
      </c>
      <c r="AA280" t="b">
        <f t="shared" si="90"/>
        <v>0</v>
      </c>
      <c r="AB280">
        <v>0</v>
      </c>
      <c r="AD280" s="1">
        <v>578</v>
      </c>
      <c r="AE280" t="e">
        <f>VLOOKUP($AD280,excitation!$A$1:$CV$577,MATCH(C$2,excitation!$A$1:$CV$1,0),0)</f>
        <v>#N/A</v>
      </c>
      <c r="AF280" t="e">
        <f>VLOOKUP($AD280,emission!$A$1:$CV$577,MATCH($C$2,emission!$A$1:$CV$1,0),0)</f>
        <v>#N/A</v>
      </c>
      <c r="AG280">
        <f>VLOOKUP($AD280,excitation!$A$1:$CV$577,MATCH(C$3,excitation!$A$1:$CV$1,0),0)</f>
        <v>0</v>
      </c>
      <c r="AH280">
        <f>VLOOKUP($AD280,emission!$A$1:$CV$577,MATCH($C$3,emission!$A$1:$CV$1,0),0)</f>
        <v>0.1169</v>
      </c>
      <c r="AI280" t="e">
        <f>VLOOKUP($AD280,excitation!$A$1:$CV$577,MATCH(C$4,excitation!$A$1:$CV$1,0),0)</f>
        <v>#N/A</v>
      </c>
      <c r="AJ280" t="e">
        <f>VLOOKUP($AD280,emission!$A$1:$CV$577,MATCH($C$4,emission!$A$1:$CV$1,0),0)</f>
        <v>#N/A</v>
      </c>
      <c r="AK280">
        <f>VLOOKUP($AD280,excitation!$A$1:$CV$577,MATCH(C$5,excitation!$A$1:$CV$1,0),0)</f>
        <v>0</v>
      </c>
      <c r="AL280">
        <f>VLOOKUP($AD280,emission!$A$1:$CV$577,MATCH($C$5,emission!$A$1:$CV$1,0),0)</f>
        <v>0.16139999999999999</v>
      </c>
      <c r="AM280">
        <f>VLOOKUP($AD280,excitation!$A$1:$CV$577,MATCH(C$6,excitation!$A$1:$CV$1,0),0)</f>
        <v>1.9199999999999998E-2</v>
      </c>
      <c r="AN280">
        <f>VLOOKUP($AD280,emission!$A$1:$CV$577,MATCH($C$6,emission!$A$1:$CV$1,0),0)</f>
        <v>0.54390000000000005</v>
      </c>
      <c r="AO280">
        <f>VLOOKUP($AD280,excitation!$A$1:$CV$577,MATCH(C$7,excitation!$A$1:$CV$1,0),0)</f>
        <v>7.6499999999999999E-2</v>
      </c>
      <c r="AP280">
        <f>VLOOKUP($AD280,emission!$A$1:$CV$577,MATCH($C$7,emission!$A$1:$CV$1,0),0)</f>
        <v>0.76780000000000004</v>
      </c>
      <c r="AQ280">
        <f>VLOOKUP($AD280,excitation!$A$1:$CV$577,MATCH(C$8,excitation!$A$1:$CV$1,0),0)</f>
        <v>0.77370000000000005</v>
      </c>
      <c r="AR280">
        <f>VLOOKUP($AD280,emission!$A$1:$CV$577,MATCH($C$8,emission!$A$1:$CV$1,0),0)</f>
        <v>0</v>
      </c>
      <c r="AS280" t="e">
        <f>VLOOKUP($AD280,excitation!$A$1:$CV$577,MATCH(C$9,excitation!$A$1:$CV$1,0),0)</f>
        <v>#N/A</v>
      </c>
      <c r="AT280" t="e">
        <f>VLOOKUP($AD280,emission!$A$1:$CV$577,MATCH($C$9,emission!$A$1:$CV$1,0),0)</f>
        <v>#N/A</v>
      </c>
      <c r="AU280">
        <f>VLOOKUP($AD280,excitation!$A$1:$CV$577,MATCH(C$10,excitation!$A$1:$CV$1,0),0)</f>
        <v>0.11999999731779</v>
      </c>
      <c r="AV280">
        <f>VLOOKUP($AD280,emission!$A$1:$CV$577,MATCH($C$10,emission!$A$1:$CV$1,0),0)</f>
        <v>0</v>
      </c>
      <c r="AW280" t="e">
        <f>VLOOKUP($AD280,excitation!$A$1:$CV$577,MATCH(C$11,excitation!$A$1:$CV$1,0),0)</f>
        <v>#N/A</v>
      </c>
      <c r="AX280" t="e">
        <f>VLOOKUP($AD280,emission!$A$1:$CV$577,MATCH($C$11,emission!$A$1:$CV$1,0),0)</f>
        <v>#N/A</v>
      </c>
    </row>
    <row r="281" spans="7:50" x14ac:dyDescent="0.25">
      <c r="G281">
        <v>579</v>
      </c>
      <c r="H281" t="b">
        <f t="shared" si="91"/>
        <v>0</v>
      </c>
      <c r="I281" t="b">
        <f t="shared" si="81"/>
        <v>0</v>
      </c>
      <c r="J281">
        <f t="shared" si="92"/>
        <v>0</v>
      </c>
      <c r="K281">
        <f t="shared" si="82"/>
        <v>0.1128</v>
      </c>
      <c r="L281" t="b">
        <f t="shared" si="93"/>
        <v>0</v>
      </c>
      <c r="M281" t="b">
        <f t="shared" si="83"/>
        <v>0</v>
      </c>
      <c r="N281">
        <f t="shared" si="94"/>
        <v>0</v>
      </c>
      <c r="O281">
        <f t="shared" si="84"/>
        <v>0.155</v>
      </c>
      <c r="P281">
        <f t="shared" si="95"/>
        <v>1.7399999999999999E-2</v>
      </c>
      <c r="Q281">
        <f t="shared" si="85"/>
        <v>0.52600000000000002</v>
      </c>
      <c r="R281">
        <f t="shared" si="96"/>
        <v>6.6299999999999998E-2</v>
      </c>
      <c r="S281">
        <f t="shared" si="86"/>
        <v>0.73839999999999995</v>
      </c>
      <c r="T281">
        <f t="shared" si="97"/>
        <v>0.80020000000000002</v>
      </c>
      <c r="U281">
        <f t="shared" si="87"/>
        <v>0</v>
      </c>
      <c r="V281" t="b">
        <f t="shared" si="98"/>
        <v>0</v>
      </c>
      <c r="W281" t="b">
        <f t="shared" si="88"/>
        <v>0</v>
      </c>
      <c r="X281">
        <f t="shared" si="99"/>
        <v>0.12999999523163</v>
      </c>
      <c r="Y281">
        <f t="shared" si="89"/>
        <v>0</v>
      </c>
      <c r="Z281" t="b">
        <f t="shared" si="100"/>
        <v>0</v>
      </c>
      <c r="AA281" t="b">
        <f t="shared" si="90"/>
        <v>0</v>
      </c>
      <c r="AB281">
        <v>0</v>
      </c>
      <c r="AD281" s="1">
        <v>579</v>
      </c>
      <c r="AE281" t="e">
        <f>VLOOKUP($AD281,excitation!$A$1:$CV$577,MATCH(C$2,excitation!$A$1:$CV$1,0),0)</f>
        <v>#N/A</v>
      </c>
      <c r="AF281" t="e">
        <f>VLOOKUP($AD281,emission!$A$1:$CV$577,MATCH($C$2,emission!$A$1:$CV$1,0),0)</f>
        <v>#N/A</v>
      </c>
      <c r="AG281">
        <f>VLOOKUP($AD281,excitation!$A$1:$CV$577,MATCH(C$3,excitation!$A$1:$CV$1,0),0)</f>
        <v>0</v>
      </c>
      <c r="AH281">
        <f>VLOOKUP($AD281,emission!$A$1:$CV$577,MATCH($C$3,emission!$A$1:$CV$1,0),0)</f>
        <v>0.1128</v>
      </c>
      <c r="AI281" t="e">
        <f>VLOOKUP($AD281,excitation!$A$1:$CV$577,MATCH(C$4,excitation!$A$1:$CV$1,0),0)</f>
        <v>#N/A</v>
      </c>
      <c r="AJ281" t="e">
        <f>VLOOKUP($AD281,emission!$A$1:$CV$577,MATCH($C$4,emission!$A$1:$CV$1,0),0)</f>
        <v>#N/A</v>
      </c>
      <c r="AK281">
        <f>VLOOKUP($AD281,excitation!$A$1:$CV$577,MATCH(C$5,excitation!$A$1:$CV$1,0),0)</f>
        <v>0</v>
      </c>
      <c r="AL281">
        <f>VLOOKUP($AD281,emission!$A$1:$CV$577,MATCH($C$5,emission!$A$1:$CV$1,0),0)</f>
        <v>0.155</v>
      </c>
      <c r="AM281">
        <f>VLOOKUP($AD281,excitation!$A$1:$CV$577,MATCH(C$6,excitation!$A$1:$CV$1,0),0)</f>
        <v>1.7399999999999999E-2</v>
      </c>
      <c r="AN281">
        <f>VLOOKUP($AD281,emission!$A$1:$CV$577,MATCH($C$6,emission!$A$1:$CV$1,0),0)</f>
        <v>0.52600000000000002</v>
      </c>
      <c r="AO281">
        <f>VLOOKUP($AD281,excitation!$A$1:$CV$577,MATCH(C$7,excitation!$A$1:$CV$1,0),0)</f>
        <v>6.6299999999999998E-2</v>
      </c>
      <c r="AP281">
        <f>VLOOKUP($AD281,emission!$A$1:$CV$577,MATCH($C$7,emission!$A$1:$CV$1,0),0)</f>
        <v>0.73839999999999995</v>
      </c>
      <c r="AQ281">
        <f>VLOOKUP($AD281,excitation!$A$1:$CV$577,MATCH(C$8,excitation!$A$1:$CV$1,0),0)</f>
        <v>0.80020000000000002</v>
      </c>
      <c r="AR281">
        <f>VLOOKUP($AD281,emission!$A$1:$CV$577,MATCH($C$8,emission!$A$1:$CV$1,0),0)</f>
        <v>0</v>
      </c>
      <c r="AS281" t="e">
        <f>VLOOKUP($AD281,excitation!$A$1:$CV$577,MATCH(C$9,excitation!$A$1:$CV$1,0),0)</f>
        <v>#N/A</v>
      </c>
      <c r="AT281" t="e">
        <f>VLOOKUP($AD281,emission!$A$1:$CV$577,MATCH($C$9,emission!$A$1:$CV$1,0),0)</f>
        <v>#N/A</v>
      </c>
      <c r="AU281">
        <f>VLOOKUP($AD281,excitation!$A$1:$CV$577,MATCH(C$10,excitation!$A$1:$CV$1,0),0)</f>
        <v>0.12999999523163</v>
      </c>
      <c r="AV281">
        <f>VLOOKUP($AD281,emission!$A$1:$CV$577,MATCH($C$10,emission!$A$1:$CV$1,0),0)</f>
        <v>0</v>
      </c>
      <c r="AW281" t="e">
        <f>VLOOKUP($AD281,excitation!$A$1:$CV$577,MATCH(C$11,excitation!$A$1:$CV$1,0),0)</f>
        <v>#N/A</v>
      </c>
      <c r="AX281" t="e">
        <f>VLOOKUP($AD281,emission!$A$1:$CV$577,MATCH($C$11,emission!$A$1:$CV$1,0),0)</f>
        <v>#N/A</v>
      </c>
    </row>
    <row r="282" spans="7:50" x14ac:dyDescent="0.25">
      <c r="G282">
        <v>580</v>
      </c>
      <c r="H282" t="b">
        <f t="shared" si="91"/>
        <v>0</v>
      </c>
      <c r="I282" t="b">
        <f t="shared" si="81"/>
        <v>0</v>
      </c>
      <c r="J282">
        <f t="shared" si="92"/>
        <v>0</v>
      </c>
      <c r="K282">
        <f t="shared" si="82"/>
        <v>0.1096</v>
      </c>
      <c r="L282" t="b">
        <f t="shared" si="93"/>
        <v>0</v>
      </c>
      <c r="M282" t="b">
        <f t="shared" si="83"/>
        <v>0</v>
      </c>
      <c r="N282">
        <f t="shared" si="94"/>
        <v>0</v>
      </c>
      <c r="O282">
        <f t="shared" si="84"/>
        <v>0.1492</v>
      </c>
      <c r="P282">
        <f t="shared" si="95"/>
        <v>1.6E-2</v>
      </c>
      <c r="Q282">
        <f t="shared" si="85"/>
        <v>0.51139999999999997</v>
      </c>
      <c r="R282">
        <f t="shared" si="96"/>
        <v>5.5300000000000002E-2</v>
      </c>
      <c r="S282">
        <f t="shared" si="86"/>
        <v>0.70469999999999999</v>
      </c>
      <c r="T282">
        <f t="shared" si="97"/>
        <v>0.82809999999999995</v>
      </c>
      <c r="U282">
        <f t="shared" si="87"/>
        <v>6.1600000000000002E-2</v>
      </c>
      <c r="V282" t="b">
        <f t="shared" si="98"/>
        <v>0</v>
      </c>
      <c r="W282" t="b">
        <f t="shared" si="88"/>
        <v>0</v>
      </c>
      <c r="X282">
        <f t="shared" si="99"/>
        <v>0.12999999523163</v>
      </c>
      <c r="Y282">
        <f t="shared" si="89"/>
        <v>0</v>
      </c>
      <c r="Z282" t="b">
        <f t="shared" si="100"/>
        <v>0</v>
      </c>
      <c r="AA282" t="b">
        <f t="shared" si="90"/>
        <v>0</v>
      </c>
      <c r="AB282">
        <v>0</v>
      </c>
      <c r="AD282" s="1">
        <v>580</v>
      </c>
      <c r="AE282" t="e">
        <f>VLOOKUP($AD282,excitation!$A$1:$CV$577,MATCH(C$2,excitation!$A$1:$CV$1,0),0)</f>
        <v>#N/A</v>
      </c>
      <c r="AF282" t="e">
        <f>VLOOKUP($AD282,emission!$A$1:$CV$577,MATCH($C$2,emission!$A$1:$CV$1,0),0)</f>
        <v>#N/A</v>
      </c>
      <c r="AG282">
        <f>VLOOKUP($AD282,excitation!$A$1:$CV$577,MATCH(C$3,excitation!$A$1:$CV$1,0),0)</f>
        <v>0</v>
      </c>
      <c r="AH282">
        <f>VLOOKUP($AD282,emission!$A$1:$CV$577,MATCH($C$3,emission!$A$1:$CV$1,0),0)</f>
        <v>0.1096</v>
      </c>
      <c r="AI282" t="e">
        <f>VLOOKUP($AD282,excitation!$A$1:$CV$577,MATCH(C$4,excitation!$A$1:$CV$1,0),0)</f>
        <v>#N/A</v>
      </c>
      <c r="AJ282" t="e">
        <f>VLOOKUP($AD282,emission!$A$1:$CV$577,MATCH($C$4,emission!$A$1:$CV$1,0),0)</f>
        <v>#N/A</v>
      </c>
      <c r="AK282">
        <f>VLOOKUP($AD282,excitation!$A$1:$CV$577,MATCH(C$5,excitation!$A$1:$CV$1,0),0)</f>
        <v>0</v>
      </c>
      <c r="AL282">
        <f>VLOOKUP($AD282,emission!$A$1:$CV$577,MATCH($C$5,emission!$A$1:$CV$1,0),0)</f>
        <v>0.1492</v>
      </c>
      <c r="AM282">
        <f>VLOOKUP($AD282,excitation!$A$1:$CV$577,MATCH(C$6,excitation!$A$1:$CV$1,0),0)</f>
        <v>1.6E-2</v>
      </c>
      <c r="AN282">
        <f>VLOOKUP($AD282,emission!$A$1:$CV$577,MATCH($C$6,emission!$A$1:$CV$1,0),0)</f>
        <v>0.51139999999999997</v>
      </c>
      <c r="AO282">
        <f>VLOOKUP($AD282,excitation!$A$1:$CV$577,MATCH(C$7,excitation!$A$1:$CV$1,0),0)</f>
        <v>5.5300000000000002E-2</v>
      </c>
      <c r="AP282">
        <f>VLOOKUP($AD282,emission!$A$1:$CV$577,MATCH($C$7,emission!$A$1:$CV$1,0),0)</f>
        <v>0.70469999999999999</v>
      </c>
      <c r="AQ282">
        <f>VLOOKUP($AD282,excitation!$A$1:$CV$577,MATCH(C$8,excitation!$A$1:$CV$1,0),0)</f>
        <v>0.82809999999999995</v>
      </c>
      <c r="AR282">
        <f>VLOOKUP($AD282,emission!$A$1:$CV$577,MATCH($C$8,emission!$A$1:$CV$1,0),0)</f>
        <v>6.1600000000000002E-2</v>
      </c>
      <c r="AS282" t="e">
        <f>VLOOKUP($AD282,excitation!$A$1:$CV$577,MATCH(C$9,excitation!$A$1:$CV$1,0),0)</f>
        <v>#N/A</v>
      </c>
      <c r="AT282" t="e">
        <f>VLOOKUP($AD282,emission!$A$1:$CV$577,MATCH($C$9,emission!$A$1:$CV$1,0),0)</f>
        <v>#N/A</v>
      </c>
      <c r="AU282">
        <f>VLOOKUP($AD282,excitation!$A$1:$CV$577,MATCH(C$10,excitation!$A$1:$CV$1,0),0)</f>
        <v>0.12999999523163</v>
      </c>
      <c r="AV282">
        <f>VLOOKUP($AD282,emission!$A$1:$CV$577,MATCH($C$10,emission!$A$1:$CV$1,0),0)</f>
        <v>0</v>
      </c>
      <c r="AW282" t="e">
        <f>VLOOKUP($AD282,excitation!$A$1:$CV$577,MATCH(C$11,excitation!$A$1:$CV$1,0),0)</f>
        <v>#N/A</v>
      </c>
      <c r="AX282" t="e">
        <f>VLOOKUP($AD282,emission!$A$1:$CV$577,MATCH($C$11,emission!$A$1:$CV$1,0),0)</f>
        <v>#N/A</v>
      </c>
    </row>
    <row r="283" spans="7:50" x14ac:dyDescent="0.25">
      <c r="G283">
        <v>581</v>
      </c>
      <c r="H283" t="b">
        <f t="shared" si="91"/>
        <v>0</v>
      </c>
      <c r="I283" t="b">
        <f t="shared" si="81"/>
        <v>0</v>
      </c>
      <c r="J283">
        <f t="shared" si="92"/>
        <v>0</v>
      </c>
      <c r="K283">
        <f t="shared" si="82"/>
        <v>0.1082</v>
      </c>
      <c r="L283" t="b">
        <f t="shared" si="93"/>
        <v>0</v>
      </c>
      <c r="M283" t="b">
        <f t="shared" si="83"/>
        <v>0</v>
      </c>
      <c r="N283">
        <f t="shared" si="94"/>
        <v>0</v>
      </c>
      <c r="O283">
        <f t="shared" si="84"/>
        <v>0.14269999999999999</v>
      </c>
      <c r="P283">
        <f t="shared" si="95"/>
        <v>1.4800000000000001E-2</v>
      </c>
      <c r="Q283">
        <f t="shared" si="85"/>
        <v>0.49380000000000002</v>
      </c>
      <c r="R283">
        <f t="shared" si="96"/>
        <v>4.7E-2</v>
      </c>
      <c r="S283">
        <f t="shared" si="86"/>
        <v>0.68089999999999995</v>
      </c>
      <c r="T283">
        <f t="shared" si="97"/>
        <v>0.85460000000000003</v>
      </c>
      <c r="U283">
        <f t="shared" si="87"/>
        <v>6.6600000000000006E-2</v>
      </c>
      <c r="V283" t="b">
        <f t="shared" si="98"/>
        <v>0</v>
      </c>
      <c r="W283" t="b">
        <f t="shared" si="88"/>
        <v>0</v>
      </c>
      <c r="X283">
        <f t="shared" si="99"/>
        <v>0.14000000059605</v>
      </c>
      <c r="Y283">
        <f t="shared" si="89"/>
        <v>0</v>
      </c>
      <c r="Z283" t="b">
        <f t="shared" si="100"/>
        <v>0</v>
      </c>
      <c r="AA283" t="b">
        <f t="shared" si="90"/>
        <v>0</v>
      </c>
      <c r="AB283">
        <v>0</v>
      </c>
      <c r="AD283" s="1">
        <v>581</v>
      </c>
      <c r="AE283" t="e">
        <f>VLOOKUP($AD283,excitation!$A$1:$CV$577,MATCH(C$2,excitation!$A$1:$CV$1,0),0)</f>
        <v>#N/A</v>
      </c>
      <c r="AF283" t="e">
        <f>VLOOKUP($AD283,emission!$A$1:$CV$577,MATCH($C$2,emission!$A$1:$CV$1,0),0)</f>
        <v>#N/A</v>
      </c>
      <c r="AG283">
        <f>VLOOKUP($AD283,excitation!$A$1:$CV$577,MATCH(C$3,excitation!$A$1:$CV$1,0),0)</f>
        <v>0</v>
      </c>
      <c r="AH283">
        <f>VLOOKUP($AD283,emission!$A$1:$CV$577,MATCH($C$3,emission!$A$1:$CV$1,0),0)</f>
        <v>0.1082</v>
      </c>
      <c r="AI283" t="e">
        <f>VLOOKUP($AD283,excitation!$A$1:$CV$577,MATCH(C$4,excitation!$A$1:$CV$1,0),0)</f>
        <v>#N/A</v>
      </c>
      <c r="AJ283" t="e">
        <f>VLOOKUP($AD283,emission!$A$1:$CV$577,MATCH($C$4,emission!$A$1:$CV$1,0),0)</f>
        <v>#N/A</v>
      </c>
      <c r="AK283">
        <f>VLOOKUP($AD283,excitation!$A$1:$CV$577,MATCH(C$5,excitation!$A$1:$CV$1,0),0)</f>
        <v>0</v>
      </c>
      <c r="AL283">
        <f>VLOOKUP($AD283,emission!$A$1:$CV$577,MATCH($C$5,emission!$A$1:$CV$1,0),0)</f>
        <v>0.14269999999999999</v>
      </c>
      <c r="AM283">
        <f>VLOOKUP($AD283,excitation!$A$1:$CV$577,MATCH(C$6,excitation!$A$1:$CV$1,0),0)</f>
        <v>1.4800000000000001E-2</v>
      </c>
      <c r="AN283">
        <f>VLOOKUP($AD283,emission!$A$1:$CV$577,MATCH($C$6,emission!$A$1:$CV$1,0),0)</f>
        <v>0.49380000000000002</v>
      </c>
      <c r="AO283">
        <f>VLOOKUP($AD283,excitation!$A$1:$CV$577,MATCH(C$7,excitation!$A$1:$CV$1,0),0)</f>
        <v>4.7E-2</v>
      </c>
      <c r="AP283">
        <f>VLOOKUP($AD283,emission!$A$1:$CV$577,MATCH($C$7,emission!$A$1:$CV$1,0),0)</f>
        <v>0.68089999999999995</v>
      </c>
      <c r="AQ283">
        <f>VLOOKUP($AD283,excitation!$A$1:$CV$577,MATCH(C$8,excitation!$A$1:$CV$1,0),0)</f>
        <v>0.85460000000000003</v>
      </c>
      <c r="AR283">
        <f>VLOOKUP($AD283,emission!$A$1:$CV$577,MATCH($C$8,emission!$A$1:$CV$1,0),0)</f>
        <v>6.6600000000000006E-2</v>
      </c>
      <c r="AS283" t="e">
        <f>VLOOKUP($AD283,excitation!$A$1:$CV$577,MATCH(C$9,excitation!$A$1:$CV$1,0),0)</f>
        <v>#N/A</v>
      </c>
      <c r="AT283" t="e">
        <f>VLOOKUP($AD283,emission!$A$1:$CV$577,MATCH($C$9,emission!$A$1:$CV$1,0),0)</f>
        <v>#N/A</v>
      </c>
      <c r="AU283">
        <f>VLOOKUP($AD283,excitation!$A$1:$CV$577,MATCH(C$10,excitation!$A$1:$CV$1,0),0)</f>
        <v>0.14000000059605</v>
      </c>
      <c r="AV283">
        <f>VLOOKUP($AD283,emission!$A$1:$CV$577,MATCH($C$10,emission!$A$1:$CV$1,0),0)</f>
        <v>0</v>
      </c>
      <c r="AW283" t="e">
        <f>VLOOKUP($AD283,excitation!$A$1:$CV$577,MATCH(C$11,excitation!$A$1:$CV$1,0),0)</f>
        <v>#N/A</v>
      </c>
      <c r="AX283" t="e">
        <f>VLOOKUP($AD283,emission!$A$1:$CV$577,MATCH($C$11,emission!$A$1:$CV$1,0),0)</f>
        <v>#N/A</v>
      </c>
    </row>
    <row r="284" spans="7:50" x14ac:dyDescent="0.25">
      <c r="G284">
        <v>582</v>
      </c>
      <c r="H284" t="b">
        <f t="shared" si="91"/>
        <v>0</v>
      </c>
      <c r="I284" t="b">
        <f t="shared" si="81"/>
        <v>0</v>
      </c>
      <c r="J284">
        <f t="shared" si="92"/>
        <v>0</v>
      </c>
      <c r="K284">
        <f t="shared" si="82"/>
        <v>0.1032</v>
      </c>
      <c r="L284" t="b">
        <f t="shared" si="93"/>
        <v>0</v>
      </c>
      <c r="M284" t="b">
        <f t="shared" si="83"/>
        <v>0</v>
      </c>
      <c r="N284">
        <f t="shared" si="94"/>
        <v>0</v>
      </c>
      <c r="O284">
        <f t="shared" si="84"/>
        <v>0.13589999999999999</v>
      </c>
      <c r="P284">
        <f t="shared" si="95"/>
        <v>1.38E-2</v>
      </c>
      <c r="Q284">
        <f t="shared" si="85"/>
        <v>0.4798</v>
      </c>
      <c r="R284">
        <f t="shared" si="96"/>
        <v>4.0599999999999997E-2</v>
      </c>
      <c r="S284">
        <f t="shared" si="86"/>
        <v>0.65049999999999997</v>
      </c>
      <c r="T284">
        <f t="shared" si="97"/>
        <v>0.88160000000000005</v>
      </c>
      <c r="U284">
        <f t="shared" si="87"/>
        <v>7.3899999999999993E-2</v>
      </c>
      <c r="V284" t="b">
        <f t="shared" si="98"/>
        <v>0</v>
      </c>
      <c r="W284" t="b">
        <f t="shared" si="88"/>
        <v>0</v>
      </c>
      <c r="X284">
        <f t="shared" si="99"/>
        <v>0.14000000059605</v>
      </c>
      <c r="Y284">
        <f t="shared" si="89"/>
        <v>0</v>
      </c>
      <c r="Z284" t="b">
        <f t="shared" si="100"/>
        <v>0</v>
      </c>
      <c r="AA284" t="b">
        <f t="shared" si="90"/>
        <v>0</v>
      </c>
      <c r="AB284">
        <v>0</v>
      </c>
      <c r="AD284" s="1">
        <v>582</v>
      </c>
      <c r="AE284" t="e">
        <f>VLOOKUP($AD284,excitation!$A$1:$CV$577,MATCH(C$2,excitation!$A$1:$CV$1,0),0)</f>
        <v>#N/A</v>
      </c>
      <c r="AF284" t="e">
        <f>VLOOKUP($AD284,emission!$A$1:$CV$577,MATCH($C$2,emission!$A$1:$CV$1,0),0)</f>
        <v>#N/A</v>
      </c>
      <c r="AG284">
        <f>VLOOKUP($AD284,excitation!$A$1:$CV$577,MATCH(C$3,excitation!$A$1:$CV$1,0),0)</f>
        <v>0</v>
      </c>
      <c r="AH284">
        <f>VLOOKUP($AD284,emission!$A$1:$CV$577,MATCH($C$3,emission!$A$1:$CV$1,0),0)</f>
        <v>0.1032</v>
      </c>
      <c r="AI284" t="e">
        <f>VLOOKUP($AD284,excitation!$A$1:$CV$577,MATCH(C$4,excitation!$A$1:$CV$1,0),0)</f>
        <v>#N/A</v>
      </c>
      <c r="AJ284" t="e">
        <f>VLOOKUP($AD284,emission!$A$1:$CV$577,MATCH($C$4,emission!$A$1:$CV$1,0),0)</f>
        <v>#N/A</v>
      </c>
      <c r="AK284">
        <f>VLOOKUP($AD284,excitation!$A$1:$CV$577,MATCH(C$5,excitation!$A$1:$CV$1,0),0)</f>
        <v>0</v>
      </c>
      <c r="AL284">
        <f>VLOOKUP($AD284,emission!$A$1:$CV$577,MATCH($C$5,emission!$A$1:$CV$1,0),0)</f>
        <v>0.13589999999999999</v>
      </c>
      <c r="AM284">
        <f>VLOOKUP($AD284,excitation!$A$1:$CV$577,MATCH(C$6,excitation!$A$1:$CV$1,0),0)</f>
        <v>1.38E-2</v>
      </c>
      <c r="AN284">
        <f>VLOOKUP($AD284,emission!$A$1:$CV$577,MATCH($C$6,emission!$A$1:$CV$1,0),0)</f>
        <v>0.4798</v>
      </c>
      <c r="AO284">
        <f>VLOOKUP($AD284,excitation!$A$1:$CV$577,MATCH(C$7,excitation!$A$1:$CV$1,0),0)</f>
        <v>4.0599999999999997E-2</v>
      </c>
      <c r="AP284">
        <f>VLOOKUP($AD284,emission!$A$1:$CV$577,MATCH($C$7,emission!$A$1:$CV$1,0),0)</f>
        <v>0.65049999999999997</v>
      </c>
      <c r="AQ284">
        <f>VLOOKUP($AD284,excitation!$A$1:$CV$577,MATCH(C$8,excitation!$A$1:$CV$1,0),0)</f>
        <v>0.88160000000000005</v>
      </c>
      <c r="AR284">
        <f>VLOOKUP($AD284,emission!$A$1:$CV$577,MATCH($C$8,emission!$A$1:$CV$1,0),0)</f>
        <v>7.3899999999999993E-2</v>
      </c>
      <c r="AS284" t="e">
        <f>VLOOKUP($AD284,excitation!$A$1:$CV$577,MATCH(C$9,excitation!$A$1:$CV$1,0),0)</f>
        <v>#N/A</v>
      </c>
      <c r="AT284" t="e">
        <f>VLOOKUP($AD284,emission!$A$1:$CV$577,MATCH($C$9,emission!$A$1:$CV$1,0),0)</f>
        <v>#N/A</v>
      </c>
      <c r="AU284">
        <f>VLOOKUP($AD284,excitation!$A$1:$CV$577,MATCH(C$10,excitation!$A$1:$CV$1,0),0)</f>
        <v>0.14000000059605</v>
      </c>
      <c r="AV284">
        <f>VLOOKUP($AD284,emission!$A$1:$CV$577,MATCH($C$10,emission!$A$1:$CV$1,0),0)</f>
        <v>0</v>
      </c>
      <c r="AW284" t="e">
        <f>VLOOKUP($AD284,excitation!$A$1:$CV$577,MATCH(C$11,excitation!$A$1:$CV$1,0),0)</f>
        <v>#N/A</v>
      </c>
      <c r="AX284" t="e">
        <f>VLOOKUP($AD284,emission!$A$1:$CV$577,MATCH($C$11,emission!$A$1:$CV$1,0),0)</f>
        <v>#N/A</v>
      </c>
    </row>
    <row r="285" spans="7:50" x14ac:dyDescent="0.25">
      <c r="G285">
        <v>583</v>
      </c>
      <c r="H285" t="b">
        <f t="shared" si="91"/>
        <v>0</v>
      </c>
      <c r="I285" t="b">
        <f t="shared" si="81"/>
        <v>0</v>
      </c>
      <c r="J285">
        <f t="shared" si="92"/>
        <v>0</v>
      </c>
      <c r="K285">
        <f t="shared" si="82"/>
        <v>9.9099999999999994E-2</v>
      </c>
      <c r="L285" t="b">
        <f t="shared" si="93"/>
        <v>0</v>
      </c>
      <c r="M285" t="b">
        <f t="shared" si="83"/>
        <v>0</v>
      </c>
      <c r="N285">
        <f t="shared" si="94"/>
        <v>0</v>
      </c>
      <c r="O285">
        <f t="shared" si="84"/>
        <v>0.12939999999999999</v>
      </c>
      <c r="P285">
        <f t="shared" si="95"/>
        <v>1.2500000000000001E-2</v>
      </c>
      <c r="Q285">
        <f t="shared" si="85"/>
        <v>0.46460000000000001</v>
      </c>
      <c r="R285">
        <f t="shared" si="96"/>
        <v>3.6499999999999998E-2</v>
      </c>
      <c r="S285">
        <f t="shared" si="86"/>
        <v>0.628</v>
      </c>
      <c r="T285">
        <f t="shared" si="97"/>
        <v>0.90559999999999996</v>
      </c>
      <c r="U285">
        <f t="shared" si="87"/>
        <v>8.4400000000000003E-2</v>
      </c>
      <c r="V285" t="b">
        <f t="shared" si="98"/>
        <v>0</v>
      </c>
      <c r="W285" t="b">
        <f t="shared" si="88"/>
        <v>0</v>
      </c>
      <c r="X285">
        <f t="shared" si="99"/>
        <v>0.15000000596046001</v>
      </c>
      <c r="Y285">
        <f t="shared" si="89"/>
        <v>0</v>
      </c>
      <c r="Z285" t="b">
        <f t="shared" si="100"/>
        <v>0</v>
      </c>
      <c r="AA285" t="b">
        <f t="shared" si="90"/>
        <v>0</v>
      </c>
      <c r="AB285">
        <v>0</v>
      </c>
      <c r="AD285" s="1">
        <v>583</v>
      </c>
      <c r="AE285" t="e">
        <f>VLOOKUP($AD285,excitation!$A$1:$CV$577,MATCH(C$2,excitation!$A$1:$CV$1,0),0)</f>
        <v>#N/A</v>
      </c>
      <c r="AF285" t="e">
        <f>VLOOKUP($AD285,emission!$A$1:$CV$577,MATCH($C$2,emission!$A$1:$CV$1,0),0)</f>
        <v>#N/A</v>
      </c>
      <c r="AG285">
        <f>VLOOKUP($AD285,excitation!$A$1:$CV$577,MATCH(C$3,excitation!$A$1:$CV$1,0),0)</f>
        <v>0</v>
      </c>
      <c r="AH285">
        <f>VLOOKUP($AD285,emission!$A$1:$CV$577,MATCH($C$3,emission!$A$1:$CV$1,0),0)</f>
        <v>9.9099999999999994E-2</v>
      </c>
      <c r="AI285" t="e">
        <f>VLOOKUP($AD285,excitation!$A$1:$CV$577,MATCH(C$4,excitation!$A$1:$CV$1,0),0)</f>
        <v>#N/A</v>
      </c>
      <c r="AJ285" t="e">
        <f>VLOOKUP($AD285,emission!$A$1:$CV$577,MATCH($C$4,emission!$A$1:$CV$1,0),0)</f>
        <v>#N/A</v>
      </c>
      <c r="AK285">
        <f>VLOOKUP($AD285,excitation!$A$1:$CV$577,MATCH(C$5,excitation!$A$1:$CV$1,0),0)</f>
        <v>0</v>
      </c>
      <c r="AL285">
        <f>VLOOKUP($AD285,emission!$A$1:$CV$577,MATCH($C$5,emission!$A$1:$CV$1,0),0)</f>
        <v>0.12939999999999999</v>
      </c>
      <c r="AM285">
        <f>VLOOKUP($AD285,excitation!$A$1:$CV$577,MATCH(C$6,excitation!$A$1:$CV$1,0),0)</f>
        <v>1.2500000000000001E-2</v>
      </c>
      <c r="AN285">
        <f>VLOOKUP($AD285,emission!$A$1:$CV$577,MATCH($C$6,emission!$A$1:$CV$1,0),0)</f>
        <v>0.46460000000000001</v>
      </c>
      <c r="AO285">
        <f>VLOOKUP($AD285,excitation!$A$1:$CV$577,MATCH(C$7,excitation!$A$1:$CV$1,0),0)</f>
        <v>3.6499999999999998E-2</v>
      </c>
      <c r="AP285">
        <f>VLOOKUP($AD285,emission!$A$1:$CV$577,MATCH($C$7,emission!$A$1:$CV$1,0),0)</f>
        <v>0.628</v>
      </c>
      <c r="AQ285">
        <f>VLOOKUP($AD285,excitation!$A$1:$CV$577,MATCH(C$8,excitation!$A$1:$CV$1,0),0)</f>
        <v>0.90559999999999996</v>
      </c>
      <c r="AR285">
        <f>VLOOKUP($AD285,emission!$A$1:$CV$577,MATCH($C$8,emission!$A$1:$CV$1,0),0)</f>
        <v>8.4400000000000003E-2</v>
      </c>
      <c r="AS285" t="e">
        <f>VLOOKUP($AD285,excitation!$A$1:$CV$577,MATCH(C$9,excitation!$A$1:$CV$1,0),0)</f>
        <v>#N/A</v>
      </c>
      <c r="AT285" t="e">
        <f>VLOOKUP($AD285,emission!$A$1:$CV$577,MATCH($C$9,emission!$A$1:$CV$1,0),0)</f>
        <v>#N/A</v>
      </c>
      <c r="AU285">
        <f>VLOOKUP($AD285,excitation!$A$1:$CV$577,MATCH(C$10,excitation!$A$1:$CV$1,0),0)</f>
        <v>0.15000000596046001</v>
      </c>
      <c r="AV285">
        <f>VLOOKUP($AD285,emission!$A$1:$CV$577,MATCH($C$10,emission!$A$1:$CV$1,0),0)</f>
        <v>0</v>
      </c>
      <c r="AW285" t="e">
        <f>VLOOKUP($AD285,excitation!$A$1:$CV$577,MATCH(C$11,excitation!$A$1:$CV$1,0),0)</f>
        <v>#N/A</v>
      </c>
      <c r="AX285" t="e">
        <f>VLOOKUP($AD285,emission!$A$1:$CV$577,MATCH($C$11,emission!$A$1:$CV$1,0),0)</f>
        <v>#N/A</v>
      </c>
    </row>
    <row r="286" spans="7:50" x14ac:dyDescent="0.25">
      <c r="G286">
        <v>584</v>
      </c>
      <c r="H286" t="b">
        <f t="shared" si="91"/>
        <v>0</v>
      </c>
      <c r="I286" t="b">
        <f t="shared" si="81"/>
        <v>0</v>
      </c>
      <c r="J286">
        <f t="shared" si="92"/>
        <v>0</v>
      </c>
      <c r="K286">
        <f t="shared" si="82"/>
        <v>9.5899999999999999E-2</v>
      </c>
      <c r="L286" t="b">
        <f t="shared" si="93"/>
        <v>0</v>
      </c>
      <c r="M286" t="b">
        <f t="shared" si="83"/>
        <v>0</v>
      </c>
      <c r="N286">
        <f t="shared" si="94"/>
        <v>0</v>
      </c>
      <c r="O286">
        <f t="shared" si="84"/>
        <v>0.12520000000000001</v>
      </c>
      <c r="P286">
        <f t="shared" si="95"/>
        <v>1.18E-2</v>
      </c>
      <c r="Q286">
        <f t="shared" si="85"/>
        <v>0.45029999999999998</v>
      </c>
      <c r="R286">
        <f t="shared" si="96"/>
        <v>3.2099999999999997E-2</v>
      </c>
      <c r="S286">
        <f t="shared" si="86"/>
        <v>0.59719999999999995</v>
      </c>
      <c r="T286">
        <f t="shared" si="97"/>
        <v>0.92810000000000004</v>
      </c>
      <c r="U286">
        <f t="shared" si="87"/>
        <v>9.7000000000000003E-2</v>
      </c>
      <c r="V286" t="b">
        <f t="shared" si="98"/>
        <v>0</v>
      </c>
      <c r="W286" t="b">
        <f t="shared" si="88"/>
        <v>0</v>
      </c>
      <c r="X286">
        <f t="shared" si="99"/>
        <v>0.15999999642372001</v>
      </c>
      <c r="Y286">
        <f t="shared" si="89"/>
        <v>0</v>
      </c>
      <c r="Z286" t="b">
        <f t="shared" si="100"/>
        <v>0</v>
      </c>
      <c r="AA286" t="b">
        <f t="shared" si="90"/>
        <v>0</v>
      </c>
      <c r="AB286">
        <v>0</v>
      </c>
      <c r="AD286" s="1">
        <v>584</v>
      </c>
      <c r="AE286" t="e">
        <f>VLOOKUP($AD286,excitation!$A$1:$CV$577,MATCH(C$2,excitation!$A$1:$CV$1,0),0)</f>
        <v>#N/A</v>
      </c>
      <c r="AF286" t="e">
        <f>VLOOKUP($AD286,emission!$A$1:$CV$577,MATCH($C$2,emission!$A$1:$CV$1,0),0)</f>
        <v>#N/A</v>
      </c>
      <c r="AG286">
        <f>VLOOKUP($AD286,excitation!$A$1:$CV$577,MATCH(C$3,excitation!$A$1:$CV$1,0),0)</f>
        <v>0</v>
      </c>
      <c r="AH286">
        <f>VLOOKUP($AD286,emission!$A$1:$CV$577,MATCH($C$3,emission!$A$1:$CV$1,0),0)</f>
        <v>9.5899999999999999E-2</v>
      </c>
      <c r="AI286" t="e">
        <f>VLOOKUP($AD286,excitation!$A$1:$CV$577,MATCH(C$4,excitation!$A$1:$CV$1,0),0)</f>
        <v>#N/A</v>
      </c>
      <c r="AJ286" t="e">
        <f>VLOOKUP($AD286,emission!$A$1:$CV$577,MATCH($C$4,emission!$A$1:$CV$1,0),0)</f>
        <v>#N/A</v>
      </c>
      <c r="AK286">
        <f>VLOOKUP($AD286,excitation!$A$1:$CV$577,MATCH(C$5,excitation!$A$1:$CV$1,0),0)</f>
        <v>0</v>
      </c>
      <c r="AL286">
        <f>VLOOKUP($AD286,emission!$A$1:$CV$577,MATCH($C$5,emission!$A$1:$CV$1,0),0)</f>
        <v>0.12520000000000001</v>
      </c>
      <c r="AM286">
        <f>VLOOKUP($AD286,excitation!$A$1:$CV$577,MATCH(C$6,excitation!$A$1:$CV$1,0),0)</f>
        <v>1.18E-2</v>
      </c>
      <c r="AN286">
        <f>VLOOKUP($AD286,emission!$A$1:$CV$577,MATCH($C$6,emission!$A$1:$CV$1,0),0)</f>
        <v>0.45029999999999998</v>
      </c>
      <c r="AO286">
        <f>VLOOKUP($AD286,excitation!$A$1:$CV$577,MATCH(C$7,excitation!$A$1:$CV$1,0),0)</f>
        <v>3.2099999999999997E-2</v>
      </c>
      <c r="AP286">
        <f>VLOOKUP($AD286,emission!$A$1:$CV$577,MATCH($C$7,emission!$A$1:$CV$1,0),0)</f>
        <v>0.59719999999999995</v>
      </c>
      <c r="AQ286">
        <f>VLOOKUP($AD286,excitation!$A$1:$CV$577,MATCH(C$8,excitation!$A$1:$CV$1,0),0)</f>
        <v>0.92810000000000004</v>
      </c>
      <c r="AR286">
        <f>VLOOKUP($AD286,emission!$A$1:$CV$577,MATCH($C$8,emission!$A$1:$CV$1,0),0)</f>
        <v>9.7000000000000003E-2</v>
      </c>
      <c r="AS286" t="e">
        <f>VLOOKUP($AD286,excitation!$A$1:$CV$577,MATCH(C$9,excitation!$A$1:$CV$1,0),0)</f>
        <v>#N/A</v>
      </c>
      <c r="AT286" t="e">
        <f>VLOOKUP($AD286,emission!$A$1:$CV$577,MATCH($C$9,emission!$A$1:$CV$1,0),0)</f>
        <v>#N/A</v>
      </c>
      <c r="AU286">
        <f>VLOOKUP($AD286,excitation!$A$1:$CV$577,MATCH(C$10,excitation!$A$1:$CV$1,0),0)</f>
        <v>0.15999999642372001</v>
      </c>
      <c r="AV286">
        <f>VLOOKUP($AD286,emission!$A$1:$CV$577,MATCH($C$10,emission!$A$1:$CV$1,0),0)</f>
        <v>0</v>
      </c>
      <c r="AW286" t="e">
        <f>VLOOKUP($AD286,excitation!$A$1:$CV$577,MATCH(C$11,excitation!$A$1:$CV$1,0),0)</f>
        <v>#N/A</v>
      </c>
      <c r="AX286" t="e">
        <f>VLOOKUP($AD286,emission!$A$1:$CV$577,MATCH($C$11,emission!$A$1:$CV$1,0),0)</f>
        <v>#N/A</v>
      </c>
    </row>
    <row r="287" spans="7:50" x14ac:dyDescent="0.25">
      <c r="G287">
        <v>585</v>
      </c>
      <c r="H287" t="b">
        <f t="shared" si="91"/>
        <v>0</v>
      </c>
      <c r="I287" t="b">
        <f t="shared" si="81"/>
        <v>0</v>
      </c>
      <c r="J287">
        <f t="shared" si="92"/>
        <v>0</v>
      </c>
      <c r="K287">
        <f t="shared" si="82"/>
        <v>9.6199999999999994E-2</v>
      </c>
      <c r="L287" t="b">
        <f t="shared" si="93"/>
        <v>0</v>
      </c>
      <c r="M287" t="b">
        <f t="shared" si="83"/>
        <v>0</v>
      </c>
      <c r="N287">
        <f t="shared" si="94"/>
        <v>0</v>
      </c>
      <c r="O287">
        <f t="shared" si="84"/>
        <v>0.11940000000000001</v>
      </c>
      <c r="P287">
        <f t="shared" si="95"/>
        <v>1.11E-2</v>
      </c>
      <c r="Q287">
        <f t="shared" si="85"/>
        <v>0.43909999999999999</v>
      </c>
      <c r="R287">
        <f t="shared" si="96"/>
        <v>2.9000000000000001E-2</v>
      </c>
      <c r="S287">
        <f t="shared" si="86"/>
        <v>0.57240000000000002</v>
      </c>
      <c r="T287">
        <f t="shared" si="97"/>
        <v>0.94799999999999995</v>
      </c>
      <c r="U287">
        <f t="shared" si="87"/>
        <v>0.1105</v>
      </c>
      <c r="V287" t="b">
        <f t="shared" si="98"/>
        <v>0</v>
      </c>
      <c r="W287" t="b">
        <f t="shared" si="88"/>
        <v>0</v>
      </c>
      <c r="X287">
        <f t="shared" si="99"/>
        <v>0.17000000178814001</v>
      </c>
      <c r="Y287">
        <f t="shared" si="89"/>
        <v>0</v>
      </c>
      <c r="Z287" t="b">
        <f t="shared" si="100"/>
        <v>0</v>
      </c>
      <c r="AA287" t="b">
        <f t="shared" si="90"/>
        <v>0</v>
      </c>
      <c r="AB287">
        <v>0</v>
      </c>
      <c r="AD287" s="1">
        <v>585</v>
      </c>
      <c r="AE287" t="e">
        <f>VLOOKUP($AD287,excitation!$A$1:$CV$577,MATCH(C$2,excitation!$A$1:$CV$1,0),0)</f>
        <v>#N/A</v>
      </c>
      <c r="AF287" t="e">
        <f>VLOOKUP($AD287,emission!$A$1:$CV$577,MATCH($C$2,emission!$A$1:$CV$1,0),0)</f>
        <v>#N/A</v>
      </c>
      <c r="AG287">
        <f>VLOOKUP($AD287,excitation!$A$1:$CV$577,MATCH(C$3,excitation!$A$1:$CV$1,0),0)</f>
        <v>0</v>
      </c>
      <c r="AH287">
        <f>VLOOKUP($AD287,emission!$A$1:$CV$577,MATCH($C$3,emission!$A$1:$CV$1,0),0)</f>
        <v>9.6199999999999994E-2</v>
      </c>
      <c r="AI287" t="e">
        <f>VLOOKUP($AD287,excitation!$A$1:$CV$577,MATCH(C$4,excitation!$A$1:$CV$1,0),0)</f>
        <v>#N/A</v>
      </c>
      <c r="AJ287" t="e">
        <f>VLOOKUP($AD287,emission!$A$1:$CV$577,MATCH($C$4,emission!$A$1:$CV$1,0),0)</f>
        <v>#N/A</v>
      </c>
      <c r="AK287">
        <f>VLOOKUP($AD287,excitation!$A$1:$CV$577,MATCH(C$5,excitation!$A$1:$CV$1,0),0)</f>
        <v>0</v>
      </c>
      <c r="AL287">
        <f>VLOOKUP($AD287,emission!$A$1:$CV$577,MATCH($C$5,emission!$A$1:$CV$1,0),0)</f>
        <v>0.11940000000000001</v>
      </c>
      <c r="AM287">
        <f>VLOOKUP($AD287,excitation!$A$1:$CV$577,MATCH(C$6,excitation!$A$1:$CV$1,0),0)</f>
        <v>1.11E-2</v>
      </c>
      <c r="AN287">
        <f>VLOOKUP($AD287,emission!$A$1:$CV$577,MATCH($C$6,emission!$A$1:$CV$1,0),0)</f>
        <v>0.43909999999999999</v>
      </c>
      <c r="AO287">
        <f>VLOOKUP($AD287,excitation!$A$1:$CV$577,MATCH(C$7,excitation!$A$1:$CV$1,0),0)</f>
        <v>2.9000000000000001E-2</v>
      </c>
      <c r="AP287">
        <f>VLOOKUP($AD287,emission!$A$1:$CV$577,MATCH($C$7,emission!$A$1:$CV$1,0),0)</f>
        <v>0.57240000000000002</v>
      </c>
      <c r="AQ287">
        <f>VLOOKUP($AD287,excitation!$A$1:$CV$577,MATCH(C$8,excitation!$A$1:$CV$1,0),0)</f>
        <v>0.94799999999999995</v>
      </c>
      <c r="AR287">
        <f>VLOOKUP($AD287,emission!$A$1:$CV$577,MATCH($C$8,emission!$A$1:$CV$1,0),0)</f>
        <v>0.1105</v>
      </c>
      <c r="AS287" t="e">
        <f>VLOOKUP($AD287,excitation!$A$1:$CV$577,MATCH(C$9,excitation!$A$1:$CV$1,0),0)</f>
        <v>#N/A</v>
      </c>
      <c r="AT287" t="e">
        <f>VLOOKUP($AD287,emission!$A$1:$CV$577,MATCH($C$9,emission!$A$1:$CV$1,0),0)</f>
        <v>#N/A</v>
      </c>
      <c r="AU287">
        <f>VLOOKUP($AD287,excitation!$A$1:$CV$577,MATCH(C$10,excitation!$A$1:$CV$1,0),0)</f>
        <v>0.17000000178814001</v>
      </c>
      <c r="AV287">
        <f>VLOOKUP($AD287,emission!$A$1:$CV$577,MATCH($C$10,emission!$A$1:$CV$1,0),0)</f>
        <v>0</v>
      </c>
      <c r="AW287" t="e">
        <f>VLOOKUP($AD287,excitation!$A$1:$CV$577,MATCH(C$11,excitation!$A$1:$CV$1,0),0)</f>
        <v>#N/A</v>
      </c>
      <c r="AX287" t="e">
        <f>VLOOKUP($AD287,emission!$A$1:$CV$577,MATCH($C$11,emission!$A$1:$CV$1,0),0)</f>
        <v>#N/A</v>
      </c>
    </row>
    <row r="288" spans="7:50" x14ac:dyDescent="0.25">
      <c r="G288">
        <v>586</v>
      </c>
      <c r="H288" t="b">
        <f t="shared" si="91"/>
        <v>0</v>
      </c>
      <c r="I288" t="b">
        <f t="shared" si="81"/>
        <v>0</v>
      </c>
      <c r="J288">
        <f t="shared" si="92"/>
        <v>0</v>
      </c>
      <c r="K288">
        <f t="shared" si="82"/>
        <v>9.1600000000000001E-2</v>
      </c>
      <c r="L288" t="b">
        <f t="shared" si="93"/>
        <v>0</v>
      </c>
      <c r="M288" t="b">
        <f t="shared" si="83"/>
        <v>0</v>
      </c>
      <c r="N288">
        <f t="shared" si="94"/>
        <v>0</v>
      </c>
      <c r="O288">
        <f t="shared" si="84"/>
        <v>0.11559999999999999</v>
      </c>
      <c r="P288">
        <f t="shared" si="95"/>
        <v>1.04E-2</v>
      </c>
      <c r="Q288">
        <f t="shared" si="85"/>
        <v>0.42830000000000001</v>
      </c>
      <c r="R288">
        <f t="shared" si="96"/>
        <v>2.4E-2</v>
      </c>
      <c r="S288">
        <f t="shared" si="86"/>
        <v>0.54910000000000003</v>
      </c>
      <c r="T288">
        <f t="shared" si="97"/>
        <v>0.96489999999999998</v>
      </c>
      <c r="U288">
        <f t="shared" si="87"/>
        <v>0.12520000000000001</v>
      </c>
      <c r="V288" t="b">
        <f t="shared" si="98"/>
        <v>0</v>
      </c>
      <c r="W288" t="b">
        <f t="shared" si="88"/>
        <v>0</v>
      </c>
      <c r="X288">
        <f t="shared" si="99"/>
        <v>0.17000000178814001</v>
      </c>
      <c r="Y288">
        <f t="shared" si="89"/>
        <v>0</v>
      </c>
      <c r="Z288" t="b">
        <f t="shared" si="100"/>
        <v>0</v>
      </c>
      <c r="AA288" t="b">
        <f t="shared" si="90"/>
        <v>0</v>
      </c>
      <c r="AB288">
        <v>0</v>
      </c>
      <c r="AD288" s="1">
        <v>586</v>
      </c>
      <c r="AE288" t="e">
        <f>VLOOKUP($AD288,excitation!$A$1:$CV$577,MATCH(C$2,excitation!$A$1:$CV$1,0),0)</f>
        <v>#N/A</v>
      </c>
      <c r="AF288" t="e">
        <f>VLOOKUP($AD288,emission!$A$1:$CV$577,MATCH($C$2,emission!$A$1:$CV$1,0),0)</f>
        <v>#N/A</v>
      </c>
      <c r="AG288">
        <f>VLOOKUP($AD288,excitation!$A$1:$CV$577,MATCH(C$3,excitation!$A$1:$CV$1,0),0)</f>
        <v>0</v>
      </c>
      <c r="AH288">
        <f>VLOOKUP($AD288,emission!$A$1:$CV$577,MATCH($C$3,emission!$A$1:$CV$1,0),0)</f>
        <v>9.1600000000000001E-2</v>
      </c>
      <c r="AI288" t="e">
        <f>VLOOKUP($AD288,excitation!$A$1:$CV$577,MATCH(C$4,excitation!$A$1:$CV$1,0),0)</f>
        <v>#N/A</v>
      </c>
      <c r="AJ288" t="e">
        <f>VLOOKUP($AD288,emission!$A$1:$CV$577,MATCH($C$4,emission!$A$1:$CV$1,0),0)</f>
        <v>#N/A</v>
      </c>
      <c r="AK288">
        <f>VLOOKUP($AD288,excitation!$A$1:$CV$577,MATCH(C$5,excitation!$A$1:$CV$1,0),0)</f>
        <v>0</v>
      </c>
      <c r="AL288">
        <f>VLOOKUP($AD288,emission!$A$1:$CV$577,MATCH($C$5,emission!$A$1:$CV$1,0),0)</f>
        <v>0.11559999999999999</v>
      </c>
      <c r="AM288">
        <f>VLOOKUP($AD288,excitation!$A$1:$CV$577,MATCH(C$6,excitation!$A$1:$CV$1,0),0)</f>
        <v>1.04E-2</v>
      </c>
      <c r="AN288">
        <f>VLOOKUP($AD288,emission!$A$1:$CV$577,MATCH($C$6,emission!$A$1:$CV$1,0),0)</f>
        <v>0.42830000000000001</v>
      </c>
      <c r="AO288">
        <f>VLOOKUP($AD288,excitation!$A$1:$CV$577,MATCH(C$7,excitation!$A$1:$CV$1,0),0)</f>
        <v>2.4E-2</v>
      </c>
      <c r="AP288">
        <f>VLOOKUP($AD288,emission!$A$1:$CV$577,MATCH($C$7,emission!$A$1:$CV$1,0),0)</f>
        <v>0.54910000000000003</v>
      </c>
      <c r="AQ288">
        <f>VLOOKUP($AD288,excitation!$A$1:$CV$577,MATCH(C$8,excitation!$A$1:$CV$1,0),0)</f>
        <v>0.96489999999999998</v>
      </c>
      <c r="AR288">
        <f>VLOOKUP($AD288,emission!$A$1:$CV$577,MATCH($C$8,emission!$A$1:$CV$1,0),0)</f>
        <v>0.12520000000000001</v>
      </c>
      <c r="AS288" t="e">
        <f>VLOOKUP($AD288,excitation!$A$1:$CV$577,MATCH(C$9,excitation!$A$1:$CV$1,0),0)</f>
        <v>#N/A</v>
      </c>
      <c r="AT288" t="e">
        <f>VLOOKUP($AD288,emission!$A$1:$CV$577,MATCH($C$9,emission!$A$1:$CV$1,0),0)</f>
        <v>#N/A</v>
      </c>
      <c r="AU288">
        <f>VLOOKUP($AD288,excitation!$A$1:$CV$577,MATCH(C$10,excitation!$A$1:$CV$1,0),0)</f>
        <v>0.17000000178814001</v>
      </c>
      <c r="AV288">
        <f>VLOOKUP($AD288,emission!$A$1:$CV$577,MATCH($C$10,emission!$A$1:$CV$1,0),0)</f>
        <v>0</v>
      </c>
      <c r="AW288" t="e">
        <f>VLOOKUP($AD288,excitation!$A$1:$CV$577,MATCH(C$11,excitation!$A$1:$CV$1,0),0)</f>
        <v>#N/A</v>
      </c>
      <c r="AX288" t="e">
        <f>VLOOKUP($AD288,emission!$A$1:$CV$577,MATCH($C$11,emission!$A$1:$CV$1,0),0)</f>
        <v>#N/A</v>
      </c>
    </row>
    <row r="289" spans="7:50" x14ac:dyDescent="0.25">
      <c r="G289">
        <v>587</v>
      </c>
      <c r="H289" t="b">
        <f t="shared" si="91"/>
        <v>0</v>
      </c>
      <c r="I289" t="b">
        <f t="shared" si="81"/>
        <v>0</v>
      </c>
      <c r="J289">
        <f t="shared" si="92"/>
        <v>0</v>
      </c>
      <c r="K289">
        <f t="shared" si="82"/>
        <v>9.0200000000000002E-2</v>
      </c>
      <c r="L289" t="b">
        <f t="shared" si="93"/>
        <v>0</v>
      </c>
      <c r="M289" t="b">
        <f t="shared" si="83"/>
        <v>0</v>
      </c>
      <c r="N289">
        <f t="shared" si="94"/>
        <v>0</v>
      </c>
      <c r="O289">
        <f t="shared" si="84"/>
        <v>0.1114</v>
      </c>
      <c r="P289">
        <f t="shared" si="95"/>
        <v>9.7999999999999997E-3</v>
      </c>
      <c r="Q289">
        <f t="shared" si="85"/>
        <v>0.41270000000000001</v>
      </c>
      <c r="R289">
        <f t="shared" si="96"/>
        <v>2.2100000000000002E-2</v>
      </c>
      <c r="S289">
        <f t="shared" si="86"/>
        <v>0.52339999999999998</v>
      </c>
      <c r="T289">
        <f t="shared" si="97"/>
        <v>0.97709999999999997</v>
      </c>
      <c r="U289">
        <f t="shared" si="87"/>
        <v>0.14199999999999999</v>
      </c>
      <c r="V289" t="b">
        <f t="shared" si="98"/>
        <v>0</v>
      </c>
      <c r="W289" t="b">
        <f t="shared" si="88"/>
        <v>0</v>
      </c>
      <c r="X289">
        <f t="shared" si="99"/>
        <v>0.18000000715256001</v>
      </c>
      <c r="Y289">
        <f t="shared" si="89"/>
        <v>0</v>
      </c>
      <c r="Z289" t="b">
        <f t="shared" si="100"/>
        <v>0</v>
      </c>
      <c r="AA289" t="b">
        <f t="shared" si="90"/>
        <v>0</v>
      </c>
      <c r="AB289">
        <v>0</v>
      </c>
      <c r="AD289" s="1">
        <v>587</v>
      </c>
      <c r="AE289" t="e">
        <f>VLOOKUP($AD289,excitation!$A$1:$CV$577,MATCH(C$2,excitation!$A$1:$CV$1,0),0)</f>
        <v>#N/A</v>
      </c>
      <c r="AF289" t="e">
        <f>VLOOKUP($AD289,emission!$A$1:$CV$577,MATCH($C$2,emission!$A$1:$CV$1,0),0)</f>
        <v>#N/A</v>
      </c>
      <c r="AG289">
        <f>VLOOKUP($AD289,excitation!$A$1:$CV$577,MATCH(C$3,excitation!$A$1:$CV$1,0),0)</f>
        <v>0</v>
      </c>
      <c r="AH289">
        <f>VLOOKUP($AD289,emission!$A$1:$CV$577,MATCH($C$3,emission!$A$1:$CV$1,0),0)</f>
        <v>9.0200000000000002E-2</v>
      </c>
      <c r="AI289" t="e">
        <f>VLOOKUP($AD289,excitation!$A$1:$CV$577,MATCH(C$4,excitation!$A$1:$CV$1,0),0)</f>
        <v>#N/A</v>
      </c>
      <c r="AJ289" t="e">
        <f>VLOOKUP($AD289,emission!$A$1:$CV$577,MATCH($C$4,emission!$A$1:$CV$1,0),0)</f>
        <v>#N/A</v>
      </c>
      <c r="AK289">
        <f>VLOOKUP($AD289,excitation!$A$1:$CV$577,MATCH(C$5,excitation!$A$1:$CV$1,0),0)</f>
        <v>0</v>
      </c>
      <c r="AL289">
        <f>VLOOKUP($AD289,emission!$A$1:$CV$577,MATCH($C$5,emission!$A$1:$CV$1,0),0)</f>
        <v>0.1114</v>
      </c>
      <c r="AM289">
        <f>VLOOKUP($AD289,excitation!$A$1:$CV$577,MATCH(C$6,excitation!$A$1:$CV$1,0),0)</f>
        <v>9.7999999999999997E-3</v>
      </c>
      <c r="AN289">
        <f>VLOOKUP($AD289,emission!$A$1:$CV$577,MATCH($C$6,emission!$A$1:$CV$1,0),0)</f>
        <v>0.41270000000000001</v>
      </c>
      <c r="AO289">
        <f>VLOOKUP($AD289,excitation!$A$1:$CV$577,MATCH(C$7,excitation!$A$1:$CV$1,0),0)</f>
        <v>2.2100000000000002E-2</v>
      </c>
      <c r="AP289">
        <f>VLOOKUP($AD289,emission!$A$1:$CV$577,MATCH($C$7,emission!$A$1:$CV$1,0),0)</f>
        <v>0.52339999999999998</v>
      </c>
      <c r="AQ289">
        <f>VLOOKUP($AD289,excitation!$A$1:$CV$577,MATCH(C$8,excitation!$A$1:$CV$1,0),0)</f>
        <v>0.97709999999999997</v>
      </c>
      <c r="AR289">
        <f>VLOOKUP($AD289,emission!$A$1:$CV$577,MATCH($C$8,emission!$A$1:$CV$1,0),0)</f>
        <v>0.14199999999999999</v>
      </c>
      <c r="AS289" t="e">
        <f>VLOOKUP($AD289,excitation!$A$1:$CV$577,MATCH(C$9,excitation!$A$1:$CV$1,0),0)</f>
        <v>#N/A</v>
      </c>
      <c r="AT289" t="e">
        <f>VLOOKUP($AD289,emission!$A$1:$CV$577,MATCH($C$9,emission!$A$1:$CV$1,0),0)</f>
        <v>#N/A</v>
      </c>
      <c r="AU289">
        <f>VLOOKUP($AD289,excitation!$A$1:$CV$577,MATCH(C$10,excitation!$A$1:$CV$1,0),0)</f>
        <v>0.18000000715256001</v>
      </c>
      <c r="AV289">
        <f>VLOOKUP($AD289,emission!$A$1:$CV$577,MATCH($C$10,emission!$A$1:$CV$1,0),0)</f>
        <v>0</v>
      </c>
      <c r="AW289" t="e">
        <f>VLOOKUP($AD289,excitation!$A$1:$CV$577,MATCH(C$11,excitation!$A$1:$CV$1,0),0)</f>
        <v>#N/A</v>
      </c>
      <c r="AX289" t="e">
        <f>VLOOKUP($AD289,emission!$A$1:$CV$577,MATCH($C$11,emission!$A$1:$CV$1,0),0)</f>
        <v>#N/A</v>
      </c>
    </row>
    <row r="290" spans="7:50" x14ac:dyDescent="0.25">
      <c r="G290">
        <v>588</v>
      </c>
      <c r="H290" t="b">
        <f t="shared" si="91"/>
        <v>0</v>
      </c>
      <c r="I290" t="b">
        <f t="shared" si="81"/>
        <v>0</v>
      </c>
      <c r="J290">
        <f t="shared" si="92"/>
        <v>0</v>
      </c>
      <c r="K290">
        <f t="shared" si="82"/>
        <v>8.6599999999999996E-2</v>
      </c>
      <c r="L290" t="b">
        <f t="shared" si="93"/>
        <v>0</v>
      </c>
      <c r="M290" t="b">
        <f t="shared" si="83"/>
        <v>0</v>
      </c>
      <c r="N290">
        <f t="shared" si="94"/>
        <v>0</v>
      </c>
      <c r="O290">
        <f t="shared" si="84"/>
        <v>0.1065</v>
      </c>
      <c r="P290">
        <f t="shared" si="95"/>
        <v>9.2999999999999992E-3</v>
      </c>
      <c r="Q290">
        <f t="shared" si="85"/>
        <v>0.4047</v>
      </c>
      <c r="R290">
        <f t="shared" si="96"/>
        <v>1.8700000000000001E-2</v>
      </c>
      <c r="S290">
        <f t="shared" si="86"/>
        <v>0.50890000000000002</v>
      </c>
      <c r="T290">
        <f t="shared" si="97"/>
        <v>0.98839999999999995</v>
      </c>
      <c r="U290">
        <f t="shared" si="87"/>
        <v>0.16209999999999999</v>
      </c>
      <c r="V290" t="b">
        <f t="shared" si="98"/>
        <v>0</v>
      </c>
      <c r="W290" t="b">
        <f t="shared" si="88"/>
        <v>0</v>
      </c>
      <c r="X290">
        <f t="shared" si="99"/>
        <v>0.18999999761580999</v>
      </c>
      <c r="Y290">
        <f t="shared" si="89"/>
        <v>0</v>
      </c>
      <c r="Z290" t="b">
        <f t="shared" si="100"/>
        <v>0</v>
      </c>
      <c r="AA290" t="b">
        <f t="shared" si="90"/>
        <v>0</v>
      </c>
      <c r="AB290">
        <v>0</v>
      </c>
      <c r="AD290" s="1">
        <v>588</v>
      </c>
      <c r="AE290" t="e">
        <f>VLOOKUP($AD290,excitation!$A$1:$CV$577,MATCH(C$2,excitation!$A$1:$CV$1,0),0)</f>
        <v>#N/A</v>
      </c>
      <c r="AF290" t="e">
        <f>VLOOKUP($AD290,emission!$A$1:$CV$577,MATCH($C$2,emission!$A$1:$CV$1,0),0)</f>
        <v>#N/A</v>
      </c>
      <c r="AG290">
        <f>VLOOKUP($AD290,excitation!$A$1:$CV$577,MATCH(C$3,excitation!$A$1:$CV$1,0),0)</f>
        <v>0</v>
      </c>
      <c r="AH290">
        <f>VLOOKUP($AD290,emission!$A$1:$CV$577,MATCH($C$3,emission!$A$1:$CV$1,0),0)</f>
        <v>8.6599999999999996E-2</v>
      </c>
      <c r="AI290" t="e">
        <f>VLOOKUP($AD290,excitation!$A$1:$CV$577,MATCH(C$4,excitation!$A$1:$CV$1,0),0)</f>
        <v>#N/A</v>
      </c>
      <c r="AJ290" t="e">
        <f>VLOOKUP($AD290,emission!$A$1:$CV$577,MATCH($C$4,emission!$A$1:$CV$1,0),0)</f>
        <v>#N/A</v>
      </c>
      <c r="AK290">
        <f>VLOOKUP($AD290,excitation!$A$1:$CV$577,MATCH(C$5,excitation!$A$1:$CV$1,0),0)</f>
        <v>0</v>
      </c>
      <c r="AL290">
        <f>VLOOKUP($AD290,emission!$A$1:$CV$577,MATCH($C$5,emission!$A$1:$CV$1,0),0)</f>
        <v>0.1065</v>
      </c>
      <c r="AM290">
        <f>VLOOKUP($AD290,excitation!$A$1:$CV$577,MATCH(C$6,excitation!$A$1:$CV$1,0),0)</f>
        <v>9.2999999999999992E-3</v>
      </c>
      <c r="AN290">
        <f>VLOOKUP($AD290,emission!$A$1:$CV$577,MATCH($C$6,emission!$A$1:$CV$1,0),0)</f>
        <v>0.4047</v>
      </c>
      <c r="AO290">
        <f>VLOOKUP($AD290,excitation!$A$1:$CV$577,MATCH(C$7,excitation!$A$1:$CV$1,0),0)</f>
        <v>1.8700000000000001E-2</v>
      </c>
      <c r="AP290">
        <f>VLOOKUP($AD290,emission!$A$1:$CV$577,MATCH($C$7,emission!$A$1:$CV$1,0),0)</f>
        <v>0.50890000000000002</v>
      </c>
      <c r="AQ290">
        <f>VLOOKUP($AD290,excitation!$A$1:$CV$577,MATCH(C$8,excitation!$A$1:$CV$1,0),0)</f>
        <v>0.98839999999999995</v>
      </c>
      <c r="AR290">
        <f>VLOOKUP($AD290,emission!$A$1:$CV$577,MATCH($C$8,emission!$A$1:$CV$1,0),0)</f>
        <v>0.16209999999999999</v>
      </c>
      <c r="AS290" t="e">
        <f>VLOOKUP($AD290,excitation!$A$1:$CV$577,MATCH(C$9,excitation!$A$1:$CV$1,0),0)</f>
        <v>#N/A</v>
      </c>
      <c r="AT290" t="e">
        <f>VLOOKUP($AD290,emission!$A$1:$CV$577,MATCH($C$9,emission!$A$1:$CV$1,0),0)</f>
        <v>#N/A</v>
      </c>
      <c r="AU290">
        <f>VLOOKUP($AD290,excitation!$A$1:$CV$577,MATCH(C$10,excitation!$A$1:$CV$1,0),0)</f>
        <v>0.18999999761580999</v>
      </c>
      <c r="AV290">
        <f>VLOOKUP($AD290,emission!$A$1:$CV$577,MATCH($C$10,emission!$A$1:$CV$1,0),0)</f>
        <v>0</v>
      </c>
      <c r="AW290" t="e">
        <f>VLOOKUP($AD290,excitation!$A$1:$CV$577,MATCH(C$11,excitation!$A$1:$CV$1,0),0)</f>
        <v>#N/A</v>
      </c>
      <c r="AX290" t="e">
        <f>VLOOKUP($AD290,emission!$A$1:$CV$577,MATCH($C$11,emission!$A$1:$CV$1,0),0)</f>
        <v>#N/A</v>
      </c>
    </row>
    <row r="291" spans="7:50" x14ac:dyDescent="0.25">
      <c r="G291">
        <v>589</v>
      </c>
      <c r="H291" t="b">
        <f t="shared" si="91"/>
        <v>0</v>
      </c>
      <c r="I291" t="b">
        <f t="shared" si="81"/>
        <v>0</v>
      </c>
      <c r="J291">
        <f t="shared" si="92"/>
        <v>0</v>
      </c>
      <c r="K291">
        <f t="shared" si="82"/>
        <v>8.3500000000000005E-2</v>
      </c>
      <c r="L291" t="b">
        <f t="shared" si="93"/>
        <v>0</v>
      </c>
      <c r="M291" t="b">
        <f t="shared" si="83"/>
        <v>0</v>
      </c>
      <c r="N291">
        <f t="shared" si="94"/>
        <v>0</v>
      </c>
      <c r="O291">
        <f t="shared" si="84"/>
        <v>0.10290000000000001</v>
      </c>
      <c r="P291">
        <f t="shared" si="95"/>
        <v>9.2999999999999992E-3</v>
      </c>
      <c r="Q291">
        <f t="shared" si="85"/>
        <v>0.39350000000000002</v>
      </c>
      <c r="R291">
        <f t="shared" si="96"/>
        <v>1.6899999999999998E-2</v>
      </c>
      <c r="S291">
        <f t="shared" si="86"/>
        <v>0.48849999999999999</v>
      </c>
      <c r="T291">
        <f t="shared" si="97"/>
        <v>0.99560000000000004</v>
      </c>
      <c r="U291">
        <f t="shared" si="87"/>
        <v>0.1837</v>
      </c>
      <c r="V291" t="b">
        <f t="shared" si="98"/>
        <v>0</v>
      </c>
      <c r="W291" t="b">
        <f t="shared" si="88"/>
        <v>0</v>
      </c>
      <c r="X291">
        <f t="shared" si="99"/>
        <v>0.20000000298022999</v>
      </c>
      <c r="Y291">
        <f t="shared" si="89"/>
        <v>0</v>
      </c>
      <c r="Z291" t="b">
        <f t="shared" si="100"/>
        <v>0</v>
      </c>
      <c r="AA291" t="b">
        <f t="shared" si="90"/>
        <v>0</v>
      </c>
      <c r="AB291">
        <v>0</v>
      </c>
      <c r="AD291" s="1">
        <v>589</v>
      </c>
      <c r="AE291" t="e">
        <f>VLOOKUP($AD291,excitation!$A$1:$CV$577,MATCH(C$2,excitation!$A$1:$CV$1,0),0)</f>
        <v>#N/A</v>
      </c>
      <c r="AF291" t="e">
        <f>VLOOKUP($AD291,emission!$A$1:$CV$577,MATCH($C$2,emission!$A$1:$CV$1,0),0)</f>
        <v>#N/A</v>
      </c>
      <c r="AG291">
        <f>VLOOKUP($AD291,excitation!$A$1:$CV$577,MATCH(C$3,excitation!$A$1:$CV$1,0),0)</f>
        <v>0</v>
      </c>
      <c r="AH291">
        <f>VLOOKUP($AD291,emission!$A$1:$CV$577,MATCH($C$3,emission!$A$1:$CV$1,0),0)</f>
        <v>8.3500000000000005E-2</v>
      </c>
      <c r="AI291" t="e">
        <f>VLOOKUP($AD291,excitation!$A$1:$CV$577,MATCH(C$4,excitation!$A$1:$CV$1,0),0)</f>
        <v>#N/A</v>
      </c>
      <c r="AJ291" t="e">
        <f>VLOOKUP($AD291,emission!$A$1:$CV$577,MATCH($C$4,emission!$A$1:$CV$1,0),0)</f>
        <v>#N/A</v>
      </c>
      <c r="AK291">
        <f>VLOOKUP($AD291,excitation!$A$1:$CV$577,MATCH(C$5,excitation!$A$1:$CV$1,0),0)</f>
        <v>0</v>
      </c>
      <c r="AL291">
        <f>VLOOKUP($AD291,emission!$A$1:$CV$577,MATCH($C$5,emission!$A$1:$CV$1,0),0)</f>
        <v>0.10290000000000001</v>
      </c>
      <c r="AM291">
        <f>VLOOKUP($AD291,excitation!$A$1:$CV$577,MATCH(C$6,excitation!$A$1:$CV$1,0),0)</f>
        <v>9.2999999999999992E-3</v>
      </c>
      <c r="AN291">
        <f>VLOOKUP($AD291,emission!$A$1:$CV$577,MATCH($C$6,emission!$A$1:$CV$1,0),0)</f>
        <v>0.39350000000000002</v>
      </c>
      <c r="AO291">
        <f>VLOOKUP($AD291,excitation!$A$1:$CV$577,MATCH(C$7,excitation!$A$1:$CV$1,0),0)</f>
        <v>1.6899999999999998E-2</v>
      </c>
      <c r="AP291">
        <f>VLOOKUP($AD291,emission!$A$1:$CV$577,MATCH($C$7,emission!$A$1:$CV$1,0),0)</f>
        <v>0.48849999999999999</v>
      </c>
      <c r="AQ291">
        <f>VLOOKUP($AD291,excitation!$A$1:$CV$577,MATCH(C$8,excitation!$A$1:$CV$1,0),0)</f>
        <v>0.99560000000000004</v>
      </c>
      <c r="AR291">
        <f>VLOOKUP($AD291,emission!$A$1:$CV$577,MATCH($C$8,emission!$A$1:$CV$1,0),0)</f>
        <v>0.1837</v>
      </c>
      <c r="AS291" t="e">
        <f>VLOOKUP($AD291,excitation!$A$1:$CV$577,MATCH(C$9,excitation!$A$1:$CV$1,0),0)</f>
        <v>#N/A</v>
      </c>
      <c r="AT291" t="e">
        <f>VLOOKUP($AD291,emission!$A$1:$CV$577,MATCH($C$9,emission!$A$1:$CV$1,0),0)</f>
        <v>#N/A</v>
      </c>
      <c r="AU291">
        <f>VLOOKUP($AD291,excitation!$A$1:$CV$577,MATCH(C$10,excitation!$A$1:$CV$1,0),0)</f>
        <v>0.20000000298022999</v>
      </c>
      <c r="AV291">
        <f>VLOOKUP($AD291,emission!$A$1:$CV$577,MATCH($C$10,emission!$A$1:$CV$1,0),0)</f>
        <v>0</v>
      </c>
      <c r="AW291" t="e">
        <f>VLOOKUP($AD291,excitation!$A$1:$CV$577,MATCH(C$11,excitation!$A$1:$CV$1,0),0)</f>
        <v>#N/A</v>
      </c>
      <c r="AX291" t="e">
        <f>VLOOKUP($AD291,emission!$A$1:$CV$577,MATCH($C$11,emission!$A$1:$CV$1,0),0)</f>
        <v>#N/A</v>
      </c>
    </row>
    <row r="292" spans="7:50" x14ac:dyDescent="0.25">
      <c r="G292">
        <v>590</v>
      </c>
      <c r="H292" t="b">
        <f t="shared" si="91"/>
        <v>0</v>
      </c>
      <c r="I292" t="b">
        <f t="shared" si="81"/>
        <v>0</v>
      </c>
      <c r="J292">
        <f t="shared" si="92"/>
        <v>0</v>
      </c>
      <c r="K292">
        <f t="shared" si="82"/>
        <v>8.2199999999999995E-2</v>
      </c>
      <c r="L292" t="b">
        <f t="shared" si="93"/>
        <v>0</v>
      </c>
      <c r="M292" t="b">
        <f t="shared" si="83"/>
        <v>0</v>
      </c>
      <c r="N292">
        <f t="shared" si="94"/>
        <v>0</v>
      </c>
      <c r="O292">
        <f t="shared" si="84"/>
        <v>9.8900000000000002E-2</v>
      </c>
      <c r="P292">
        <f t="shared" si="95"/>
        <v>8.3999999999999995E-3</v>
      </c>
      <c r="Q292">
        <f t="shared" si="85"/>
        <v>0.38169999999999998</v>
      </c>
      <c r="R292">
        <f t="shared" si="96"/>
        <v>1.61E-2</v>
      </c>
      <c r="S292">
        <f t="shared" si="86"/>
        <v>0.47439999999999999</v>
      </c>
      <c r="T292">
        <f t="shared" si="97"/>
        <v>1</v>
      </c>
      <c r="U292">
        <f t="shared" si="87"/>
        <v>0.20669999999999999</v>
      </c>
      <c r="V292" t="b">
        <f t="shared" si="98"/>
        <v>0</v>
      </c>
      <c r="W292" t="b">
        <f t="shared" si="88"/>
        <v>0</v>
      </c>
      <c r="X292">
        <f t="shared" si="99"/>
        <v>0.20999999344348999</v>
      </c>
      <c r="Y292">
        <f t="shared" si="89"/>
        <v>0</v>
      </c>
      <c r="Z292" t="b">
        <f t="shared" si="100"/>
        <v>0</v>
      </c>
      <c r="AA292" t="b">
        <f t="shared" si="90"/>
        <v>0</v>
      </c>
      <c r="AB292">
        <v>0</v>
      </c>
      <c r="AD292" s="1">
        <v>590</v>
      </c>
      <c r="AE292" t="e">
        <f>VLOOKUP($AD292,excitation!$A$1:$CV$577,MATCH(C$2,excitation!$A$1:$CV$1,0),0)</f>
        <v>#N/A</v>
      </c>
      <c r="AF292" t="e">
        <f>VLOOKUP($AD292,emission!$A$1:$CV$577,MATCH($C$2,emission!$A$1:$CV$1,0),0)</f>
        <v>#N/A</v>
      </c>
      <c r="AG292">
        <f>VLOOKUP($AD292,excitation!$A$1:$CV$577,MATCH(C$3,excitation!$A$1:$CV$1,0),0)</f>
        <v>0</v>
      </c>
      <c r="AH292">
        <f>VLOOKUP($AD292,emission!$A$1:$CV$577,MATCH($C$3,emission!$A$1:$CV$1,0),0)</f>
        <v>8.2199999999999995E-2</v>
      </c>
      <c r="AI292" t="e">
        <f>VLOOKUP($AD292,excitation!$A$1:$CV$577,MATCH(C$4,excitation!$A$1:$CV$1,0),0)</f>
        <v>#N/A</v>
      </c>
      <c r="AJ292" t="e">
        <f>VLOOKUP($AD292,emission!$A$1:$CV$577,MATCH($C$4,emission!$A$1:$CV$1,0),0)</f>
        <v>#N/A</v>
      </c>
      <c r="AK292">
        <f>VLOOKUP($AD292,excitation!$A$1:$CV$577,MATCH(C$5,excitation!$A$1:$CV$1,0),0)</f>
        <v>0</v>
      </c>
      <c r="AL292">
        <f>VLOOKUP($AD292,emission!$A$1:$CV$577,MATCH($C$5,emission!$A$1:$CV$1,0),0)</f>
        <v>9.8900000000000002E-2</v>
      </c>
      <c r="AM292">
        <f>VLOOKUP($AD292,excitation!$A$1:$CV$577,MATCH(C$6,excitation!$A$1:$CV$1,0),0)</f>
        <v>8.3999999999999995E-3</v>
      </c>
      <c r="AN292">
        <f>VLOOKUP($AD292,emission!$A$1:$CV$577,MATCH($C$6,emission!$A$1:$CV$1,0),0)</f>
        <v>0.38169999999999998</v>
      </c>
      <c r="AO292">
        <f>VLOOKUP($AD292,excitation!$A$1:$CV$577,MATCH(C$7,excitation!$A$1:$CV$1,0),0)</f>
        <v>1.61E-2</v>
      </c>
      <c r="AP292">
        <f>VLOOKUP($AD292,emission!$A$1:$CV$577,MATCH($C$7,emission!$A$1:$CV$1,0),0)</f>
        <v>0.47439999999999999</v>
      </c>
      <c r="AQ292">
        <f>VLOOKUP($AD292,excitation!$A$1:$CV$577,MATCH(C$8,excitation!$A$1:$CV$1,0),0)</f>
        <v>1</v>
      </c>
      <c r="AR292">
        <f>VLOOKUP($AD292,emission!$A$1:$CV$577,MATCH($C$8,emission!$A$1:$CV$1,0),0)</f>
        <v>0.20669999999999999</v>
      </c>
      <c r="AS292" t="e">
        <f>VLOOKUP($AD292,excitation!$A$1:$CV$577,MATCH(C$9,excitation!$A$1:$CV$1,0),0)</f>
        <v>#N/A</v>
      </c>
      <c r="AT292" t="e">
        <f>VLOOKUP($AD292,emission!$A$1:$CV$577,MATCH($C$9,emission!$A$1:$CV$1,0),0)</f>
        <v>#N/A</v>
      </c>
      <c r="AU292">
        <f>VLOOKUP($AD292,excitation!$A$1:$CV$577,MATCH(C$10,excitation!$A$1:$CV$1,0),0)</f>
        <v>0.20999999344348999</v>
      </c>
      <c r="AV292">
        <f>VLOOKUP($AD292,emission!$A$1:$CV$577,MATCH($C$10,emission!$A$1:$CV$1,0),0)</f>
        <v>0</v>
      </c>
      <c r="AW292" t="e">
        <f>VLOOKUP($AD292,excitation!$A$1:$CV$577,MATCH(C$11,excitation!$A$1:$CV$1,0),0)</f>
        <v>#N/A</v>
      </c>
      <c r="AX292" t="e">
        <f>VLOOKUP($AD292,emission!$A$1:$CV$577,MATCH($C$11,emission!$A$1:$CV$1,0),0)</f>
        <v>#N/A</v>
      </c>
    </row>
    <row r="293" spans="7:50" x14ac:dyDescent="0.25">
      <c r="G293">
        <v>591</v>
      </c>
      <c r="H293" t="b">
        <f t="shared" si="91"/>
        <v>0</v>
      </c>
      <c r="I293" t="b">
        <f t="shared" si="81"/>
        <v>0</v>
      </c>
      <c r="J293">
        <f t="shared" si="92"/>
        <v>0</v>
      </c>
      <c r="K293">
        <f t="shared" si="82"/>
        <v>8.0799999999999997E-2</v>
      </c>
      <c r="L293" t="b">
        <f t="shared" si="93"/>
        <v>0</v>
      </c>
      <c r="M293" t="b">
        <f t="shared" si="83"/>
        <v>0</v>
      </c>
      <c r="N293">
        <f t="shared" si="94"/>
        <v>0</v>
      </c>
      <c r="O293">
        <f t="shared" si="84"/>
        <v>9.4700000000000006E-2</v>
      </c>
      <c r="P293">
        <f t="shared" si="95"/>
        <v>8.6999999999999994E-3</v>
      </c>
      <c r="Q293">
        <f t="shared" si="85"/>
        <v>0.372</v>
      </c>
      <c r="R293">
        <f t="shared" si="96"/>
        <v>1.44E-2</v>
      </c>
      <c r="S293">
        <f t="shared" si="86"/>
        <v>0.4627</v>
      </c>
      <c r="T293">
        <f t="shared" si="97"/>
        <v>0.99780000000000002</v>
      </c>
      <c r="U293">
        <f t="shared" si="87"/>
        <v>0.2306</v>
      </c>
      <c r="V293" t="b">
        <f t="shared" si="98"/>
        <v>0</v>
      </c>
      <c r="W293" t="b">
        <f t="shared" si="88"/>
        <v>0</v>
      </c>
      <c r="X293">
        <f t="shared" si="99"/>
        <v>0.20999999344348999</v>
      </c>
      <c r="Y293">
        <f t="shared" si="89"/>
        <v>0</v>
      </c>
      <c r="Z293" t="b">
        <f t="shared" si="100"/>
        <v>0</v>
      </c>
      <c r="AA293" t="b">
        <f t="shared" si="90"/>
        <v>0</v>
      </c>
      <c r="AB293">
        <v>0</v>
      </c>
      <c r="AD293" s="1">
        <v>591</v>
      </c>
      <c r="AE293" t="e">
        <f>VLOOKUP($AD293,excitation!$A$1:$CV$577,MATCH(C$2,excitation!$A$1:$CV$1,0),0)</f>
        <v>#N/A</v>
      </c>
      <c r="AF293" t="e">
        <f>VLOOKUP($AD293,emission!$A$1:$CV$577,MATCH($C$2,emission!$A$1:$CV$1,0),0)</f>
        <v>#N/A</v>
      </c>
      <c r="AG293">
        <f>VLOOKUP($AD293,excitation!$A$1:$CV$577,MATCH(C$3,excitation!$A$1:$CV$1,0),0)</f>
        <v>0</v>
      </c>
      <c r="AH293">
        <f>VLOOKUP($AD293,emission!$A$1:$CV$577,MATCH($C$3,emission!$A$1:$CV$1,0),0)</f>
        <v>8.0799999999999997E-2</v>
      </c>
      <c r="AI293" t="e">
        <f>VLOOKUP($AD293,excitation!$A$1:$CV$577,MATCH(C$4,excitation!$A$1:$CV$1,0),0)</f>
        <v>#N/A</v>
      </c>
      <c r="AJ293" t="e">
        <f>VLOOKUP($AD293,emission!$A$1:$CV$577,MATCH($C$4,emission!$A$1:$CV$1,0),0)</f>
        <v>#N/A</v>
      </c>
      <c r="AK293">
        <f>VLOOKUP($AD293,excitation!$A$1:$CV$577,MATCH(C$5,excitation!$A$1:$CV$1,0),0)</f>
        <v>0</v>
      </c>
      <c r="AL293">
        <f>VLOOKUP($AD293,emission!$A$1:$CV$577,MATCH($C$5,emission!$A$1:$CV$1,0),0)</f>
        <v>9.4700000000000006E-2</v>
      </c>
      <c r="AM293">
        <f>VLOOKUP($AD293,excitation!$A$1:$CV$577,MATCH(C$6,excitation!$A$1:$CV$1,0),0)</f>
        <v>8.6999999999999994E-3</v>
      </c>
      <c r="AN293">
        <f>VLOOKUP($AD293,emission!$A$1:$CV$577,MATCH($C$6,emission!$A$1:$CV$1,0),0)</f>
        <v>0.372</v>
      </c>
      <c r="AO293">
        <f>VLOOKUP($AD293,excitation!$A$1:$CV$577,MATCH(C$7,excitation!$A$1:$CV$1,0),0)</f>
        <v>1.44E-2</v>
      </c>
      <c r="AP293">
        <f>VLOOKUP($AD293,emission!$A$1:$CV$577,MATCH($C$7,emission!$A$1:$CV$1,0),0)</f>
        <v>0.4627</v>
      </c>
      <c r="AQ293">
        <f>VLOOKUP($AD293,excitation!$A$1:$CV$577,MATCH(C$8,excitation!$A$1:$CV$1,0),0)</f>
        <v>0.99780000000000002</v>
      </c>
      <c r="AR293">
        <f>VLOOKUP($AD293,emission!$A$1:$CV$577,MATCH($C$8,emission!$A$1:$CV$1,0),0)</f>
        <v>0.2306</v>
      </c>
      <c r="AS293" t="e">
        <f>VLOOKUP($AD293,excitation!$A$1:$CV$577,MATCH(C$9,excitation!$A$1:$CV$1,0),0)</f>
        <v>#N/A</v>
      </c>
      <c r="AT293" t="e">
        <f>VLOOKUP($AD293,emission!$A$1:$CV$577,MATCH($C$9,emission!$A$1:$CV$1,0),0)</f>
        <v>#N/A</v>
      </c>
      <c r="AU293">
        <f>VLOOKUP($AD293,excitation!$A$1:$CV$577,MATCH(C$10,excitation!$A$1:$CV$1,0),0)</f>
        <v>0.20999999344348999</v>
      </c>
      <c r="AV293">
        <f>VLOOKUP($AD293,emission!$A$1:$CV$577,MATCH($C$10,emission!$A$1:$CV$1,0),0)</f>
        <v>0</v>
      </c>
      <c r="AW293" t="e">
        <f>VLOOKUP($AD293,excitation!$A$1:$CV$577,MATCH(C$11,excitation!$A$1:$CV$1,0),0)</f>
        <v>#N/A</v>
      </c>
      <c r="AX293" t="e">
        <f>VLOOKUP($AD293,emission!$A$1:$CV$577,MATCH($C$11,emission!$A$1:$CV$1,0),0)</f>
        <v>#N/A</v>
      </c>
    </row>
    <row r="294" spans="7:50" x14ac:dyDescent="0.25">
      <c r="G294">
        <v>592</v>
      </c>
      <c r="H294" t="b">
        <f t="shared" si="91"/>
        <v>0</v>
      </c>
      <c r="I294" t="b">
        <f t="shared" si="81"/>
        <v>0</v>
      </c>
      <c r="J294">
        <f t="shared" si="92"/>
        <v>0</v>
      </c>
      <c r="K294">
        <f t="shared" si="82"/>
        <v>7.7499999999999999E-2</v>
      </c>
      <c r="L294" t="b">
        <f t="shared" si="93"/>
        <v>0</v>
      </c>
      <c r="M294" t="b">
        <f t="shared" si="83"/>
        <v>0</v>
      </c>
      <c r="N294">
        <f t="shared" si="94"/>
        <v>0</v>
      </c>
      <c r="O294">
        <f t="shared" si="84"/>
        <v>9.11E-2</v>
      </c>
      <c r="P294">
        <f t="shared" si="95"/>
        <v>8.2000000000000007E-3</v>
      </c>
      <c r="Q294">
        <f t="shared" si="85"/>
        <v>0.36280000000000001</v>
      </c>
      <c r="R294">
        <f t="shared" si="96"/>
        <v>1.26E-2</v>
      </c>
      <c r="S294">
        <f t="shared" si="86"/>
        <v>0.45219999999999999</v>
      </c>
      <c r="T294">
        <f t="shared" si="97"/>
        <v>0.99450000000000005</v>
      </c>
      <c r="U294">
        <f t="shared" si="87"/>
        <v>0.25729999999999997</v>
      </c>
      <c r="V294" t="b">
        <f t="shared" si="98"/>
        <v>0</v>
      </c>
      <c r="W294" t="b">
        <f t="shared" si="88"/>
        <v>0</v>
      </c>
      <c r="X294">
        <f t="shared" si="99"/>
        <v>0.21999999880790999</v>
      </c>
      <c r="Y294">
        <f t="shared" si="89"/>
        <v>0</v>
      </c>
      <c r="Z294" t="b">
        <f t="shared" si="100"/>
        <v>0</v>
      </c>
      <c r="AA294" t="b">
        <f t="shared" si="90"/>
        <v>0</v>
      </c>
      <c r="AB294">
        <v>0</v>
      </c>
      <c r="AD294" s="1">
        <v>592</v>
      </c>
      <c r="AE294" t="e">
        <f>VLOOKUP($AD294,excitation!$A$1:$CV$577,MATCH(C$2,excitation!$A$1:$CV$1,0),0)</f>
        <v>#N/A</v>
      </c>
      <c r="AF294" t="e">
        <f>VLOOKUP($AD294,emission!$A$1:$CV$577,MATCH($C$2,emission!$A$1:$CV$1,0),0)</f>
        <v>#N/A</v>
      </c>
      <c r="AG294">
        <f>VLOOKUP($AD294,excitation!$A$1:$CV$577,MATCH(C$3,excitation!$A$1:$CV$1,0),0)</f>
        <v>0</v>
      </c>
      <c r="AH294">
        <f>VLOOKUP($AD294,emission!$A$1:$CV$577,MATCH($C$3,emission!$A$1:$CV$1,0),0)</f>
        <v>7.7499999999999999E-2</v>
      </c>
      <c r="AI294" t="e">
        <f>VLOOKUP($AD294,excitation!$A$1:$CV$577,MATCH(C$4,excitation!$A$1:$CV$1,0),0)</f>
        <v>#N/A</v>
      </c>
      <c r="AJ294" t="e">
        <f>VLOOKUP($AD294,emission!$A$1:$CV$577,MATCH($C$4,emission!$A$1:$CV$1,0),0)</f>
        <v>#N/A</v>
      </c>
      <c r="AK294">
        <f>VLOOKUP($AD294,excitation!$A$1:$CV$577,MATCH(C$5,excitation!$A$1:$CV$1,0),0)</f>
        <v>0</v>
      </c>
      <c r="AL294">
        <f>VLOOKUP($AD294,emission!$A$1:$CV$577,MATCH($C$5,emission!$A$1:$CV$1,0),0)</f>
        <v>9.11E-2</v>
      </c>
      <c r="AM294">
        <f>VLOOKUP($AD294,excitation!$A$1:$CV$577,MATCH(C$6,excitation!$A$1:$CV$1,0),0)</f>
        <v>8.2000000000000007E-3</v>
      </c>
      <c r="AN294">
        <f>VLOOKUP($AD294,emission!$A$1:$CV$577,MATCH($C$6,emission!$A$1:$CV$1,0),0)</f>
        <v>0.36280000000000001</v>
      </c>
      <c r="AO294">
        <f>VLOOKUP($AD294,excitation!$A$1:$CV$577,MATCH(C$7,excitation!$A$1:$CV$1,0),0)</f>
        <v>1.26E-2</v>
      </c>
      <c r="AP294">
        <f>VLOOKUP($AD294,emission!$A$1:$CV$577,MATCH($C$7,emission!$A$1:$CV$1,0),0)</f>
        <v>0.45219999999999999</v>
      </c>
      <c r="AQ294">
        <f>VLOOKUP($AD294,excitation!$A$1:$CV$577,MATCH(C$8,excitation!$A$1:$CV$1,0),0)</f>
        <v>0.99450000000000005</v>
      </c>
      <c r="AR294">
        <f>VLOOKUP($AD294,emission!$A$1:$CV$577,MATCH($C$8,emission!$A$1:$CV$1,0),0)</f>
        <v>0.25729999999999997</v>
      </c>
      <c r="AS294" t="e">
        <f>VLOOKUP($AD294,excitation!$A$1:$CV$577,MATCH(C$9,excitation!$A$1:$CV$1,0),0)</f>
        <v>#N/A</v>
      </c>
      <c r="AT294" t="e">
        <f>VLOOKUP($AD294,emission!$A$1:$CV$577,MATCH($C$9,emission!$A$1:$CV$1,0),0)</f>
        <v>#N/A</v>
      </c>
      <c r="AU294">
        <f>VLOOKUP($AD294,excitation!$A$1:$CV$577,MATCH(C$10,excitation!$A$1:$CV$1,0),0)</f>
        <v>0.21999999880790999</v>
      </c>
      <c r="AV294">
        <f>VLOOKUP($AD294,emission!$A$1:$CV$577,MATCH($C$10,emission!$A$1:$CV$1,0),0)</f>
        <v>0</v>
      </c>
      <c r="AW294" t="e">
        <f>VLOOKUP($AD294,excitation!$A$1:$CV$577,MATCH(C$11,excitation!$A$1:$CV$1,0),0)</f>
        <v>#N/A</v>
      </c>
      <c r="AX294" t="e">
        <f>VLOOKUP($AD294,emission!$A$1:$CV$577,MATCH($C$11,emission!$A$1:$CV$1,0),0)</f>
        <v>#N/A</v>
      </c>
    </row>
    <row r="295" spans="7:50" x14ac:dyDescent="0.25">
      <c r="G295">
        <v>593</v>
      </c>
      <c r="H295" t="b">
        <f t="shared" si="91"/>
        <v>0</v>
      </c>
      <c r="I295" t="b">
        <f t="shared" si="81"/>
        <v>0</v>
      </c>
      <c r="J295">
        <f t="shared" si="92"/>
        <v>0</v>
      </c>
      <c r="K295">
        <f t="shared" si="82"/>
        <v>7.5700000000000003E-2</v>
      </c>
      <c r="L295" t="b">
        <f t="shared" si="93"/>
        <v>0</v>
      </c>
      <c r="M295" t="b">
        <f t="shared" si="83"/>
        <v>0</v>
      </c>
      <c r="N295">
        <f t="shared" si="94"/>
        <v>0</v>
      </c>
      <c r="O295">
        <f t="shared" si="84"/>
        <v>8.7300000000000003E-2</v>
      </c>
      <c r="P295">
        <f t="shared" si="95"/>
        <v>7.9000000000000008E-3</v>
      </c>
      <c r="Q295">
        <f t="shared" si="85"/>
        <v>0.35189999999999999</v>
      </c>
      <c r="R295">
        <f t="shared" si="96"/>
        <v>1.35E-2</v>
      </c>
      <c r="S295">
        <f t="shared" si="86"/>
        <v>0.437</v>
      </c>
      <c r="T295">
        <f t="shared" si="97"/>
        <v>0.98550000000000004</v>
      </c>
      <c r="U295">
        <f t="shared" si="87"/>
        <v>0.28820000000000001</v>
      </c>
      <c r="V295" t="b">
        <f t="shared" si="98"/>
        <v>0</v>
      </c>
      <c r="W295" t="b">
        <f t="shared" si="88"/>
        <v>0</v>
      </c>
      <c r="X295">
        <f t="shared" si="99"/>
        <v>0.23000000417232999</v>
      </c>
      <c r="Y295">
        <f t="shared" si="89"/>
        <v>0</v>
      </c>
      <c r="Z295" t="b">
        <f t="shared" si="100"/>
        <v>0</v>
      </c>
      <c r="AA295" t="b">
        <f t="shared" si="90"/>
        <v>0</v>
      </c>
      <c r="AB295">
        <v>0</v>
      </c>
      <c r="AD295" s="1">
        <v>593</v>
      </c>
      <c r="AE295" t="e">
        <f>VLOOKUP($AD295,excitation!$A$1:$CV$577,MATCH(C$2,excitation!$A$1:$CV$1,0),0)</f>
        <v>#N/A</v>
      </c>
      <c r="AF295" t="e">
        <f>VLOOKUP($AD295,emission!$A$1:$CV$577,MATCH($C$2,emission!$A$1:$CV$1,0),0)</f>
        <v>#N/A</v>
      </c>
      <c r="AG295">
        <f>VLOOKUP($AD295,excitation!$A$1:$CV$577,MATCH(C$3,excitation!$A$1:$CV$1,0),0)</f>
        <v>0</v>
      </c>
      <c r="AH295">
        <f>VLOOKUP($AD295,emission!$A$1:$CV$577,MATCH($C$3,emission!$A$1:$CV$1,0),0)</f>
        <v>7.5700000000000003E-2</v>
      </c>
      <c r="AI295" t="e">
        <f>VLOOKUP($AD295,excitation!$A$1:$CV$577,MATCH(C$4,excitation!$A$1:$CV$1,0),0)</f>
        <v>#N/A</v>
      </c>
      <c r="AJ295" t="e">
        <f>VLOOKUP($AD295,emission!$A$1:$CV$577,MATCH($C$4,emission!$A$1:$CV$1,0),0)</f>
        <v>#N/A</v>
      </c>
      <c r="AK295">
        <f>VLOOKUP($AD295,excitation!$A$1:$CV$577,MATCH(C$5,excitation!$A$1:$CV$1,0),0)</f>
        <v>0</v>
      </c>
      <c r="AL295">
        <f>VLOOKUP($AD295,emission!$A$1:$CV$577,MATCH($C$5,emission!$A$1:$CV$1,0),0)</f>
        <v>8.7300000000000003E-2</v>
      </c>
      <c r="AM295">
        <f>VLOOKUP($AD295,excitation!$A$1:$CV$577,MATCH(C$6,excitation!$A$1:$CV$1,0),0)</f>
        <v>7.9000000000000008E-3</v>
      </c>
      <c r="AN295">
        <f>VLOOKUP($AD295,emission!$A$1:$CV$577,MATCH($C$6,emission!$A$1:$CV$1,0),0)</f>
        <v>0.35189999999999999</v>
      </c>
      <c r="AO295">
        <f>VLOOKUP($AD295,excitation!$A$1:$CV$577,MATCH(C$7,excitation!$A$1:$CV$1,0),0)</f>
        <v>1.35E-2</v>
      </c>
      <c r="AP295">
        <f>VLOOKUP($AD295,emission!$A$1:$CV$577,MATCH($C$7,emission!$A$1:$CV$1,0),0)</f>
        <v>0.437</v>
      </c>
      <c r="AQ295">
        <f>VLOOKUP($AD295,excitation!$A$1:$CV$577,MATCH(C$8,excitation!$A$1:$CV$1,0),0)</f>
        <v>0.98550000000000004</v>
      </c>
      <c r="AR295">
        <f>VLOOKUP($AD295,emission!$A$1:$CV$577,MATCH($C$8,emission!$A$1:$CV$1,0),0)</f>
        <v>0.28820000000000001</v>
      </c>
      <c r="AS295" t="e">
        <f>VLOOKUP($AD295,excitation!$A$1:$CV$577,MATCH(C$9,excitation!$A$1:$CV$1,0),0)</f>
        <v>#N/A</v>
      </c>
      <c r="AT295" t="e">
        <f>VLOOKUP($AD295,emission!$A$1:$CV$577,MATCH($C$9,emission!$A$1:$CV$1,0),0)</f>
        <v>#N/A</v>
      </c>
      <c r="AU295">
        <f>VLOOKUP($AD295,excitation!$A$1:$CV$577,MATCH(C$10,excitation!$A$1:$CV$1,0),0)</f>
        <v>0.23000000417232999</v>
      </c>
      <c r="AV295">
        <f>VLOOKUP($AD295,emission!$A$1:$CV$577,MATCH($C$10,emission!$A$1:$CV$1,0),0)</f>
        <v>0</v>
      </c>
      <c r="AW295" t="e">
        <f>VLOOKUP($AD295,excitation!$A$1:$CV$577,MATCH(C$11,excitation!$A$1:$CV$1,0),0)</f>
        <v>#N/A</v>
      </c>
      <c r="AX295" t="e">
        <f>VLOOKUP($AD295,emission!$A$1:$CV$577,MATCH($C$11,emission!$A$1:$CV$1,0),0)</f>
        <v>#N/A</v>
      </c>
    </row>
    <row r="296" spans="7:50" x14ac:dyDescent="0.25">
      <c r="G296">
        <v>594</v>
      </c>
      <c r="H296" t="b">
        <f t="shared" si="91"/>
        <v>0</v>
      </c>
      <c r="I296" t="b">
        <f t="shared" si="81"/>
        <v>0</v>
      </c>
      <c r="J296">
        <f t="shared" si="92"/>
        <v>0</v>
      </c>
      <c r="K296">
        <f t="shared" si="82"/>
        <v>7.0599999999999996E-2</v>
      </c>
      <c r="L296" t="b">
        <f t="shared" si="93"/>
        <v>0</v>
      </c>
      <c r="M296" t="b">
        <f t="shared" si="83"/>
        <v>0</v>
      </c>
      <c r="N296">
        <f t="shared" si="94"/>
        <v>0</v>
      </c>
      <c r="O296">
        <f t="shared" si="84"/>
        <v>8.4000000000000005E-2</v>
      </c>
      <c r="P296">
        <f t="shared" si="95"/>
        <v>7.4999999999999997E-3</v>
      </c>
      <c r="Q296">
        <f t="shared" si="85"/>
        <v>0.34389999999999998</v>
      </c>
      <c r="R296">
        <f t="shared" si="96"/>
        <v>1.26E-2</v>
      </c>
      <c r="S296">
        <f t="shared" si="86"/>
        <v>0.432</v>
      </c>
      <c r="T296">
        <f t="shared" si="97"/>
        <v>0.97409999999999997</v>
      </c>
      <c r="U296">
        <f t="shared" si="87"/>
        <v>0.31390000000000001</v>
      </c>
      <c r="V296" t="b">
        <f t="shared" si="98"/>
        <v>0</v>
      </c>
      <c r="W296" t="b">
        <f t="shared" si="88"/>
        <v>0</v>
      </c>
      <c r="X296">
        <f t="shared" si="99"/>
        <v>0.23999999463558</v>
      </c>
      <c r="Y296">
        <f t="shared" si="89"/>
        <v>0</v>
      </c>
      <c r="Z296" t="b">
        <f t="shared" si="100"/>
        <v>0</v>
      </c>
      <c r="AA296" t="b">
        <f t="shared" si="90"/>
        <v>0</v>
      </c>
      <c r="AB296">
        <v>0</v>
      </c>
      <c r="AD296" s="1">
        <v>594</v>
      </c>
      <c r="AE296" t="e">
        <f>VLOOKUP($AD296,excitation!$A$1:$CV$577,MATCH(C$2,excitation!$A$1:$CV$1,0),0)</f>
        <v>#N/A</v>
      </c>
      <c r="AF296" t="e">
        <f>VLOOKUP($AD296,emission!$A$1:$CV$577,MATCH($C$2,emission!$A$1:$CV$1,0),0)</f>
        <v>#N/A</v>
      </c>
      <c r="AG296">
        <f>VLOOKUP($AD296,excitation!$A$1:$CV$577,MATCH(C$3,excitation!$A$1:$CV$1,0),0)</f>
        <v>0</v>
      </c>
      <c r="AH296">
        <f>VLOOKUP($AD296,emission!$A$1:$CV$577,MATCH($C$3,emission!$A$1:$CV$1,0),0)</f>
        <v>7.0599999999999996E-2</v>
      </c>
      <c r="AI296" t="e">
        <f>VLOOKUP($AD296,excitation!$A$1:$CV$577,MATCH(C$4,excitation!$A$1:$CV$1,0),0)</f>
        <v>#N/A</v>
      </c>
      <c r="AJ296" t="e">
        <f>VLOOKUP($AD296,emission!$A$1:$CV$577,MATCH($C$4,emission!$A$1:$CV$1,0),0)</f>
        <v>#N/A</v>
      </c>
      <c r="AK296">
        <f>VLOOKUP($AD296,excitation!$A$1:$CV$577,MATCH(C$5,excitation!$A$1:$CV$1,0),0)</f>
        <v>0</v>
      </c>
      <c r="AL296">
        <f>VLOOKUP($AD296,emission!$A$1:$CV$577,MATCH($C$5,emission!$A$1:$CV$1,0),0)</f>
        <v>8.4000000000000005E-2</v>
      </c>
      <c r="AM296">
        <f>VLOOKUP($AD296,excitation!$A$1:$CV$577,MATCH(C$6,excitation!$A$1:$CV$1,0),0)</f>
        <v>7.4999999999999997E-3</v>
      </c>
      <c r="AN296">
        <f>VLOOKUP($AD296,emission!$A$1:$CV$577,MATCH($C$6,emission!$A$1:$CV$1,0),0)</f>
        <v>0.34389999999999998</v>
      </c>
      <c r="AO296">
        <f>VLOOKUP($AD296,excitation!$A$1:$CV$577,MATCH(C$7,excitation!$A$1:$CV$1,0),0)</f>
        <v>1.26E-2</v>
      </c>
      <c r="AP296">
        <f>VLOOKUP($AD296,emission!$A$1:$CV$577,MATCH($C$7,emission!$A$1:$CV$1,0),0)</f>
        <v>0.432</v>
      </c>
      <c r="AQ296">
        <f>VLOOKUP($AD296,excitation!$A$1:$CV$577,MATCH(C$8,excitation!$A$1:$CV$1,0),0)</f>
        <v>0.97409999999999997</v>
      </c>
      <c r="AR296">
        <f>VLOOKUP($AD296,emission!$A$1:$CV$577,MATCH($C$8,emission!$A$1:$CV$1,0),0)</f>
        <v>0.31390000000000001</v>
      </c>
      <c r="AS296" t="e">
        <f>VLOOKUP($AD296,excitation!$A$1:$CV$577,MATCH(C$9,excitation!$A$1:$CV$1,0),0)</f>
        <v>#N/A</v>
      </c>
      <c r="AT296" t="e">
        <f>VLOOKUP($AD296,emission!$A$1:$CV$577,MATCH($C$9,emission!$A$1:$CV$1,0),0)</f>
        <v>#N/A</v>
      </c>
      <c r="AU296">
        <f>VLOOKUP($AD296,excitation!$A$1:$CV$577,MATCH(C$10,excitation!$A$1:$CV$1,0),0)</f>
        <v>0.23999999463558</v>
      </c>
      <c r="AV296">
        <f>VLOOKUP($AD296,emission!$A$1:$CV$577,MATCH($C$10,emission!$A$1:$CV$1,0),0)</f>
        <v>0</v>
      </c>
      <c r="AW296" t="e">
        <f>VLOOKUP($AD296,excitation!$A$1:$CV$577,MATCH(C$11,excitation!$A$1:$CV$1,0),0)</f>
        <v>#N/A</v>
      </c>
      <c r="AX296" t="e">
        <f>VLOOKUP($AD296,emission!$A$1:$CV$577,MATCH($C$11,emission!$A$1:$CV$1,0),0)</f>
        <v>#N/A</v>
      </c>
    </row>
    <row r="297" spans="7:50" x14ac:dyDescent="0.25">
      <c r="G297">
        <v>595</v>
      </c>
      <c r="H297" t="b">
        <f t="shared" si="91"/>
        <v>0</v>
      </c>
      <c r="I297" t="b">
        <f t="shared" si="81"/>
        <v>0</v>
      </c>
      <c r="J297">
        <f t="shared" si="92"/>
        <v>0</v>
      </c>
      <c r="K297">
        <f t="shared" si="82"/>
        <v>7.2499999999999995E-2</v>
      </c>
      <c r="L297" t="b">
        <f t="shared" si="93"/>
        <v>0</v>
      </c>
      <c r="M297" t="b">
        <f t="shared" si="83"/>
        <v>0</v>
      </c>
      <c r="N297">
        <f t="shared" si="94"/>
        <v>0</v>
      </c>
      <c r="O297">
        <f t="shared" si="84"/>
        <v>8.0799999999999997E-2</v>
      </c>
      <c r="P297">
        <f t="shared" si="95"/>
        <v>7.4000000000000003E-3</v>
      </c>
      <c r="Q297">
        <f t="shared" si="85"/>
        <v>0.33789999999999998</v>
      </c>
      <c r="R297">
        <f t="shared" si="96"/>
        <v>1.09E-2</v>
      </c>
      <c r="S297">
        <f t="shared" si="86"/>
        <v>0.42449999999999999</v>
      </c>
      <c r="T297">
        <f t="shared" si="97"/>
        <v>0.95889999999999997</v>
      </c>
      <c r="U297">
        <f t="shared" si="87"/>
        <v>0.34489999999999998</v>
      </c>
      <c r="V297" t="b">
        <f t="shared" si="98"/>
        <v>0</v>
      </c>
      <c r="W297" t="b">
        <f t="shared" si="88"/>
        <v>0</v>
      </c>
      <c r="X297">
        <f t="shared" si="99"/>
        <v>0.25</v>
      </c>
      <c r="Y297">
        <f t="shared" si="89"/>
        <v>0</v>
      </c>
      <c r="Z297" t="b">
        <f t="shared" si="100"/>
        <v>0</v>
      </c>
      <c r="AA297" t="b">
        <f t="shared" si="90"/>
        <v>0</v>
      </c>
      <c r="AB297">
        <v>0</v>
      </c>
      <c r="AD297" s="1">
        <v>595</v>
      </c>
      <c r="AE297" t="e">
        <f>VLOOKUP($AD297,excitation!$A$1:$CV$577,MATCH(C$2,excitation!$A$1:$CV$1,0),0)</f>
        <v>#N/A</v>
      </c>
      <c r="AF297" t="e">
        <f>VLOOKUP($AD297,emission!$A$1:$CV$577,MATCH($C$2,emission!$A$1:$CV$1,0),0)</f>
        <v>#N/A</v>
      </c>
      <c r="AG297">
        <f>VLOOKUP($AD297,excitation!$A$1:$CV$577,MATCH(C$3,excitation!$A$1:$CV$1,0),0)</f>
        <v>0</v>
      </c>
      <c r="AH297">
        <f>VLOOKUP($AD297,emission!$A$1:$CV$577,MATCH($C$3,emission!$A$1:$CV$1,0),0)</f>
        <v>7.2499999999999995E-2</v>
      </c>
      <c r="AI297" t="e">
        <f>VLOOKUP($AD297,excitation!$A$1:$CV$577,MATCH(C$4,excitation!$A$1:$CV$1,0),0)</f>
        <v>#N/A</v>
      </c>
      <c r="AJ297" t="e">
        <f>VLOOKUP($AD297,emission!$A$1:$CV$577,MATCH($C$4,emission!$A$1:$CV$1,0),0)</f>
        <v>#N/A</v>
      </c>
      <c r="AK297">
        <f>VLOOKUP($AD297,excitation!$A$1:$CV$577,MATCH(C$5,excitation!$A$1:$CV$1,0),0)</f>
        <v>0</v>
      </c>
      <c r="AL297">
        <f>VLOOKUP($AD297,emission!$A$1:$CV$577,MATCH($C$5,emission!$A$1:$CV$1,0),0)</f>
        <v>8.0799999999999997E-2</v>
      </c>
      <c r="AM297">
        <f>VLOOKUP($AD297,excitation!$A$1:$CV$577,MATCH(C$6,excitation!$A$1:$CV$1,0),0)</f>
        <v>7.4000000000000003E-3</v>
      </c>
      <c r="AN297">
        <f>VLOOKUP($AD297,emission!$A$1:$CV$577,MATCH($C$6,emission!$A$1:$CV$1,0),0)</f>
        <v>0.33789999999999998</v>
      </c>
      <c r="AO297">
        <f>VLOOKUP($AD297,excitation!$A$1:$CV$577,MATCH(C$7,excitation!$A$1:$CV$1,0),0)</f>
        <v>1.09E-2</v>
      </c>
      <c r="AP297">
        <f>VLOOKUP($AD297,emission!$A$1:$CV$577,MATCH($C$7,emission!$A$1:$CV$1,0),0)</f>
        <v>0.42449999999999999</v>
      </c>
      <c r="AQ297">
        <f>VLOOKUP($AD297,excitation!$A$1:$CV$577,MATCH(C$8,excitation!$A$1:$CV$1,0),0)</f>
        <v>0.95889999999999997</v>
      </c>
      <c r="AR297">
        <f>VLOOKUP($AD297,emission!$A$1:$CV$577,MATCH($C$8,emission!$A$1:$CV$1,0),0)</f>
        <v>0.34489999999999998</v>
      </c>
      <c r="AS297" t="e">
        <f>VLOOKUP($AD297,excitation!$A$1:$CV$577,MATCH(C$9,excitation!$A$1:$CV$1,0),0)</f>
        <v>#N/A</v>
      </c>
      <c r="AT297" t="e">
        <f>VLOOKUP($AD297,emission!$A$1:$CV$577,MATCH($C$9,emission!$A$1:$CV$1,0),0)</f>
        <v>#N/A</v>
      </c>
      <c r="AU297">
        <f>VLOOKUP($AD297,excitation!$A$1:$CV$577,MATCH(C$10,excitation!$A$1:$CV$1,0),0)</f>
        <v>0.25</v>
      </c>
      <c r="AV297">
        <f>VLOOKUP($AD297,emission!$A$1:$CV$577,MATCH($C$10,emission!$A$1:$CV$1,0),0)</f>
        <v>0</v>
      </c>
      <c r="AW297" t="e">
        <f>VLOOKUP($AD297,excitation!$A$1:$CV$577,MATCH(C$11,excitation!$A$1:$CV$1,0),0)</f>
        <v>#N/A</v>
      </c>
      <c r="AX297" t="e">
        <f>VLOOKUP($AD297,emission!$A$1:$CV$577,MATCH($C$11,emission!$A$1:$CV$1,0),0)</f>
        <v>#N/A</v>
      </c>
    </row>
    <row r="298" spans="7:50" x14ac:dyDescent="0.25">
      <c r="G298">
        <v>596</v>
      </c>
      <c r="H298" t="b">
        <f t="shared" si="91"/>
        <v>0</v>
      </c>
      <c r="I298" t="b">
        <f t="shared" si="81"/>
        <v>0</v>
      </c>
      <c r="J298">
        <f t="shared" si="92"/>
        <v>0</v>
      </c>
      <c r="K298">
        <f t="shared" si="82"/>
        <v>6.88E-2</v>
      </c>
      <c r="L298" t="b">
        <f t="shared" si="93"/>
        <v>0</v>
      </c>
      <c r="M298" t="b">
        <f t="shared" si="83"/>
        <v>0</v>
      </c>
      <c r="N298">
        <f t="shared" si="94"/>
        <v>0</v>
      </c>
      <c r="O298">
        <f t="shared" si="84"/>
        <v>7.7399999999999997E-2</v>
      </c>
      <c r="P298">
        <f t="shared" si="95"/>
        <v>7.3000000000000001E-3</v>
      </c>
      <c r="Q298">
        <f t="shared" si="85"/>
        <v>0.32590000000000002</v>
      </c>
      <c r="R298">
        <f t="shared" si="96"/>
        <v>1.06E-2</v>
      </c>
      <c r="S298">
        <f t="shared" si="86"/>
        <v>0.41770000000000002</v>
      </c>
      <c r="T298">
        <f t="shared" si="97"/>
        <v>0.9385</v>
      </c>
      <c r="U298">
        <f t="shared" si="87"/>
        <v>0.37659999999999999</v>
      </c>
      <c r="V298" t="b">
        <f t="shared" si="98"/>
        <v>0</v>
      </c>
      <c r="W298" t="b">
        <f t="shared" si="88"/>
        <v>0</v>
      </c>
      <c r="X298">
        <f t="shared" si="99"/>
        <v>0.25</v>
      </c>
      <c r="Y298">
        <f t="shared" si="89"/>
        <v>0</v>
      </c>
      <c r="Z298" t="b">
        <f t="shared" si="100"/>
        <v>0</v>
      </c>
      <c r="AA298" t="b">
        <f t="shared" si="90"/>
        <v>0</v>
      </c>
      <c r="AB298">
        <v>0</v>
      </c>
      <c r="AD298" s="1">
        <v>596</v>
      </c>
      <c r="AE298" t="e">
        <f>VLOOKUP($AD298,excitation!$A$1:$CV$577,MATCH(C$2,excitation!$A$1:$CV$1,0),0)</f>
        <v>#N/A</v>
      </c>
      <c r="AF298" t="e">
        <f>VLOOKUP($AD298,emission!$A$1:$CV$577,MATCH($C$2,emission!$A$1:$CV$1,0),0)</f>
        <v>#N/A</v>
      </c>
      <c r="AG298">
        <f>VLOOKUP($AD298,excitation!$A$1:$CV$577,MATCH(C$3,excitation!$A$1:$CV$1,0),0)</f>
        <v>0</v>
      </c>
      <c r="AH298">
        <f>VLOOKUP($AD298,emission!$A$1:$CV$577,MATCH($C$3,emission!$A$1:$CV$1,0),0)</f>
        <v>6.88E-2</v>
      </c>
      <c r="AI298" t="e">
        <f>VLOOKUP($AD298,excitation!$A$1:$CV$577,MATCH(C$4,excitation!$A$1:$CV$1,0),0)</f>
        <v>#N/A</v>
      </c>
      <c r="AJ298" t="e">
        <f>VLOOKUP($AD298,emission!$A$1:$CV$577,MATCH($C$4,emission!$A$1:$CV$1,0),0)</f>
        <v>#N/A</v>
      </c>
      <c r="AK298">
        <f>VLOOKUP($AD298,excitation!$A$1:$CV$577,MATCH(C$5,excitation!$A$1:$CV$1,0),0)</f>
        <v>0</v>
      </c>
      <c r="AL298">
        <f>VLOOKUP($AD298,emission!$A$1:$CV$577,MATCH($C$5,emission!$A$1:$CV$1,0),0)</f>
        <v>7.7399999999999997E-2</v>
      </c>
      <c r="AM298">
        <f>VLOOKUP($AD298,excitation!$A$1:$CV$577,MATCH(C$6,excitation!$A$1:$CV$1,0),0)</f>
        <v>7.3000000000000001E-3</v>
      </c>
      <c r="AN298">
        <f>VLOOKUP($AD298,emission!$A$1:$CV$577,MATCH($C$6,emission!$A$1:$CV$1,0),0)</f>
        <v>0.32590000000000002</v>
      </c>
      <c r="AO298">
        <f>VLOOKUP($AD298,excitation!$A$1:$CV$577,MATCH(C$7,excitation!$A$1:$CV$1,0),0)</f>
        <v>1.06E-2</v>
      </c>
      <c r="AP298">
        <f>VLOOKUP($AD298,emission!$A$1:$CV$577,MATCH($C$7,emission!$A$1:$CV$1,0),0)</f>
        <v>0.41770000000000002</v>
      </c>
      <c r="AQ298">
        <f>VLOOKUP($AD298,excitation!$A$1:$CV$577,MATCH(C$8,excitation!$A$1:$CV$1,0),0)</f>
        <v>0.9385</v>
      </c>
      <c r="AR298">
        <f>VLOOKUP($AD298,emission!$A$1:$CV$577,MATCH($C$8,emission!$A$1:$CV$1,0),0)</f>
        <v>0.37659999999999999</v>
      </c>
      <c r="AS298" t="e">
        <f>VLOOKUP($AD298,excitation!$A$1:$CV$577,MATCH(C$9,excitation!$A$1:$CV$1,0),0)</f>
        <v>#N/A</v>
      </c>
      <c r="AT298" t="e">
        <f>VLOOKUP($AD298,emission!$A$1:$CV$577,MATCH($C$9,emission!$A$1:$CV$1,0),0)</f>
        <v>#N/A</v>
      </c>
      <c r="AU298">
        <f>VLOOKUP($AD298,excitation!$A$1:$CV$577,MATCH(C$10,excitation!$A$1:$CV$1,0),0)</f>
        <v>0.25</v>
      </c>
      <c r="AV298">
        <f>VLOOKUP($AD298,emission!$A$1:$CV$577,MATCH($C$10,emission!$A$1:$CV$1,0),0)</f>
        <v>0</v>
      </c>
      <c r="AW298" t="e">
        <f>VLOOKUP($AD298,excitation!$A$1:$CV$577,MATCH(C$11,excitation!$A$1:$CV$1,0),0)</f>
        <v>#N/A</v>
      </c>
      <c r="AX298" t="e">
        <f>VLOOKUP($AD298,emission!$A$1:$CV$577,MATCH($C$11,emission!$A$1:$CV$1,0),0)</f>
        <v>#N/A</v>
      </c>
    </row>
    <row r="299" spans="7:50" x14ac:dyDescent="0.25">
      <c r="G299">
        <v>597</v>
      </c>
      <c r="H299" t="b">
        <f t="shared" si="91"/>
        <v>0</v>
      </c>
      <c r="I299" t="b">
        <f t="shared" si="81"/>
        <v>0</v>
      </c>
      <c r="J299">
        <f t="shared" si="92"/>
        <v>0</v>
      </c>
      <c r="K299">
        <f t="shared" si="82"/>
        <v>6.7400000000000002E-2</v>
      </c>
      <c r="L299" t="b">
        <f t="shared" si="93"/>
        <v>0</v>
      </c>
      <c r="M299" t="b">
        <f t="shared" si="83"/>
        <v>0</v>
      </c>
      <c r="N299">
        <f t="shared" si="94"/>
        <v>0</v>
      </c>
      <c r="O299">
        <f t="shared" si="84"/>
        <v>7.4200000000000002E-2</v>
      </c>
      <c r="P299">
        <f t="shared" si="95"/>
        <v>6.8999999999999999E-3</v>
      </c>
      <c r="Q299">
        <f t="shared" si="85"/>
        <v>0.316</v>
      </c>
      <c r="R299">
        <f t="shared" si="96"/>
        <v>1.24E-2</v>
      </c>
      <c r="S299">
        <f t="shared" si="86"/>
        <v>0.41470000000000001</v>
      </c>
      <c r="T299">
        <f t="shared" si="97"/>
        <v>0.91649999999999998</v>
      </c>
      <c r="U299">
        <f t="shared" si="87"/>
        <v>0.4123</v>
      </c>
      <c r="V299" t="b">
        <f t="shared" si="98"/>
        <v>0</v>
      </c>
      <c r="W299" t="b">
        <f t="shared" si="88"/>
        <v>0</v>
      </c>
      <c r="X299">
        <f t="shared" si="99"/>
        <v>0.25999999046326</v>
      </c>
      <c r="Y299">
        <f t="shared" si="89"/>
        <v>0</v>
      </c>
      <c r="Z299" t="b">
        <f t="shared" si="100"/>
        <v>0</v>
      </c>
      <c r="AA299" t="b">
        <f t="shared" si="90"/>
        <v>0</v>
      </c>
      <c r="AB299">
        <v>0</v>
      </c>
      <c r="AD299" s="1">
        <v>597</v>
      </c>
      <c r="AE299" t="e">
        <f>VLOOKUP($AD299,excitation!$A$1:$CV$577,MATCH(C$2,excitation!$A$1:$CV$1,0),0)</f>
        <v>#N/A</v>
      </c>
      <c r="AF299" t="e">
        <f>VLOOKUP($AD299,emission!$A$1:$CV$577,MATCH($C$2,emission!$A$1:$CV$1,0),0)</f>
        <v>#N/A</v>
      </c>
      <c r="AG299">
        <f>VLOOKUP($AD299,excitation!$A$1:$CV$577,MATCH(C$3,excitation!$A$1:$CV$1,0),0)</f>
        <v>0</v>
      </c>
      <c r="AH299">
        <f>VLOOKUP($AD299,emission!$A$1:$CV$577,MATCH($C$3,emission!$A$1:$CV$1,0),0)</f>
        <v>6.7400000000000002E-2</v>
      </c>
      <c r="AI299" t="e">
        <f>VLOOKUP($AD299,excitation!$A$1:$CV$577,MATCH(C$4,excitation!$A$1:$CV$1,0),0)</f>
        <v>#N/A</v>
      </c>
      <c r="AJ299" t="e">
        <f>VLOOKUP($AD299,emission!$A$1:$CV$577,MATCH($C$4,emission!$A$1:$CV$1,0),0)</f>
        <v>#N/A</v>
      </c>
      <c r="AK299">
        <f>VLOOKUP($AD299,excitation!$A$1:$CV$577,MATCH(C$5,excitation!$A$1:$CV$1,0),0)</f>
        <v>0</v>
      </c>
      <c r="AL299">
        <f>VLOOKUP($AD299,emission!$A$1:$CV$577,MATCH($C$5,emission!$A$1:$CV$1,0),0)</f>
        <v>7.4200000000000002E-2</v>
      </c>
      <c r="AM299">
        <f>VLOOKUP($AD299,excitation!$A$1:$CV$577,MATCH(C$6,excitation!$A$1:$CV$1,0),0)</f>
        <v>6.8999999999999999E-3</v>
      </c>
      <c r="AN299">
        <f>VLOOKUP($AD299,emission!$A$1:$CV$577,MATCH($C$6,emission!$A$1:$CV$1,0),0)</f>
        <v>0.316</v>
      </c>
      <c r="AO299">
        <f>VLOOKUP($AD299,excitation!$A$1:$CV$577,MATCH(C$7,excitation!$A$1:$CV$1,0),0)</f>
        <v>1.24E-2</v>
      </c>
      <c r="AP299">
        <f>VLOOKUP($AD299,emission!$A$1:$CV$577,MATCH($C$7,emission!$A$1:$CV$1,0),0)</f>
        <v>0.41470000000000001</v>
      </c>
      <c r="AQ299">
        <f>VLOOKUP($AD299,excitation!$A$1:$CV$577,MATCH(C$8,excitation!$A$1:$CV$1,0),0)</f>
        <v>0.91649999999999998</v>
      </c>
      <c r="AR299">
        <f>VLOOKUP($AD299,emission!$A$1:$CV$577,MATCH($C$8,emission!$A$1:$CV$1,0),0)</f>
        <v>0.4123</v>
      </c>
      <c r="AS299" t="e">
        <f>VLOOKUP($AD299,excitation!$A$1:$CV$577,MATCH(C$9,excitation!$A$1:$CV$1,0),0)</f>
        <v>#N/A</v>
      </c>
      <c r="AT299" t="e">
        <f>VLOOKUP($AD299,emission!$A$1:$CV$577,MATCH($C$9,emission!$A$1:$CV$1,0),0)</f>
        <v>#N/A</v>
      </c>
      <c r="AU299">
        <f>VLOOKUP($AD299,excitation!$A$1:$CV$577,MATCH(C$10,excitation!$A$1:$CV$1,0),0)</f>
        <v>0.25999999046326</v>
      </c>
      <c r="AV299">
        <f>VLOOKUP($AD299,emission!$A$1:$CV$577,MATCH($C$10,emission!$A$1:$CV$1,0),0)</f>
        <v>0</v>
      </c>
      <c r="AW299" t="e">
        <f>VLOOKUP($AD299,excitation!$A$1:$CV$577,MATCH(C$11,excitation!$A$1:$CV$1,0),0)</f>
        <v>#N/A</v>
      </c>
      <c r="AX299" t="e">
        <f>VLOOKUP($AD299,emission!$A$1:$CV$577,MATCH($C$11,emission!$A$1:$CV$1,0),0)</f>
        <v>#N/A</v>
      </c>
    </row>
    <row r="300" spans="7:50" x14ac:dyDescent="0.25">
      <c r="G300">
        <v>598</v>
      </c>
      <c r="H300" t="b">
        <f t="shared" si="91"/>
        <v>0</v>
      </c>
      <c r="I300" t="b">
        <f t="shared" si="81"/>
        <v>0</v>
      </c>
      <c r="J300">
        <f t="shared" si="92"/>
        <v>0</v>
      </c>
      <c r="K300">
        <f t="shared" si="82"/>
        <v>6.5100000000000005E-2</v>
      </c>
      <c r="L300" t="b">
        <f t="shared" si="93"/>
        <v>0</v>
      </c>
      <c r="M300" t="b">
        <f t="shared" si="83"/>
        <v>0</v>
      </c>
      <c r="N300">
        <f t="shared" si="94"/>
        <v>0</v>
      </c>
      <c r="O300">
        <f t="shared" si="84"/>
        <v>7.1999999999999995E-2</v>
      </c>
      <c r="P300">
        <f t="shared" si="95"/>
        <v>7.1000000000000004E-3</v>
      </c>
      <c r="Q300">
        <f t="shared" si="85"/>
        <v>0.30680000000000002</v>
      </c>
      <c r="R300">
        <f t="shared" si="96"/>
        <v>8.5000000000000006E-3</v>
      </c>
      <c r="S300">
        <f t="shared" si="86"/>
        <v>0.41349999999999998</v>
      </c>
      <c r="T300">
        <f t="shared" si="97"/>
        <v>0.8901</v>
      </c>
      <c r="U300">
        <f t="shared" si="87"/>
        <v>0.44800000000000001</v>
      </c>
      <c r="V300" t="b">
        <f t="shared" si="98"/>
        <v>0</v>
      </c>
      <c r="W300" t="b">
        <f t="shared" si="88"/>
        <v>0</v>
      </c>
      <c r="X300">
        <f t="shared" si="99"/>
        <v>0.27000001072884</v>
      </c>
      <c r="Y300">
        <f t="shared" si="89"/>
        <v>0</v>
      </c>
      <c r="Z300" t="b">
        <f t="shared" si="100"/>
        <v>0</v>
      </c>
      <c r="AA300" t="b">
        <f t="shared" si="90"/>
        <v>0</v>
      </c>
      <c r="AB300">
        <v>0</v>
      </c>
      <c r="AD300" s="1">
        <v>598</v>
      </c>
      <c r="AE300" t="e">
        <f>VLOOKUP($AD300,excitation!$A$1:$CV$577,MATCH(C$2,excitation!$A$1:$CV$1,0),0)</f>
        <v>#N/A</v>
      </c>
      <c r="AF300" t="e">
        <f>VLOOKUP($AD300,emission!$A$1:$CV$577,MATCH($C$2,emission!$A$1:$CV$1,0),0)</f>
        <v>#N/A</v>
      </c>
      <c r="AG300">
        <f>VLOOKUP($AD300,excitation!$A$1:$CV$577,MATCH(C$3,excitation!$A$1:$CV$1,0),0)</f>
        <v>0</v>
      </c>
      <c r="AH300">
        <f>VLOOKUP($AD300,emission!$A$1:$CV$577,MATCH($C$3,emission!$A$1:$CV$1,0),0)</f>
        <v>6.5100000000000005E-2</v>
      </c>
      <c r="AI300" t="e">
        <f>VLOOKUP($AD300,excitation!$A$1:$CV$577,MATCH(C$4,excitation!$A$1:$CV$1,0),0)</f>
        <v>#N/A</v>
      </c>
      <c r="AJ300" t="e">
        <f>VLOOKUP($AD300,emission!$A$1:$CV$577,MATCH($C$4,emission!$A$1:$CV$1,0),0)</f>
        <v>#N/A</v>
      </c>
      <c r="AK300">
        <f>VLOOKUP($AD300,excitation!$A$1:$CV$577,MATCH(C$5,excitation!$A$1:$CV$1,0),0)</f>
        <v>0</v>
      </c>
      <c r="AL300">
        <f>VLOOKUP($AD300,emission!$A$1:$CV$577,MATCH($C$5,emission!$A$1:$CV$1,0),0)</f>
        <v>7.1999999999999995E-2</v>
      </c>
      <c r="AM300">
        <f>VLOOKUP($AD300,excitation!$A$1:$CV$577,MATCH(C$6,excitation!$A$1:$CV$1,0),0)</f>
        <v>7.1000000000000004E-3</v>
      </c>
      <c r="AN300">
        <f>VLOOKUP($AD300,emission!$A$1:$CV$577,MATCH($C$6,emission!$A$1:$CV$1,0),0)</f>
        <v>0.30680000000000002</v>
      </c>
      <c r="AO300">
        <f>VLOOKUP($AD300,excitation!$A$1:$CV$577,MATCH(C$7,excitation!$A$1:$CV$1,0),0)</f>
        <v>8.5000000000000006E-3</v>
      </c>
      <c r="AP300">
        <f>VLOOKUP($AD300,emission!$A$1:$CV$577,MATCH($C$7,emission!$A$1:$CV$1,0),0)</f>
        <v>0.41349999999999998</v>
      </c>
      <c r="AQ300">
        <f>VLOOKUP($AD300,excitation!$A$1:$CV$577,MATCH(C$8,excitation!$A$1:$CV$1,0),0)</f>
        <v>0.8901</v>
      </c>
      <c r="AR300">
        <f>VLOOKUP($AD300,emission!$A$1:$CV$577,MATCH($C$8,emission!$A$1:$CV$1,0),0)</f>
        <v>0.44800000000000001</v>
      </c>
      <c r="AS300" t="e">
        <f>VLOOKUP($AD300,excitation!$A$1:$CV$577,MATCH(C$9,excitation!$A$1:$CV$1,0),0)</f>
        <v>#N/A</v>
      </c>
      <c r="AT300" t="e">
        <f>VLOOKUP($AD300,emission!$A$1:$CV$577,MATCH($C$9,emission!$A$1:$CV$1,0),0)</f>
        <v>#N/A</v>
      </c>
      <c r="AU300">
        <f>VLOOKUP($AD300,excitation!$A$1:$CV$577,MATCH(C$10,excitation!$A$1:$CV$1,0),0)</f>
        <v>0.27000001072884</v>
      </c>
      <c r="AV300">
        <f>VLOOKUP($AD300,emission!$A$1:$CV$577,MATCH($C$10,emission!$A$1:$CV$1,0),0)</f>
        <v>0</v>
      </c>
      <c r="AW300" t="e">
        <f>VLOOKUP($AD300,excitation!$A$1:$CV$577,MATCH(C$11,excitation!$A$1:$CV$1,0),0)</f>
        <v>#N/A</v>
      </c>
      <c r="AX300" t="e">
        <f>VLOOKUP($AD300,emission!$A$1:$CV$577,MATCH($C$11,emission!$A$1:$CV$1,0),0)</f>
        <v>#N/A</v>
      </c>
    </row>
    <row r="301" spans="7:50" x14ac:dyDescent="0.25">
      <c r="G301">
        <v>599</v>
      </c>
      <c r="H301" t="b">
        <f t="shared" si="91"/>
        <v>0</v>
      </c>
      <c r="I301" t="b">
        <f t="shared" si="81"/>
        <v>0</v>
      </c>
      <c r="J301">
        <f t="shared" si="92"/>
        <v>0</v>
      </c>
      <c r="K301">
        <f t="shared" si="82"/>
        <v>6.3200000000000006E-2</v>
      </c>
      <c r="L301" t="b">
        <f t="shared" si="93"/>
        <v>0</v>
      </c>
      <c r="M301" t="b">
        <f t="shared" si="83"/>
        <v>0</v>
      </c>
      <c r="N301">
        <f t="shared" si="94"/>
        <v>0</v>
      </c>
      <c r="O301">
        <f t="shared" si="84"/>
        <v>6.88E-2</v>
      </c>
      <c r="P301">
        <f t="shared" si="95"/>
        <v>6.4999999999999997E-3</v>
      </c>
      <c r="Q301">
        <f t="shared" si="85"/>
        <v>0.3</v>
      </c>
      <c r="R301">
        <f t="shared" si="96"/>
        <v>1.0800000000000001E-2</v>
      </c>
      <c r="S301">
        <f t="shared" si="86"/>
        <v>0.4083</v>
      </c>
      <c r="T301">
        <f t="shared" si="97"/>
        <v>0.86150000000000004</v>
      </c>
      <c r="U301">
        <f t="shared" si="87"/>
        <v>0.48509999999999998</v>
      </c>
      <c r="V301" t="b">
        <f t="shared" si="98"/>
        <v>0</v>
      </c>
      <c r="W301" t="b">
        <f t="shared" si="88"/>
        <v>0</v>
      </c>
      <c r="X301">
        <f t="shared" si="99"/>
        <v>0.27000001072884</v>
      </c>
      <c r="Y301">
        <f t="shared" si="89"/>
        <v>0</v>
      </c>
      <c r="Z301" t="b">
        <f t="shared" si="100"/>
        <v>0</v>
      </c>
      <c r="AA301" t="b">
        <f t="shared" si="90"/>
        <v>0</v>
      </c>
      <c r="AB301">
        <v>0</v>
      </c>
      <c r="AD301" s="1">
        <v>599</v>
      </c>
      <c r="AE301" t="e">
        <f>VLOOKUP($AD301,excitation!$A$1:$CV$577,MATCH(C$2,excitation!$A$1:$CV$1,0),0)</f>
        <v>#N/A</v>
      </c>
      <c r="AF301" t="e">
        <f>VLOOKUP($AD301,emission!$A$1:$CV$577,MATCH($C$2,emission!$A$1:$CV$1,0),0)</f>
        <v>#N/A</v>
      </c>
      <c r="AG301">
        <f>VLOOKUP($AD301,excitation!$A$1:$CV$577,MATCH(C$3,excitation!$A$1:$CV$1,0),0)</f>
        <v>0</v>
      </c>
      <c r="AH301">
        <f>VLOOKUP($AD301,emission!$A$1:$CV$577,MATCH($C$3,emission!$A$1:$CV$1,0),0)</f>
        <v>6.3200000000000006E-2</v>
      </c>
      <c r="AI301" t="e">
        <f>VLOOKUP($AD301,excitation!$A$1:$CV$577,MATCH(C$4,excitation!$A$1:$CV$1,0),0)</f>
        <v>#N/A</v>
      </c>
      <c r="AJ301" t="e">
        <f>VLOOKUP($AD301,emission!$A$1:$CV$577,MATCH($C$4,emission!$A$1:$CV$1,0),0)</f>
        <v>#N/A</v>
      </c>
      <c r="AK301">
        <f>VLOOKUP($AD301,excitation!$A$1:$CV$577,MATCH(C$5,excitation!$A$1:$CV$1,0),0)</f>
        <v>0</v>
      </c>
      <c r="AL301">
        <f>VLOOKUP($AD301,emission!$A$1:$CV$577,MATCH($C$5,emission!$A$1:$CV$1,0),0)</f>
        <v>6.88E-2</v>
      </c>
      <c r="AM301">
        <f>VLOOKUP($AD301,excitation!$A$1:$CV$577,MATCH(C$6,excitation!$A$1:$CV$1,0),0)</f>
        <v>6.4999999999999997E-3</v>
      </c>
      <c r="AN301">
        <f>VLOOKUP($AD301,emission!$A$1:$CV$577,MATCH($C$6,emission!$A$1:$CV$1,0),0)</f>
        <v>0.3</v>
      </c>
      <c r="AO301">
        <f>VLOOKUP($AD301,excitation!$A$1:$CV$577,MATCH(C$7,excitation!$A$1:$CV$1,0),0)</f>
        <v>1.0800000000000001E-2</v>
      </c>
      <c r="AP301">
        <f>VLOOKUP($AD301,emission!$A$1:$CV$577,MATCH($C$7,emission!$A$1:$CV$1,0),0)</f>
        <v>0.4083</v>
      </c>
      <c r="AQ301">
        <f>VLOOKUP($AD301,excitation!$A$1:$CV$577,MATCH(C$8,excitation!$A$1:$CV$1,0),0)</f>
        <v>0.86150000000000004</v>
      </c>
      <c r="AR301">
        <f>VLOOKUP($AD301,emission!$A$1:$CV$577,MATCH($C$8,emission!$A$1:$CV$1,0),0)</f>
        <v>0.48509999999999998</v>
      </c>
      <c r="AS301" t="e">
        <f>VLOOKUP($AD301,excitation!$A$1:$CV$577,MATCH(C$9,excitation!$A$1:$CV$1,0),0)</f>
        <v>#N/A</v>
      </c>
      <c r="AT301" t="e">
        <f>VLOOKUP($AD301,emission!$A$1:$CV$577,MATCH($C$9,emission!$A$1:$CV$1,0),0)</f>
        <v>#N/A</v>
      </c>
      <c r="AU301">
        <f>VLOOKUP($AD301,excitation!$A$1:$CV$577,MATCH(C$10,excitation!$A$1:$CV$1,0),0)</f>
        <v>0.27000001072884</v>
      </c>
      <c r="AV301">
        <f>VLOOKUP($AD301,emission!$A$1:$CV$577,MATCH($C$10,emission!$A$1:$CV$1,0),0)</f>
        <v>0</v>
      </c>
      <c r="AW301" t="e">
        <f>VLOOKUP($AD301,excitation!$A$1:$CV$577,MATCH(C$11,excitation!$A$1:$CV$1,0),0)</f>
        <v>#N/A</v>
      </c>
      <c r="AX301" t="e">
        <f>VLOOKUP($AD301,emission!$A$1:$CV$577,MATCH($C$11,emission!$A$1:$CV$1,0),0)</f>
        <v>#N/A</v>
      </c>
    </row>
    <row r="302" spans="7:50" x14ac:dyDescent="0.25">
      <c r="G302">
        <v>600</v>
      </c>
      <c r="H302" t="b">
        <f t="shared" si="91"/>
        <v>0</v>
      </c>
      <c r="I302" t="b">
        <f t="shared" si="81"/>
        <v>0</v>
      </c>
      <c r="J302">
        <f t="shared" si="92"/>
        <v>0</v>
      </c>
      <c r="K302">
        <f t="shared" si="82"/>
        <v>0</v>
      </c>
      <c r="L302" t="b">
        <f t="shared" si="93"/>
        <v>0</v>
      </c>
      <c r="M302" t="b">
        <f t="shared" si="83"/>
        <v>0</v>
      </c>
      <c r="N302">
        <f t="shared" si="94"/>
        <v>0</v>
      </c>
      <c r="O302">
        <f t="shared" si="84"/>
        <v>6.6900000000000001E-2</v>
      </c>
      <c r="P302">
        <f t="shared" si="95"/>
        <v>6.7999999999999996E-3</v>
      </c>
      <c r="Q302">
        <f t="shared" si="85"/>
        <v>0.29049999999999998</v>
      </c>
      <c r="R302">
        <f t="shared" si="96"/>
        <v>9.5999999999999992E-3</v>
      </c>
      <c r="S302">
        <f t="shared" si="86"/>
        <v>0.40539999999999998</v>
      </c>
      <c r="T302">
        <f t="shared" si="97"/>
        <v>0.83120000000000005</v>
      </c>
      <c r="U302">
        <f t="shared" si="87"/>
        <v>0.52359999999999995</v>
      </c>
      <c r="V302" t="b">
        <f t="shared" si="98"/>
        <v>0</v>
      </c>
      <c r="W302" t="b">
        <f t="shared" si="88"/>
        <v>0</v>
      </c>
      <c r="X302">
        <f t="shared" si="99"/>
        <v>0.28000000119209001</v>
      </c>
      <c r="Y302">
        <f t="shared" si="89"/>
        <v>0</v>
      </c>
      <c r="Z302" t="b">
        <f t="shared" si="100"/>
        <v>0</v>
      </c>
      <c r="AA302" t="b">
        <f t="shared" si="90"/>
        <v>0</v>
      </c>
      <c r="AB302">
        <v>0</v>
      </c>
      <c r="AD302" s="1">
        <v>600</v>
      </c>
      <c r="AE302" t="e">
        <f>VLOOKUP($AD302,excitation!$A$1:$CV$577,MATCH(C$2,excitation!$A$1:$CV$1,0),0)</f>
        <v>#N/A</v>
      </c>
      <c r="AF302" t="e">
        <f>VLOOKUP($AD302,emission!$A$1:$CV$577,MATCH($C$2,emission!$A$1:$CV$1,0),0)</f>
        <v>#N/A</v>
      </c>
      <c r="AG302">
        <f>VLOOKUP($AD302,excitation!$A$1:$CV$577,MATCH(C$3,excitation!$A$1:$CV$1,0),0)</f>
        <v>0</v>
      </c>
      <c r="AH302">
        <f>VLOOKUP($AD302,emission!$A$1:$CV$577,MATCH($C$3,emission!$A$1:$CV$1,0),0)</f>
        <v>0</v>
      </c>
      <c r="AI302" t="e">
        <f>VLOOKUP($AD302,excitation!$A$1:$CV$577,MATCH(C$4,excitation!$A$1:$CV$1,0),0)</f>
        <v>#N/A</v>
      </c>
      <c r="AJ302" t="e">
        <f>VLOOKUP($AD302,emission!$A$1:$CV$577,MATCH($C$4,emission!$A$1:$CV$1,0),0)</f>
        <v>#N/A</v>
      </c>
      <c r="AK302">
        <f>VLOOKUP($AD302,excitation!$A$1:$CV$577,MATCH(C$5,excitation!$A$1:$CV$1,0),0)</f>
        <v>0</v>
      </c>
      <c r="AL302">
        <f>VLOOKUP($AD302,emission!$A$1:$CV$577,MATCH($C$5,emission!$A$1:$CV$1,0),0)</f>
        <v>6.6900000000000001E-2</v>
      </c>
      <c r="AM302">
        <f>VLOOKUP($AD302,excitation!$A$1:$CV$577,MATCH(C$6,excitation!$A$1:$CV$1,0),0)</f>
        <v>6.7999999999999996E-3</v>
      </c>
      <c r="AN302">
        <f>VLOOKUP($AD302,emission!$A$1:$CV$577,MATCH($C$6,emission!$A$1:$CV$1,0),0)</f>
        <v>0.29049999999999998</v>
      </c>
      <c r="AO302">
        <f>VLOOKUP($AD302,excitation!$A$1:$CV$577,MATCH(C$7,excitation!$A$1:$CV$1,0),0)</f>
        <v>9.5999999999999992E-3</v>
      </c>
      <c r="AP302">
        <f>VLOOKUP($AD302,emission!$A$1:$CV$577,MATCH($C$7,emission!$A$1:$CV$1,0),0)</f>
        <v>0.40539999999999998</v>
      </c>
      <c r="AQ302">
        <f>VLOOKUP($AD302,excitation!$A$1:$CV$577,MATCH(C$8,excitation!$A$1:$CV$1,0),0)</f>
        <v>0.83120000000000005</v>
      </c>
      <c r="AR302">
        <f>VLOOKUP($AD302,emission!$A$1:$CV$577,MATCH($C$8,emission!$A$1:$CV$1,0),0)</f>
        <v>0.52359999999999995</v>
      </c>
      <c r="AS302" t="e">
        <f>VLOOKUP($AD302,excitation!$A$1:$CV$577,MATCH(C$9,excitation!$A$1:$CV$1,0),0)</f>
        <v>#N/A</v>
      </c>
      <c r="AT302" t="e">
        <f>VLOOKUP($AD302,emission!$A$1:$CV$577,MATCH($C$9,emission!$A$1:$CV$1,0),0)</f>
        <v>#N/A</v>
      </c>
      <c r="AU302">
        <f>VLOOKUP($AD302,excitation!$A$1:$CV$577,MATCH(C$10,excitation!$A$1:$CV$1,0),0)</f>
        <v>0.28000000119209001</v>
      </c>
      <c r="AV302">
        <f>VLOOKUP($AD302,emission!$A$1:$CV$577,MATCH($C$10,emission!$A$1:$CV$1,0),0)</f>
        <v>0</v>
      </c>
      <c r="AW302" t="e">
        <f>VLOOKUP($AD302,excitation!$A$1:$CV$577,MATCH(C$11,excitation!$A$1:$CV$1,0),0)</f>
        <v>#N/A</v>
      </c>
      <c r="AX302" t="e">
        <f>VLOOKUP($AD302,emission!$A$1:$CV$577,MATCH($C$11,emission!$A$1:$CV$1,0),0)</f>
        <v>#N/A</v>
      </c>
    </row>
    <row r="303" spans="7:50" x14ac:dyDescent="0.25">
      <c r="G303">
        <v>601</v>
      </c>
      <c r="H303" t="b">
        <f t="shared" si="91"/>
        <v>0</v>
      </c>
      <c r="I303" t="b">
        <f t="shared" si="81"/>
        <v>0</v>
      </c>
      <c r="J303">
        <f t="shared" si="92"/>
        <v>0</v>
      </c>
      <c r="K303">
        <f t="shared" si="82"/>
        <v>0</v>
      </c>
      <c r="L303" t="b">
        <f t="shared" si="93"/>
        <v>0</v>
      </c>
      <c r="M303" t="b">
        <f t="shared" si="83"/>
        <v>0</v>
      </c>
      <c r="N303">
        <f t="shared" si="94"/>
        <v>0</v>
      </c>
      <c r="O303">
        <f t="shared" si="84"/>
        <v>6.4199999999999993E-2</v>
      </c>
      <c r="P303">
        <f t="shared" si="95"/>
        <v>6.7000000000000002E-3</v>
      </c>
      <c r="Q303">
        <f t="shared" si="85"/>
        <v>0.28439999999999999</v>
      </c>
      <c r="R303">
        <f t="shared" si="96"/>
        <v>0</v>
      </c>
      <c r="S303">
        <f t="shared" si="86"/>
        <v>0.4073</v>
      </c>
      <c r="T303">
        <f t="shared" si="97"/>
        <v>0.79920000000000002</v>
      </c>
      <c r="U303">
        <f t="shared" si="87"/>
        <v>0.56100000000000005</v>
      </c>
      <c r="V303" t="b">
        <f t="shared" si="98"/>
        <v>0</v>
      </c>
      <c r="W303" t="b">
        <f t="shared" si="88"/>
        <v>0</v>
      </c>
      <c r="X303">
        <f t="shared" si="99"/>
        <v>0.28000000119209001</v>
      </c>
      <c r="Y303">
        <f t="shared" si="89"/>
        <v>0</v>
      </c>
      <c r="Z303" t="b">
        <f t="shared" si="100"/>
        <v>0</v>
      </c>
      <c r="AA303" t="b">
        <f t="shared" si="90"/>
        <v>0</v>
      </c>
      <c r="AB303">
        <v>0</v>
      </c>
      <c r="AD303" s="1">
        <v>601</v>
      </c>
      <c r="AE303" t="e">
        <f>VLOOKUP($AD303,excitation!$A$1:$CV$577,MATCH(C$2,excitation!$A$1:$CV$1,0),0)</f>
        <v>#N/A</v>
      </c>
      <c r="AF303" t="e">
        <f>VLOOKUP($AD303,emission!$A$1:$CV$577,MATCH($C$2,emission!$A$1:$CV$1,0),0)</f>
        <v>#N/A</v>
      </c>
      <c r="AG303">
        <f>VLOOKUP($AD303,excitation!$A$1:$CV$577,MATCH(C$3,excitation!$A$1:$CV$1,0),0)</f>
        <v>0</v>
      </c>
      <c r="AH303">
        <f>VLOOKUP($AD303,emission!$A$1:$CV$577,MATCH($C$3,emission!$A$1:$CV$1,0),0)</f>
        <v>0</v>
      </c>
      <c r="AI303" t="e">
        <f>VLOOKUP($AD303,excitation!$A$1:$CV$577,MATCH(C$4,excitation!$A$1:$CV$1,0),0)</f>
        <v>#N/A</v>
      </c>
      <c r="AJ303" t="e">
        <f>VLOOKUP($AD303,emission!$A$1:$CV$577,MATCH($C$4,emission!$A$1:$CV$1,0),0)</f>
        <v>#N/A</v>
      </c>
      <c r="AK303">
        <f>VLOOKUP($AD303,excitation!$A$1:$CV$577,MATCH(C$5,excitation!$A$1:$CV$1,0),0)</f>
        <v>0</v>
      </c>
      <c r="AL303">
        <f>VLOOKUP($AD303,emission!$A$1:$CV$577,MATCH($C$5,emission!$A$1:$CV$1,0),0)</f>
        <v>6.4199999999999993E-2</v>
      </c>
      <c r="AM303">
        <f>VLOOKUP($AD303,excitation!$A$1:$CV$577,MATCH(C$6,excitation!$A$1:$CV$1,0),0)</f>
        <v>6.7000000000000002E-3</v>
      </c>
      <c r="AN303">
        <f>VLOOKUP($AD303,emission!$A$1:$CV$577,MATCH($C$6,emission!$A$1:$CV$1,0),0)</f>
        <v>0.28439999999999999</v>
      </c>
      <c r="AO303">
        <f>VLOOKUP($AD303,excitation!$A$1:$CV$577,MATCH(C$7,excitation!$A$1:$CV$1,0),0)</f>
        <v>0</v>
      </c>
      <c r="AP303">
        <f>VLOOKUP($AD303,emission!$A$1:$CV$577,MATCH($C$7,emission!$A$1:$CV$1,0),0)</f>
        <v>0.4073</v>
      </c>
      <c r="AQ303">
        <f>VLOOKUP($AD303,excitation!$A$1:$CV$577,MATCH(C$8,excitation!$A$1:$CV$1,0),0)</f>
        <v>0.79920000000000002</v>
      </c>
      <c r="AR303">
        <f>VLOOKUP($AD303,emission!$A$1:$CV$577,MATCH($C$8,emission!$A$1:$CV$1,0),0)</f>
        <v>0.56100000000000005</v>
      </c>
      <c r="AS303" t="e">
        <f>VLOOKUP($AD303,excitation!$A$1:$CV$577,MATCH(C$9,excitation!$A$1:$CV$1,0),0)</f>
        <v>#N/A</v>
      </c>
      <c r="AT303" t="e">
        <f>VLOOKUP($AD303,emission!$A$1:$CV$577,MATCH($C$9,emission!$A$1:$CV$1,0),0)</f>
        <v>#N/A</v>
      </c>
      <c r="AU303">
        <f>VLOOKUP($AD303,excitation!$A$1:$CV$577,MATCH(C$10,excitation!$A$1:$CV$1,0),0)</f>
        <v>0.28000000119209001</v>
      </c>
      <c r="AV303">
        <f>VLOOKUP($AD303,emission!$A$1:$CV$577,MATCH($C$10,emission!$A$1:$CV$1,0),0)</f>
        <v>0</v>
      </c>
      <c r="AW303" t="e">
        <f>VLOOKUP($AD303,excitation!$A$1:$CV$577,MATCH(C$11,excitation!$A$1:$CV$1,0),0)</f>
        <v>#N/A</v>
      </c>
      <c r="AX303" t="e">
        <f>VLOOKUP($AD303,emission!$A$1:$CV$577,MATCH($C$11,emission!$A$1:$CV$1,0),0)</f>
        <v>#N/A</v>
      </c>
    </row>
    <row r="304" spans="7:50" x14ac:dyDescent="0.25">
      <c r="G304">
        <v>602</v>
      </c>
      <c r="H304" t="b">
        <f t="shared" si="91"/>
        <v>0</v>
      </c>
      <c r="I304" t="b">
        <f t="shared" si="81"/>
        <v>0</v>
      </c>
      <c r="J304">
        <f t="shared" si="92"/>
        <v>0</v>
      </c>
      <c r="K304">
        <f t="shared" si="82"/>
        <v>0</v>
      </c>
      <c r="L304" t="b">
        <f t="shared" si="93"/>
        <v>0</v>
      </c>
      <c r="M304" t="b">
        <f t="shared" si="83"/>
        <v>0</v>
      </c>
      <c r="N304">
        <f t="shared" si="94"/>
        <v>0</v>
      </c>
      <c r="O304">
        <f t="shared" si="84"/>
        <v>6.2100000000000002E-2</v>
      </c>
      <c r="P304">
        <f t="shared" si="95"/>
        <v>6.6E-3</v>
      </c>
      <c r="Q304">
        <f t="shared" si="85"/>
        <v>0.2757</v>
      </c>
      <c r="R304">
        <f t="shared" si="96"/>
        <v>0</v>
      </c>
      <c r="S304">
        <f t="shared" si="86"/>
        <v>0.40210000000000001</v>
      </c>
      <c r="T304">
        <f t="shared" si="97"/>
        <v>0.76349999999999996</v>
      </c>
      <c r="U304">
        <f t="shared" si="87"/>
        <v>0.59799999999999998</v>
      </c>
      <c r="V304" t="b">
        <f t="shared" si="98"/>
        <v>0</v>
      </c>
      <c r="W304" t="b">
        <f t="shared" si="88"/>
        <v>0</v>
      </c>
      <c r="X304">
        <f t="shared" si="99"/>
        <v>0.28999999165535001</v>
      </c>
      <c r="Y304">
        <f t="shared" si="89"/>
        <v>0</v>
      </c>
      <c r="Z304" t="b">
        <f t="shared" si="100"/>
        <v>0</v>
      </c>
      <c r="AA304" t="b">
        <f t="shared" si="90"/>
        <v>0</v>
      </c>
      <c r="AB304">
        <v>0</v>
      </c>
      <c r="AD304" s="1">
        <v>602</v>
      </c>
      <c r="AE304" t="e">
        <f>VLOOKUP($AD304,excitation!$A$1:$CV$577,MATCH(C$2,excitation!$A$1:$CV$1,0),0)</f>
        <v>#N/A</v>
      </c>
      <c r="AF304" t="e">
        <f>VLOOKUP($AD304,emission!$A$1:$CV$577,MATCH($C$2,emission!$A$1:$CV$1,0),0)</f>
        <v>#N/A</v>
      </c>
      <c r="AG304">
        <f>VLOOKUP($AD304,excitation!$A$1:$CV$577,MATCH(C$3,excitation!$A$1:$CV$1,0),0)</f>
        <v>0</v>
      </c>
      <c r="AH304">
        <f>VLOOKUP($AD304,emission!$A$1:$CV$577,MATCH($C$3,emission!$A$1:$CV$1,0),0)</f>
        <v>0</v>
      </c>
      <c r="AI304" t="e">
        <f>VLOOKUP($AD304,excitation!$A$1:$CV$577,MATCH(C$4,excitation!$A$1:$CV$1,0),0)</f>
        <v>#N/A</v>
      </c>
      <c r="AJ304" t="e">
        <f>VLOOKUP($AD304,emission!$A$1:$CV$577,MATCH($C$4,emission!$A$1:$CV$1,0),0)</f>
        <v>#N/A</v>
      </c>
      <c r="AK304">
        <f>VLOOKUP($AD304,excitation!$A$1:$CV$577,MATCH(C$5,excitation!$A$1:$CV$1,0),0)</f>
        <v>0</v>
      </c>
      <c r="AL304">
        <f>VLOOKUP($AD304,emission!$A$1:$CV$577,MATCH($C$5,emission!$A$1:$CV$1,0),0)</f>
        <v>6.2100000000000002E-2</v>
      </c>
      <c r="AM304">
        <f>VLOOKUP($AD304,excitation!$A$1:$CV$577,MATCH(C$6,excitation!$A$1:$CV$1,0),0)</f>
        <v>6.6E-3</v>
      </c>
      <c r="AN304">
        <f>VLOOKUP($AD304,emission!$A$1:$CV$577,MATCH($C$6,emission!$A$1:$CV$1,0),0)</f>
        <v>0.2757</v>
      </c>
      <c r="AO304">
        <f>VLOOKUP($AD304,excitation!$A$1:$CV$577,MATCH(C$7,excitation!$A$1:$CV$1,0),0)</f>
        <v>0</v>
      </c>
      <c r="AP304">
        <f>VLOOKUP($AD304,emission!$A$1:$CV$577,MATCH($C$7,emission!$A$1:$CV$1,0),0)</f>
        <v>0.40210000000000001</v>
      </c>
      <c r="AQ304">
        <f>VLOOKUP($AD304,excitation!$A$1:$CV$577,MATCH(C$8,excitation!$A$1:$CV$1,0),0)</f>
        <v>0.76349999999999996</v>
      </c>
      <c r="AR304">
        <f>VLOOKUP($AD304,emission!$A$1:$CV$577,MATCH($C$8,emission!$A$1:$CV$1,0),0)</f>
        <v>0.59799999999999998</v>
      </c>
      <c r="AS304" t="e">
        <f>VLOOKUP($AD304,excitation!$A$1:$CV$577,MATCH(C$9,excitation!$A$1:$CV$1,0),0)</f>
        <v>#N/A</v>
      </c>
      <c r="AT304" t="e">
        <f>VLOOKUP($AD304,emission!$A$1:$CV$577,MATCH($C$9,emission!$A$1:$CV$1,0),0)</f>
        <v>#N/A</v>
      </c>
      <c r="AU304">
        <f>VLOOKUP($AD304,excitation!$A$1:$CV$577,MATCH(C$10,excitation!$A$1:$CV$1,0),0)</f>
        <v>0.28999999165535001</v>
      </c>
      <c r="AV304">
        <f>VLOOKUP($AD304,emission!$A$1:$CV$577,MATCH($C$10,emission!$A$1:$CV$1,0),0)</f>
        <v>0</v>
      </c>
      <c r="AW304" t="e">
        <f>VLOOKUP($AD304,excitation!$A$1:$CV$577,MATCH(C$11,excitation!$A$1:$CV$1,0),0)</f>
        <v>#N/A</v>
      </c>
      <c r="AX304" t="e">
        <f>VLOOKUP($AD304,emission!$A$1:$CV$577,MATCH($C$11,emission!$A$1:$CV$1,0),0)</f>
        <v>#N/A</v>
      </c>
    </row>
    <row r="305" spans="7:50" x14ac:dyDescent="0.25">
      <c r="G305">
        <v>603</v>
      </c>
      <c r="H305" t="b">
        <f t="shared" si="91"/>
        <v>0</v>
      </c>
      <c r="I305" t="b">
        <f t="shared" si="81"/>
        <v>0</v>
      </c>
      <c r="J305">
        <f t="shared" si="92"/>
        <v>0</v>
      </c>
      <c r="K305">
        <f t="shared" si="82"/>
        <v>0</v>
      </c>
      <c r="L305" t="b">
        <f t="shared" si="93"/>
        <v>0</v>
      </c>
      <c r="M305" t="b">
        <f t="shared" si="83"/>
        <v>0</v>
      </c>
      <c r="N305">
        <f t="shared" si="94"/>
        <v>0</v>
      </c>
      <c r="O305">
        <f t="shared" si="84"/>
        <v>6.0100000000000001E-2</v>
      </c>
      <c r="P305">
        <f t="shared" si="95"/>
        <v>6.4000000000000003E-3</v>
      </c>
      <c r="Q305">
        <f t="shared" si="85"/>
        <v>0.26850000000000002</v>
      </c>
      <c r="R305">
        <f t="shared" si="96"/>
        <v>0</v>
      </c>
      <c r="S305">
        <f t="shared" si="86"/>
        <v>0.4073</v>
      </c>
      <c r="T305">
        <f t="shared" si="97"/>
        <v>0.72829999999999995</v>
      </c>
      <c r="U305">
        <f t="shared" si="87"/>
        <v>0.63729999999999998</v>
      </c>
      <c r="V305" t="b">
        <f t="shared" si="98"/>
        <v>0</v>
      </c>
      <c r="W305" t="b">
        <f t="shared" si="88"/>
        <v>0</v>
      </c>
      <c r="X305">
        <f t="shared" si="99"/>
        <v>0.28999999165535001</v>
      </c>
      <c r="Y305">
        <f t="shared" si="89"/>
        <v>0</v>
      </c>
      <c r="Z305" t="b">
        <f t="shared" si="100"/>
        <v>0</v>
      </c>
      <c r="AA305" t="b">
        <f t="shared" si="90"/>
        <v>0</v>
      </c>
      <c r="AB305">
        <v>0</v>
      </c>
      <c r="AD305" s="1">
        <v>603</v>
      </c>
      <c r="AE305" t="e">
        <f>VLOOKUP($AD305,excitation!$A$1:$CV$577,MATCH(C$2,excitation!$A$1:$CV$1,0),0)</f>
        <v>#N/A</v>
      </c>
      <c r="AF305" t="e">
        <f>VLOOKUP($AD305,emission!$A$1:$CV$577,MATCH($C$2,emission!$A$1:$CV$1,0),0)</f>
        <v>#N/A</v>
      </c>
      <c r="AG305">
        <f>VLOOKUP($AD305,excitation!$A$1:$CV$577,MATCH(C$3,excitation!$A$1:$CV$1,0),0)</f>
        <v>0</v>
      </c>
      <c r="AH305">
        <f>VLOOKUP($AD305,emission!$A$1:$CV$577,MATCH($C$3,emission!$A$1:$CV$1,0),0)</f>
        <v>0</v>
      </c>
      <c r="AI305" t="e">
        <f>VLOOKUP($AD305,excitation!$A$1:$CV$577,MATCH(C$4,excitation!$A$1:$CV$1,0),0)</f>
        <v>#N/A</v>
      </c>
      <c r="AJ305" t="e">
        <f>VLOOKUP($AD305,emission!$A$1:$CV$577,MATCH($C$4,emission!$A$1:$CV$1,0),0)</f>
        <v>#N/A</v>
      </c>
      <c r="AK305">
        <f>VLOOKUP($AD305,excitation!$A$1:$CV$577,MATCH(C$5,excitation!$A$1:$CV$1,0),0)</f>
        <v>0</v>
      </c>
      <c r="AL305">
        <f>VLOOKUP($AD305,emission!$A$1:$CV$577,MATCH($C$5,emission!$A$1:$CV$1,0),0)</f>
        <v>6.0100000000000001E-2</v>
      </c>
      <c r="AM305">
        <f>VLOOKUP($AD305,excitation!$A$1:$CV$577,MATCH(C$6,excitation!$A$1:$CV$1,0),0)</f>
        <v>6.4000000000000003E-3</v>
      </c>
      <c r="AN305">
        <f>VLOOKUP($AD305,emission!$A$1:$CV$577,MATCH($C$6,emission!$A$1:$CV$1,0),0)</f>
        <v>0.26850000000000002</v>
      </c>
      <c r="AO305">
        <f>VLOOKUP($AD305,excitation!$A$1:$CV$577,MATCH(C$7,excitation!$A$1:$CV$1,0),0)</f>
        <v>0</v>
      </c>
      <c r="AP305">
        <f>VLOOKUP($AD305,emission!$A$1:$CV$577,MATCH($C$7,emission!$A$1:$CV$1,0),0)</f>
        <v>0.4073</v>
      </c>
      <c r="AQ305">
        <f>VLOOKUP($AD305,excitation!$A$1:$CV$577,MATCH(C$8,excitation!$A$1:$CV$1,0),0)</f>
        <v>0.72829999999999995</v>
      </c>
      <c r="AR305">
        <f>VLOOKUP($AD305,emission!$A$1:$CV$577,MATCH($C$8,emission!$A$1:$CV$1,0),0)</f>
        <v>0.63729999999999998</v>
      </c>
      <c r="AS305" t="e">
        <f>VLOOKUP($AD305,excitation!$A$1:$CV$577,MATCH(C$9,excitation!$A$1:$CV$1,0),0)</f>
        <v>#N/A</v>
      </c>
      <c r="AT305" t="e">
        <f>VLOOKUP($AD305,emission!$A$1:$CV$577,MATCH($C$9,emission!$A$1:$CV$1,0),0)</f>
        <v>#N/A</v>
      </c>
      <c r="AU305">
        <f>VLOOKUP($AD305,excitation!$A$1:$CV$577,MATCH(C$10,excitation!$A$1:$CV$1,0),0)</f>
        <v>0.28999999165535001</v>
      </c>
      <c r="AV305">
        <f>VLOOKUP($AD305,emission!$A$1:$CV$577,MATCH($C$10,emission!$A$1:$CV$1,0),0)</f>
        <v>0</v>
      </c>
      <c r="AW305" t="e">
        <f>VLOOKUP($AD305,excitation!$A$1:$CV$577,MATCH(C$11,excitation!$A$1:$CV$1,0),0)</f>
        <v>#N/A</v>
      </c>
      <c r="AX305" t="e">
        <f>VLOOKUP($AD305,emission!$A$1:$CV$577,MATCH($C$11,emission!$A$1:$CV$1,0),0)</f>
        <v>#N/A</v>
      </c>
    </row>
    <row r="306" spans="7:50" x14ac:dyDescent="0.25">
      <c r="G306">
        <v>604</v>
      </c>
      <c r="H306" t="b">
        <f t="shared" si="91"/>
        <v>0</v>
      </c>
      <c r="I306" t="b">
        <f t="shared" si="81"/>
        <v>0</v>
      </c>
      <c r="J306">
        <f t="shared" si="92"/>
        <v>0</v>
      </c>
      <c r="K306">
        <f t="shared" si="82"/>
        <v>0</v>
      </c>
      <c r="L306" t="b">
        <f t="shared" si="93"/>
        <v>0</v>
      </c>
      <c r="M306" t="b">
        <f t="shared" si="83"/>
        <v>0</v>
      </c>
      <c r="N306">
        <f t="shared" si="94"/>
        <v>0</v>
      </c>
      <c r="O306">
        <f t="shared" si="84"/>
        <v>5.7500000000000002E-2</v>
      </c>
      <c r="P306">
        <f t="shared" si="95"/>
        <v>6.4000000000000003E-3</v>
      </c>
      <c r="Q306">
        <f t="shared" si="85"/>
        <v>0.26069999999999999</v>
      </c>
      <c r="R306">
        <f t="shared" si="96"/>
        <v>0</v>
      </c>
      <c r="S306">
        <f t="shared" si="86"/>
        <v>0.40279999999999999</v>
      </c>
      <c r="T306">
        <f t="shared" si="97"/>
        <v>0.69040000000000001</v>
      </c>
      <c r="U306">
        <f t="shared" si="87"/>
        <v>0.67789999999999995</v>
      </c>
      <c r="V306" t="b">
        <f t="shared" si="98"/>
        <v>0</v>
      </c>
      <c r="W306" t="b">
        <f t="shared" si="88"/>
        <v>0</v>
      </c>
      <c r="X306">
        <f t="shared" si="99"/>
        <v>0.28999999165535001</v>
      </c>
      <c r="Y306">
        <f t="shared" si="89"/>
        <v>0</v>
      </c>
      <c r="Z306" t="b">
        <f t="shared" si="100"/>
        <v>0</v>
      </c>
      <c r="AA306" t="b">
        <f t="shared" si="90"/>
        <v>0</v>
      </c>
      <c r="AB306">
        <v>0</v>
      </c>
      <c r="AD306" s="1">
        <v>604</v>
      </c>
      <c r="AE306" t="e">
        <f>VLOOKUP($AD306,excitation!$A$1:$CV$577,MATCH(C$2,excitation!$A$1:$CV$1,0),0)</f>
        <v>#N/A</v>
      </c>
      <c r="AF306" t="e">
        <f>VLOOKUP($AD306,emission!$A$1:$CV$577,MATCH($C$2,emission!$A$1:$CV$1,0),0)</f>
        <v>#N/A</v>
      </c>
      <c r="AG306">
        <f>VLOOKUP($AD306,excitation!$A$1:$CV$577,MATCH(C$3,excitation!$A$1:$CV$1,0),0)</f>
        <v>0</v>
      </c>
      <c r="AH306">
        <f>VLOOKUP($AD306,emission!$A$1:$CV$577,MATCH($C$3,emission!$A$1:$CV$1,0),0)</f>
        <v>0</v>
      </c>
      <c r="AI306" t="e">
        <f>VLOOKUP($AD306,excitation!$A$1:$CV$577,MATCH(C$4,excitation!$A$1:$CV$1,0),0)</f>
        <v>#N/A</v>
      </c>
      <c r="AJ306" t="e">
        <f>VLOOKUP($AD306,emission!$A$1:$CV$577,MATCH($C$4,emission!$A$1:$CV$1,0),0)</f>
        <v>#N/A</v>
      </c>
      <c r="AK306">
        <f>VLOOKUP($AD306,excitation!$A$1:$CV$577,MATCH(C$5,excitation!$A$1:$CV$1,0),0)</f>
        <v>0</v>
      </c>
      <c r="AL306">
        <f>VLOOKUP($AD306,emission!$A$1:$CV$577,MATCH($C$5,emission!$A$1:$CV$1,0),0)</f>
        <v>5.7500000000000002E-2</v>
      </c>
      <c r="AM306">
        <f>VLOOKUP($AD306,excitation!$A$1:$CV$577,MATCH(C$6,excitation!$A$1:$CV$1,0),0)</f>
        <v>6.4000000000000003E-3</v>
      </c>
      <c r="AN306">
        <f>VLOOKUP($AD306,emission!$A$1:$CV$577,MATCH($C$6,emission!$A$1:$CV$1,0),0)</f>
        <v>0.26069999999999999</v>
      </c>
      <c r="AO306">
        <f>VLOOKUP($AD306,excitation!$A$1:$CV$577,MATCH(C$7,excitation!$A$1:$CV$1,0),0)</f>
        <v>0</v>
      </c>
      <c r="AP306">
        <f>VLOOKUP($AD306,emission!$A$1:$CV$577,MATCH($C$7,emission!$A$1:$CV$1,0),0)</f>
        <v>0.40279999999999999</v>
      </c>
      <c r="AQ306">
        <f>VLOOKUP($AD306,excitation!$A$1:$CV$577,MATCH(C$8,excitation!$A$1:$CV$1,0),0)</f>
        <v>0.69040000000000001</v>
      </c>
      <c r="AR306">
        <f>VLOOKUP($AD306,emission!$A$1:$CV$577,MATCH($C$8,emission!$A$1:$CV$1,0),0)</f>
        <v>0.67789999999999995</v>
      </c>
      <c r="AS306" t="e">
        <f>VLOOKUP($AD306,excitation!$A$1:$CV$577,MATCH(C$9,excitation!$A$1:$CV$1,0),0)</f>
        <v>#N/A</v>
      </c>
      <c r="AT306" t="e">
        <f>VLOOKUP($AD306,emission!$A$1:$CV$577,MATCH($C$9,emission!$A$1:$CV$1,0),0)</f>
        <v>#N/A</v>
      </c>
      <c r="AU306">
        <f>VLOOKUP($AD306,excitation!$A$1:$CV$577,MATCH(C$10,excitation!$A$1:$CV$1,0),0)</f>
        <v>0.28999999165535001</v>
      </c>
      <c r="AV306">
        <f>VLOOKUP($AD306,emission!$A$1:$CV$577,MATCH($C$10,emission!$A$1:$CV$1,0),0)</f>
        <v>0</v>
      </c>
      <c r="AW306" t="e">
        <f>VLOOKUP($AD306,excitation!$A$1:$CV$577,MATCH(C$11,excitation!$A$1:$CV$1,0),0)</f>
        <v>#N/A</v>
      </c>
      <c r="AX306" t="e">
        <f>VLOOKUP($AD306,emission!$A$1:$CV$577,MATCH($C$11,emission!$A$1:$CV$1,0),0)</f>
        <v>#N/A</v>
      </c>
    </row>
    <row r="307" spans="7:50" x14ac:dyDescent="0.25">
      <c r="G307">
        <v>605</v>
      </c>
      <c r="H307" t="b">
        <f t="shared" si="91"/>
        <v>0</v>
      </c>
      <c r="I307" t="b">
        <f t="shared" si="81"/>
        <v>0</v>
      </c>
      <c r="J307">
        <f t="shared" si="92"/>
        <v>0</v>
      </c>
      <c r="K307">
        <f t="shared" si="82"/>
        <v>0</v>
      </c>
      <c r="L307" t="b">
        <f t="shared" si="93"/>
        <v>0</v>
      </c>
      <c r="M307" t="b">
        <f t="shared" si="83"/>
        <v>0</v>
      </c>
      <c r="N307">
        <f t="shared" si="94"/>
        <v>0</v>
      </c>
      <c r="O307">
        <f t="shared" si="84"/>
        <v>5.5899999999999998E-2</v>
      </c>
      <c r="P307">
        <f t="shared" si="95"/>
        <v>6.4000000000000003E-3</v>
      </c>
      <c r="Q307">
        <f t="shared" si="85"/>
        <v>0.25540000000000002</v>
      </c>
      <c r="R307">
        <f t="shared" si="96"/>
        <v>0</v>
      </c>
      <c r="S307">
        <f t="shared" si="86"/>
        <v>0.40639999999999998</v>
      </c>
      <c r="T307">
        <f t="shared" si="97"/>
        <v>0.65280000000000005</v>
      </c>
      <c r="U307">
        <f t="shared" si="87"/>
        <v>0.71550000000000002</v>
      </c>
      <c r="V307" t="b">
        <f t="shared" si="98"/>
        <v>0</v>
      </c>
      <c r="W307" t="b">
        <f t="shared" si="88"/>
        <v>0</v>
      </c>
      <c r="X307">
        <f t="shared" si="99"/>
        <v>0.30000001192093001</v>
      </c>
      <c r="Y307">
        <f t="shared" si="89"/>
        <v>0</v>
      </c>
      <c r="Z307" t="b">
        <f t="shared" si="100"/>
        <v>0</v>
      </c>
      <c r="AA307" t="b">
        <f t="shared" si="90"/>
        <v>0</v>
      </c>
      <c r="AB307">
        <v>0</v>
      </c>
      <c r="AD307" s="1">
        <v>605</v>
      </c>
      <c r="AE307" t="e">
        <f>VLOOKUP($AD307,excitation!$A$1:$CV$577,MATCH(C$2,excitation!$A$1:$CV$1,0),0)</f>
        <v>#N/A</v>
      </c>
      <c r="AF307" t="e">
        <f>VLOOKUP($AD307,emission!$A$1:$CV$577,MATCH($C$2,emission!$A$1:$CV$1,0),0)</f>
        <v>#N/A</v>
      </c>
      <c r="AG307">
        <f>VLOOKUP($AD307,excitation!$A$1:$CV$577,MATCH(C$3,excitation!$A$1:$CV$1,0),0)</f>
        <v>0</v>
      </c>
      <c r="AH307">
        <f>VLOOKUP($AD307,emission!$A$1:$CV$577,MATCH($C$3,emission!$A$1:$CV$1,0),0)</f>
        <v>0</v>
      </c>
      <c r="AI307" t="e">
        <f>VLOOKUP($AD307,excitation!$A$1:$CV$577,MATCH(C$4,excitation!$A$1:$CV$1,0),0)</f>
        <v>#N/A</v>
      </c>
      <c r="AJ307" t="e">
        <f>VLOOKUP($AD307,emission!$A$1:$CV$577,MATCH($C$4,emission!$A$1:$CV$1,0),0)</f>
        <v>#N/A</v>
      </c>
      <c r="AK307">
        <f>VLOOKUP($AD307,excitation!$A$1:$CV$577,MATCH(C$5,excitation!$A$1:$CV$1,0),0)</f>
        <v>0</v>
      </c>
      <c r="AL307">
        <f>VLOOKUP($AD307,emission!$A$1:$CV$577,MATCH($C$5,emission!$A$1:$CV$1,0),0)</f>
        <v>5.5899999999999998E-2</v>
      </c>
      <c r="AM307">
        <f>VLOOKUP($AD307,excitation!$A$1:$CV$577,MATCH(C$6,excitation!$A$1:$CV$1,0),0)</f>
        <v>6.4000000000000003E-3</v>
      </c>
      <c r="AN307">
        <f>VLOOKUP($AD307,emission!$A$1:$CV$577,MATCH($C$6,emission!$A$1:$CV$1,0),0)</f>
        <v>0.25540000000000002</v>
      </c>
      <c r="AO307">
        <f>VLOOKUP($AD307,excitation!$A$1:$CV$577,MATCH(C$7,excitation!$A$1:$CV$1,0),0)</f>
        <v>0</v>
      </c>
      <c r="AP307">
        <f>VLOOKUP($AD307,emission!$A$1:$CV$577,MATCH($C$7,emission!$A$1:$CV$1,0),0)</f>
        <v>0.40639999999999998</v>
      </c>
      <c r="AQ307">
        <f>VLOOKUP($AD307,excitation!$A$1:$CV$577,MATCH(C$8,excitation!$A$1:$CV$1,0),0)</f>
        <v>0.65280000000000005</v>
      </c>
      <c r="AR307">
        <f>VLOOKUP($AD307,emission!$A$1:$CV$577,MATCH($C$8,emission!$A$1:$CV$1,0),0)</f>
        <v>0.71550000000000002</v>
      </c>
      <c r="AS307" t="e">
        <f>VLOOKUP($AD307,excitation!$A$1:$CV$577,MATCH(C$9,excitation!$A$1:$CV$1,0),0)</f>
        <v>#N/A</v>
      </c>
      <c r="AT307" t="e">
        <f>VLOOKUP($AD307,emission!$A$1:$CV$577,MATCH($C$9,emission!$A$1:$CV$1,0),0)</f>
        <v>#N/A</v>
      </c>
      <c r="AU307">
        <f>VLOOKUP($AD307,excitation!$A$1:$CV$577,MATCH(C$10,excitation!$A$1:$CV$1,0),0)</f>
        <v>0.30000001192093001</v>
      </c>
      <c r="AV307">
        <f>VLOOKUP($AD307,emission!$A$1:$CV$577,MATCH($C$10,emission!$A$1:$CV$1,0),0)</f>
        <v>0</v>
      </c>
      <c r="AW307" t="e">
        <f>VLOOKUP($AD307,excitation!$A$1:$CV$577,MATCH(C$11,excitation!$A$1:$CV$1,0),0)</f>
        <v>#N/A</v>
      </c>
      <c r="AX307" t="e">
        <f>VLOOKUP($AD307,emission!$A$1:$CV$577,MATCH($C$11,emission!$A$1:$CV$1,0),0)</f>
        <v>#N/A</v>
      </c>
    </row>
    <row r="308" spans="7:50" x14ac:dyDescent="0.25">
      <c r="G308">
        <v>606</v>
      </c>
      <c r="H308" t="b">
        <f t="shared" si="91"/>
        <v>0</v>
      </c>
      <c r="I308" t="b">
        <f t="shared" si="81"/>
        <v>0</v>
      </c>
      <c r="J308">
        <f t="shared" si="92"/>
        <v>0</v>
      </c>
      <c r="K308">
        <f t="shared" si="82"/>
        <v>0</v>
      </c>
      <c r="L308" t="b">
        <f t="shared" si="93"/>
        <v>0</v>
      </c>
      <c r="M308" t="b">
        <f t="shared" si="83"/>
        <v>0</v>
      </c>
      <c r="N308">
        <f t="shared" si="94"/>
        <v>0</v>
      </c>
      <c r="O308">
        <f t="shared" si="84"/>
        <v>5.3900000000000003E-2</v>
      </c>
      <c r="P308">
        <f t="shared" si="95"/>
        <v>6.4000000000000003E-3</v>
      </c>
      <c r="Q308">
        <f t="shared" si="85"/>
        <v>0.2475</v>
      </c>
      <c r="R308">
        <f t="shared" si="96"/>
        <v>0</v>
      </c>
      <c r="S308">
        <f t="shared" si="86"/>
        <v>0.40839999999999999</v>
      </c>
      <c r="T308">
        <f t="shared" si="97"/>
        <v>0.61439999999999995</v>
      </c>
      <c r="U308">
        <f t="shared" si="87"/>
        <v>0.74809999999999999</v>
      </c>
      <c r="V308" t="b">
        <f t="shared" si="98"/>
        <v>0</v>
      </c>
      <c r="W308" t="b">
        <f t="shared" si="88"/>
        <v>0</v>
      </c>
      <c r="X308">
        <f t="shared" si="99"/>
        <v>0.30000001192093001</v>
      </c>
      <c r="Y308">
        <f t="shared" si="89"/>
        <v>0</v>
      </c>
      <c r="Z308" t="b">
        <f t="shared" si="100"/>
        <v>0</v>
      </c>
      <c r="AA308" t="b">
        <f t="shared" si="90"/>
        <v>0</v>
      </c>
      <c r="AB308">
        <v>0</v>
      </c>
      <c r="AD308" s="1">
        <v>606</v>
      </c>
      <c r="AE308" t="e">
        <f>VLOOKUP($AD308,excitation!$A$1:$CV$577,MATCH(C$2,excitation!$A$1:$CV$1,0),0)</f>
        <v>#N/A</v>
      </c>
      <c r="AF308" t="e">
        <f>VLOOKUP($AD308,emission!$A$1:$CV$577,MATCH($C$2,emission!$A$1:$CV$1,0),0)</f>
        <v>#N/A</v>
      </c>
      <c r="AG308">
        <f>VLOOKUP($AD308,excitation!$A$1:$CV$577,MATCH(C$3,excitation!$A$1:$CV$1,0),0)</f>
        <v>0</v>
      </c>
      <c r="AH308">
        <f>VLOOKUP($AD308,emission!$A$1:$CV$577,MATCH($C$3,emission!$A$1:$CV$1,0),0)</f>
        <v>0</v>
      </c>
      <c r="AI308" t="e">
        <f>VLOOKUP($AD308,excitation!$A$1:$CV$577,MATCH(C$4,excitation!$A$1:$CV$1,0),0)</f>
        <v>#N/A</v>
      </c>
      <c r="AJ308" t="e">
        <f>VLOOKUP($AD308,emission!$A$1:$CV$577,MATCH($C$4,emission!$A$1:$CV$1,0),0)</f>
        <v>#N/A</v>
      </c>
      <c r="AK308">
        <f>VLOOKUP($AD308,excitation!$A$1:$CV$577,MATCH(C$5,excitation!$A$1:$CV$1,0),0)</f>
        <v>0</v>
      </c>
      <c r="AL308">
        <f>VLOOKUP($AD308,emission!$A$1:$CV$577,MATCH($C$5,emission!$A$1:$CV$1,0),0)</f>
        <v>5.3900000000000003E-2</v>
      </c>
      <c r="AM308">
        <f>VLOOKUP($AD308,excitation!$A$1:$CV$577,MATCH(C$6,excitation!$A$1:$CV$1,0),0)</f>
        <v>6.4000000000000003E-3</v>
      </c>
      <c r="AN308">
        <f>VLOOKUP($AD308,emission!$A$1:$CV$577,MATCH($C$6,emission!$A$1:$CV$1,0),0)</f>
        <v>0.2475</v>
      </c>
      <c r="AO308">
        <f>VLOOKUP($AD308,excitation!$A$1:$CV$577,MATCH(C$7,excitation!$A$1:$CV$1,0),0)</f>
        <v>0</v>
      </c>
      <c r="AP308">
        <f>VLOOKUP($AD308,emission!$A$1:$CV$577,MATCH($C$7,emission!$A$1:$CV$1,0),0)</f>
        <v>0.40839999999999999</v>
      </c>
      <c r="AQ308">
        <f>VLOOKUP($AD308,excitation!$A$1:$CV$577,MATCH(C$8,excitation!$A$1:$CV$1,0),0)</f>
        <v>0.61439999999999995</v>
      </c>
      <c r="AR308">
        <f>VLOOKUP($AD308,emission!$A$1:$CV$577,MATCH($C$8,emission!$A$1:$CV$1,0),0)</f>
        <v>0.74809999999999999</v>
      </c>
      <c r="AS308" t="e">
        <f>VLOOKUP($AD308,excitation!$A$1:$CV$577,MATCH(C$9,excitation!$A$1:$CV$1,0),0)</f>
        <v>#N/A</v>
      </c>
      <c r="AT308" t="e">
        <f>VLOOKUP($AD308,emission!$A$1:$CV$577,MATCH($C$9,emission!$A$1:$CV$1,0),0)</f>
        <v>#N/A</v>
      </c>
      <c r="AU308">
        <f>VLOOKUP($AD308,excitation!$A$1:$CV$577,MATCH(C$10,excitation!$A$1:$CV$1,0),0)</f>
        <v>0.30000001192093001</v>
      </c>
      <c r="AV308">
        <f>VLOOKUP($AD308,emission!$A$1:$CV$577,MATCH($C$10,emission!$A$1:$CV$1,0),0)</f>
        <v>0</v>
      </c>
      <c r="AW308" t="e">
        <f>VLOOKUP($AD308,excitation!$A$1:$CV$577,MATCH(C$11,excitation!$A$1:$CV$1,0),0)</f>
        <v>#N/A</v>
      </c>
      <c r="AX308" t="e">
        <f>VLOOKUP($AD308,emission!$A$1:$CV$577,MATCH($C$11,emission!$A$1:$CV$1,0),0)</f>
        <v>#N/A</v>
      </c>
    </row>
    <row r="309" spans="7:50" x14ac:dyDescent="0.25">
      <c r="G309">
        <v>607</v>
      </c>
      <c r="H309" t="b">
        <f t="shared" si="91"/>
        <v>0</v>
      </c>
      <c r="I309" t="b">
        <f t="shared" si="81"/>
        <v>0</v>
      </c>
      <c r="J309">
        <f t="shared" si="92"/>
        <v>0</v>
      </c>
      <c r="K309">
        <f t="shared" si="82"/>
        <v>0</v>
      </c>
      <c r="L309" t="b">
        <f t="shared" si="93"/>
        <v>0</v>
      </c>
      <c r="M309" t="b">
        <f t="shared" si="83"/>
        <v>0</v>
      </c>
      <c r="N309">
        <f t="shared" si="94"/>
        <v>0</v>
      </c>
      <c r="O309">
        <f t="shared" si="84"/>
        <v>5.11E-2</v>
      </c>
      <c r="P309">
        <f t="shared" si="95"/>
        <v>6.6E-3</v>
      </c>
      <c r="Q309">
        <f t="shared" si="85"/>
        <v>0.2404</v>
      </c>
      <c r="R309">
        <f t="shared" si="96"/>
        <v>0</v>
      </c>
      <c r="S309">
        <f t="shared" si="86"/>
        <v>0.4017</v>
      </c>
      <c r="T309">
        <f t="shared" si="97"/>
        <v>0.57599999999999996</v>
      </c>
      <c r="U309">
        <f t="shared" si="87"/>
        <v>0.78439999999999999</v>
      </c>
      <c r="V309" t="b">
        <f t="shared" si="98"/>
        <v>0</v>
      </c>
      <c r="W309" t="b">
        <f t="shared" si="88"/>
        <v>0</v>
      </c>
      <c r="X309">
        <f t="shared" si="99"/>
        <v>0.30000001192093001</v>
      </c>
      <c r="Y309">
        <f t="shared" si="89"/>
        <v>0</v>
      </c>
      <c r="Z309" t="b">
        <f t="shared" si="100"/>
        <v>0</v>
      </c>
      <c r="AA309" t="b">
        <f t="shared" si="90"/>
        <v>0</v>
      </c>
      <c r="AB309">
        <v>0</v>
      </c>
      <c r="AD309" s="1">
        <v>607</v>
      </c>
      <c r="AE309" t="e">
        <f>VLOOKUP($AD309,excitation!$A$1:$CV$577,MATCH(C$2,excitation!$A$1:$CV$1,0),0)</f>
        <v>#N/A</v>
      </c>
      <c r="AF309" t="e">
        <f>VLOOKUP($AD309,emission!$A$1:$CV$577,MATCH($C$2,emission!$A$1:$CV$1,0),0)</f>
        <v>#N/A</v>
      </c>
      <c r="AG309">
        <f>VLOOKUP($AD309,excitation!$A$1:$CV$577,MATCH(C$3,excitation!$A$1:$CV$1,0),0)</f>
        <v>0</v>
      </c>
      <c r="AH309">
        <f>VLOOKUP($AD309,emission!$A$1:$CV$577,MATCH($C$3,emission!$A$1:$CV$1,0),0)</f>
        <v>0</v>
      </c>
      <c r="AI309" t="e">
        <f>VLOOKUP($AD309,excitation!$A$1:$CV$577,MATCH(C$4,excitation!$A$1:$CV$1,0),0)</f>
        <v>#N/A</v>
      </c>
      <c r="AJ309" t="e">
        <f>VLOOKUP($AD309,emission!$A$1:$CV$577,MATCH($C$4,emission!$A$1:$CV$1,0),0)</f>
        <v>#N/A</v>
      </c>
      <c r="AK309">
        <f>VLOOKUP($AD309,excitation!$A$1:$CV$577,MATCH(C$5,excitation!$A$1:$CV$1,0),0)</f>
        <v>0</v>
      </c>
      <c r="AL309">
        <f>VLOOKUP($AD309,emission!$A$1:$CV$577,MATCH($C$5,emission!$A$1:$CV$1,0),0)</f>
        <v>5.11E-2</v>
      </c>
      <c r="AM309">
        <f>VLOOKUP($AD309,excitation!$A$1:$CV$577,MATCH(C$6,excitation!$A$1:$CV$1,0),0)</f>
        <v>6.6E-3</v>
      </c>
      <c r="AN309">
        <f>VLOOKUP($AD309,emission!$A$1:$CV$577,MATCH($C$6,emission!$A$1:$CV$1,0),0)</f>
        <v>0.2404</v>
      </c>
      <c r="AO309">
        <f>VLOOKUP($AD309,excitation!$A$1:$CV$577,MATCH(C$7,excitation!$A$1:$CV$1,0),0)</f>
        <v>0</v>
      </c>
      <c r="AP309">
        <f>VLOOKUP($AD309,emission!$A$1:$CV$577,MATCH($C$7,emission!$A$1:$CV$1,0),0)</f>
        <v>0.4017</v>
      </c>
      <c r="AQ309">
        <f>VLOOKUP($AD309,excitation!$A$1:$CV$577,MATCH(C$8,excitation!$A$1:$CV$1,0),0)</f>
        <v>0.57599999999999996</v>
      </c>
      <c r="AR309">
        <f>VLOOKUP($AD309,emission!$A$1:$CV$577,MATCH($C$8,emission!$A$1:$CV$1,0),0)</f>
        <v>0.78439999999999999</v>
      </c>
      <c r="AS309" t="e">
        <f>VLOOKUP($AD309,excitation!$A$1:$CV$577,MATCH(C$9,excitation!$A$1:$CV$1,0),0)</f>
        <v>#N/A</v>
      </c>
      <c r="AT309" t="e">
        <f>VLOOKUP($AD309,emission!$A$1:$CV$577,MATCH($C$9,emission!$A$1:$CV$1,0),0)</f>
        <v>#N/A</v>
      </c>
      <c r="AU309">
        <f>VLOOKUP($AD309,excitation!$A$1:$CV$577,MATCH(C$10,excitation!$A$1:$CV$1,0),0)</f>
        <v>0.30000001192093001</v>
      </c>
      <c r="AV309">
        <f>VLOOKUP($AD309,emission!$A$1:$CV$577,MATCH($C$10,emission!$A$1:$CV$1,0),0)</f>
        <v>0</v>
      </c>
      <c r="AW309" t="e">
        <f>VLOOKUP($AD309,excitation!$A$1:$CV$577,MATCH(C$11,excitation!$A$1:$CV$1,0),0)</f>
        <v>#N/A</v>
      </c>
      <c r="AX309" t="e">
        <f>VLOOKUP($AD309,emission!$A$1:$CV$577,MATCH($C$11,emission!$A$1:$CV$1,0),0)</f>
        <v>#N/A</v>
      </c>
    </row>
    <row r="310" spans="7:50" x14ac:dyDescent="0.25">
      <c r="G310">
        <v>608</v>
      </c>
      <c r="H310" t="b">
        <f t="shared" si="91"/>
        <v>0</v>
      </c>
      <c r="I310" t="b">
        <f t="shared" si="81"/>
        <v>0</v>
      </c>
      <c r="J310">
        <f t="shared" si="92"/>
        <v>0</v>
      </c>
      <c r="K310">
        <f t="shared" si="82"/>
        <v>0</v>
      </c>
      <c r="L310" t="b">
        <f t="shared" si="93"/>
        <v>0</v>
      </c>
      <c r="M310" t="b">
        <f t="shared" si="83"/>
        <v>0</v>
      </c>
      <c r="N310">
        <f t="shared" si="94"/>
        <v>0</v>
      </c>
      <c r="O310">
        <f t="shared" si="84"/>
        <v>5.0099999999999999E-2</v>
      </c>
      <c r="P310">
        <f t="shared" si="95"/>
        <v>6.1999999999999998E-3</v>
      </c>
      <c r="Q310">
        <f t="shared" si="85"/>
        <v>0.2331</v>
      </c>
      <c r="R310">
        <f t="shared" si="96"/>
        <v>0</v>
      </c>
      <c r="S310">
        <f t="shared" si="86"/>
        <v>0.40150000000000002</v>
      </c>
      <c r="T310">
        <f t="shared" si="97"/>
        <v>0.53790000000000004</v>
      </c>
      <c r="U310">
        <f t="shared" si="87"/>
        <v>0.81799999999999995</v>
      </c>
      <c r="V310" t="b">
        <f t="shared" si="98"/>
        <v>0</v>
      </c>
      <c r="W310" t="b">
        <f t="shared" si="88"/>
        <v>0</v>
      </c>
      <c r="X310">
        <f t="shared" si="99"/>
        <v>0.30000001192093001</v>
      </c>
      <c r="Y310">
        <f t="shared" si="89"/>
        <v>0</v>
      </c>
      <c r="Z310" t="b">
        <f t="shared" si="100"/>
        <v>0</v>
      </c>
      <c r="AA310" t="b">
        <f t="shared" si="90"/>
        <v>0</v>
      </c>
      <c r="AB310">
        <v>0</v>
      </c>
      <c r="AD310" s="1">
        <v>608</v>
      </c>
      <c r="AE310" t="e">
        <f>VLOOKUP($AD310,excitation!$A$1:$CV$577,MATCH(C$2,excitation!$A$1:$CV$1,0),0)</f>
        <v>#N/A</v>
      </c>
      <c r="AF310" t="e">
        <f>VLOOKUP($AD310,emission!$A$1:$CV$577,MATCH($C$2,emission!$A$1:$CV$1,0),0)</f>
        <v>#N/A</v>
      </c>
      <c r="AG310">
        <f>VLOOKUP($AD310,excitation!$A$1:$CV$577,MATCH(C$3,excitation!$A$1:$CV$1,0),0)</f>
        <v>0</v>
      </c>
      <c r="AH310">
        <f>VLOOKUP($AD310,emission!$A$1:$CV$577,MATCH($C$3,emission!$A$1:$CV$1,0),0)</f>
        <v>0</v>
      </c>
      <c r="AI310" t="e">
        <f>VLOOKUP($AD310,excitation!$A$1:$CV$577,MATCH(C$4,excitation!$A$1:$CV$1,0),0)</f>
        <v>#N/A</v>
      </c>
      <c r="AJ310" t="e">
        <f>VLOOKUP($AD310,emission!$A$1:$CV$577,MATCH($C$4,emission!$A$1:$CV$1,0),0)</f>
        <v>#N/A</v>
      </c>
      <c r="AK310">
        <f>VLOOKUP($AD310,excitation!$A$1:$CV$577,MATCH(C$5,excitation!$A$1:$CV$1,0),0)</f>
        <v>0</v>
      </c>
      <c r="AL310">
        <f>VLOOKUP($AD310,emission!$A$1:$CV$577,MATCH($C$5,emission!$A$1:$CV$1,0),0)</f>
        <v>5.0099999999999999E-2</v>
      </c>
      <c r="AM310">
        <f>VLOOKUP($AD310,excitation!$A$1:$CV$577,MATCH(C$6,excitation!$A$1:$CV$1,0),0)</f>
        <v>6.1999999999999998E-3</v>
      </c>
      <c r="AN310">
        <f>VLOOKUP($AD310,emission!$A$1:$CV$577,MATCH($C$6,emission!$A$1:$CV$1,0),0)</f>
        <v>0.2331</v>
      </c>
      <c r="AO310">
        <f>VLOOKUP($AD310,excitation!$A$1:$CV$577,MATCH(C$7,excitation!$A$1:$CV$1,0),0)</f>
        <v>0</v>
      </c>
      <c r="AP310">
        <f>VLOOKUP($AD310,emission!$A$1:$CV$577,MATCH($C$7,emission!$A$1:$CV$1,0),0)</f>
        <v>0.40150000000000002</v>
      </c>
      <c r="AQ310">
        <f>VLOOKUP($AD310,excitation!$A$1:$CV$577,MATCH(C$8,excitation!$A$1:$CV$1,0),0)</f>
        <v>0.53790000000000004</v>
      </c>
      <c r="AR310">
        <f>VLOOKUP($AD310,emission!$A$1:$CV$577,MATCH($C$8,emission!$A$1:$CV$1,0),0)</f>
        <v>0.81799999999999995</v>
      </c>
      <c r="AS310" t="e">
        <f>VLOOKUP($AD310,excitation!$A$1:$CV$577,MATCH(C$9,excitation!$A$1:$CV$1,0),0)</f>
        <v>#N/A</v>
      </c>
      <c r="AT310" t="e">
        <f>VLOOKUP($AD310,emission!$A$1:$CV$577,MATCH($C$9,emission!$A$1:$CV$1,0),0)</f>
        <v>#N/A</v>
      </c>
      <c r="AU310">
        <f>VLOOKUP($AD310,excitation!$A$1:$CV$577,MATCH(C$10,excitation!$A$1:$CV$1,0),0)</f>
        <v>0.30000001192093001</v>
      </c>
      <c r="AV310">
        <f>VLOOKUP($AD310,emission!$A$1:$CV$577,MATCH($C$10,emission!$A$1:$CV$1,0),0)</f>
        <v>0</v>
      </c>
      <c r="AW310" t="e">
        <f>VLOOKUP($AD310,excitation!$A$1:$CV$577,MATCH(C$11,excitation!$A$1:$CV$1,0),0)</f>
        <v>#N/A</v>
      </c>
      <c r="AX310" t="e">
        <f>VLOOKUP($AD310,emission!$A$1:$CV$577,MATCH($C$11,emission!$A$1:$CV$1,0),0)</f>
        <v>#N/A</v>
      </c>
    </row>
    <row r="311" spans="7:50" x14ac:dyDescent="0.25">
      <c r="G311">
        <v>609</v>
      </c>
      <c r="H311" t="b">
        <f t="shared" si="91"/>
        <v>0</v>
      </c>
      <c r="I311" t="b">
        <f t="shared" si="81"/>
        <v>0</v>
      </c>
      <c r="J311">
        <f t="shared" si="92"/>
        <v>0</v>
      </c>
      <c r="K311">
        <f t="shared" si="82"/>
        <v>0</v>
      </c>
      <c r="L311" t="b">
        <f t="shared" si="93"/>
        <v>0</v>
      </c>
      <c r="M311" t="b">
        <f t="shared" si="83"/>
        <v>0</v>
      </c>
      <c r="N311">
        <f t="shared" si="94"/>
        <v>0</v>
      </c>
      <c r="O311">
        <f t="shared" si="84"/>
        <v>4.8000000000000001E-2</v>
      </c>
      <c r="P311">
        <f t="shared" si="95"/>
        <v>5.7999999999999996E-3</v>
      </c>
      <c r="Q311">
        <f t="shared" si="85"/>
        <v>0.2258</v>
      </c>
      <c r="R311">
        <f t="shared" si="96"/>
        <v>0</v>
      </c>
      <c r="S311">
        <f t="shared" si="86"/>
        <v>0.40360000000000001</v>
      </c>
      <c r="T311">
        <f t="shared" si="97"/>
        <v>0.4995</v>
      </c>
      <c r="U311">
        <f t="shared" si="87"/>
        <v>0.84760000000000002</v>
      </c>
      <c r="V311" t="b">
        <f t="shared" si="98"/>
        <v>0</v>
      </c>
      <c r="W311" t="b">
        <f t="shared" si="88"/>
        <v>0</v>
      </c>
      <c r="X311">
        <f t="shared" si="99"/>
        <v>0.30000001192093001</v>
      </c>
      <c r="Y311">
        <f t="shared" si="89"/>
        <v>0</v>
      </c>
      <c r="Z311" t="b">
        <f t="shared" si="100"/>
        <v>0</v>
      </c>
      <c r="AA311" t="b">
        <f t="shared" si="90"/>
        <v>0</v>
      </c>
      <c r="AB311">
        <v>0</v>
      </c>
      <c r="AD311" s="1">
        <v>609</v>
      </c>
      <c r="AE311" t="e">
        <f>VLOOKUP($AD311,excitation!$A$1:$CV$577,MATCH(C$2,excitation!$A$1:$CV$1,0),0)</f>
        <v>#N/A</v>
      </c>
      <c r="AF311" t="e">
        <f>VLOOKUP($AD311,emission!$A$1:$CV$577,MATCH($C$2,emission!$A$1:$CV$1,0),0)</f>
        <v>#N/A</v>
      </c>
      <c r="AG311">
        <f>VLOOKUP($AD311,excitation!$A$1:$CV$577,MATCH(C$3,excitation!$A$1:$CV$1,0),0)</f>
        <v>0</v>
      </c>
      <c r="AH311">
        <f>VLOOKUP($AD311,emission!$A$1:$CV$577,MATCH($C$3,emission!$A$1:$CV$1,0),0)</f>
        <v>0</v>
      </c>
      <c r="AI311" t="e">
        <f>VLOOKUP($AD311,excitation!$A$1:$CV$577,MATCH(C$4,excitation!$A$1:$CV$1,0),0)</f>
        <v>#N/A</v>
      </c>
      <c r="AJ311" t="e">
        <f>VLOOKUP($AD311,emission!$A$1:$CV$577,MATCH($C$4,emission!$A$1:$CV$1,0),0)</f>
        <v>#N/A</v>
      </c>
      <c r="AK311">
        <f>VLOOKUP($AD311,excitation!$A$1:$CV$577,MATCH(C$5,excitation!$A$1:$CV$1,0),0)</f>
        <v>0</v>
      </c>
      <c r="AL311">
        <f>VLOOKUP($AD311,emission!$A$1:$CV$577,MATCH($C$5,emission!$A$1:$CV$1,0),0)</f>
        <v>4.8000000000000001E-2</v>
      </c>
      <c r="AM311">
        <f>VLOOKUP($AD311,excitation!$A$1:$CV$577,MATCH(C$6,excitation!$A$1:$CV$1,0),0)</f>
        <v>5.7999999999999996E-3</v>
      </c>
      <c r="AN311">
        <f>VLOOKUP($AD311,emission!$A$1:$CV$577,MATCH($C$6,emission!$A$1:$CV$1,0),0)</f>
        <v>0.2258</v>
      </c>
      <c r="AO311">
        <f>VLOOKUP($AD311,excitation!$A$1:$CV$577,MATCH(C$7,excitation!$A$1:$CV$1,0),0)</f>
        <v>0</v>
      </c>
      <c r="AP311">
        <f>VLOOKUP($AD311,emission!$A$1:$CV$577,MATCH($C$7,emission!$A$1:$CV$1,0),0)</f>
        <v>0.40360000000000001</v>
      </c>
      <c r="AQ311">
        <f>VLOOKUP($AD311,excitation!$A$1:$CV$577,MATCH(C$8,excitation!$A$1:$CV$1,0),0)</f>
        <v>0.4995</v>
      </c>
      <c r="AR311">
        <f>VLOOKUP($AD311,emission!$A$1:$CV$577,MATCH($C$8,emission!$A$1:$CV$1,0),0)</f>
        <v>0.84760000000000002</v>
      </c>
      <c r="AS311" t="e">
        <f>VLOOKUP($AD311,excitation!$A$1:$CV$577,MATCH(C$9,excitation!$A$1:$CV$1,0),0)</f>
        <v>#N/A</v>
      </c>
      <c r="AT311" t="e">
        <f>VLOOKUP($AD311,emission!$A$1:$CV$577,MATCH($C$9,emission!$A$1:$CV$1,0),0)</f>
        <v>#N/A</v>
      </c>
      <c r="AU311">
        <f>VLOOKUP($AD311,excitation!$A$1:$CV$577,MATCH(C$10,excitation!$A$1:$CV$1,0),0)</f>
        <v>0.30000001192093001</v>
      </c>
      <c r="AV311">
        <f>VLOOKUP($AD311,emission!$A$1:$CV$577,MATCH($C$10,emission!$A$1:$CV$1,0),0)</f>
        <v>0</v>
      </c>
      <c r="AW311" t="e">
        <f>VLOOKUP($AD311,excitation!$A$1:$CV$577,MATCH(C$11,excitation!$A$1:$CV$1,0),0)</f>
        <v>#N/A</v>
      </c>
      <c r="AX311" t="e">
        <f>VLOOKUP($AD311,emission!$A$1:$CV$577,MATCH($C$11,emission!$A$1:$CV$1,0),0)</f>
        <v>#N/A</v>
      </c>
    </row>
    <row r="312" spans="7:50" x14ac:dyDescent="0.25">
      <c r="G312">
        <v>610</v>
      </c>
      <c r="H312" t="b">
        <f t="shared" si="91"/>
        <v>0</v>
      </c>
      <c r="I312" t="b">
        <f t="shared" si="81"/>
        <v>0</v>
      </c>
      <c r="J312">
        <f t="shared" si="92"/>
        <v>0</v>
      </c>
      <c r="K312">
        <f t="shared" si="82"/>
        <v>0</v>
      </c>
      <c r="L312" t="b">
        <f t="shared" si="93"/>
        <v>0</v>
      </c>
      <c r="M312" t="b">
        <f t="shared" si="83"/>
        <v>0</v>
      </c>
      <c r="N312">
        <f t="shared" si="94"/>
        <v>0</v>
      </c>
      <c r="O312">
        <f t="shared" si="84"/>
        <v>4.65E-2</v>
      </c>
      <c r="P312">
        <f t="shared" si="95"/>
        <v>6.3E-3</v>
      </c>
      <c r="Q312">
        <f t="shared" si="85"/>
        <v>0.2175</v>
      </c>
      <c r="R312">
        <f t="shared" si="96"/>
        <v>0</v>
      </c>
      <c r="S312">
        <f t="shared" si="86"/>
        <v>0.39829999999999999</v>
      </c>
      <c r="T312">
        <f t="shared" si="97"/>
        <v>0.46429999999999999</v>
      </c>
      <c r="U312">
        <f t="shared" si="87"/>
        <v>0.876</v>
      </c>
      <c r="V312" t="b">
        <f t="shared" si="98"/>
        <v>0</v>
      </c>
      <c r="W312" t="b">
        <f t="shared" si="88"/>
        <v>0</v>
      </c>
      <c r="X312">
        <f t="shared" si="99"/>
        <v>0.30000001192093001</v>
      </c>
      <c r="Y312">
        <f t="shared" si="89"/>
        <v>0</v>
      </c>
      <c r="Z312" t="b">
        <f t="shared" si="100"/>
        <v>0</v>
      </c>
      <c r="AA312" t="b">
        <f t="shared" si="90"/>
        <v>0</v>
      </c>
      <c r="AB312">
        <v>0</v>
      </c>
      <c r="AD312" s="1">
        <v>610</v>
      </c>
      <c r="AE312" t="e">
        <f>VLOOKUP($AD312,excitation!$A$1:$CV$577,MATCH(C$2,excitation!$A$1:$CV$1,0),0)</f>
        <v>#N/A</v>
      </c>
      <c r="AF312" t="e">
        <f>VLOOKUP($AD312,emission!$A$1:$CV$577,MATCH($C$2,emission!$A$1:$CV$1,0),0)</f>
        <v>#N/A</v>
      </c>
      <c r="AG312">
        <f>VLOOKUP($AD312,excitation!$A$1:$CV$577,MATCH(C$3,excitation!$A$1:$CV$1,0),0)</f>
        <v>0</v>
      </c>
      <c r="AH312">
        <f>VLOOKUP($AD312,emission!$A$1:$CV$577,MATCH($C$3,emission!$A$1:$CV$1,0),0)</f>
        <v>0</v>
      </c>
      <c r="AI312" t="e">
        <f>VLOOKUP($AD312,excitation!$A$1:$CV$577,MATCH(C$4,excitation!$A$1:$CV$1,0),0)</f>
        <v>#N/A</v>
      </c>
      <c r="AJ312" t="e">
        <f>VLOOKUP($AD312,emission!$A$1:$CV$577,MATCH($C$4,emission!$A$1:$CV$1,0),0)</f>
        <v>#N/A</v>
      </c>
      <c r="AK312">
        <f>VLOOKUP($AD312,excitation!$A$1:$CV$577,MATCH(C$5,excitation!$A$1:$CV$1,0),0)</f>
        <v>0</v>
      </c>
      <c r="AL312">
        <f>VLOOKUP($AD312,emission!$A$1:$CV$577,MATCH($C$5,emission!$A$1:$CV$1,0),0)</f>
        <v>4.65E-2</v>
      </c>
      <c r="AM312">
        <f>VLOOKUP($AD312,excitation!$A$1:$CV$577,MATCH(C$6,excitation!$A$1:$CV$1,0),0)</f>
        <v>6.3E-3</v>
      </c>
      <c r="AN312">
        <f>VLOOKUP($AD312,emission!$A$1:$CV$577,MATCH($C$6,emission!$A$1:$CV$1,0),0)</f>
        <v>0.2175</v>
      </c>
      <c r="AO312">
        <f>VLOOKUP($AD312,excitation!$A$1:$CV$577,MATCH(C$7,excitation!$A$1:$CV$1,0),0)</f>
        <v>0</v>
      </c>
      <c r="AP312">
        <f>VLOOKUP($AD312,emission!$A$1:$CV$577,MATCH($C$7,emission!$A$1:$CV$1,0),0)</f>
        <v>0.39829999999999999</v>
      </c>
      <c r="AQ312">
        <f>VLOOKUP($AD312,excitation!$A$1:$CV$577,MATCH(C$8,excitation!$A$1:$CV$1,0),0)</f>
        <v>0.46429999999999999</v>
      </c>
      <c r="AR312">
        <f>VLOOKUP($AD312,emission!$A$1:$CV$577,MATCH($C$8,emission!$A$1:$CV$1,0),0)</f>
        <v>0.876</v>
      </c>
      <c r="AS312" t="e">
        <f>VLOOKUP($AD312,excitation!$A$1:$CV$577,MATCH(C$9,excitation!$A$1:$CV$1,0),0)</f>
        <v>#N/A</v>
      </c>
      <c r="AT312" t="e">
        <f>VLOOKUP($AD312,emission!$A$1:$CV$577,MATCH($C$9,emission!$A$1:$CV$1,0),0)</f>
        <v>#N/A</v>
      </c>
      <c r="AU312">
        <f>VLOOKUP($AD312,excitation!$A$1:$CV$577,MATCH(C$10,excitation!$A$1:$CV$1,0),0)</f>
        <v>0.30000001192093001</v>
      </c>
      <c r="AV312">
        <f>VLOOKUP($AD312,emission!$A$1:$CV$577,MATCH($C$10,emission!$A$1:$CV$1,0),0)</f>
        <v>0</v>
      </c>
      <c r="AW312" t="e">
        <f>VLOOKUP($AD312,excitation!$A$1:$CV$577,MATCH(C$11,excitation!$A$1:$CV$1,0),0)</f>
        <v>#N/A</v>
      </c>
      <c r="AX312" t="e">
        <f>VLOOKUP($AD312,emission!$A$1:$CV$577,MATCH($C$11,emission!$A$1:$CV$1,0),0)</f>
        <v>#N/A</v>
      </c>
    </row>
    <row r="313" spans="7:50" x14ac:dyDescent="0.25">
      <c r="G313">
        <v>611</v>
      </c>
      <c r="H313" t="b">
        <f t="shared" si="91"/>
        <v>0</v>
      </c>
      <c r="I313" t="b">
        <f t="shared" si="81"/>
        <v>0</v>
      </c>
      <c r="J313">
        <f t="shared" si="92"/>
        <v>0</v>
      </c>
      <c r="K313">
        <f t="shared" si="82"/>
        <v>0</v>
      </c>
      <c r="L313" t="b">
        <f t="shared" si="93"/>
        <v>0</v>
      </c>
      <c r="M313" t="b">
        <f t="shared" si="83"/>
        <v>0</v>
      </c>
      <c r="N313">
        <f t="shared" si="94"/>
        <v>0</v>
      </c>
      <c r="O313">
        <f t="shared" si="84"/>
        <v>4.5199999999999997E-2</v>
      </c>
      <c r="P313">
        <f t="shared" si="95"/>
        <v>6.0000000000000001E-3</v>
      </c>
      <c r="Q313">
        <f t="shared" si="85"/>
        <v>0.21190000000000001</v>
      </c>
      <c r="R313">
        <f t="shared" si="96"/>
        <v>0</v>
      </c>
      <c r="S313">
        <f t="shared" si="86"/>
        <v>0.39929999999999999</v>
      </c>
      <c r="T313">
        <f t="shared" si="97"/>
        <v>0.42909999999999998</v>
      </c>
      <c r="U313">
        <f t="shared" si="87"/>
        <v>0.90359999999999996</v>
      </c>
      <c r="V313" t="b">
        <f t="shared" si="98"/>
        <v>0</v>
      </c>
      <c r="W313" t="b">
        <f t="shared" si="88"/>
        <v>0</v>
      </c>
      <c r="X313">
        <f t="shared" si="99"/>
        <v>0.30000001192093001</v>
      </c>
      <c r="Y313">
        <f t="shared" si="89"/>
        <v>0</v>
      </c>
      <c r="Z313" t="b">
        <f t="shared" si="100"/>
        <v>0</v>
      </c>
      <c r="AA313" t="b">
        <f t="shared" si="90"/>
        <v>0</v>
      </c>
      <c r="AB313">
        <v>0</v>
      </c>
      <c r="AD313" s="1">
        <v>611</v>
      </c>
      <c r="AE313" t="e">
        <f>VLOOKUP($AD313,excitation!$A$1:$CV$577,MATCH(C$2,excitation!$A$1:$CV$1,0),0)</f>
        <v>#N/A</v>
      </c>
      <c r="AF313" t="e">
        <f>VLOOKUP($AD313,emission!$A$1:$CV$577,MATCH($C$2,emission!$A$1:$CV$1,0),0)</f>
        <v>#N/A</v>
      </c>
      <c r="AG313">
        <f>VLOOKUP($AD313,excitation!$A$1:$CV$577,MATCH(C$3,excitation!$A$1:$CV$1,0),0)</f>
        <v>0</v>
      </c>
      <c r="AH313">
        <f>VLOOKUP($AD313,emission!$A$1:$CV$577,MATCH($C$3,emission!$A$1:$CV$1,0),0)</f>
        <v>0</v>
      </c>
      <c r="AI313" t="e">
        <f>VLOOKUP($AD313,excitation!$A$1:$CV$577,MATCH(C$4,excitation!$A$1:$CV$1,0),0)</f>
        <v>#N/A</v>
      </c>
      <c r="AJ313" t="e">
        <f>VLOOKUP($AD313,emission!$A$1:$CV$577,MATCH($C$4,emission!$A$1:$CV$1,0),0)</f>
        <v>#N/A</v>
      </c>
      <c r="AK313">
        <f>VLOOKUP($AD313,excitation!$A$1:$CV$577,MATCH(C$5,excitation!$A$1:$CV$1,0),0)</f>
        <v>0</v>
      </c>
      <c r="AL313">
        <f>VLOOKUP($AD313,emission!$A$1:$CV$577,MATCH($C$5,emission!$A$1:$CV$1,0),0)</f>
        <v>4.5199999999999997E-2</v>
      </c>
      <c r="AM313">
        <f>VLOOKUP($AD313,excitation!$A$1:$CV$577,MATCH(C$6,excitation!$A$1:$CV$1,0),0)</f>
        <v>6.0000000000000001E-3</v>
      </c>
      <c r="AN313">
        <f>VLOOKUP($AD313,emission!$A$1:$CV$577,MATCH($C$6,emission!$A$1:$CV$1,0),0)</f>
        <v>0.21190000000000001</v>
      </c>
      <c r="AO313">
        <f>VLOOKUP($AD313,excitation!$A$1:$CV$577,MATCH(C$7,excitation!$A$1:$CV$1,0),0)</f>
        <v>0</v>
      </c>
      <c r="AP313">
        <f>VLOOKUP($AD313,emission!$A$1:$CV$577,MATCH($C$7,emission!$A$1:$CV$1,0),0)</f>
        <v>0.39929999999999999</v>
      </c>
      <c r="AQ313">
        <f>VLOOKUP($AD313,excitation!$A$1:$CV$577,MATCH(C$8,excitation!$A$1:$CV$1,0),0)</f>
        <v>0.42909999999999998</v>
      </c>
      <c r="AR313">
        <f>VLOOKUP($AD313,emission!$A$1:$CV$577,MATCH($C$8,emission!$A$1:$CV$1,0),0)</f>
        <v>0.90359999999999996</v>
      </c>
      <c r="AS313" t="e">
        <f>VLOOKUP($AD313,excitation!$A$1:$CV$577,MATCH(C$9,excitation!$A$1:$CV$1,0),0)</f>
        <v>#N/A</v>
      </c>
      <c r="AT313" t="e">
        <f>VLOOKUP($AD313,emission!$A$1:$CV$577,MATCH($C$9,emission!$A$1:$CV$1,0),0)</f>
        <v>#N/A</v>
      </c>
      <c r="AU313">
        <f>VLOOKUP($AD313,excitation!$A$1:$CV$577,MATCH(C$10,excitation!$A$1:$CV$1,0),0)</f>
        <v>0.30000001192093001</v>
      </c>
      <c r="AV313">
        <f>VLOOKUP($AD313,emission!$A$1:$CV$577,MATCH($C$10,emission!$A$1:$CV$1,0),0)</f>
        <v>0</v>
      </c>
      <c r="AW313" t="e">
        <f>VLOOKUP($AD313,excitation!$A$1:$CV$577,MATCH(C$11,excitation!$A$1:$CV$1,0),0)</f>
        <v>#N/A</v>
      </c>
      <c r="AX313" t="e">
        <f>VLOOKUP($AD313,emission!$A$1:$CV$577,MATCH($C$11,emission!$A$1:$CV$1,0),0)</f>
        <v>#N/A</v>
      </c>
    </row>
    <row r="314" spans="7:50" x14ac:dyDescent="0.25">
      <c r="G314">
        <v>612</v>
      </c>
      <c r="H314" t="b">
        <f t="shared" si="91"/>
        <v>0</v>
      </c>
      <c r="I314" t="b">
        <f t="shared" si="81"/>
        <v>0</v>
      </c>
      <c r="J314">
        <f t="shared" si="92"/>
        <v>0</v>
      </c>
      <c r="K314">
        <f t="shared" si="82"/>
        <v>0</v>
      </c>
      <c r="L314" t="b">
        <f t="shared" si="93"/>
        <v>0</v>
      </c>
      <c r="M314" t="b">
        <f t="shared" si="83"/>
        <v>0</v>
      </c>
      <c r="N314">
        <f t="shared" si="94"/>
        <v>0</v>
      </c>
      <c r="O314">
        <f t="shared" si="84"/>
        <v>4.3299999999999998E-2</v>
      </c>
      <c r="P314">
        <f t="shared" si="95"/>
        <v>6.0000000000000001E-3</v>
      </c>
      <c r="Q314">
        <f t="shared" si="85"/>
        <v>0.20419999999999999</v>
      </c>
      <c r="R314">
        <f t="shared" si="96"/>
        <v>0</v>
      </c>
      <c r="S314">
        <f t="shared" si="86"/>
        <v>0.39319999999999999</v>
      </c>
      <c r="T314">
        <f t="shared" si="97"/>
        <v>0.39610000000000001</v>
      </c>
      <c r="U314">
        <f t="shared" si="87"/>
        <v>0.92630000000000001</v>
      </c>
      <c r="V314" t="b">
        <f t="shared" si="98"/>
        <v>0</v>
      </c>
      <c r="W314" t="b">
        <f t="shared" si="88"/>
        <v>0</v>
      </c>
      <c r="X314">
        <f t="shared" si="99"/>
        <v>0.30000001192093001</v>
      </c>
      <c r="Y314">
        <f t="shared" si="89"/>
        <v>0</v>
      </c>
      <c r="Z314" t="b">
        <f t="shared" si="100"/>
        <v>0</v>
      </c>
      <c r="AA314" t="b">
        <f t="shared" si="90"/>
        <v>0</v>
      </c>
      <c r="AB314">
        <v>0</v>
      </c>
      <c r="AD314" s="1">
        <v>612</v>
      </c>
      <c r="AE314" t="e">
        <f>VLOOKUP($AD314,excitation!$A$1:$CV$577,MATCH(C$2,excitation!$A$1:$CV$1,0),0)</f>
        <v>#N/A</v>
      </c>
      <c r="AF314" t="e">
        <f>VLOOKUP($AD314,emission!$A$1:$CV$577,MATCH($C$2,emission!$A$1:$CV$1,0),0)</f>
        <v>#N/A</v>
      </c>
      <c r="AG314">
        <f>VLOOKUP($AD314,excitation!$A$1:$CV$577,MATCH(C$3,excitation!$A$1:$CV$1,0),0)</f>
        <v>0</v>
      </c>
      <c r="AH314">
        <f>VLOOKUP($AD314,emission!$A$1:$CV$577,MATCH($C$3,emission!$A$1:$CV$1,0),0)</f>
        <v>0</v>
      </c>
      <c r="AI314" t="e">
        <f>VLOOKUP($AD314,excitation!$A$1:$CV$577,MATCH(C$4,excitation!$A$1:$CV$1,0),0)</f>
        <v>#N/A</v>
      </c>
      <c r="AJ314" t="e">
        <f>VLOOKUP($AD314,emission!$A$1:$CV$577,MATCH($C$4,emission!$A$1:$CV$1,0),0)</f>
        <v>#N/A</v>
      </c>
      <c r="AK314">
        <f>VLOOKUP($AD314,excitation!$A$1:$CV$577,MATCH(C$5,excitation!$A$1:$CV$1,0),0)</f>
        <v>0</v>
      </c>
      <c r="AL314">
        <f>VLOOKUP($AD314,emission!$A$1:$CV$577,MATCH($C$5,emission!$A$1:$CV$1,0),0)</f>
        <v>4.3299999999999998E-2</v>
      </c>
      <c r="AM314">
        <f>VLOOKUP($AD314,excitation!$A$1:$CV$577,MATCH(C$6,excitation!$A$1:$CV$1,0),0)</f>
        <v>6.0000000000000001E-3</v>
      </c>
      <c r="AN314">
        <f>VLOOKUP($AD314,emission!$A$1:$CV$577,MATCH($C$6,emission!$A$1:$CV$1,0),0)</f>
        <v>0.20419999999999999</v>
      </c>
      <c r="AO314">
        <f>VLOOKUP($AD314,excitation!$A$1:$CV$577,MATCH(C$7,excitation!$A$1:$CV$1,0),0)</f>
        <v>0</v>
      </c>
      <c r="AP314">
        <f>VLOOKUP($AD314,emission!$A$1:$CV$577,MATCH($C$7,emission!$A$1:$CV$1,0),0)</f>
        <v>0.39319999999999999</v>
      </c>
      <c r="AQ314">
        <f>VLOOKUP($AD314,excitation!$A$1:$CV$577,MATCH(C$8,excitation!$A$1:$CV$1,0),0)</f>
        <v>0.39610000000000001</v>
      </c>
      <c r="AR314">
        <f>VLOOKUP($AD314,emission!$A$1:$CV$577,MATCH($C$8,emission!$A$1:$CV$1,0),0)</f>
        <v>0.92630000000000001</v>
      </c>
      <c r="AS314" t="e">
        <f>VLOOKUP($AD314,excitation!$A$1:$CV$577,MATCH(C$9,excitation!$A$1:$CV$1,0),0)</f>
        <v>#N/A</v>
      </c>
      <c r="AT314" t="e">
        <f>VLOOKUP($AD314,emission!$A$1:$CV$577,MATCH($C$9,emission!$A$1:$CV$1,0),0)</f>
        <v>#N/A</v>
      </c>
      <c r="AU314">
        <f>VLOOKUP($AD314,excitation!$A$1:$CV$577,MATCH(C$10,excitation!$A$1:$CV$1,0),0)</f>
        <v>0.30000001192093001</v>
      </c>
      <c r="AV314">
        <f>VLOOKUP($AD314,emission!$A$1:$CV$577,MATCH($C$10,emission!$A$1:$CV$1,0),0)</f>
        <v>0</v>
      </c>
      <c r="AW314" t="e">
        <f>VLOOKUP($AD314,excitation!$A$1:$CV$577,MATCH(C$11,excitation!$A$1:$CV$1,0),0)</f>
        <v>#N/A</v>
      </c>
      <c r="AX314" t="e">
        <f>VLOOKUP($AD314,emission!$A$1:$CV$577,MATCH($C$11,emission!$A$1:$CV$1,0),0)</f>
        <v>#N/A</v>
      </c>
    </row>
    <row r="315" spans="7:50" x14ac:dyDescent="0.25">
      <c r="G315">
        <v>613</v>
      </c>
      <c r="H315" t="b">
        <f t="shared" si="91"/>
        <v>0</v>
      </c>
      <c r="I315" t="b">
        <f t="shared" si="81"/>
        <v>0</v>
      </c>
      <c r="J315">
        <f t="shared" si="92"/>
        <v>0</v>
      </c>
      <c r="K315">
        <f t="shared" si="82"/>
        <v>0</v>
      </c>
      <c r="L315" t="b">
        <f t="shared" si="93"/>
        <v>0</v>
      </c>
      <c r="M315" t="b">
        <f t="shared" si="83"/>
        <v>0</v>
      </c>
      <c r="N315">
        <f t="shared" si="94"/>
        <v>0</v>
      </c>
      <c r="O315">
        <f t="shared" si="84"/>
        <v>4.2000000000000003E-2</v>
      </c>
      <c r="P315">
        <f t="shared" si="95"/>
        <v>6.0000000000000001E-3</v>
      </c>
      <c r="Q315">
        <f t="shared" si="85"/>
        <v>0.19750000000000001</v>
      </c>
      <c r="R315">
        <f t="shared" si="96"/>
        <v>0</v>
      </c>
      <c r="S315">
        <f t="shared" si="86"/>
        <v>0.3841</v>
      </c>
      <c r="T315">
        <f t="shared" si="97"/>
        <v>0.36370000000000002</v>
      </c>
      <c r="U315">
        <f t="shared" si="87"/>
        <v>0.94410000000000005</v>
      </c>
      <c r="V315" t="b">
        <f t="shared" si="98"/>
        <v>0</v>
      </c>
      <c r="W315" t="b">
        <f t="shared" si="88"/>
        <v>0</v>
      </c>
      <c r="X315">
        <f t="shared" si="99"/>
        <v>0.30000001192093001</v>
      </c>
      <c r="Y315">
        <f t="shared" si="89"/>
        <v>0</v>
      </c>
      <c r="Z315" t="b">
        <f t="shared" si="100"/>
        <v>0</v>
      </c>
      <c r="AA315" t="b">
        <f t="shared" si="90"/>
        <v>0</v>
      </c>
      <c r="AB315">
        <v>0</v>
      </c>
      <c r="AD315" s="1">
        <v>613</v>
      </c>
      <c r="AE315" t="e">
        <f>VLOOKUP($AD315,excitation!$A$1:$CV$577,MATCH(C$2,excitation!$A$1:$CV$1,0),0)</f>
        <v>#N/A</v>
      </c>
      <c r="AF315" t="e">
        <f>VLOOKUP($AD315,emission!$A$1:$CV$577,MATCH($C$2,emission!$A$1:$CV$1,0),0)</f>
        <v>#N/A</v>
      </c>
      <c r="AG315">
        <f>VLOOKUP($AD315,excitation!$A$1:$CV$577,MATCH(C$3,excitation!$A$1:$CV$1,0),0)</f>
        <v>0</v>
      </c>
      <c r="AH315">
        <f>VLOOKUP($AD315,emission!$A$1:$CV$577,MATCH($C$3,emission!$A$1:$CV$1,0),0)</f>
        <v>0</v>
      </c>
      <c r="AI315" t="e">
        <f>VLOOKUP($AD315,excitation!$A$1:$CV$577,MATCH(C$4,excitation!$A$1:$CV$1,0),0)</f>
        <v>#N/A</v>
      </c>
      <c r="AJ315" t="e">
        <f>VLOOKUP($AD315,emission!$A$1:$CV$577,MATCH($C$4,emission!$A$1:$CV$1,0),0)</f>
        <v>#N/A</v>
      </c>
      <c r="AK315">
        <f>VLOOKUP($AD315,excitation!$A$1:$CV$577,MATCH(C$5,excitation!$A$1:$CV$1,0),0)</f>
        <v>0</v>
      </c>
      <c r="AL315">
        <f>VLOOKUP($AD315,emission!$A$1:$CV$577,MATCH($C$5,emission!$A$1:$CV$1,0),0)</f>
        <v>4.2000000000000003E-2</v>
      </c>
      <c r="AM315">
        <f>VLOOKUP($AD315,excitation!$A$1:$CV$577,MATCH(C$6,excitation!$A$1:$CV$1,0),0)</f>
        <v>6.0000000000000001E-3</v>
      </c>
      <c r="AN315">
        <f>VLOOKUP($AD315,emission!$A$1:$CV$577,MATCH($C$6,emission!$A$1:$CV$1,0),0)</f>
        <v>0.19750000000000001</v>
      </c>
      <c r="AO315">
        <f>VLOOKUP($AD315,excitation!$A$1:$CV$577,MATCH(C$7,excitation!$A$1:$CV$1,0),0)</f>
        <v>0</v>
      </c>
      <c r="AP315">
        <f>VLOOKUP($AD315,emission!$A$1:$CV$577,MATCH($C$7,emission!$A$1:$CV$1,0),0)</f>
        <v>0.3841</v>
      </c>
      <c r="AQ315">
        <f>VLOOKUP($AD315,excitation!$A$1:$CV$577,MATCH(C$8,excitation!$A$1:$CV$1,0),0)</f>
        <v>0.36370000000000002</v>
      </c>
      <c r="AR315">
        <f>VLOOKUP($AD315,emission!$A$1:$CV$577,MATCH($C$8,emission!$A$1:$CV$1,0),0)</f>
        <v>0.94410000000000005</v>
      </c>
      <c r="AS315" t="e">
        <f>VLOOKUP($AD315,excitation!$A$1:$CV$577,MATCH(C$9,excitation!$A$1:$CV$1,0),0)</f>
        <v>#N/A</v>
      </c>
      <c r="AT315" t="e">
        <f>VLOOKUP($AD315,emission!$A$1:$CV$577,MATCH($C$9,emission!$A$1:$CV$1,0),0)</f>
        <v>#N/A</v>
      </c>
      <c r="AU315">
        <f>VLOOKUP($AD315,excitation!$A$1:$CV$577,MATCH(C$10,excitation!$A$1:$CV$1,0),0)</f>
        <v>0.30000001192093001</v>
      </c>
      <c r="AV315">
        <f>VLOOKUP($AD315,emission!$A$1:$CV$577,MATCH($C$10,emission!$A$1:$CV$1,0),0)</f>
        <v>0</v>
      </c>
      <c r="AW315" t="e">
        <f>VLOOKUP($AD315,excitation!$A$1:$CV$577,MATCH(C$11,excitation!$A$1:$CV$1,0),0)</f>
        <v>#N/A</v>
      </c>
      <c r="AX315" t="e">
        <f>VLOOKUP($AD315,emission!$A$1:$CV$577,MATCH($C$11,emission!$A$1:$CV$1,0),0)</f>
        <v>#N/A</v>
      </c>
    </row>
    <row r="316" spans="7:50" x14ac:dyDescent="0.25">
      <c r="G316">
        <v>614</v>
      </c>
      <c r="H316" t="b">
        <f t="shared" si="91"/>
        <v>0</v>
      </c>
      <c r="I316" t="b">
        <f t="shared" si="81"/>
        <v>0</v>
      </c>
      <c r="J316">
        <f t="shared" si="92"/>
        <v>0</v>
      </c>
      <c r="K316">
        <f t="shared" si="82"/>
        <v>0</v>
      </c>
      <c r="L316" t="b">
        <f t="shared" si="93"/>
        <v>0</v>
      </c>
      <c r="M316" t="b">
        <f t="shared" si="83"/>
        <v>0</v>
      </c>
      <c r="N316">
        <f t="shared" si="94"/>
        <v>0</v>
      </c>
      <c r="O316">
        <f t="shared" si="84"/>
        <v>4.0500000000000001E-2</v>
      </c>
      <c r="P316">
        <f t="shared" si="95"/>
        <v>5.8999999999999999E-3</v>
      </c>
      <c r="Q316">
        <f t="shared" si="85"/>
        <v>0.19139999999999999</v>
      </c>
      <c r="R316">
        <f t="shared" si="96"/>
        <v>0</v>
      </c>
      <c r="S316">
        <f t="shared" si="86"/>
        <v>0.3841</v>
      </c>
      <c r="T316">
        <f t="shared" si="97"/>
        <v>0.33229999999999998</v>
      </c>
      <c r="U316">
        <f t="shared" si="87"/>
        <v>0.9587</v>
      </c>
      <c r="V316" t="b">
        <f t="shared" si="98"/>
        <v>0</v>
      </c>
      <c r="W316" t="b">
        <f t="shared" si="88"/>
        <v>0</v>
      </c>
      <c r="X316">
        <f t="shared" si="99"/>
        <v>0.30000001192093001</v>
      </c>
      <c r="Y316">
        <f t="shared" si="89"/>
        <v>0</v>
      </c>
      <c r="Z316" t="b">
        <f t="shared" si="100"/>
        <v>0</v>
      </c>
      <c r="AA316" t="b">
        <f t="shared" si="90"/>
        <v>0</v>
      </c>
      <c r="AB316">
        <v>0</v>
      </c>
      <c r="AD316" s="1">
        <v>614</v>
      </c>
      <c r="AE316" t="e">
        <f>VLOOKUP($AD316,excitation!$A$1:$CV$577,MATCH(C$2,excitation!$A$1:$CV$1,0),0)</f>
        <v>#N/A</v>
      </c>
      <c r="AF316" t="e">
        <f>VLOOKUP($AD316,emission!$A$1:$CV$577,MATCH($C$2,emission!$A$1:$CV$1,0),0)</f>
        <v>#N/A</v>
      </c>
      <c r="AG316">
        <f>VLOOKUP($AD316,excitation!$A$1:$CV$577,MATCH(C$3,excitation!$A$1:$CV$1,0),0)</f>
        <v>0</v>
      </c>
      <c r="AH316">
        <f>VLOOKUP($AD316,emission!$A$1:$CV$577,MATCH($C$3,emission!$A$1:$CV$1,0),0)</f>
        <v>0</v>
      </c>
      <c r="AI316" t="e">
        <f>VLOOKUP($AD316,excitation!$A$1:$CV$577,MATCH(C$4,excitation!$A$1:$CV$1,0),0)</f>
        <v>#N/A</v>
      </c>
      <c r="AJ316" t="e">
        <f>VLOOKUP($AD316,emission!$A$1:$CV$577,MATCH($C$4,emission!$A$1:$CV$1,0),0)</f>
        <v>#N/A</v>
      </c>
      <c r="AK316">
        <f>VLOOKUP($AD316,excitation!$A$1:$CV$577,MATCH(C$5,excitation!$A$1:$CV$1,0),0)</f>
        <v>0</v>
      </c>
      <c r="AL316">
        <f>VLOOKUP($AD316,emission!$A$1:$CV$577,MATCH($C$5,emission!$A$1:$CV$1,0),0)</f>
        <v>4.0500000000000001E-2</v>
      </c>
      <c r="AM316">
        <f>VLOOKUP($AD316,excitation!$A$1:$CV$577,MATCH(C$6,excitation!$A$1:$CV$1,0),0)</f>
        <v>5.8999999999999999E-3</v>
      </c>
      <c r="AN316">
        <f>VLOOKUP($AD316,emission!$A$1:$CV$577,MATCH($C$6,emission!$A$1:$CV$1,0),0)</f>
        <v>0.19139999999999999</v>
      </c>
      <c r="AO316">
        <f>VLOOKUP($AD316,excitation!$A$1:$CV$577,MATCH(C$7,excitation!$A$1:$CV$1,0),0)</f>
        <v>0</v>
      </c>
      <c r="AP316">
        <f>VLOOKUP($AD316,emission!$A$1:$CV$577,MATCH($C$7,emission!$A$1:$CV$1,0),0)</f>
        <v>0.3841</v>
      </c>
      <c r="AQ316">
        <f>VLOOKUP($AD316,excitation!$A$1:$CV$577,MATCH(C$8,excitation!$A$1:$CV$1,0),0)</f>
        <v>0.33229999999999998</v>
      </c>
      <c r="AR316">
        <f>VLOOKUP($AD316,emission!$A$1:$CV$577,MATCH($C$8,emission!$A$1:$CV$1,0),0)</f>
        <v>0.9587</v>
      </c>
      <c r="AS316" t="e">
        <f>VLOOKUP($AD316,excitation!$A$1:$CV$577,MATCH(C$9,excitation!$A$1:$CV$1,0),0)</f>
        <v>#N/A</v>
      </c>
      <c r="AT316" t="e">
        <f>VLOOKUP($AD316,emission!$A$1:$CV$577,MATCH($C$9,emission!$A$1:$CV$1,0),0)</f>
        <v>#N/A</v>
      </c>
      <c r="AU316">
        <f>VLOOKUP($AD316,excitation!$A$1:$CV$577,MATCH(C$10,excitation!$A$1:$CV$1,0),0)</f>
        <v>0.30000001192093001</v>
      </c>
      <c r="AV316">
        <f>VLOOKUP($AD316,emission!$A$1:$CV$577,MATCH($C$10,emission!$A$1:$CV$1,0),0)</f>
        <v>0</v>
      </c>
      <c r="AW316" t="e">
        <f>VLOOKUP($AD316,excitation!$A$1:$CV$577,MATCH(C$11,excitation!$A$1:$CV$1,0),0)</f>
        <v>#N/A</v>
      </c>
      <c r="AX316" t="e">
        <f>VLOOKUP($AD316,emission!$A$1:$CV$577,MATCH($C$11,emission!$A$1:$CV$1,0),0)</f>
        <v>#N/A</v>
      </c>
    </row>
    <row r="317" spans="7:50" x14ac:dyDescent="0.25">
      <c r="G317">
        <v>615</v>
      </c>
      <c r="H317" t="b">
        <f t="shared" si="91"/>
        <v>0</v>
      </c>
      <c r="I317" t="b">
        <f t="shared" si="81"/>
        <v>0</v>
      </c>
      <c r="J317">
        <f t="shared" si="92"/>
        <v>0</v>
      </c>
      <c r="K317">
        <f t="shared" si="82"/>
        <v>0</v>
      </c>
      <c r="L317" t="b">
        <f t="shared" si="93"/>
        <v>0</v>
      </c>
      <c r="M317" t="b">
        <f t="shared" si="83"/>
        <v>0</v>
      </c>
      <c r="N317">
        <f t="shared" si="94"/>
        <v>0</v>
      </c>
      <c r="O317">
        <f t="shared" si="84"/>
        <v>3.8899999999999997E-2</v>
      </c>
      <c r="P317">
        <f t="shared" si="95"/>
        <v>5.7999999999999996E-3</v>
      </c>
      <c r="Q317">
        <f t="shared" si="85"/>
        <v>0.18559999999999999</v>
      </c>
      <c r="R317">
        <f t="shared" si="96"/>
        <v>0</v>
      </c>
      <c r="S317">
        <f t="shared" si="86"/>
        <v>0.37669999999999998</v>
      </c>
      <c r="T317">
        <f t="shared" si="97"/>
        <v>0.30499999999999999</v>
      </c>
      <c r="U317">
        <f t="shared" si="87"/>
        <v>0.97460000000000002</v>
      </c>
      <c r="V317" t="b">
        <f t="shared" si="98"/>
        <v>0</v>
      </c>
      <c r="W317" t="b">
        <f t="shared" si="88"/>
        <v>0</v>
      </c>
      <c r="X317">
        <f t="shared" si="99"/>
        <v>0.30000001192093001</v>
      </c>
      <c r="Y317">
        <f t="shared" si="89"/>
        <v>0</v>
      </c>
      <c r="Z317" t="b">
        <f t="shared" si="100"/>
        <v>0</v>
      </c>
      <c r="AA317" t="b">
        <f t="shared" si="90"/>
        <v>0</v>
      </c>
      <c r="AB317">
        <v>0</v>
      </c>
      <c r="AD317" s="1">
        <v>615</v>
      </c>
      <c r="AE317" t="e">
        <f>VLOOKUP($AD317,excitation!$A$1:$CV$577,MATCH(C$2,excitation!$A$1:$CV$1,0),0)</f>
        <v>#N/A</v>
      </c>
      <c r="AF317" t="e">
        <f>VLOOKUP($AD317,emission!$A$1:$CV$577,MATCH($C$2,emission!$A$1:$CV$1,0),0)</f>
        <v>#N/A</v>
      </c>
      <c r="AG317">
        <f>VLOOKUP($AD317,excitation!$A$1:$CV$577,MATCH(C$3,excitation!$A$1:$CV$1,0),0)</f>
        <v>0</v>
      </c>
      <c r="AH317">
        <f>VLOOKUP($AD317,emission!$A$1:$CV$577,MATCH($C$3,emission!$A$1:$CV$1,0),0)</f>
        <v>0</v>
      </c>
      <c r="AI317" t="e">
        <f>VLOOKUP($AD317,excitation!$A$1:$CV$577,MATCH(C$4,excitation!$A$1:$CV$1,0),0)</f>
        <v>#N/A</v>
      </c>
      <c r="AJ317" t="e">
        <f>VLOOKUP($AD317,emission!$A$1:$CV$577,MATCH($C$4,emission!$A$1:$CV$1,0),0)</f>
        <v>#N/A</v>
      </c>
      <c r="AK317">
        <f>VLOOKUP($AD317,excitation!$A$1:$CV$577,MATCH(C$5,excitation!$A$1:$CV$1,0),0)</f>
        <v>0</v>
      </c>
      <c r="AL317">
        <f>VLOOKUP($AD317,emission!$A$1:$CV$577,MATCH($C$5,emission!$A$1:$CV$1,0),0)</f>
        <v>3.8899999999999997E-2</v>
      </c>
      <c r="AM317">
        <f>VLOOKUP($AD317,excitation!$A$1:$CV$577,MATCH(C$6,excitation!$A$1:$CV$1,0),0)</f>
        <v>5.7999999999999996E-3</v>
      </c>
      <c r="AN317">
        <f>VLOOKUP($AD317,emission!$A$1:$CV$577,MATCH($C$6,emission!$A$1:$CV$1,0),0)</f>
        <v>0.18559999999999999</v>
      </c>
      <c r="AO317">
        <f>VLOOKUP($AD317,excitation!$A$1:$CV$577,MATCH(C$7,excitation!$A$1:$CV$1,0),0)</f>
        <v>0</v>
      </c>
      <c r="AP317">
        <f>VLOOKUP($AD317,emission!$A$1:$CV$577,MATCH($C$7,emission!$A$1:$CV$1,0),0)</f>
        <v>0.37669999999999998</v>
      </c>
      <c r="AQ317">
        <f>VLOOKUP($AD317,excitation!$A$1:$CV$577,MATCH(C$8,excitation!$A$1:$CV$1,0),0)</f>
        <v>0.30499999999999999</v>
      </c>
      <c r="AR317">
        <f>VLOOKUP($AD317,emission!$A$1:$CV$577,MATCH($C$8,emission!$A$1:$CV$1,0),0)</f>
        <v>0.97460000000000002</v>
      </c>
      <c r="AS317" t="e">
        <f>VLOOKUP($AD317,excitation!$A$1:$CV$577,MATCH(C$9,excitation!$A$1:$CV$1,0),0)</f>
        <v>#N/A</v>
      </c>
      <c r="AT317" t="e">
        <f>VLOOKUP($AD317,emission!$A$1:$CV$577,MATCH($C$9,emission!$A$1:$CV$1,0),0)</f>
        <v>#N/A</v>
      </c>
      <c r="AU317">
        <f>VLOOKUP($AD317,excitation!$A$1:$CV$577,MATCH(C$10,excitation!$A$1:$CV$1,0),0)</f>
        <v>0.30000001192093001</v>
      </c>
      <c r="AV317">
        <f>VLOOKUP($AD317,emission!$A$1:$CV$577,MATCH($C$10,emission!$A$1:$CV$1,0),0)</f>
        <v>0</v>
      </c>
      <c r="AW317" t="e">
        <f>VLOOKUP($AD317,excitation!$A$1:$CV$577,MATCH(C$11,excitation!$A$1:$CV$1,0),0)</f>
        <v>#N/A</v>
      </c>
      <c r="AX317" t="e">
        <f>VLOOKUP($AD317,emission!$A$1:$CV$577,MATCH($C$11,emission!$A$1:$CV$1,0),0)</f>
        <v>#N/A</v>
      </c>
    </row>
    <row r="318" spans="7:50" x14ac:dyDescent="0.25">
      <c r="G318">
        <v>616</v>
      </c>
      <c r="H318" t="b">
        <f t="shared" si="91"/>
        <v>0</v>
      </c>
      <c r="I318" t="b">
        <f t="shared" si="81"/>
        <v>0</v>
      </c>
      <c r="J318">
        <f t="shared" si="92"/>
        <v>0</v>
      </c>
      <c r="K318">
        <f t="shared" si="82"/>
        <v>0</v>
      </c>
      <c r="L318" t="b">
        <f t="shared" si="93"/>
        <v>0</v>
      </c>
      <c r="M318" t="b">
        <f t="shared" si="83"/>
        <v>0</v>
      </c>
      <c r="N318">
        <f t="shared" si="94"/>
        <v>0</v>
      </c>
      <c r="O318">
        <f t="shared" si="84"/>
        <v>3.78E-2</v>
      </c>
      <c r="P318">
        <f t="shared" si="95"/>
        <v>6.0000000000000001E-3</v>
      </c>
      <c r="Q318">
        <f t="shared" si="85"/>
        <v>0.1807</v>
      </c>
      <c r="R318">
        <f t="shared" si="96"/>
        <v>0</v>
      </c>
      <c r="S318">
        <f t="shared" si="86"/>
        <v>0.36859999999999998</v>
      </c>
      <c r="T318">
        <f t="shared" si="97"/>
        <v>0.2782</v>
      </c>
      <c r="U318">
        <f t="shared" si="87"/>
        <v>0.98570000000000002</v>
      </c>
      <c r="V318" t="b">
        <f t="shared" si="98"/>
        <v>0</v>
      </c>
      <c r="W318" t="b">
        <f t="shared" si="88"/>
        <v>0</v>
      </c>
      <c r="X318">
        <f t="shared" si="99"/>
        <v>0.31000000238419001</v>
      </c>
      <c r="Y318">
        <f t="shared" si="89"/>
        <v>0</v>
      </c>
      <c r="Z318" t="b">
        <f t="shared" si="100"/>
        <v>0</v>
      </c>
      <c r="AA318" t="b">
        <f t="shared" si="90"/>
        <v>0</v>
      </c>
      <c r="AB318">
        <v>0</v>
      </c>
      <c r="AD318" s="1">
        <v>616</v>
      </c>
      <c r="AE318" t="e">
        <f>VLOOKUP($AD318,excitation!$A$1:$CV$577,MATCH(C$2,excitation!$A$1:$CV$1,0),0)</f>
        <v>#N/A</v>
      </c>
      <c r="AF318" t="e">
        <f>VLOOKUP($AD318,emission!$A$1:$CV$577,MATCH($C$2,emission!$A$1:$CV$1,0),0)</f>
        <v>#N/A</v>
      </c>
      <c r="AG318">
        <f>VLOOKUP($AD318,excitation!$A$1:$CV$577,MATCH(C$3,excitation!$A$1:$CV$1,0),0)</f>
        <v>0</v>
      </c>
      <c r="AH318">
        <f>VLOOKUP($AD318,emission!$A$1:$CV$577,MATCH($C$3,emission!$A$1:$CV$1,0),0)</f>
        <v>0</v>
      </c>
      <c r="AI318" t="e">
        <f>VLOOKUP($AD318,excitation!$A$1:$CV$577,MATCH(C$4,excitation!$A$1:$CV$1,0),0)</f>
        <v>#N/A</v>
      </c>
      <c r="AJ318" t="e">
        <f>VLOOKUP($AD318,emission!$A$1:$CV$577,MATCH($C$4,emission!$A$1:$CV$1,0),0)</f>
        <v>#N/A</v>
      </c>
      <c r="AK318">
        <f>VLOOKUP($AD318,excitation!$A$1:$CV$577,MATCH(C$5,excitation!$A$1:$CV$1,0),0)</f>
        <v>0</v>
      </c>
      <c r="AL318">
        <f>VLOOKUP($AD318,emission!$A$1:$CV$577,MATCH($C$5,emission!$A$1:$CV$1,0),0)</f>
        <v>3.78E-2</v>
      </c>
      <c r="AM318">
        <f>VLOOKUP($AD318,excitation!$A$1:$CV$577,MATCH(C$6,excitation!$A$1:$CV$1,0),0)</f>
        <v>6.0000000000000001E-3</v>
      </c>
      <c r="AN318">
        <f>VLOOKUP($AD318,emission!$A$1:$CV$577,MATCH($C$6,emission!$A$1:$CV$1,0),0)</f>
        <v>0.1807</v>
      </c>
      <c r="AO318">
        <f>VLOOKUP($AD318,excitation!$A$1:$CV$577,MATCH(C$7,excitation!$A$1:$CV$1,0),0)</f>
        <v>0</v>
      </c>
      <c r="AP318">
        <f>VLOOKUP($AD318,emission!$A$1:$CV$577,MATCH($C$7,emission!$A$1:$CV$1,0),0)</f>
        <v>0.36859999999999998</v>
      </c>
      <c r="AQ318">
        <f>VLOOKUP($AD318,excitation!$A$1:$CV$577,MATCH(C$8,excitation!$A$1:$CV$1,0),0)</f>
        <v>0.2782</v>
      </c>
      <c r="AR318">
        <f>VLOOKUP($AD318,emission!$A$1:$CV$577,MATCH($C$8,emission!$A$1:$CV$1,0),0)</f>
        <v>0.98570000000000002</v>
      </c>
      <c r="AS318" t="e">
        <f>VLOOKUP($AD318,excitation!$A$1:$CV$577,MATCH(C$9,excitation!$A$1:$CV$1,0),0)</f>
        <v>#N/A</v>
      </c>
      <c r="AT318" t="e">
        <f>VLOOKUP($AD318,emission!$A$1:$CV$577,MATCH($C$9,emission!$A$1:$CV$1,0),0)</f>
        <v>#N/A</v>
      </c>
      <c r="AU318">
        <f>VLOOKUP($AD318,excitation!$A$1:$CV$577,MATCH(C$10,excitation!$A$1:$CV$1,0),0)</f>
        <v>0.31000000238419001</v>
      </c>
      <c r="AV318">
        <f>VLOOKUP($AD318,emission!$A$1:$CV$577,MATCH($C$10,emission!$A$1:$CV$1,0),0)</f>
        <v>0</v>
      </c>
      <c r="AW318" t="e">
        <f>VLOOKUP($AD318,excitation!$A$1:$CV$577,MATCH(C$11,excitation!$A$1:$CV$1,0),0)</f>
        <v>#N/A</v>
      </c>
      <c r="AX318" t="e">
        <f>VLOOKUP($AD318,emission!$A$1:$CV$577,MATCH($C$11,emission!$A$1:$CV$1,0),0)</f>
        <v>#N/A</v>
      </c>
    </row>
    <row r="319" spans="7:50" x14ac:dyDescent="0.25">
      <c r="G319">
        <v>617</v>
      </c>
      <c r="H319" t="b">
        <f t="shared" si="91"/>
        <v>0</v>
      </c>
      <c r="I319" t="b">
        <f t="shared" si="81"/>
        <v>0</v>
      </c>
      <c r="J319">
        <f t="shared" si="92"/>
        <v>0</v>
      </c>
      <c r="K319">
        <f t="shared" si="82"/>
        <v>0</v>
      </c>
      <c r="L319" t="b">
        <f t="shared" si="93"/>
        <v>0</v>
      </c>
      <c r="M319" t="b">
        <f t="shared" si="83"/>
        <v>0</v>
      </c>
      <c r="N319">
        <f t="shared" si="94"/>
        <v>0</v>
      </c>
      <c r="O319">
        <f t="shared" si="84"/>
        <v>3.6400000000000002E-2</v>
      </c>
      <c r="P319">
        <f t="shared" si="95"/>
        <v>6.1000000000000004E-3</v>
      </c>
      <c r="Q319">
        <f t="shared" si="85"/>
        <v>0.17430000000000001</v>
      </c>
      <c r="R319">
        <f t="shared" si="96"/>
        <v>0</v>
      </c>
      <c r="S319">
        <f t="shared" si="86"/>
        <v>0.35899999999999999</v>
      </c>
      <c r="T319">
        <f t="shared" si="97"/>
        <v>0.25240000000000001</v>
      </c>
      <c r="U319">
        <f t="shared" si="87"/>
        <v>0.99580000000000002</v>
      </c>
      <c r="V319" t="b">
        <f t="shared" si="98"/>
        <v>0</v>
      </c>
      <c r="W319" t="b">
        <f t="shared" si="88"/>
        <v>0</v>
      </c>
      <c r="X319">
        <f t="shared" si="99"/>
        <v>0.31000000238419001</v>
      </c>
      <c r="Y319">
        <f t="shared" si="89"/>
        <v>0</v>
      </c>
      <c r="Z319" t="b">
        <f t="shared" si="100"/>
        <v>0</v>
      </c>
      <c r="AA319" t="b">
        <f t="shared" si="90"/>
        <v>0</v>
      </c>
      <c r="AB319">
        <v>0</v>
      </c>
      <c r="AD319" s="1">
        <v>617</v>
      </c>
      <c r="AE319" t="e">
        <f>VLOOKUP($AD319,excitation!$A$1:$CV$577,MATCH(C$2,excitation!$A$1:$CV$1,0),0)</f>
        <v>#N/A</v>
      </c>
      <c r="AF319" t="e">
        <f>VLOOKUP($AD319,emission!$A$1:$CV$577,MATCH($C$2,emission!$A$1:$CV$1,0),0)</f>
        <v>#N/A</v>
      </c>
      <c r="AG319">
        <f>VLOOKUP($AD319,excitation!$A$1:$CV$577,MATCH(C$3,excitation!$A$1:$CV$1,0),0)</f>
        <v>0</v>
      </c>
      <c r="AH319">
        <f>VLOOKUP($AD319,emission!$A$1:$CV$577,MATCH($C$3,emission!$A$1:$CV$1,0),0)</f>
        <v>0</v>
      </c>
      <c r="AI319" t="e">
        <f>VLOOKUP($AD319,excitation!$A$1:$CV$577,MATCH(C$4,excitation!$A$1:$CV$1,0),0)</f>
        <v>#N/A</v>
      </c>
      <c r="AJ319" t="e">
        <f>VLOOKUP($AD319,emission!$A$1:$CV$577,MATCH($C$4,emission!$A$1:$CV$1,0),0)</f>
        <v>#N/A</v>
      </c>
      <c r="AK319">
        <f>VLOOKUP($AD319,excitation!$A$1:$CV$577,MATCH(C$5,excitation!$A$1:$CV$1,0),0)</f>
        <v>0</v>
      </c>
      <c r="AL319">
        <f>VLOOKUP($AD319,emission!$A$1:$CV$577,MATCH($C$5,emission!$A$1:$CV$1,0),0)</f>
        <v>3.6400000000000002E-2</v>
      </c>
      <c r="AM319">
        <f>VLOOKUP($AD319,excitation!$A$1:$CV$577,MATCH(C$6,excitation!$A$1:$CV$1,0),0)</f>
        <v>6.1000000000000004E-3</v>
      </c>
      <c r="AN319">
        <f>VLOOKUP($AD319,emission!$A$1:$CV$577,MATCH($C$6,emission!$A$1:$CV$1,0),0)</f>
        <v>0.17430000000000001</v>
      </c>
      <c r="AO319">
        <f>VLOOKUP($AD319,excitation!$A$1:$CV$577,MATCH(C$7,excitation!$A$1:$CV$1,0),0)</f>
        <v>0</v>
      </c>
      <c r="AP319">
        <f>VLOOKUP($AD319,emission!$A$1:$CV$577,MATCH($C$7,emission!$A$1:$CV$1,0),0)</f>
        <v>0.35899999999999999</v>
      </c>
      <c r="AQ319">
        <f>VLOOKUP($AD319,excitation!$A$1:$CV$577,MATCH(C$8,excitation!$A$1:$CV$1,0),0)</f>
        <v>0.25240000000000001</v>
      </c>
      <c r="AR319">
        <f>VLOOKUP($AD319,emission!$A$1:$CV$577,MATCH($C$8,emission!$A$1:$CV$1,0),0)</f>
        <v>0.99580000000000002</v>
      </c>
      <c r="AS319" t="e">
        <f>VLOOKUP($AD319,excitation!$A$1:$CV$577,MATCH(C$9,excitation!$A$1:$CV$1,0),0)</f>
        <v>#N/A</v>
      </c>
      <c r="AT319" t="e">
        <f>VLOOKUP($AD319,emission!$A$1:$CV$577,MATCH($C$9,emission!$A$1:$CV$1,0),0)</f>
        <v>#N/A</v>
      </c>
      <c r="AU319">
        <f>VLOOKUP($AD319,excitation!$A$1:$CV$577,MATCH(C$10,excitation!$A$1:$CV$1,0),0)</f>
        <v>0.31000000238419001</v>
      </c>
      <c r="AV319">
        <f>VLOOKUP($AD319,emission!$A$1:$CV$577,MATCH($C$10,emission!$A$1:$CV$1,0),0)</f>
        <v>0</v>
      </c>
      <c r="AW319" t="e">
        <f>VLOOKUP($AD319,excitation!$A$1:$CV$577,MATCH(C$11,excitation!$A$1:$CV$1,0),0)</f>
        <v>#N/A</v>
      </c>
      <c r="AX319" t="e">
        <f>VLOOKUP($AD319,emission!$A$1:$CV$577,MATCH($C$11,emission!$A$1:$CV$1,0),0)</f>
        <v>#N/A</v>
      </c>
    </row>
    <row r="320" spans="7:50" x14ac:dyDescent="0.25">
      <c r="G320">
        <v>618</v>
      </c>
      <c r="H320" t="b">
        <f t="shared" si="91"/>
        <v>0</v>
      </c>
      <c r="I320" t="b">
        <f t="shared" si="81"/>
        <v>0</v>
      </c>
      <c r="J320">
        <f t="shared" si="92"/>
        <v>0</v>
      </c>
      <c r="K320">
        <f t="shared" si="82"/>
        <v>0</v>
      </c>
      <c r="L320" t="b">
        <f t="shared" si="93"/>
        <v>0</v>
      </c>
      <c r="M320" t="b">
        <f t="shared" si="83"/>
        <v>0</v>
      </c>
      <c r="N320">
        <f t="shared" si="94"/>
        <v>0</v>
      </c>
      <c r="O320">
        <f t="shared" si="84"/>
        <v>3.5700000000000003E-2</v>
      </c>
      <c r="P320">
        <f t="shared" si="95"/>
        <v>6.0000000000000001E-3</v>
      </c>
      <c r="Q320">
        <f t="shared" si="85"/>
        <v>0.1694</v>
      </c>
      <c r="R320">
        <f t="shared" si="96"/>
        <v>0</v>
      </c>
      <c r="S320">
        <f t="shared" si="86"/>
        <v>0.35149999999999998</v>
      </c>
      <c r="T320">
        <f t="shared" si="97"/>
        <v>0.2301</v>
      </c>
      <c r="U320">
        <f t="shared" si="87"/>
        <v>1</v>
      </c>
      <c r="V320" t="b">
        <f t="shared" si="98"/>
        <v>0</v>
      </c>
      <c r="W320" t="b">
        <f t="shared" si="88"/>
        <v>0</v>
      </c>
      <c r="X320">
        <f t="shared" si="99"/>
        <v>0.31000000238419001</v>
      </c>
      <c r="Y320">
        <f t="shared" si="89"/>
        <v>0</v>
      </c>
      <c r="Z320" t="b">
        <f t="shared" si="100"/>
        <v>0</v>
      </c>
      <c r="AA320" t="b">
        <f t="shared" si="90"/>
        <v>0</v>
      </c>
      <c r="AB320">
        <v>0</v>
      </c>
      <c r="AD320" s="1">
        <v>618</v>
      </c>
      <c r="AE320" t="e">
        <f>VLOOKUP($AD320,excitation!$A$1:$CV$577,MATCH(C$2,excitation!$A$1:$CV$1,0),0)</f>
        <v>#N/A</v>
      </c>
      <c r="AF320" t="e">
        <f>VLOOKUP($AD320,emission!$A$1:$CV$577,MATCH($C$2,emission!$A$1:$CV$1,0),0)</f>
        <v>#N/A</v>
      </c>
      <c r="AG320">
        <f>VLOOKUP($AD320,excitation!$A$1:$CV$577,MATCH(C$3,excitation!$A$1:$CV$1,0),0)</f>
        <v>0</v>
      </c>
      <c r="AH320">
        <f>VLOOKUP($AD320,emission!$A$1:$CV$577,MATCH($C$3,emission!$A$1:$CV$1,0),0)</f>
        <v>0</v>
      </c>
      <c r="AI320" t="e">
        <f>VLOOKUP($AD320,excitation!$A$1:$CV$577,MATCH(C$4,excitation!$A$1:$CV$1,0),0)</f>
        <v>#N/A</v>
      </c>
      <c r="AJ320" t="e">
        <f>VLOOKUP($AD320,emission!$A$1:$CV$577,MATCH($C$4,emission!$A$1:$CV$1,0),0)</f>
        <v>#N/A</v>
      </c>
      <c r="AK320">
        <f>VLOOKUP($AD320,excitation!$A$1:$CV$577,MATCH(C$5,excitation!$A$1:$CV$1,0),0)</f>
        <v>0</v>
      </c>
      <c r="AL320">
        <f>VLOOKUP($AD320,emission!$A$1:$CV$577,MATCH($C$5,emission!$A$1:$CV$1,0),0)</f>
        <v>3.5700000000000003E-2</v>
      </c>
      <c r="AM320">
        <f>VLOOKUP($AD320,excitation!$A$1:$CV$577,MATCH(C$6,excitation!$A$1:$CV$1,0),0)</f>
        <v>6.0000000000000001E-3</v>
      </c>
      <c r="AN320">
        <f>VLOOKUP($AD320,emission!$A$1:$CV$577,MATCH($C$6,emission!$A$1:$CV$1,0),0)</f>
        <v>0.1694</v>
      </c>
      <c r="AO320">
        <f>VLOOKUP($AD320,excitation!$A$1:$CV$577,MATCH(C$7,excitation!$A$1:$CV$1,0),0)</f>
        <v>0</v>
      </c>
      <c r="AP320">
        <f>VLOOKUP($AD320,emission!$A$1:$CV$577,MATCH($C$7,emission!$A$1:$CV$1,0),0)</f>
        <v>0.35149999999999998</v>
      </c>
      <c r="AQ320">
        <f>VLOOKUP($AD320,excitation!$A$1:$CV$577,MATCH(C$8,excitation!$A$1:$CV$1,0),0)</f>
        <v>0.2301</v>
      </c>
      <c r="AR320">
        <f>VLOOKUP($AD320,emission!$A$1:$CV$577,MATCH($C$8,emission!$A$1:$CV$1,0),0)</f>
        <v>1</v>
      </c>
      <c r="AS320" t="e">
        <f>VLOOKUP($AD320,excitation!$A$1:$CV$577,MATCH(C$9,excitation!$A$1:$CV$1,0),0)</f>
        <v>#N/A</v>
      </c>
      <c r="AT320" t="e">
        <f>VLOOKUP($AD320,emission!$A$1:$CV$577,MATCH($C$9,emission!$A$1:$CV$1,0),0)</f>
        <v>#N/A</v>
      </c>
      <c r="AU320">
        <f>VLOOKUP($AD320,excitation!$A$1:$CV$577,MATCH(C$10,excitation!$A$1:$CV$1,0),0)</f>
        <v>0.31000000238419001</v>
      </c>
      <c r="AV320">
        <f>VLOOKUP($AD320,emission!$A$1:$CV$577,MATCH($C$10,emission!$A$1:$CV$1,0),0)</f>
        <v>0</v>
      </c>
      <c r="AW320" t="e">
        <f>VLOOKUP($AD320,excitation!$A$1:$CV$577,MATCH(C$11,excitation!$A$1:$CV$1,0),0)</f>
        <v>#N/A</v>
      </c>
      <c r="AX320" t="e">
        <f>VLOOKUP($AD320,emission!$A$1:$CV$577,MATCH($C$11,emission!$A$1:$CV$1,0),0)</f>
        <v>#N/A</v>
      </c>
    </row>
    <row r="321" spans="7:50" x14ac:dyDescent="0.25">
      <c r="G321">
        <v>619</v>
      </c>
      <c r="H321" t="b">
        <f t="shared" si="91"/>
        <v>0</v>
      </c>
      <c r="I321" t="b">
        <f t="shared" si="81"/>
        <v>0</v>
      </c>
      <c r="J321">
        <f t="shared" si="92"/>
        <v>0</v>
      </c>
      <c r="K321">
        <f t="shared" si="82"/>
        <v>0</v>
      </c>
      <c r="L321" t="b">
        <f t="shared" si="93"/>
        <v>0</v>
      </c>
      <c r="M321" t="b">
        <f t="shared" si="83"/>
        <v>0</v>
      </c>
      <c r="N321">
        <f t="shared" si="94"/>
        <v>0</v>
      </c>
      <c r="O321">
        <f t="shared" si="84"/>
        <v>3.4099999999999998E-2</v>
      </c>
      <c r="P321">
        <f t="shared" si="95"/>
        <v>5.7999999999999996E-3</v>
      </c>
      <c r="Q321">
        <f t="shared" si="85"/>
        <v>0.1618</v>
      </c>
      <c r="R321">
        <f t="shared" si="96"/>
        <v>0</v>
      </c>
      <c r="S321">
        <f t="shared" si="86"/>
        <v>0.34179999999999999</v>
      </c>
      <c r="T321">
        <f t="shared" si="97"/>
        <v>0.2079</v>
      </c>
      <c r="U321">
        <f t="shared" si="87"/>
        <v>0.99829999999999997</v>
      </c>
      <c r="V321" t="b">
        <f t="shared" si="98"/>
        <v>0</v>
      </c>
      <c r="W321" t="b">
        <f t="shared" si="88"/>
        <v>0</v>
      </c>
      <c r="X321">
        <f t="shared" si="99"/>
        <v>0.31999999284744002</v>
      </c>
      <c r="Y321">
        <f t="shared" si="89"/>
        <v>0</v>
      </c>
      <c r="Z321" t="b">
        <f t="shared" si="100"/>
        <v>0</v>
      </c>
      <c r="AA321" t="b">
        <f t="shared" si="90"/>
        <v>0</v>
      </c>
      <c r="AB321">
        <v>0</v>
      </c>
      <c r="AD321" s="1">
        <v>619</v>
      </c>
      <c r="AE321" t="e">
        <f>VLOOKUP($AD321,excitation!$A$1:$CV$577,MATCH(C$2,excitation!$A$1:$CV$1,0),0)</f>
        <v>#N/A</v>
      </c>
      <c r="AF321" t="e">
        <f>VLOOKUP($AD321,emission!$A$1:$CV$577,MATCH($C$2,emission!$A$1:$CV$1,0),0)</f>
        <v>#N/A</v>
      </c>
      <c r="AG321">
        <f>VLOOKUP($AD321,excitation!$A$1:$CV$577,MATCH(C$3,excitation!$A$1:$CV$1,0),0)</f>
        <v>0</v>
      </c>
      <c r="AH321">
        <f>VLOOKUP($AD321,emission!$A$1:$CV$577,MATCH($C$3,emission!$A$1:$CV$1,0),0)</f>
        <v>0</v>
      </c>
      <c r="AI321" t="e">
        <f>VLOOKUP($AD321,excitation!$A$1:$CV$577,MATCH(C$4,excitation!$A$1:$CV$1,0),0)</f>
        <v>#N/A</v>
      </c>
      <c r="AJ321" t="e">
        <f>VLOOKUP($AD321,emission!$A$1:$CV$577,MATCH($C$4,emission!$A$1:$CV$1,0),0)</f>
        <v>#N/A</v>
      </c>
      <c r="AK321">
        <f>VLOOKUP($AD321,excitation!$A$1:$CV$577,MATCH(C$5,excitation!$A$1:$CV$1,0),0)</f>
        <v>0</v>
      </c>
      <c r="AL321">
        <f>VLOOKUP($AD321,emission!$A$1:$CV$577,MATCH($C$5,emission!$A$1:$CV$1,0),0)</f>
        <v>3.4099999999999998E-2</v>
      </c>
      <c r="AM321">
        <f>VLOOKUP($AD321,excitation!$A$1:$CV$577,MATCH(C$6,excitation!$A$1:$CV$1,0),0)</f>
        <v>5.7999999999999996E-3</v>
      </c>
      <c r="AN321">
        <f>VLOOKUP($AD321,emission!$A$1:$CV$577,MATCH($C$6,emission!$A$1:$CV$1,0),0)</f>
        <v>0.1618</v>
      </c>
      <c r="AO321">
        <f>VLOOKUP($AD321,excitation!$A$1:$CV$577,MATCH(C$7,excitation!$A$1:$CV$1,0),0)</f>
        <v>0</v>
      </c>
      <c r="AP321">
        <f>VLOOKUP($AD321,emission!$A$1:$CV$577,MATCH($C$7,emission!$A$1:$CV$1,0),0)</f>
        <v>0.34179999999999999</v>
      </c>
      <c r="AQ321">
        <f>VLOOKUP($AD321,excitation!$A$1:$CV$577,MATCH(C$8,excitation!$A$1:$CV$1,0),0)</f>
        <v>0.2079</v>
      </c>
      <c r="AR321">
        <f>VLOOKUP($AD321,emission!$A$1:$CV$577,MATCH($C$8,emission!$A$1:$CV$1,0),0)</f>
        <v>0.99829999999999997</v>
      </c>
      <c r="AS321" t="e">
        <f>VLOOKUP($AD321,excitation!$A$1:$CV$577,MATCH(C$9,excitation!$A$1:$CV$1,0),0)</f>
        <v>#N/A</v>
      </c>
      <c r="AT321" t="e">
        <f>VLOOKUP($AD321,emission!$A$1:$CV$577,MATCH($C$9,emission!$A$1:$CV$1,0),0)</f>
        <v>#N/A</v>
      </c>
      <c r="AU321">
        <f>VLOOKUP($AD321,excitation!$A$1:$CV$577,MATCH(C$10,excitation!$A$1:$CV$1,0),0)</f>
        <v>0.31999999284744002</v>
      </c>
      <c r="AV321">
        <f>VLOOKUP($AD321,emission!$A$1:$CV$577,MATCH($C$10,emission!$A$1:$CV$1,0),0)</f>
        <v>0</v>
      </c>
      <c r="AW321" t="e">
        <f>VLOOKUP($AD321,excitation!$A$1:$CV$577,MATCH(C$11,excitation!$A$1:$CV$1,0),0)</f>
        <v>#N/A</v>
      </c>
      <c r="AX321" t="e">
        <f>VLOOKUP($AD321,emission!$A$1:$CV$577,MATCH($C$11,emission!$A$1:$CV$1,0),0)</f>
        <v>#N/A</v>
      </c>
    </row>
    <row r="322" spans="7:50" x14ac:dyDescent="0.25">
      <c r="G322">
        <v>620</v>
      </c>
      <c r="H322" t="b">
        <f t="shared" si="91"/>
        <v>0</v>
      </c>
      <c r="I322" t="b">
        <f t="shared" ref="I322:I385" si="101">IF($BF$2=TRUE,AF322*IF($BE$14=TRUE,VLOOKUP($D$13,$AD$1:$CV$577,2,FALSE),1))</f>
        <v>0</v>
      </c>
      <c r="J322">
        <f t="shared" si="92"/>
        <v>0</v>
      </c>
      <c r="K322">
        <f t="shared" ref="K322:K385" si="102">IF($BF$3=TRUE,AH322*IF($BE$14=TRUE,VLOOKUP($D$13,$AD$1:$CV$577,4,FALSE),1))</f>
        <v>0</v>
      </c>
      <c r="L322" t="b">
        <f t="shared" si="93"/>
        <v>0</v>
      </c>
      <c r="M322" t="b">
        <f t="shared" ref="M322:M385" si="103">IF($BF$4=TRUE,AJ322*IF($BE$14=TRUE,VLOOKUP($D$13,$AD$1:$CV$577,6,FALSE),1))</f>
        <v>0</v>
      </c>
      <c r="N322">
        <f t="shared" si="94"/>
        <v>0</v>
      </c>
      <c r="O322">
        <f t="shared" ref="O322:O385" si="104">IF($BF$5=TRUE,AL322*IF($BE$14=TRUE,VLOOKUP($D$13,$AD$1:$CV$577,8,FALSE),1))</f>
        <v>3.3000000000000002E-2</v>
      </c>
      <c r="P322">
        <f t="shared" si="95"/>
        <v>5.7999999999999996E-3</v>
      </c>
      <c r="Q322">
        <f t="shared" ref="Q322:Q385" si="105">IF($BF$6=TRUE,AN322*IF($BE$14=TRUE,VLOOKUP($D$13,$AD$1:$CV$577,10,FALSE),1))</f>
        <v>0.15709999999999999</v>
      </c>
      <c r="R322">
        <f t="shared" si="96"/>
        <v>0</v>
      </c>
      <c r="S322">
        <f t="shared" ref="S322:S385" si="106">IF($BF$7=TRUE,AP322*IF($BE$14=TRUE,VLOOKUP($D$13,$AD$1:$CV$577,12,FALSE),1))</f>
        <v>0.33810000000000001</v>
      </c>
      <c r="T322">
        <f t="shared" si="97"/>
        <v>0.1883</v>
      </c>
      <c r="U322">
        <f t="shared" ref="U322:U385" si="107">IF($BF$8=TRUE,AR322*IF($BE$14=TRUE,VLOOKUP($D$13,$AD$1:$CV$577,14,FALSE),1))</f>
        <v>0.996</v>
      </c>
      <c r="V322" t="b">
        <f t="shared" si="98"/>
        <v>0</v>
      </c>
      <c r="W322" t="b">
        <f t="shared" ref="W322:W385" si="108">IF($BF$9=TRUE,AT322*IF($BE$14=TRUE,VLOOKUP($D$13,$AD$1:$CV$577,16,FALSE),1))</f>
        <v>0</v>
      </c>
      <c r="X322">
        <f t="shared" si="99"/>
        <v>0.31999999284744002</v>
      </c>
      <c r="Y322">
        <f t="shared" ref="Y322:Y385" si="109">IF($BF$10=TRUE,AV322*IF($BE$14=TRUE,VLOOKUP($D$13,$AD$1:$CV$577,18,FALSE),1))</f>
        <v>0</v>
      </c>
      <c r="Z322" t="b">
        <f t="shared" si="100"/>
        <v>0</v>
      </c>
      <c r="AA322" t="b">
        <f t="shared" ref="AA322:AA385" si="110">IF($BF$11=TRUE,CV322*IF($BE$14=TRUE,VLOOKUP($D$13,$AD$1:$CV$577,20,FALSE),1))</f>
        <v>0</v>
      </c>
      <c r="AB322">
        <v>0</v>
      </c>
      <c r="AD322" s="1">
        <v>620</v>
      </c>
      <c r="AE322" t="e">
        <f>VLOOKUP($AD322,excitation!$A$1:$CV$577,MATCH(C$2,excitation!$A$1:$CV$1,0),0)</f>
        <v>#N/A</v>
      </c>
      <c r="AF322" t="e">
        <f>VLOOKUP($AD322,emission!$A$1:$CV$577,MATCH($C$2,emission!$A$1:$CV$1,0),0)</f>
        <v>#N/A</v>
      </c>
      <c r="AG322">
        <f>VLOOKUP($AD322,excitation!$A$1:$CV$577,MATCH(C$3,excitation!$A$1:$CV$1,0),0)</f>
        <v>0</v>
      </c>
      <c r="AH322">
        <f>VLOOKUP($AD322,emission!$A$1:$CV$577,MATCH($C$3,emission!$A$1:$CV$1,0),0)</f>
        <v>0</v>
      </c>
      <c r="AI322" t="e">
        <f>VLOOKUP($AD322,excitation!$A$1:$CV$577,MATCH(C$4,excitation!$A$1:$CV$1,0),0)</f>
        <v>#N/A</v>
      </c>
      <c r="AJ322" t="e">
        <f>VLOOKUP($AD322,emission!$A$1:$CV$577,MATCH($C$4,emission!$A$1:$CV$1,0),0)</f>
        <v>#N/A</v>
      </c>
      <c r="AK322">
        <f>VLOOKUP($AD322,excitation!$A$1:$CV$577,MATCH(C$5,excitation!$A$1:$CV$1,0),0)</f>
        <v>0</v>
      </c>
      <c r="AL322">
        <f>VLOOKUP($AD322,emission!$A$1:$CV$577,MATCH($C$5,emission!$A$1:$CV$1,0),0)</f>
        <v>3.3000000000000002E-2</v>
      </c>
      <c r="AM322">
        <f>VLOOKUP($AD322,excitation!$A$1:$CV$577,MATCH(C$6,excitation!$A$1:$CV$1,0),0)</f>
        <v>5.7999999999999996E-3</v>
      </c>
      <c r="AN322">
        <f>VLOOKUP($AD322,emission!$A$1:$CV$577,MATCH($C$6,emission!$A$1:$CV$1,0),0)</f>
        <v>0.15709999999999999</v>
      </c>
      <c r="AO322">
        <f>VLOOKUP($AD322,excitation!$A$1:$CV$577,MATCH(C$7,excitation!$A$1:$CV$1,0),0)</f>
        <v>0</v>
      </c>
      <c r="AP322">
        <f>VLOOKUP($AD322,emission!$A$1:$CV$577,MATCH($C$7,emission!$A$1:$CV$1,0),0)</f>
        <v>0.33810000000000001</v>
      </c>
      <c r="AQ322">
        <f>VLOOKUP($AD322,excitation!$A$1:$CV$577,MATCH(C$8,excitation!$A$1:$CV$1,0),0)</f>
        <v>0.1883</v>
      </c>
      <c r="AR322">
        <f>VLOOKUP($AD322,emission!$A$1:$CV$577,MATCH($C$8,emission!$A$1:$CV$1,0),0)</f>
        <v>0.996</v>
      </c>
      <c r="AS322" t="e">
        <f>VLOOKUP($AD322,excitation!$A$1:$CV$577,MATCH(C$9,excitation!$A$1:$CV$1,0),0)</f>
        <v>#N/A</v>
      </c>
      <c r="AT322" t="e">
        <f>VLOOKUP($AD322,emission!$A$1:$CV$577,MATCH($C$9,emission!$A$1:$CV$1,0),0)</f>
        <v>#N/A</v>
      </c>
      <c r="AU322">
        <f>VLOOKUP($AD322,excitation!$A$1:$CV$577,MATCH(C$10,excitation!$A$1:$CV$1,0),0)</f>
        <v>0.31999999284744002</v>
      </c>
      <c r="AV322">
        <f>VLOOKUP($AD322,emission!$A$1:$CV$577,MATCH($C$10,emission!$A$1:$CV$1,0),0)</f>
        <v>0</v>
      </c>
      <c r="AW322" t="e">
        <f>VLOOKUP($AD322,excitation!$A$1:$CV$577,MATCH(C$11,excitation!$A$1:$CV$1,0),0)</f>
        <v>#N/A</v>
      </c>
      <c r="AX322" t="e">
        <f>VLOOKUP($AD322,emission!$A$1:$CV$577,MATCH($C$11,emission!$A$1:$CV$1,0),0)</f>
        <v>#N/A</v>
      </c>
    </row>
    <row r="323" spans="7:50" x14ac:dyDescent="0.25">
      <c r="G323">
        <v>621</v>
      </c>
      <c r="H323" t="b">
        <f t="shared" ref="H323:H386" si="111">IF($BE$2=TRUE,AE323)</f>
        <v>0</v>
      </c>
      <c r="I323" t="b">
        <f t="shared" si="101"/>
        <v>0</v>
      </c>
      <c r="J323">
        <f t="shared" ref="J323:J386" si="112">IF($BE$3=TRUE,AG323)</f>
        <v>0</v>
      </c>
      <c r="K323">
        <f t="shared" si="102"/>
        <v>0</v>
      </c>
      <c r="L323" t="b">
        <f t="shared" ref="L323:L386" si="113">IF($BE$4=TRUE,AI323)</f>
        <v>0</v>
      </c>
      <c r="M323" t="b">
        <f t="shared" si="103"/>
        <v>0</v>
      </c>
      <c r="N323">
        <f t="shared" ref="N323:N386" si="114">IF($BE$5=TRUE,AK323)</f>
        <v>0</v>
      </c>
      <c r="O323">
        <f t="shared" si="104"/>
        <v>3.1300000000000001E-2</v>
      </c>
      <c r="P323">
        <f t="shared" ref="P323:P386" si="115">IF($BE$6=TRUE,AM323)</f>
        <v>5.7999999999999996E-3</v>
      </c>
      <c r="Q323">
        <f t="shared" si="105"/>
        <v>0.15229999999999999</v>
      </c>
      <c r="R323">
        <f t="shared" ref="R323:R386" si="116">IF($BE$7=TRUE,AO323)</f>
        <v>0</v>
      </c>
      <c r="S323">
        <f t="shared" si="106"/>
        <v>0.32819999999999999</v>
      </c>
      <c r="T323">
        <f t="shared" ref="T323:T386" si="117">IF($BE$8=TRUE,AQ323)</f>
        <v>0.17080000000000001</v>
      </c>
      <c r="U323">
        <f t="shared" si="107"/>
        <v>0.99470000000000003</v>
      </c>
      <c r="V323" t="b">
        <f t="shared" ref="V323:V386" si="118">IF($BE$9=TRUE,AS323)</f>
        <v>0</v>
      </c>
      <c r="W323" t="b">
        <f t="shared" si="108"/>
        <v>0</v>
      </c>
      <c r="X323">
        <f t="shared" ref="X323:X386" si="119">IF($BE$10=TRUE,AU323)</f>
        <v>0.33000001311302002</v>
      </c>
      <c r="Y323">
        <f t="shared" si="109"/>
        <v>0</v>
      </c>
      <c r="Z323" t="b">
        <f t="shared" ref="Z323:Z386" si="120">IF($BE$11=TRUE,AW323)</f>
        <v>0</v>
      </c>
      <c r="AA323" t="b">
        <f t="shared" si="110"/>
        <v>0</v>
      </c>
      <c r="AB323">
        <v>0</v>
      </c>
      <c r="AD323" s="1">
        <v>621</v>
      </c>
      <c r="AE323" t="e">
        <f>VLOOKUP($AD323,excitation!$A$1:$CV$577,MATCH(C$2,excitation!$A$1:$CV$1,0),0)</f>
        <v>#N/A</v>
      </c>
      <c r="AF323" t="e">
        <f>VLOOKUP($AD323,emission!$A$1:$CV$577,MATCH($C$2,emission!$A$1:$CV$1,0),0)</f>
        <v>#N/A</v>
      </c>
      <c r="AG323">
        <f>VLOOKUP($AD323,excitation!$A$1:$CV$577,MATCH(C$3,excitation!$A$1:$CV$1,0),0)</f>
        <v>0</v>
      </c>
      <c r="AH323">
        <f>VLOOKUP($AD323,emission!$A$1:$CV$577,MATCH($C$3,emission!$A$1:$CV$1,0),0)</f>
        <v>0</v>
      </c>
      <c r="AI323" t="e">
        <f>VLOOKUP($AD323,excitation!$A$1:$CV$577,MATCH(C$4,excitation!$A$1:$CV$1,0),0)</f>
        <v>#N/A</v>
      </c>
      <c r="AJ323" t="e">
        <f>VLOOKUP($AD323,emission!$A$1:$CV$577,MATCH($C$4,emission!$A$1:$CV$1,0),0)</f>
        <v>#N/A</v>
      </c>
      <c r="AK323">
        <f>VLOOKUP($AD323,excitation!$A$1:$CV$577,MATCH(C$5,excitation!$A$1:$CV$1,0),0)</f>
        <v>0</v>
      </c>
      <c r="AL323">
        <f>VLOOKUP($AD323,emission!$A$1:$CV$577,MATCH($C$5,emission!$A$1:$CV$1,0),0)</f>
        <v>3.1300000000000001E-2</v>
      </c>
      <c r="AM323">
        <f>VLOOKUP($AD323,excitation!$A$1:$CV$577,MATCH(C$6,excitation!$A$1:$CV$1,0),0)</f>
        <v>5.7999999999999996E-3</v>
      </c>
      <c r="AN323">
        <f>VLOOKUP($AD323,emission!$A$1:$CV$577,MATCH($C$6,emission!$A$1:$CV$1,0),0)</f>
        <v>0.15229999999999999</v>
      </c>
      <c r="AO323">
        <f>VLOOKUP($AD323,excitation!$A$1:$CV$577,MATCH(C$7,excitation!$A$1:$CV$1,0),0)</f>
        <v>0</v>
      </c>
      <c r="AP323">
        <f>VLOOKUP($AD323,emission!$A$1:$CV$577,MATCH($C$7,emission!$A$1:$CV$1,0),0)</f>
        <v>0.32819999999999999</v>
      </c>
      <c r="AQ323">
        <f>VLOOKUP($AD323,excitation!$A$1:$CV$577,MATCH(C$8,excitation!$A$1:$CV$1,0),0)</f>
        <v>0.17080000000000001</v>
      </c>
      <c r="AR323">
        <f>VLOOKUP($AD323,emission!$A$1:$CV$577,MATCH($C$8,emission!$A$1:$CV$1,0),0)</f>
        <v>0.99470000000000003</v>
      </c>
      <c r="AS323" t="e">
        <f>VLOOKUP($AD323,excitation!$A$1:$CV$577,MATCH(C$9,excitation!$A$1:$CV$1,0),0)</f>
        <v>#N/A</v>
      </c>
      <c r="AT323" t="e">
        <f>VLOOKUP($AD323,emission!$A$1:$CV$577,MATCH($C$9,emission!$A$1:$CV$1,0),0)</f>
        <v>#N/A</v>
      </c>
      <c r="AU323">
        <f>VLOOKUP($AD323,excitation!$A$1:$CV$577,MATCH(C$10,excitation!$A$1:$CV$1,0),0)</f>
        <v>0.33000001311302002</v>
      </c>
      <c r="AV323">
        <f>VLOOKUP($AD323,emission!$A$1:$CV$577,MATCH($C$10,emission!$A$1:$CV$1,0),0)</f>
        <v>0</v>
      </c>
      <c r="AW323" t="e">
        <f>VLOOKUP($AD323,excitation!$A$1:$CV$577,MATCH(C$11,excitation!$A$1:$CV$1,0),0)</f>
        <v>#N/A</v>
      </c>
      <c r="AX323" t="e">
        <f>VLOOKUP($AD323,emission!$A$1:$CV$577,MATCH($C$11,emission!$A$1:$CV$1,0),0)</f>
        <v>#N/A</v>
      </c>
    </row>
    <row r="324" spans="7:50" x14ac:dyDescent="0.25">
      <c r="G324">
        <v>622</v>
      </c>
      <c r="H324" t="b">
        <f t="shared" si="111"/>
        <v>0</v>
      </c>
      <c r="I324" t="b">
        <f t="shared" si="101"/>
        <v>0</v>
      </c>
      <c r="J324">
        <f t="shared" si="112"/>
        <v>0</v>
      </c>
      <c r="K324">
        <f t="shared" si="102"/>
        <v>0</v>
      </c>
      <c r="L324" t="b">
        <f t="shared" si="113"/>
        <v>0</v>
      </c>
      <c r="M324" t="b">
        <f t="shared" si="103"/>
        <v>0</v>
      </c>
      <c r="N324">
        <f t="shared" si="114"/>
        <v>0</v>
      </c>
      <c r="O324">
        <f t="shared" si="104"/>
        <v>3.0499999999999999E-2</v>
      </c>
      <c r="P324">
        <f t="shared" si="115"/>
        <v>5.4000000000000003E-3</v>
      </c>
      <c r="Q324">
        <f t="shared" si="105"/>
        <v>0.14649999999999999</v>
      </c>
      <c r="R324">
        <f t="shared" si="116"/>
        <v>0</v>
      </c>
      <c r="S324">
        <f t="shared" si="106"/>
        <v>0.31440000000000001</v>
      </c>
      <c r="T324">
        <f t="shared" si="117"/>
        <v>0.1542</v>
      </c>
      <c r="U324">
        <f t="shared" si="107"/>
        <v>0.98480000000000001</v>
      </c>
      <c r="V324" t="b">
        <f t="shared" si="118"/>
        <v>0</v>
      </c>
      <c r="W324" t="b">
        <f t="shared" si="108"/>
        <v>0</v>
      </c>
      <c r="X324">
        <f t="shared" si="119"/>
        <v>0.34000000357628002</v>
      </c>
      <c r="Y324">
        <f t="shared" si="109"/>
        <v>0</v>
      </c>
      <c r="Z324" t="b">
        <f t="shared" si="120"/>
        <v>0</v>
      </c>
      <c r="AA324" t="b">
        <f t="shared" si="110"/>
        <v>0</v>
      </c>
      <c r="AB324">
        <v>0</v>
      </c>
      <c r="AD324" s="1">
        <v>622</v>
      </c>
      <c r="AE324" t="e">
        <f>VLOOKUP($AD324,excitation!$A$1:$CV$577,MATCH(C$2,excitation!$A$1:$CV$1,0),0)</f>
        <v>#N/A</v>
      </c>
      <c r="AF324" t="e">
        <f>VLOOKUP($AD324,emission!$A$1:$CV$577,MATCH($C$2,emission!$A$1:$CV$1,0),0)</f>
        <v>#N/A</v>
      </c>
      <c r="AG324">
        <f>VLOOKUP($AD324,excitation!$A$1:$CV$577,MATCH(C$3,excitation!$A$1:$CV$1,0),0)</f>
        <v>0</v>
      </c>
      <c r="AH324">
        <f>VLOOKUP($AD324,emission!$A$1:$CV$577,MATCH($C$3,emission!$A$1:$CV$1,0),0)</f>
        <v>0</v>
      </c>
      <c r="AI324" t="e">
        <f>VLOOKUP($AD324,excitation!$A$1:$CV$577,MATCH(C$4,excitation!$A$1:$CV$1,0),0)</f>
        <v>#N/A</v>
      </c>
      <c r="AJ324" t="e">
        <f>VLOOKUP($AD324,emission!$A$1:$CV$577,MATCH($C$4,emission!$A$1:$CV$1,0),0)</f>
        <v>#N/A</v>
      </c>
      <c r="AK324">
        <f>VLOOKUP($AD324,excitation!$A$1:$CV$577,MATCH(C$5,excitation!$A$1:$CV$1,0),0)</f>
        <v>0</v>
      </c>
      <c r="AL324">
        <f>VLOOKUP($AD324,emission!$A$1:$CV$577,MATCH($C$5,emission!$A$1:$CV$1,0),0)</f>
        <v>3.0499999999999999E-2</v>
      </c>
      <c r="AM324">
        <f>VLOOKUP($AD324,excitation!$A$1:$CV$577,MATCH(C$6,excitation!$A$1:$CV$1,0),0)</f>
        <v>5.4000000000000003E-3</v>
      </c>
      <c r="AN324">
        <f>VLOOKUP($AD324,emission!$A$1:$CV$577,MATCH($C$6,emission!$A$1:$CV$1,0),0)</f>
        <v>0.14649999999999999</v>
      </c>
      <c r="AO324">
        <f>VLOOKUP($AD324,excitation!$A$1:$CV$577,MATCH(C$7,excitation!$A$1:$CV$1,0),0)</f>
        <v>0</v>
      </c>
      <c r="AP324">
        <f>VLOOKUP($AD324,emission!$A$1:$CV$577,MATCH($C$7,emission!$A$1:$CV$1,0),0)</f>
        <v>0.31440000000000001</v>
      </c>
      <c r="AQ324">
        <f>VLOOKUP($AD324,excitation!$A$1:$CV$577,MATCH(C$8,excitation!$A$1:$CV$1,0),0)</f>
        <v>0.1542</v>
      </c>
      <c r="AR324">
        <f>VLOOKUP($AD324,emission!$A$1:$CV$577,MATCH($C$8,emission!$A$1:$CV$1,0),0)</f>
        <v>0.98480000000000001</v>
      </c>
      <c r="AS324" t="e">
        <f>VLOOKUP($AD324,excitation!$A$1:$CV$577,MATCH(C$9,excitation!$A$1:$CV$1,0),0)</f>
        <v>#N/A</v>
      </c>
      <c r="AT324" t="e">
        <f>VLOOKUP($AD324,emission!$A$1:$CV$577,MATCH($C$9,emission!$A$1:$CV$1,0),0)</f>
        <v>#N/A</v>
      </c>
      <c r="AU324">
        <f>VLOOKUP($AD324,excitation!$A$1:$CV$577,MATCH(C$10,excitation!$A$1:$CV$1,0),0)</f>
        <v>0.34000000357628002</v>
      </c>
      <c r="AV324">
        <f>VLOOKUP($AD324,emission!$A$1:$CV$577,MATCH($C$10,emission!$A$1:$CV$1,0),0)</f>
        <v>0</v>
      </c>
      <c r="AW324" t="e">
        <f>VLOOKUP($AD324,excitation!$A$1:$CV$577,MATCH(C$11,excitation!$A$1:$CV$1,0),0)</f>
        <v>#N/A</v>
      </c>
      <c r="AX324" t="e">
        <f>VLOOKUP($AD324,emission!$A$1:$CV$577,MATCH($C$11,emission!$A$1:$CV$1,0),0)</f>
        <v>#N/A</v>
      </c>
    </row>
    <row r="325" spans="7:50" x14ac:dyDescent="0.25">
      <c r="G325">
        <v>623</v>
      </c>
      <c r="H325" t="b">
        <f t="shared" si="111"/>
        <v>0</v>
      </c>
      <c r="I325" t="b">
        <f t="shared" si="101"/>
        <v>0</v>
      </c>
      <c r="J325">
        <f t="shared" si="112"/>
        <v>0</v>
      </c>
      <c r="K325">
        <f t="shared" si="102"/>
        <v>0</v>
      </c>
      <c r="L325" t="b">
        <f t="shared" si="113"/>
        <v>0</v>
      </c>
      <c r="M325" t="b">
        <f t="shared" si="103"/>
        <v>0</v>
      </c>
      <c r="N325">
        <f t="shared" si="114"/>
        <v>0</v>
      </c>
      <c r="O325">
        <f t="shared" si="104"/>
        <v>2.9000000000000001E-2</v>
      </c>
      <c r="P325">
        <f t="shared" si="115"/>
        <v>5.7000000000000002E-3</v>
      </c>
      <c r="Q325">
        <f t="shared" si="105"/>
        <v>0.1404</v>
      </c>
      <c r="R325">
        <f t="shared" si="116"/>
        <v>0</v>
      </c>
      <c r="S325">
        <f t="shared" si="106"/>
        <v>0.30599999999999999</v>
      </c>
      <c r="T325">
        <f t="shared" si="117"/>
        <v>0.1386</v>
      </c>
      <c r="U325">
        <f t="shared" si="107"/>
        <v>0.97619999999999996</v>
      </c>
      <c r="V325" t="b">
        <f t="shared" si="118"/>
        <v>0</v>
      </c>
      <c r="W325" t="b">
        <f t="shared" si="108"/>
        <v>0</v>
      </c>
      <c r="X325">
        <f t="shared" si="119"/>
        <v>0.34999999403954002</v>
      </c>
      <c r="Y325">
        <f t="shared" si="109"/>
        <v>0</v>
      </c>
      <c r="Z325" t="b">
        <f t="shared" si="120"/>
        <v>0</v>
      </c>
      <c r="AA325" t="b">
        <f t="shared" si="110"/>
        <v>0</v>
      </c>
      <c r="AB325">
        <v>0</v>
      </c>
      <c r="AD325" s="1">
        <v>623</v>
      </c>
      <c r="AE325" t="e">
        <f>VLOOKUP($AD325,excitation!$A$1:$CV$577,MATCH(C$2,excitation!$A$1:$CV$1,0),0)</f>
        <v>#N/A</v>
      </c>
      <c r="AF325" t="e">
        <f>VLOOKUP($AD325,emission!$A$1:$CV$577,MATCH($C$2,emission!$A$1:$CV$1,0),0)</f>
        <v>#N/A</v>
      </c>
      <c r="AG325">
        <f>VLOOKUP($AD325,excitation!$A$1:$CV$577,MATCH(C$3,excitation!$A$1:$CV$1,0),0)</f>
        <v>0</v>
      </c>
      <c r="AH325">
        <f>VLOOKUP($AD325,emission!$A$1:$CV$577,MATCH($C$3,emission!$A$1:$CV$1,0),0)</f>
        <v>0</v>
      </c>
      <c r="AI325" t="e">
        <f>VLOOKUP($AD325,excitation!$A$1:$CV$577,MATCH(C$4,excitation!$A$1:$CV$1,0),0)</f>
        <v>#N/A</v>
      </c>
      <c r="AJ325" t="e">
        <f>VLOOKUP($AD325,emission!$A$1:$CV$577,MATCH($C$4,emission!$A$1:$CV$1,0),0)</f>
        <v>#N/A</v>
      </c>
      <c r="AK325">
        <f>VLOOKUP($AD325,excitation!$A$1:$CV$577,MATCH(C$5,excitation!$A$1:$CV$1,0),0)</f>
        <v>0</v>
      </c>
      <c r="AL325">
        <f>VLOOKUP($AD325,emission!$A$1:$CV$577,MATCH($C$5,emission!$A$1:$CV$1,0),0)</f>
        <v>2.9000000000000001E-2</v>
      </c>
      <c r="AM325">
        <f>VLOOKUP($AD325,excitation!$A$1:$CV$577,MATCH(C$6,excitation!$A$1:$CV$1,0),0)</f>
        <v>5.7000000000000002E-3</v>
      </c>
      <c r="AN325">
        <f>VLOOKUP($AD325,emission!$A$1:$CV$577,MATCH($C$6,emission!$A$1:$CV$1,0),0)</f>
        <v>0.1404</v>
      </c>
      <c r="AO325">
        <f>VLOOKUP($AD325,excitation!$A$1:$CV$577,MATCH(C$7,excitation!$A$1:$CV$1,0),0)</f>
        <v>0</v>
      </c>
      <c r="AP325">
        <f>VLOOKUP($AD325,emission!$A$1:$CV$577,MATCH($C$7,emission!$A$1:$CV$1,0),0)</f>
        <v>0.30599999999999999</v>
      </c>
      <c r="AQ325">
        <f>VLOOKUP($AD325,excitation!$A$1:$CV$577,MATCH(C$8,excitation!$A$1:$CV$1,0),0)</f>
        <v>0.1386</v>
      </c>
      <c r="AR325">
        <f>VLOOKUP($AD325,emission!$A$1:$CV$577,MATCH($C$8,emission!$A$1:$CV$1,0),0)</f>
        <v>0.97619999999999996</v>
      </c>
      <c r="AS325" t="e">
        <f>VLOOKUP($AD325,excitation!$A$1:$CV$577,MATCH(C$9,excitation!$A$1:$CV$1,0),0)</f>
        <v>#N/A</v>
      </c>
      <c r="AT325" t="e">
        <f>VLOOKUP($AD325,emission!$A$1:$CV$577,MATCH($C$9,emission!$A$1:$CV$1,0),0)</f>
        <v>#N/A</v>
      </c>
      <c r="AU325">
        <f>VLOOKUP($AD325,excitation!$A$1:$CV$577,MATCH(C$10,excitation!$A$1:$CV$1,0),0)</f>
        <v>0.34999999403954002</v>
      </c>
      <c r="AV325">
        <f>VLOOKUP($AD325,emission!$A$1:$CV$577,MATCH($C$10,emission!$A$1:$CV$1,0),0)</f>
        <v>0</v>
      </c>
      <c r="AW325" t="e">
        <f>VLOOKUP($AD325,excitation!$A$1:$CV$577,MATCH(C$11,excitation!$A$1:$CV$1,0),0)</f>
        <v>#N/A</v>
      </c>
      <c r="AX325" t="e">
        <f>VLOOKUP($AD325,emission!$A$1:$CV$577,MATCH($C$11,emission!$A$1:$CV$1,0),0)</f>
        <v>#N/A</v>
      </c>
    </row>
    <row r="326" spans="7:50" x14ac:dyDescent="0.25">
      <c r="G326">
        <v>624</v>
      </c>
      <c r="H326" t="b">
        <f t="shared" si="111"/>
        <v>0</v>
      </c>
      <c r="I326" t="b">
        <f t="shared" si="101"/>
        <v>0</v>
      </c>
      <c r="J326">
        <f t="shared" si="112"/>
        <v>0</v>
      </c>
      <c r="K326">
        <f t="shared" si="102"/>
        <v>0</v>
      </c>
      <c r="L326" t="b">
        <f t="shared" si="113"/>
        <v>0</v>
      </c>
      <c r="M326" t="b">
        <f t="shared" si="103"/>
        <v>0</v>
      </c>
      <c r="N326">
        <f t="shared" si="114"/>
        <v>0</v>
      </c>
      <c r="O326">
        <f t="shared" si="104"/>
        <v>2.7900000000000001E-2</v>
      </c>
      <c r="P326">
        <f t="shared" si="115"/>
        <v>5.7000000000000002E-3</v>
      </c>
      <c r="Q326">
        <f t="shared" si="105"/>
        <v>0.1356</v>
      </c>
      <c r="R326">
        <f t="shared" si="116"/>
        <v>0</v>
      </c>
      <c r="S326">
        <f t="shared" si="106"/>
        <v>0.29089999999999999</v>
      </c>
      <c r="T326">
        <f t="shared" si="117"/>
        <v>0.1244</v>
      </c>
      <c r="U326">
        <f t="shared" si="107"/>
        <v>0.96809999999999996</v>
      </c>
      <c r="V326" t="b">
        <f t="shared" si="118"/>
        <v>0</v>
      </c>
      <c r="W326" t="b">
        <f t="shared" si="108"/>
        <v>0</v>
      </c>
      <c r="X326">
        <f t="shared" si="119"/>
        <v>0.36000001430511003</v>
      </c>
      <c r="Y326">
        <f t="shared" si="109"/>
        <v>0</v>
      </c>
      <c r="Z326" t="b">
        <f t="shared" si="120"/>
        <v>0</v>
      </c>
      <c r="AA326" t="b">
        <f t="shared" si="110"/>
        <v>0</v>
      </c>
      <c r="AB326">
        <v>0</v>
      </c>
      <c r="AD326" s="1">
        <v>624</v>
      </c>
      <c r="AE326" t="e">
        <f>VLOOKUP($AD326,excitation!$A$1:$CV$577,MATCH(C$2,excitation!$A$1:$CV$1,0),0)</f>
        <v>#N/A</v>
      </c>
      <c r="AF326" t="e">
        <f>VLOOKUP($AD326,emission!$A$1:$CV$577,MATCH($C$2,emission!$A$1:$CV$1,0),0)</f>
        <v>#N/A</v>
      </c>
      <c r="AG326">
        <f>VLOOKUP($AD326,excitation!$A$1:$CV$577,MATCH(C$3,excitation!$A$1:$CV$1,0),0)</f>
        <v>0</v>
      </c>
      <c r="AH326">
        <f>VLOOKUP($AD326,emission!$A$1:$CV$577,MATCH($C$3,emission!$A$1:$CV$1,0),0)</f>
        <v>0</v>
      </c>
      <c r="AI326" t="e">
        <f>VLOOKUP($AD326,excitation!$A$1:$CV$577,MATCH(C$4,excitation!$A$1:$CV$1,0),0)</f>
        <v>#N/A</v>
      </c>
      <c r="AJ326" t="e">
        <f>VLOOKUP($AD326,emission!$A$1:$CV$577,MATCH($C$4,emission!$A$1:$CV$1,0),0)</f>
        <v>#N/A</v>
      </c>
      <c r="AK326">
        <f>VLOOKUP($AD326,excitation!$A$1:$CV$577,MATCH(C$5,excitation!$A$1:$CV$1,0),0)</f>
        <v>0</v>
      </c>
      <c r="AL326">
        <f>VLOOKUP($AD326,emission!$A$1:$CV$577,MATCH($C$5,emission!$A$1:$CV$1,0),0)</f>
        <v>2.7900000000000001E-2</v>
      </c>
      <c r="AM326">
        <f>VLOOKUP($AD326,excitation!$A$1:$CV$577,MATCH(C$6,excitation!$A$1:$CV$1,0),0)</f>
        <v>5.7000000000000002E-3</v>
      </c>
      <c r="AN326">
        <f>VLOOKUP($AD326,emission!$A$1:$CV$577,MATCH($C$6,emission!$A$1:$CV$1,0),0)</f>
        <v>0.1356</v>
      </c>
      <c r="AO326">
        <f>VLOOKUP($AD326,excitation!$A$1:$CV$577,MATCH(C$7,excitation!$A$1:$CV$1,0),0)</f>
        <v>0</v>
      </c>
      <c r="AP326">
        <f>VLOOKUP($AD326,emission!$A$1:$CV$577,MATCH($C$7,emission!$A$1:$CV$1,0),0)</f>
        <v>0.29089999999999999</v>
      </c>
      <c r="AQ326">
        <f>VLOOKUP($AD326,excitation!$A$1:$CV$577,MATCH(C$8,excitation!$A$1:$CV$1,0),0)</f>
        <v>0.1244</v>
      </c>
      <c r="AR326">
        <f>VLOOKUP($AD326,emission!$A$1:$CV$577,MATCH($C$8,emission!$A$1:$CV$1,0),0)</f>
        <v>0.96809999999999996</v>
      </c>
      <c r="AS326" t="e">
        <f>VLOOKUP($AD326,excitation!$A$1:$CV$577,MATCH(C$9,excitation!$A$1:$CV$1,0),0)</f>
        <v>#N/A</v>
      </c>
      <c r="AT326" t="e">
        <f>VLOOKUP($AD326,emission!$A$1:$CV$577,MATCH($C$9,emission!$A$1:$CV$1,0),0)</f>
        <v>#N/A</v>
      </c>
      <c r="AU326">
        <f>VLOOKUP($AD326,excitation!$A$1:$CV$577,MATCH(C$10,excitation!$A$1:$CV$1,0),0)</f>
        <v>0.36000001430511003</v>
      </c>
      <c r="AV326">
        <f>VLOOKUP($AD326,emission!$A$1:$CV$577,MATCH($C$10,emission!$A$1:$CV$1,0),0)</f>
        <v>0</v>
      </c>
      <c r="AW326" t="e">
        <f>VLOOKUP($AD326,excitation!$A$1:$CV$577,MATCH(C$11,excitation!$A$1:$CV$1,0),0)</f>
        <v>#N/A</v>
      </c>
      <c r="AX326" t="e">
        <f>VLOOKUP($AD326,emission!$A$1:$CV$577,MATCH($C$11,emission!$A$1:$CV$1,0),0)</f>
        <v>#N/A</v>
      </c>
    </row>
    <row r="327" spans="7:50" x14ac:dyDescent="0.25">
      <c r="G327">
        <v>625</v>
      </c>
      <c r="H327" t="b">
        <f t="shared" si="111"/>
        <v>0</v>
      </c>
      <c r="I327" t="b">
        <f t="shared" si="101"/>
        <v>0</v>
      </c>
      <c r="J327">
        <f t="shared" si="112"/>
        <v>0</v>
      </c>
      <c r="K327">
        <f t="shared" si="102"/>
        <v>0</v>
      </c>
      <c r="L327" t="b">
        <f t="shared" si="113"/>
        <v>0</v>
      </c>
      <c r="M327" t="b">
        <f t="shared" si="103"/>
        <v>0</v>
      </c>
      <c r="N327">
        <f t="shared" si="114"/>
        <v>0</v>
      </c>
      <c r="O327">
        <f t="shared" si="104"/>
        <v>2.69E-2</v>
      </c>
      <c r="P327">
        <f t="shared" si="115"/>
        <v>5.5999999999999999E-3</v>
      </c>
      <c r="Q327">
        <f t="shared" si="105"/>
        <v>0.12939999999999999</v>
      </c>
      <c r="R327">
        <f t="shared" si="116"/>
        <v>0</v>
      </c>
      <c r="S327">
        <f t="shared" si="106"/>
        <v>0.2893</v>
      </c>
      <c r="T327">
        <f t="shared" si="117"/>
        <v>0.1115</v>
      </c>
      <c r="U327">
        <f t="shared" si="107"/>
        <v>0.95330000000000004</v>
      </c>
      <c r="V327" t="b">
        <f t="shared" si="118"/>
        <v>0</v>
      </c>
      <c r="W327" t="b">
        <f t="shared" si="108"/>
        <v>0</v>
      </c>
      <c r="X327">
        <f t="shared" si="119"/>
        <v>0.37000000476837003</v>
      </c>
      <c r="Y327">
        <f t="shared" si="109"/>
        <v>0</v>
      </c>
      <c r="Z327" t="b">
        <f t="shared" si="120"/>
        <v>0</v>
      </c>
      <c r="AA327" t="b">
        <f t="shared" si="110"/>
        <v>0</v>
      </c>
      <c r="AB327">
        <v>0</v>
      </c>
      <c r="AD327" s="1">
        <v>625</v>
      </c>
      <c r="AE327" t="e">
        <f>VLOOKUP($AD327,excitation!$A$1:$CV$577,MATCH(C$2,excitation!$A$1:$CV$1,0),0)</f>
        <v>#N/A</v>
      </c>
      <c r="AF327" t="e">
        <f>VLOOKUP($AD327,emission!$A$1:$CV$577,MATCH($C$2,emission!$A$1:$CV$1,0),0)</f>
        <v>#N/A</v>
      </c>
      <c r="AG327">
        <f>VLOOKUP($AD327,excitation!$A$1:$CV$577,MATCH(C$3,excitation!$A$1:$CV$1,0),0)</f>
        <v>0</v>
      </c>
      <c r="AH327">
        <f>VLOOKUP($AD327,emission!$A$1:$CV$577,MATCH($C$3,emission!$A$1:$CV$1,0),0)</f>
        <v>0</v>
      </c>
      <c r="AI327" t="e">
        <f>VLOOKUP($AD327,excitation!$A$1:$CV$577,MATCH(C$4,excitation!$A$1:$CV$1,0),0)</f>
        <v>#N/A</v>
      </c>
      <c r="AJ327" t="e">
        <f>VLOOKUP($AD327,emission!$A$1:$CV$577,MATCH($C$4,emission!$A$1:$CV$1,0),0)</f>
        <v>#N/A</v>
      </c>
      <c r="AK327">
        <f>VLOOKUP($AD327,excitation!$A$1:$CV$577,MATCH(C$5,excitation!$A$1:$CV$1,0),0)</f>
        <v>0</v>
      </c>
      <c r="AL327">
        <f>VLOOKUP($AD327,emission!$A$1:$CV$577,MATCH($C$5,emission!$A$1:$CV$1,0),0)</f>
        <v>2.69E-2</v>
      </c>
      <c r="AM327">
        <f>VLOOKUP($AD327,excitation!$A$1:$CV$577,MATCH(C$6,excitation!$A$1:$CV$1,0),0)</f>
        <v>5.5999999999999999E-3</v>
      </c>
      <c r="AN327">
        <f>VLOOKUP($AD327,emission!$A$1:$CV$577,MATCH($C$6,emission!$A$1:$CV$1,0),0)</f>
        <v>0.12939999999999999</v>
      </c>
      <c r="AO327">
        <f>VLOOKUP($AD327,excitation!$A$1:$CV$577,MATCH(C$7,excitation!$A$1:$CV$1,0),0)</f>
        <v>0</v>
      </c>
      <c r="AP327">
        <f>VLOOKUP($AD327,emission!$A$1:$CV$577,MATCH($C$7,emission!$A$1:$CV$1,0),0)</f>
        <v>0.2893</v>
      </c>
      <c r="AQ327">
        <f>VLOOKUP($AD327,excitation!$A$1:$CV$577,MATCH(C$8,excitation!$A$1:$CV$1,0),0)</f>
        <v>0.1115</v>
      </c>
      <c r="AR327">
        <f>VLOOKUP($AD327,emission!$A$1:$CV$577,MATCH($C$8,emission!$A$1:$CV$1,0),0)</f>
        <v>0.95330000000000004</v>
      </c>
      <c r="AS327" t="e">
        <f>VLOOKUP($AD327,excitation!$A$1:$CV$577,MATCH(C$9,excitation!$A$1:$CV$1,0),0)</f>
        <v>#N/A</v>
      </c>
      <c r="AT327" t="e">
        <f>VLOOKUP($AD327,emission!$A$1:$CV$577,MATCH($C$9,emission!$A$1:$CV$1,0),0)</f>
        <v>#N/A</v>
      </c>
      <c r="AU327">
        <f>VLOOKUP($AD327,excitation!$A$1:$CV$577,MATCH(C$10,excitation!$A$1:$CV$1,0),0)</f>
        <v>0.37000000476837003</v>
      </c>
      <c r="AV327">
        <f>VLOOKUP($AD327,emission!$A$1:$CV$577,MATCH($C$10,emission!$A$1:$CV$1,0),0)</f>
        <v>0</v>
      </c>
      <c r="AW327" t="e">
        <f>VLOOKUP($AD327,excitation!$A$1:$CV$577,MATCH(C$11,excitation!$A$1:$CV$1,0),0)</f>
        <v>#N/A</v>
      </c>
      <c r="AX327" t="e">
        <f>VLOOKUP($AD327,emission!$A$1:$CV$577,MATCH($C$11,emission!$A$1:$CV$1,0),0)</f>
        <v>#N/A</v>
      </c>
    </row>
    <row r="328" spans="7:50" x14ac:dyDescent="0.25">
      <c r="G328">
        <v>626</v>
      </c>
      <c r="H328" t="b">
        <f t="shared" si="111"/>
        <v>0</v>
      </c>
      <c r="I328" t="b">
        <f t="shared" si="101"/>
        <v>0</v>
      </c>
      <c r="J328">
        <f t="shared" si="112"/>
        <v>0</v>
      </c>
      <c r="K328">
        <f t="shared" si="102"/>
        <v>0</v>
      </c>
      <c r="L328" t="b">
        <f t="shared" si="113"/>
        <v>0</v>
      </c>
      <c r="M328" t="b">
        <f t="shared" si="103"/>
        <v>0</v>
      </c>
      <c r="N328">
        <f t="shared" si="114"/>
        <v>0</v>
      </c>
      <c r="O328">
        <f t="shared" si="104"/>
        <v>2.5899999999999999E-2</v>
      </c>
      <c r="P328">
        <f t="shared" si="115"/>
        <v>5.7000000000000002E-3</v>
      </c>
      <c r="Q328">
        <f t="shared" si="105"/>
        <v>0.1249</v>
      </c>
      <c r="R328">
        <f t="shared" si="116"/>
        <v>0</v>
      </c>
      <c r="S328">
        <f t="shared" si="106"/>
        <v>0.27339999999999998</v>
      </c>
      <c r="T328">
        <f t="shared" si="117"/>
        <v>0.1002</v>
      </c>
      <c r="U328">
        <f t="shared" si="107"/>
        <v>0.93430000000000002</v>
      </c>
      <c r="V328" t="b">
        <f t="shared" si="118"/>
        <v>0</v>
      </c>
      <c r="W328" t="b">
        <f t="shared" si="108"/>
        <v>0</v>
      </c>
      <c r="X328">
        <f t="shared" si="119"/>
        <v>0.38999998569488997</v>
      </c>
      <c r="Y328">
        <f t="shared" si="109"/>
        <v>0</v>
      </c>
      <c r="Z328" t="b">
        <f t="shared" si="120"/>
        <v>0</v>
      </c>
      <c r="AA328" t="b">
        <f t="shared" si="110"/>
        <v>0</v>
      </c>
      <c r="AB328">
        <v>0</v>
      </c>
      <c r="AD328" s="1">
        <v>626</v>
      </c>
      <c r="AE328" t="e">
        <f>VLOOKUP($AD328,excitation!$A$1:$CV$577,MATCH(C$2,excitation!$A$1:$CV$1,0),0)</f>
        <v>#N/A</v>
      </c>
      <c r="AF328" t="e">
        <f>VLOOKUP($AD328,emission!$A$1:$CV$577,MATCH($C$2,emission!$A$1:$CV$1,0),0)</f>
        <v>#N/A</v>
      </c>
      <c r="AG328">
        <f>VLOOKUP($AD328,excitation!$A$1:$CV$577,MATCH(C$3,excitation!$A$1:$CV$1,0),0)</f>
        <v>0</v>
      </c>
      <c r="AH328">
        <f>VLOOKUP($AD328,emission!$A$1:$CV$577,MATCH($C$3,emission!$A$1:$CV$1,0),0)</f>
        <v>0</v>
      </c>
      <c r="AI328" t="e">
        <f>VLOOKUP($AD328,excitation!$A$1:$CV$577,MATCH(C$4,excitation!$A$1:$CV$1,0),0)</f>
        <v>#N/A</v>
      </c>
      <c r="AJ328" t="e">
        <f>VLOOKUP($AD328,emission!$A$1:$CV$577,MATCH($C$4,emission!$A$1:$CV$1,0),0)</f>
        <v>#N/A</v>
      </c>
      <c r="AK328">
        <f>VLOOKUP($AD328,excitation!$A$1:$CV$577,MATCH(C$5,excitation!$A$1:$CV$1,0),0)</f>
        <v>0</v>
      </c>
      <c r="AL328">
        <f>VLOOKUP($AD328,emission!$A$1:$CV$577,MATCH($C$5,emission!$A$1:$CV$1,0),0)</f>
        <v>2.5899999999999999E-2</v>
      </c>
      <c r="AM328">
        <f>VLOOKUP($AD328,excitation!$A$1:$CV$577,MATCH(C$6,excitation!$A$1:$CV$1,0),0)</f>
        <v>5.7000000000000002E-3</v>
      </c>
      <c r="AN328">
        <f>VLOOKUP($AD328,emission!$A$1:$CV$577,MATCH($C$6,emission!$A$1:$CV$1,0),0)</f>
        <v>0.1249</v>
      </c>
      <c r="AO328">
        <f>VLOOKUP($AD328,excitation!$A$1:$CV$577,MATCH(C$7,excitation!$A$1:$CV$1,0),0)</f>
        <v>0</v>
      </c>
      <c r="AP328">
        <f>VLOOKUP($AD328,emission!$A$1:$CV$577,MATCH($C$7,emission!$A$1:$CV$1,0),0)</f>
        <v>0.27339999999999998</v>
      </c>
      <c r="AQ328">
        <f>VLOOKUP($AD328,excitation!$A$1:$CV$577,MATCH(C$8,excitation!$A$1:$CV$1,0),0)</f>
        <v>0.1002</v>
      </c>
      <c r="AR328">
        <f>VLOOKUP($AD328,emission!$A$1:$CV$577,MATCH($C$8,emission!$A$1:$CV$1,0),0)</f>
        <v>0.93430000000000002</v>
      </c>
      <c r="AS328" t="e">
        <f>VLOOKUP($AD328,excitation!$A$1:$CV$577,MATCH(C$9,excitation!$A$1:$CV$1,0),0)</f>
        <v>#N/A</v>
      </c>
      <c r="AT328" t="e">
        <f>VLOOKUP($AD328,emission!$A$1:$CV$577,MATCH($C$9,emission!$A$1:$CV$1,0),0)</f>
        <v>#N/A</v>
      </c>
      <c r="AU328">
        <f>VLOOKUP($AD328,excitation!$A$1:$CV$577,MATCH(C$10,excitation!$A$1:$CV$1,0),0)</f>
        <v>0.38999998569488997</v>
      </c>
      <c r="AV328">
        <f>VLOOKUP($AD328,emission!$A$1:$CV$577,MATCH($C$10,emission!$A$1:$CV$1,0),0)</f>
        <v>0</v>
      </c>
      <c r="AW328" t="e">
        <f>VLOOKUP($AD328,excitation!$A$1:$CV$577,MATCH(C$11,excitation!$A$1:$CV$1,0),0)</f>
        <v>#N/A</v>
      </c>
      <c r="AX328" t="e">
        <f>VLOOKUP($AD328,emission!$A$1:$CV$577,MATCH($C$11,emission!$A$1:$CV$1,0),0)</f>
        <v>#N/A</v>
      </c>
    </row>
    <row r="329" spans="7:50" x14ac:dyDescent="0.25">
      <c r="G329">
        <v>627</v>
      </c>
      <c r="H329" t="b">
        <f t="shared" si="111"/>
        <v>0</v>
      </c>
      <c r="I329" t="b">
        <f t="shared" si="101"/>
        <v>0</v>
      </c>
      <c r="J329">
        <f t="shared" si="112"/>
        <v>0</v>
      </c>
      <c r="K329">
        <f t="shared" si="102"/>
        <v>0</v>
      </c>
      <c r="L329" t="b">
        <f t="shared" si="113"/>
        <v>0</v>
      </c>
      <c r="M329" t="b">
        <f t="shared" si="103"/>
        <v>0</v>
      </c>
      <c r="N329">
        <f t="shared" si="114"/>
        <v>0</v>
      </c>
      <c r="O329">
        <f t="shared" si="104"/>
        <v>2.4400000000000002E-2</v>
      </c>
      <c r="P329">
        <f t="shared" si="115"/>
        <v>5.7000000000000002E-3</v>
      </c>
      <c r="Q329">
        <f t="shared" si="105"/>
        <v>0.1221</v>
      </c>
      <c r="R329">
        <f t="shared" si="116"/>
        <v>0</v>
      </c>
      <c r="S329">
        <f t="shared" si="106"/>
        <v>0.26429999999999998</v>
      </c>
      <c r="T329">
        <f t="shared" si="117"/>
        <v>9.0899999999999995E-2</v>
      </c>
      <c r="U329">
        <f t="shared" si="107"/>
        <v>0.91769999999999996</v>
      </c>
      <c r="V329" t="b">
        <f t="shared" si="118"/>
        <v>0</v>
      </c>
      <c r="W329" t="b">
        <f t="shared" si="108"/>
        <v>0</v>
      </c>
      <c r="X329">
        <f t="shared" si="119"/>
        <v>0.40000000596045998</v>
      </c>
      <c r="Y329">
        <f t="shared" si="109"/>
        <v>0</v>
      </c>
      <c r="Z329" t="b">
        <f t="shared" si="120"/>
        <v>0</v>
      </c>
      <c r="AA329" t="b">
        <f t="shared" si="110"/>
        <v>0</v>
      </c>
      <c r="AB329">
        <v>0</v>
      </c>
      <c r="AD329" s="1">
        <v>627</v>
      </c>
      <c r="AE329" t="e">
        <f>VLOOKUP($AD329,excitation!$A$1:$CV$577,MATCH(C$2,excitation!$A$1:$CV$1,0),0)</f>
        <v>#N/A</v>
      </c>
      <c r="AF329" t="e">
        <f>VLOOKUP($AD329,emission!$A$1:$CV$577,MATCH($C$2,emission!$A$1:$CV$1,0),0)</f>
        <v>#N/A</v>
      </c>
      <c r="AG329">
        <f>VLOOKUP($AD329,excitation!$A$1:$CV$577,MATCH(C$3,excitation!$A$1:$CV$1,0),0)</f>
        <v>0</v>
      </c>
      <c r="AH329">
        <f>VLOOKUP($AD329,emission!$A$1:$CV$577,MATCH($C$3,emission!$A$1:$CV$1,0),0)</f>
        <v>0</v>
      </c>
      <c r="AI329" t="e">
        <f>VLOOKUP($AD329,excitation!$A$1:$CV$577,MATCH(C$4,excitation!$A$1:$CV$1,0),0)</f>
        <v>#N/A</v>
      </c>
      <c r="AJ329" t="e">
        <f>VLOOKUP($AD329,emission!$A$1:$CV$577,MATCH($C$4,emission!$A$1:$CV$1,0),0)</f>
        <v>#N/A</v>
      </c>
      <c r="AK329">
        <f>VLOOKUP($AD329,excitation!$A$1:$CV$577,MATCH(C$5,excitation!$A$1:$CV$1,0),0)</f>
        <v>0</v>
      </c>
      <c r="AL329">
        <f>VLOOKUP($AD329,emission!$A$1:$CV$577,MATCH($C$5,emission!$A$1:$CV$1,0),0)</f>
        <v>2.4400000000000002E-2</v>
      </c>
      <c r="AM329">
        <f>VLOOKUP($AD329,excitation!$A$1:$CV$577,MATCH(C$6,excitation!$A$1:$CV$1,0),0)</f>
        <v>5.7000000000000002E-3</v>
      </c>
      <c r="AN329">
        <f>VLOOKUP($AD329,emission!$A$1:$CV$577,MATCH($C$6,emission!$A$1:$CV$1,0),0)</f>
        <v>0.1221</v>
      </c>
      <c r="AO329">
        <f>VLOOKUP($AD329,excitation!$A$1:$CV$577,MATCH(C$7,excitation!$A$1:$CV$1,0),0)</f>
        <v>0</v>
      </c>
      <c r="AP329">
        <f>VLOOKUP($AD329,emission!$A$1:$CV$577,MATCH($C$7,emission!$A$1:$CV$1,0),0)</f>
        <v>0.26429999999999998</v>
      </c>
      <c r="AQ329">
        <f>VLOOKUP($AD329,excitation!$A$1:$CV$577,MATCH(C$8,excitation!$A$1:$CV$1,0),0)</f>
        <v>9.0899999999999995E-2</v>
      </c>
      <c r="AR329">
        <f>VLOOKUP($AD329,emission!$A$1:$CV$577,MATCH($C$8,emission!$A$1:$CV$1,0),0)</f>
        <v>0.91769999999999996</v>
      </c>
      <c r="AS329" t="e">
        <f>VLOOKUP($AD329,excitation!$A$1:$CV$577,MATCH(C$9,excitation!$A$1:$CV$1,0),0)</f>
        <v>#N/A</v>
      </c>
      <c r="AT329" t="e">
        <f>VLOOKUP($AD329,emission!$A$1:$CV$577,MATCH($C$9,emission!$A$1:$CV$1,0),0)</f>
        <v>#N/A</v>
      </c>
      <c r="AU329">
        <f>VLOOKUP($AD329,excitation!$A$1:$CV$577,MATCH(C$10,excitation!$A$1:$CV$1,0),0)</f>
        <v>0.40000000596045998</v>
      </c>
      <c r="AV329">
        <f>VLOOKUP($AD329,emission!$A$1:$CV$577,MATCH($C$10,emission!$A$1:$CV$1,0),0)</f>
        <v>0</v>
      </c>
      <c r="AW329" t="e">
        <f>VLOOKUP($AD329,excitation!$A$1:$CV$577,MATCH(C$11,excitation!$A$1:$CV$1,0),0)</f>
        <v>#N/A</v>
      </c>
      <c r="AX329" t="e">
        <f>VLOOKUP($AD329,emission!$A$1:$CV$577,MATCH($C$11,emission!$A$1:$CV$1,0),0)</f>
        <v>#N/A</v>
      </c>
    </row>
    <row r="330" spans="7:50" x14ac:dyDescent="0.25">
      <c r="G330">
        <v>628</v>
      </c>
      <c r="H330" t="b">
        <f t="shared" si="111"/>
        <v>0</v>
      </c>
      <c r="I330" t="b">
        <f t="shared" si="101"/>
        <v>0</v>
      </c>
      <c r="J330">
        <f t="shared" si="112"/>
        <v>0</v>
      </c>
      <c r="K330">
        <f t="shared" si="102"/>
        <v>0</v>
      </c>
      <c r="L330" t="b">
        <f t="shared" si="113"/>
        <v>0</v>
      </c>
      <c r="M330" t="b">
        <f t="shared" si="103"/>
        <v>0</v>
      </c>
      <c r="N330">
        <f t="shared" si="114"/>
        <v>0</v>
      </c>
      <c r="O330">
        <f t="shared" si="104"/>
        <v>2.3900000000000001E-2</v>
      </c>
      <c r="P330">
        <f t="shared" si="115"/>
        <v>5.8999999999999999E-3</v>
      </c>
      <c r="Q330">
        <f t="shared" si="105"/>
        <v>0.1183</v>
      </c>
      <c r="R330">
        <f t="shared" si="116"/>
        <v>0</v>
      </c>
      <c r="S330">
        <f t="shared" si="106"/>
        <v>0.25459999999999999</v>
      </c>
      <c r="T330">
        <f t="shared" si="117"/>
        <v>8.0100000000000005E-2</v>
      </c>
      <c r="U330">
        <f t="shared" si="107"/>
        <v>0.89870000000000005</v>
      </c>
      <c r="V330" t="b">
        <f t="shared" si="118"/>
        <v>0</v>
      </c>
      <c r="W330" t="b">
        <f t="shared" si="108"/>
        <v>0</v>
      </c>
      <c r="X330">
        <f t="shared" si="119"/>
        <v>0.41999998688697998</v>
      </c>
      <c r="Y330">
        <f t="shared" si="109"/>
        <v>0</v>
      </c>
      <c r="Z330" t="b">
        <f t="shared" si="120"/>
        <v>0</v>
      </c>
      <c r="AA330" t="b">
        <f t="shared" si="110"/>
        <v>0</v>
      </c>
      <c r="AB330">
        <v>0</v>
      </c>
      <c r="AD330" s="1">
        <v>628</v>
      </c>
      <c r="AE330" t="e">
        <f>VLOOKUP($AD330,excitation!$A$1:$CV$577,MATCH(C$2,excitation!$A$1:$CV$1,0),0)</f>
        <v>#N/A</v>
      </c>
      <c r="AF330" t="e">
        <f>VLOOKUP($AD330,emission!$A$1:$CV$577,MATCH($C$2,emission!$A$1:$CV$1,0),0)</f>
        <v>#N/A</v>
      </c>
      <c r="AG330">
        <f>VLOOKUP($AD330,excitation!$A$1:$CV$577,MATCH(C$3,excitation!$A$1:$CV$1,0),0)</f>
        <v>0</v>
      </c>
      <c r="AH330">
        <f>VLOOKUP($AD330,emission!$A$1:$CV$577,MATCH($C$3,emission!$A$1:$CV$1,0),0)</f>
        <v>0</v>
      </c>
      <c r="AI330" t="e">
        <f>VLOOKUP($AD330,excitation!$A$1:$CV$577,MATCH(C$4,excitation!$A$1:$CV$1,0),0)</f>
        <v>#N/A</v>
      </c>
      <c r="AJ330" t="e">
        <f>VLOOKUP($AD330,emission!$A$1:$CV$577,MATCH($C$4,emission!$A$1:$CV$1,0),0)</f>
        <v>#N/A</v>
      </c>
      <c r="AK330">
        <f>VLOOKUP($AD330,excitation!$A$1:$CV$577,MATCH(C$5,excitation!$A$1:$CV$1,0),0)</f>
        <v>0</v>
      </c>
      <c r="AL330">
        <f>VLOOKUP($AD330,emission!$A$1:$CV$577,MATCH($C$5,emission!$A$1:$CV$1,0),0)</f>
        <v>2.3900000000000001E-2</v>
      </c>
      <c r="AM330">
        <f>VLOOKUP($AD330,excitation!$A$1:$CV$577,MATCH(C$6,excitation!$A$1:$CV$1,0),0)</f>
        <v>5.8999999999999999E-3</v>
      </c>
      <c r="AN330">
        <f>VLOOKUP($AD330,emission!$A$1:$CV$577,MATCH($C$6,emission!$A$1:$CV$1,0),0)</f>
        <v>0.1183</v>
      </c>
      <c r="AO330">
        <f>VLOOKUP($AD330,excitation!$A$1:$CV$577,MATCH(C$7,excitation!$A$1:$CV$1,0),0)</f>
        <v>0</v>
      </c>
      <c r="AP330">
        <f>VLOOKUP($AD330,emission!$A$1:$CV$577,MATCH($C$7,emission!$A$1:$CV$1,0),0)</f>
        <v>0.25459999999999999</v>
      </c>
      <c r="AQ330">
        <f>VLOOKUP($AD330,excitation!$A$1:$CV$577,MATCH(C$8,excitation!$A$1:$CV$1,0),0)</f>
        <v>8.0100000000000005E-2</v>
      </c>
      <c r="AR330">
        <f>VLOOKUP($AD330,emission!$A$1:$CV$577,MATCH($C$8,emission!$A$1:$CV$1,0),0)</f>
        <v>0.89870000000000005</v>
      </c>
      <c r="AS330" t="e">
        <f>VLOOKUP($AD330,excitation!$A$1:$CV$577,MATCH(C$9,excitation!$A$1:$CV$1,0),0)</f>
        <v>#N/A</v>
      </c>
      <c r="AT330" t="e">
        <f>VLOOKUP($AD330,emission!$A$1:$CV$577,MATCH($C$9,emission!$A$1:$CV$1,0),0)</f>
        <v>#N/A</v>
      </c>
      <c r="AU330">
        <f>VLOOKUP($AD330,excitation!$A$1:$CV$577,MATCH(C$10,excitation!$A$1:$CV$1,0),0)</f>
        <v>0.41999998688697998</v>
      </c>
      <c r="AV330">
        <f>VLOOKUP($AD330,emission!$A$1:$CV$577,MATCH($C$10,emission!$A$1:$CV$1,0),0)</f>
        <v>0</v>
      </c>
      <c r="AW330" t="e">
        <f>VLOOKUP($AD330,excitation!$A$1:$CV$577,MATCH(C$11,excitation!$A$1:$CV$1,0),0)</f>
        <v>#N/A</v>
      </c>
      <c r="AX330" t="e">
        <f>VLOOKUP($AD330,emission!$A$1:$CV$577,MATCH($C$11,emission!$A$1:$CV$1,0),0)</f>
        <v>#N/A</v>
      </c>
    </row>
    <row r="331" spans="7:50" x14ac:dyDescent="0.25">
      <c r="G331">
        <v>629</v>
      </c>
      <c r="H331" t="b">
        <f t="shared" si="111"/>
        <v>0</v>
      </c>
      <c r="I331" t="b">
        <f t="shared" si="101"/>
        <v>0</v>
      </c>
      <c r="J331">
        <f t="shared" si="112"/>
        <v>0</v>
      </c>
      <c r="K331">
        <f t="shared" si="102"/>
        <v>0</v>
      </c>
      <c r="L331" t="b">
        <f t="shared" si="113"/>
        <v>0</v>
      </c>
      <c r="M331" t="b">
        <f t="shared" si="103"/>
        <v>0</v>
      </c>
      <c r="N331">
        <f t="shared" si="114"/>
        <v>0</v>
      </c>
      <c r="O331">
        <f t="shared" si="104"/>
        <v>2.2800000000000001E-2</v>
      </c>
      <c r="P331">
        <f t="shared" si="115"/>
        <v>5.5999999999999999E-3</v>
      </c>
      <c r="Q331">
        <f t="shared" si="105"/>
        <v>0.1123</v>
      </c>
      <c r="R331">
        <f t="shared" si="116"/>
        <v>0</v>
      </c>
      <c r="S331">
        <f t="shared" si="106"/>
        <v>0.24279999999999999</v>
      </c>
      <c r="T331">
        <f t="shared" si="117"/>
        <v>7.2099999999999997E-2</v>
      </c>
      <c r="U331">
        <f t="shared" si="107"/>
        <v>0.88160000000000005</v>
      </c>
      <c r="V331" t="b">
        <f t="shared" si="118"/>
        <v>0</v>
      </c>
      <c r="W331" t="b">
        <f t="shared" si="108"/>
        <v>0</v>
      </c>
      <c r="X331">
        <f t="shared" si="119"/>
        <v>0.43999999761580999</v>
      </c>
      <c r="Y331">
        <f t="shared" si="109"/>
        <v>0</v>
      </c>
      <c r="Z331" t="b">
        <f t="shared" si="120"/>
        <v>0</v>
      </c>
      <c r="AA331" t="b">
        <f t="shared" si="110"/>
        <v>0</v>
      </c>
      <c r="AB331">
        <v>0</v>
      </c>
      <c r="AD331" s="1">
        <v>629</v>
      </c>
      <c r="AE331" t="e">
        <f>VLOOKUP($AD331,excitation!$A$1:$CV$577,MATCH(C$2,excitation!$A$1:$CV$1,0),0)</f>
        <v>#N/A</v>
      </c>
      <c r="AF331" t="e">
        <f>VLOOKUP($AD331,emission!$A$1:$CV$577,MATCH($C$2,emission!$A$1:$CV$1,0),0)</f>
        <v>#N/A</v>
      </c>
      <c r="AG331">
        <f>VLOOKUP($AD331,excitation!$A$1:$CV$577,MATCH(C$3,excitation!$A$1:$CV$1,0),0)</f>
        <v>0</v>
      </c>
      <c r="AH331">
        <f>VLOOKUP($AD331,emission!$A$1:$CV$577,MATCH($C$3,emission!$A$1:$CV$1,0),0)</f>
        <v>0</v>
      </c>
      <c r="AI331" t="e">
        <f>VLOOKUP($AD331,excitation!$A$1:$CV$577,MATCH(C$4,excitation!$A$1:$CV$1,0),0)</f>
        <v>#N/A</v>
      </c>
      <c r="AJ331" t="e">
        <f>VLOOKUP($AD331,emission!$A$1:$CV$577,MATCH($C$4,emission!$A$1:$CV$1,0),0)</f>
        <v>#N/A</v>
      </c>
      <c r="AK331">
        <f>VLOOKUP($AD331,excitation!$A$1:$CV$577,MATCH(C$5,excitation!$A$1:$CV$1,0),0)</f>
        <v>0</v>
      </c>
      <c r="AL331">
        <f>VLOOKUP($AD331,emission!$A$1:$CV$577,MATCH($C$5,emission!$A$1:$CV$1,0),0)</f>
        <v>2.2800000000000001E-2</v>
      </c>
      <c r="AM331">
        <f>VLOOKUP($AD331,excitation!$A$1:$CV$577,MATCH(C$6,excitation!$A$1:$CV$1,0),0)</f>
        <v>5.5999999999999999E-3</v>
      </c>
      <c r="AN331">
        <f>VLOOKUP($AD331,emission!$A$1:$CV$577,MATCH($C$6,emission!$A$1:$CV$1,0),0)</f>
        <v>0.1123</v>
      </c>
      <c r="AO331">
        <f>VLOOKUP($AD331,excitation!$A$1:$CV$577,MATCH(C$7,excitation!$A$1:$CV$1,0),0)</f>
        <v>0</v>
      </c>
      <c r="AP331">
        <f>VLOOKUP($AD331,emission!$A$1:$CV$577,MATCH($C$7,emission!$A$1:$CV$1,0),0)</f>
        <v>0.24279999999999999</v>
      </c>
      <c r="AQ331">
        <f>VLOOKUP($AD331,excitation!$A$1:$CV$577,MATCH(C$8,excitation!$A$1:$CV$1,0),0)</f>
        <v>7.2099999999999997E-2</v>
      </c>
      <c r="AR331">
        <f>VLOOKUP($AD331,emission!$A$1:$CV$577,MATCH($C$8,emission!$A$1:$CV$1,0),0)</f>
        <v>0.88160000000000005</v>
      </c>
      <c r="AS331" t="e">
        <f>VLOOKUP($AD331,excitation!$A$1:$CV$577,MATCH(C$9,excitation!$A$1:$CV$1,0),0)</f>
        <v>#N/A</v>
      </c>
      <c r="AT331" t="e">
        <f>VLOOKUP($AD331,emission!$A$1:$CV$577,MATCH($C$9,emission!$A$1:$CV$1,0),0)</f>
        <v>#N/A</v>
      </c>
      <c r="AU331">
        <f>VLOOKUP($AD331,excitation!$A$1:$CV$577,MATCH(C$10,excitation!$A$1:$CV$1,0),0)</f>
        <v>0.43999999761580999</v>
      </c>
      <c r="AV331">
        <f>VLOOKUP($AD331,emission!$A$1:$CV$577,MATCH($C$10,emission!$A$1:$CV$1,0),0)</f>
        <v>0</v>
      </c>
      <c r="AW331" t="e">
        <f>VLOOKUP($AD331,excitation!$A$1:$CV$577,MATCH(C$11,excitation!$A$1:$CV$1,0),0)</f>
        <v>#N/A</v>
      </c>
      <c r="AX331" t="e">
        <f>VLOOKUP($AD331,emission!$A$1:$CV$577,MATCH($C$11,emission!$A$1:$CV$1,0),0)</f>
        <v>#N/A</v>
      </c>
    </row>
    <row r="332" spans="7:50" x14ac:dyDescent="0.25">
      <c r="G332">
        <v>630</v>
      </c>
      <c r="H332" t="b">
        <f t="shared" si="111"/>
        <v>0</v>
      </c>
      <c r="I332" t="b">
        <f t="shared" si="101"/>
        <v>0</v>
      </c>
      <c r="J332">
        <f t="shared" si="112"/>
        <v>0</v>
      </c>
      <c r="K332">
        <f t="shared" si="102"/>
        <v>0</v>
      </c>
      <c r="L332" t="b">
        <f t="shared" si="113"/>
        <v>0</v>
      </c>
      <c r="M332" t="b">
        <f t="shared" si="103"/>
        <v>0</v>
      </c>
      <c r="N332">
        <f t="shared" si="114"/>
        <v>0</v>
      </c>
      <c r="O332">
        <f t="shared" si="104"/>
        <v>2.1700000000000001E-2</v>
      </c>
      <c r="P332">
        <f t="shared" si="115"/>
        <v>5.5999999999999999E-3</v>
      </c>
      <c r="Q332">
        <f t="shared" si="105"/>
        <v>0.1089</v>
      </c>
      <c r="R332">
        <f t="shared" si="116"/>
        <v>0</v>
      </c>
      <c r="S332">
        <f t="shared" si="106"/>
        <v>0.23430000000000001</v>
      </c>
      <c r="T332">
        <f t="shared" si="117"/>
        <v>6.6600000000000006E-2</v>
      </c>
      <c r="U332">
        <f t="shared" si="107"/>
        <v>0.85919999999999996</v>
      </c>
      <c r="V332" t="b">
        <f t="shared" si="118"/>
        <v>0</v>
      </c>
      <c r="W332" t="b">
        <f t="shared" si="108"/>
        <v>0</v>
      </c>
      <c r="X332">
        <f t="shared" si="119"/>
        <v>0.46000000834464999</v>
      </c>
      <c r="Y332">
        <f t="shared" si="109"/>
        <v>0</v>
      </c>
      <c r="Z332" t="b">
        <f t="shared" si="120"/>
        <v>0</v>
      </c>
      <c r="AA332" t="b">
        <f t="shared" si="110"/>
        <v>0</v>
      </c>
      <c r="AB332">
        <v>0</v>
      </c>
      <c r="AD332" s="1">
        <v>630</v>
      </c>
      <c r="AE332" t="e">
        <f>VLOOKUP($AD332,excitation!$A$1:$CV$577,MATCH(C$2,excitation!$A$1:$CV$1,0),0)</f>
        <v>#N/A</v>
      </c>
      <c r="AF332" t="e">
        <f>VLOOKUP($AD332,emission!$A$1:$CV$577,MATCH($C$2,emission!$A$1:$CV$1,0),0)</f>
        <v>#N/A</v>
      </c>
      <c r="AG332">
        <f>VLOOKUP($AD332,excitation!$A$1:$CV$577,MATCH(C$3,excitation!$A$1:$CV$1,0),0)</f>
        <v>0</v>
      </c>
      <c r="AH332">
        <f>VLOOKUP($AD332,emission!$A$1:$CV$577,MATCH($C$3,emission!$A$1:$CV$1,0),0)</f>
        <v>0</v>
      </c>
      <c r="AI332" t="e">
        <f>VLOOKUP($AD332,excitation!$A$1:$CV$577,MATCH(C$4,excitation!$A$1:$CV$1,0),0)</f>
        <v>#N/A</v>
      </c>
      <c r="AJ332" t="e">
        <f>VLOOKUP($AD332,emission!$A$1:$CV$577,MATCH($C$4,emission!$A$1:$CV$1,0),0)</f>
        <v>#N/A</v>
      </c>
      <c r="AK332">
        <f>VLOOKUP($AD332,excitation!$A$1:$CV$577,MATCH(C$5,excitation!$A$1:$CV$1,0),0)</f>
        <v>0</v>
      </c>
      <c r="AL332">
        <f>VLOOKUP($AD332,emission!$A$1:$CV$577,MATCH($C$5,emission!$A$1:$CV$1,0),0)</f>
        <v>2.1700000000000001E-2</v>
      </c>
      <c r="AM332">
        <f>VLOOKUP($AD332,excitation!$A$1:$CV$577,MATCH(C$6,excitation!$A$1:$CV$1,0),0)</f>
        <v>5.5999999999999999E-3</v>
      </c>
      <c r="AN332">
        <f>VLOOKUP($AD332,emission!$A$1:$CV$577,MATCH($C$6,emission!$A$1:$CV$1,0),0)</f>
        <v>0.1089</v>
      </c>
      <c r="AO332">
        <f>VLOOKUP($AD332,excitation!$A$1:$CV$577,MATCH(C$7,excitation!$A$1:$CV$1,0),0)</f>
        <v>0</v>
      </c>
      <c r="AP332">
        <f>VLOOKUP($AD332,emission!$A$1:$CV$577,MATCH($C$7,emission!$A$1:$CV$1,0),0)</f>
        <v>0.23430000000000001</v>
      </c>
      <c r="AQ332">
        <f>VLOOKUP($AD332,excitation!$A$1:$CV$577,MATCH(C$8,excitation!$A$1:$CV$1,0),0)</f>
        <v>6.6600000000000006E-2</v>
      </c>
      <c r="AR332">
        <f>VLOOKUP($AD332,emission!$A$1:$CV$577,MATCH($C$8,emission!$A$1:$CV$1,0),0)</f>
        <v>0.85919999999999996</v>
      </c>
      <c r="AS332" t="e">
        <f>VLOOKUP($AD332,excitation!$A$1:$CV$577,MATCH(C$9,excitation!$A$1:$CV$1,0),0)</f>
        <v>#N/A</v>
      </c>
      <c r="AT332" t="e">
        <f>VLOOKUP($AD332,emission!$A$1:$CV$577,MATCH($C$9,emission!$A$1:$CV$1,0),0)</f>
        <v>#N/A</v>
      </c>
      <c r="AU332">
        <f>VLOOKUP($AD332,excitation!$A$1:$CV$577,MATCH(C$10,excitation!$A$1:$CV$1,0),0)</f>
        <v>0.46000000834464999</v>
      </c>
      <c r="AV332">
        <f>VLOOKUP($AD332,emission!$A$1:$CV$577,MATCH($C$10,emission!$A$1:$CV$1,0),0)</f>
        <v>0</v>
      </c>
      <c r="AW332" t="e">
        <f>VLOOKUP($AD332,excitation!$A$1:$CV$577,MATCH(C$11,excitation!$A$1:$CV$1,0),0)</f>
        <v>#N/A</v>
      </c>
      <c r="AX332" t="e">
        <f>VLOOKUP($AD332,emission!$A$1:$CV$577,MATCH($C$11,emission!$A$1:$CV$1,0),0)</f>
        <v>#N/A</v>
      </c>
    </row>
    <row r="333" spans="7:50" x14ac:dyDescent="0.25">
      <c r="G333">
        <v>631</v>
      </c>
      <c r="H333" t="b">
        <f t="shared" si="111"/>
        <v>0</v>
      </c>
      <c r="I333" t="b">
        <f t="shared" si="101"/>
        <v>0</v>
      </c>
      <c r="J333">
        <f t="shared" si="112"/>
        <v>0</v>
      </c>
      <c r="K333">
        <f t="shared" si="102"/>
        <v>0</v>
      </c>
      <c r="L333" t="b">
        <f t="shared" si="113"/>
        <v>0</v>
      </c>
      <c r="M333" t="b">
        <f t="shared" si="103"/>
        <v>0</v>
      </c>
      <c r="N333">
        <f t="shared" si="114"/>
        <v>0</v>
      </c>
      <c r="O333">
        <f t="shared" si="104"/>
        <v>2.1100000000000001E-2</v>
      </c>
      <c r="P333">
        <f t="shared" si="115"/>
        <v>5.5999999999999999E-3</v>
      </c>
      <c r="Q333">
        <f t="shared" si="105"/>
        <v>0.105</v>
      </c>
      <c r="R333">
        <f t="shared" si="116"/>
        <v>0</v>
      </c>
      <c r="S333">
        <f t="shared" si="106"/>
        <v>0.22559999999999999</v>
      </c>
      <c r="T333">
        <f t="shared" si="117"/>
        <v>5.8400000000000001E-2</v>
      </c>
      <c r="U333">
        <f t="shared" si="107"/>
        <v>0.84130000000000005</v>
      </c>
      <c r="V333" t="b">
        <f t="shared" si="118"/>
        <v>0</v>
      </c>
      <c r="W333" t="b">
        <f t="shared" si="108"/>
        <v>0</v>
      </c>
      <c r="X333">
        <f t="shared" si="119"/>
        <v>0.47999998927116</v>
      </c>
      <c r="Y333">
        <f t="shared" si="109"/>
        <v>0</v>
      </c>
      <c r="Z333" t="b">
        <f t="shared" si="120"/>
        <v>0</v>
      </c>
      <c r="AA333" t="b">
        <f t="shared" si="110"/>
        <v>0</v>
      </c>
      <c r="AB333">
        <v>0</v>
      </c>
      <c r="AD333" s="1">
        <v>631</v>
      </c>
      <c r="AE333" t="e">
        <f>VLOOKUP($AD333,excitation!$A$1:$CV$577,MATCH(C$2,excitation!$A$1:$CV$1,0),0)</f>
        <v>#N/A</v>
      </c>
      <c r="AF333" t="e">
        <f>VLOOKUP($AD333,emission!$A$1:$CV$577,MATCH($C$2,emission!$A$1:$CV$1,0),0)</f>
        <v>#N/A</v>
      </c>
      <c r="AG333">
        <f>VLOOKUP($AD333,excitation!$A$1:$CV$577,MATCH(C$3,excitation!$A$1:$CV$1,0),0)</f>
        <v>0</v>
      </c>
      <c r="AH333">
        <f>VLOOKUP($AD333,emission!$A$1:$CV$577,MATCH($C$3,emission!$A$1:$CV$1,0),0)</f>
        <v>0</v>
      </c>
      <c r="AI333" t="e">
        <f>VLOOKUP($AD333,excitation!$A$1:$CV$577,MATCH(C$4,excitation!$A$1:$CV$1,0),0)</f>
        <v>#N/A</v>
      </c>
      <c r="AJ333" t="e">
        <f>VLOOKUP($AD333,emission!$A$1:$CV$577,MATCH($C$4,emission!$A$1:$CV$1,0),0)</f>
        <v>#N/A</v>
      </c>
      <c r="AK333">
        <f>VLOOKUP($AD333,excitation!$A$1:$CV$577,MATCH(C$5,excitation!$A$1:$CV$1,0),0)</f>
        <v>0</v>
      </c>
      <c r="AL333">
        <f>VLOOKUP($AD333,emission!$A$1:$CV$577,MATCH($C$5,emission!$A$1:$CV$1,0),0)</f>
        <v>2.1100000000000001E-2</v>
      </c>
      <c r="AM333">
        <f>VLOOKUP($AD333,excitation!$A$1:$CV$577,MATCH(C$6,excitation!$A$1:$CV$1,0),0)</f>
        <v>5.5999999999999999E-3</v>
      </c>
      <c r="AN333">
        <f>VLOOKUP($AD333,emission!$A$1:$CV$577,MATCH($C$6,emission!$A$1:$CV$1,0),0)</f>
        <v>0.105</v>
      </c>
      <c r="AO333">
        <f>VLOOKUP($AD333,excitation!$A$1:$CV$577,MATCH(C$7,excitation!$A$1:$CV$1,0),0)</f>
        <v>0</v>
      </c>
      <c r="AP333">
        <f>VLOOKUP($AD333,emission!$A$1:$CV$577,MATCH($C$7,emission!$A$1:$CV$1,0),0)</f>
        <v>0.22559999999999999</v>
      </c>
      <c r="AQ333">
        <f>VLOOKUP($AD333,excitation!$A$1:$CV$577,MATCH(C$8,excitation!$A$1:$CV$1,0),0)</f>
        <v>5.8400000000000001E-2</v>
      </c>
      <c r="AR333">
        <f>VLOOKUP($AD333,emission!$A$1:$CV$577,MATCH($C$8,emission!$A$1:$CV$1,0),0)</f>
        <v>0.84130000000000005</v>
      </c>
      <c r="AS333" t="e">
        <f>VLOOKUP($AD333,excitation!$A$1:$CV$577,MATCH(C$9,excitation!$A$1:$CV$1,0),0)</f>
        <v>#N/A</v>
      </c>
      <c r="AT333" t="e">
        <f>VLOOKUP($AD333,emission!$A$1:$CV$577,MATCH($C$9,emission!$A$1:$CV$1,0),0)</f>
        <v>#N/A</v>
      </c>
      <c r="AU333">
        <f>VLOOKUP($AD333,excitation!$A$1:$CV$577,MATCH(C$10,excitation!$A$1:$CV$1,0),0)</f>
        <v>0.47999998927116</v>
      </c>
      <c r="AV333">
        <f>VLOOKUP($AD333,emission!$A$1:$CV$577,MATCH($C$10,emission!$A$1:$CV$1,0),0)</f>
        <v>0</v>
      </c>
      <c r="AW333" t="e">
        <f>VLOOKUP($AD333,excitation!$A$1:$CV$577,MATCH(C$11,excitation!$A$1:$CV$1,0),0)</f>
        <v>#N/A</v>
      </c>
      <c r="AX333" t="e">
        <f>VLOOKUP($AD333,emission!$A$1:$CV$577,MATCH($C$11,emission!$A$1:$CV$1,0),0)</f>
        <v>#N/A</v>
      </c>
    </row>
    <row r="334" spans="7:50" x14ac:dyDescent="0.25">
      <c r="G334">
        <v>632</v>
      </c>
      <c r="H334" t="b">
        <f t="shared" si="111"/>
        <v>0</v>
      </c>
      <c r="I334" t="b">
        <f t="shared" si="101"/>
        <v>0</v>
      </c>
      <c r="J334">
        <f t="shared" si="112"/>
        <v>0</v>
      </c>
      <c r="K334">
        <f t="shared" si="102"/>
        <v>0</v>
      </c>
      <c r="L334" t="b">
        <f t="shared" si="113"/>
        <v>0</v>
      </c>
      <c r="M334" t="b">
        <f t="shared" si="103"/>
        <v>0</v>
      </c>
      <c r="N334">
        <f t="shared" si="114"/>
        <v>0</v>
      </c>
      <c r="O334">
        <f t="shared" si="104"/>
        <v>2.0400000000000001E-2</v>
      </c>
      <c r="P334">
        <f t="shared" si="115"/>
        <v>5.3E-3</v>
      </c>
      <c r="Q334">
        <f t="shared" si="105"/>
        <v>0.1013</v>
      </c>
      <c r="R334">
        <f t="shared" si="116"/>
        <v>0</v>
      </c>
      <c r="S334">
        <f t="shared" si="106"/>
        <v>0.2165</v>
      </c>
      <c r="T334">
        <f t="shared" si="117"/>
        <v>5.3100000000000001E-2</v>
      </c>
      <c r="U334">
        <f t="shared" si="107"/>
        <v>0.81899999999999995</v>
      </c>
      <c r="V334" t="b">
        <f t="shared" si="118"/>
        <v>0</v>
      </c>
      <c r="W334" t="b">
        <f t="shared" si="108"/>
        <v>0</v>
      </c>
      <c r="X334">
        <f t="shared" si="119"/>
        <v>0.5</v>
      </c>
      <c r="Y334">
        <f t="shared" si="109"/>
        <v>9.9999997473788008E-6</v>
      </c>
      <c r="Z334" t="b">
        <f t="shared" si="120"/>
        <v>0</v>
      </c>
      <c r="AA334" t="b">
        <f t="shared" si="110"/>
        <v>0</v>
      </c>
      <c r="AB334">
        <v>0</v>
      </c>
      <c r="AD334" s="1">
        <v>632</v>
      </c>
      <c r="AE334" t="e">
        <f>VLOOKUP($AD334,excitation!$A$1:$CV$577,MATCH(C$2,excitation!$A$1:$CV$1,0),0)</f>
        <v>#N/A</v>
      </c>
      <c r="AF334" t="e">
        <f>VLOOKUP($AD334,emission!$A$1:$CV$577,MATCH($C$2,emission!$A$1:$CV$1,0),0)</f>
        <v>#N/A</v>
      </c>
      <c r="AG334">
        <f>VLOOKUP($AD334,excitation!$A$1:$CV$577,MATCH(C$3,excitation!$A$1:$CV$1,0),0)</f>
        <v>0</v>
      </c>
      <c r="AH334">
        <f>VLOOKUP($AD334,emission!$A$1:$CV$577,MATCH($C$3,emission!$A$1:$CV$1,0),0)</f>
        <v>0</v>
      </c>
      <c r="AI334" t="e">
        <f>VLOOKUP($AD334,excitation!$A$1:$CV$577,MATCH(C$4,excitation!$A$1:$CV$1,0),0)</f>
        <v>#N/A</v>
      </c>
      <c r="AJ334" t="e">
        <f>VLOOKUP($AD334,emission!$A$1:$CV$577,MATCH($C$4,emission!$A$1:$CV$1,0),0)</f>
        <v>#N/A</v>
      </c>
      <c r="AK334">
        <f>VLOOKUP($AD334,excitation!$A$1:$CV$577,MATCH(C$5,excitation!$A$1:$CV$1,0),0)</f>
        <v>0</v>
      </c>
      <c r="AL334">
        <f>VLOOKUP($AD334,emission!$A$1:$CV$577,MATCH($C$5,emission!$A$1:$CV$1,0),0)</f>
        <v>2.0400000000000001E-2</v>
      </c>
      <c r="AM334">
        <f>VLOOKUP($AD334,excitation!$A$1:$CV$577,MATCH(C$6,excitation!$A$1:$CV$1,0),0)</f>
        <v>5.3E-3</v>
      </c>
      <c r="AN334">
        <f>VLOOKUP($AD334,emission!$A$1:$CV$577,MATCH($C$6,emission!$A$1:$CV$1,0),0)</f>
        <v>0.1013</v>
      </c>
      <c r="AO334">
        <f>VLOOKUP($AD334,excitation!$A$1:$CV$577,MATCH(C$7,excitation!$A$1:$CV$1,0),0)</f>
        <v>0</v>
      </c>
      <c r="AP334">
        <f>VLOOKUP($AD334,emission!$A$1:$CV$577,MATCH($C$7,emission!$A$1:$CV$1,0),0)</f>
        <v>0.2165</v>
      </c>
      <c r="AQ334">
        <f>VLOOKUP($AD334,excitation!$A$1:$CV$577,MATCH(C$8,excitation!$A$1:$CV$1,0),0)</f>
        <v>5.3100000000000001E-2</v>
      </c>
      <c r="AR334">
        <f>VLOOKUP($AD334,emission!$A$1:$CV$577,MATCH($C$8,emission!$A$1:$CV$1,0),0)</f>
        <v>0.81899999999999995</v>
      </c>
      <c r="AS334" t="e">
        <f>VLOOKUP($AD334,excitation!$A$1:$CV$577,MATCH(C$9,excitation!$A$1:$CV$1,0),0)</f>
        <v>#N/A</v>
      </c>
      <c r="AT334" t="e">
        <f>VLOOKUP($AD334,emission!$A$1:$CV$577,MATCH($C$9,emission!$A$1:$CV$1,0),0)</f>
        <v>#N/A</v>
      </c>
      <c r="AU334">
        <f>VLOOKUP($AD334,excitation!$A$1:$CV$577,MATCH(C$10,excitation!$A$1:$CV$1,0),0)</f>
        <v>0.5</v>
      </c>
      <c r="AV334">
        <f>VLOOKUP($AD334,emission!$A$1:$CV$577,MATCH($C$10,emission!$A$1:$CV$1,0),0)</f>
        <v>9.9999997473788008E-6</v>
      </c>
      <c r="AW334" t="e">
        <f>VLOOKUP($AD334,excitation!$A$1:$CV$577,MATCH(C$11,excitation!$A$1:$CV$1,0),0)</f>
        <v>#N/A</v>
      </c>
      <c r="AX334" t="e">
        <f>VLOOKUP($AD334,emission!$A$1:$CV$577,MATCH($C$11,emission!$A$1:$CV$1,0),0)</f>
        <v>#N/A</v>
      </c>
    </row>
    <row r="335" spans="7:50" x14ac:dyDescent="0.25">
      <c r="G335">
        <v>633</v>
      </c>
      <c r="H335" t="b">
        <f t="shared" si="111"/>
        <v>0</v>
      </c>
      <c r="I335" t="b">
        <f t="shared" si="101"/>
        <v>0</v>
      </c>
      <c r="J335">
        <f t="shared" si="112"/>
        <v>0</v>
      </c>
      <c r="K335">
        <f t="shared" si="102"/>
        <v>0</v>
      </c>
      <c r="L335" t="b">
        <f t="shared" si="113"/>
        <v>0</v>
      </c>
      <c r="M335" t="b">
        <f t="shared" si="103"/>
        <v>0</v>
      </c>
      <c r="N335">
        <f t="shared" si="114"/>
        <v>0</v>
      </c>
      <c r="O335">
        <f t="shared" si="104"/>
        <v>1.9699999999999999E-2</v>
      </c>
      <c r="P335">
        <f t="shared" si="115"/>
        <v>5.5999999999999999E-3</v>
      </c>
      <c r="Q335">
        <f t="shared" si="105"/>
        <v>9.7799999999999998E-2</v>
      </c>
      <c r="R335">
        <f t="shared" si="116"/>
        <v>0</v>
      </c>
      <c r="S335">
        <f t="shared" si="106"/>
        <v>0.2117</v>
      </c>
      <c r="T335">
        <f t="shared" si="117"/>
        <v>4.8000000000000001E-2</v>
      </c>
      <c r="U335">
        <f t="shared" si="107"/>
        <v>0.79759999999999998</v>
      </c>
      <c r="V335" t="b">
        <f t="shared" si="118"/>
        <v>0</v>
      </c>
      <c r="W335" t="b">
        <f t="shared" si="108"/>
        <v>0</v>
      </c>
      <c r="X335">
        <f t="shared" si="119"/>
        <v>0.52999997138976995</v>
      </c>
      <c r="Y335">
        <f t="shared" si="109"/>
        <v>9.9999997764825994E-3</v>
      </c>
      <c r="Z335" t="b">
        <f t="shared" si="120"/>
        <v>0</v>
      </c>
      <c r="AA335" t="b">
        <f t="shared" si="110"/>
        <v>0</v>
      </c>
      <c r="AB335">
        <v>0</v>
      </c>
      <c r="AD335" s="1">
        <v>633</v>
      </c>
      <c r="AE335" t="e">
        <f>VLOOKUP($AD335,excitation!$A$1:$CV$577,MATCH(C$2,excitation!$A$1:$CV$1,0),0)</f>
        <v>#N/A</v>
      </c>
      <c r="AF335" t="e">
        <f>VLOOKUP($AD335,emission!$A$1:$CV$577,MATCH($C$2,emission!$A$1:$CV$1,0),0)</f>
        <v>#N/A</v>
      </c>
      <c r="AG335">
        <f>VLOOKUP($AD335,excitation!$A$1:$CV$577,MATCH(C$3,excitation!$A$1:$CV$1,0),0)</f>
        <v>0</v>
      </c>
      <c r="AH335">
        <f>VLOOKUP($AD335,emission!$A$1:$CV$577,MATCH($C$3,emission!$A$1:$CV$1,0),0)</f>
        <v>0</v>
      </c>
      <c r="AI335" t="e">
        <f>VLOOKUP($AD335,excitation!$A$1:$CV$577,MATCH(C$4,excitation!$A$1:$CV$1,0),0)</f>
        <v>#N/A</v>
      </c>
      <c r="AJ335" t="e">
        <f>VLOOKUP($AD335,emission!$A$1:$CV$577,MATCH($C$4,emission!$A$1:$CV$1,0),0)</f>
        <v>#N/A</v>
      </c>
      <c r="AK335">
        <f>VLOOKUP($AD335,excitation!$A$1:$CV$577,MATCH(C$5,excitation!$A$1:$CV$1,0),0)</f>
        <v>0</v>
      </c>
      <c r="AL335">
        <f>VLOOKUP($AD335,emission!$A$1:$CV$577,MATCH($C$5,emission!$A$1:$CV$1,0),0)</f>
        <v>1.9699999999999999E-2</v>
      </c>
      <c r="AM335">
        <f>VLOOKUP($AD335,excitation!$A$1:$CV$577,MATCH(C$6,excitation!$A$1:$CV$1,0),0)</f>
        <v>5.5999999999999999E-3</v>
      </c>
      <c r="AN335">
        <f>VLOOKUP($AD335,emission!$A$1:$CV$577,MATCH($C$6,emission!$A$1:$CV$1,0),0)</f>
        <v>9.7799999999999998E-2</v>
      </c>
      <c r="AO335">
        <f>VLOOKUP($AD335,excitation!$A$1:$CV$577,MATCH(C$7,excitation!$A$1:$CV$1,0),0)</f>
        <v>0</v>
      </c>
      <c r="AP335">
        <f>VLOOKUP($AD335,emission!$A$1:$CV$577,MATCH($C$7,emission!$A$1:$CV$1,0),0)</f>
        <v>0.2117</v>
      </c>
      <c r="AQ335">
        <f>VLOOKUP($AD335,excitation!$A$1:$CV$577,MATCH(C$8,excitation!$A$1:$CV$1,0),0)</f>
        <v>4.8000000000000001E-2</v>
      </c>
      <c r="AR335">
        <f>VLOOKUP($AD335,emission!$A$1:$CV$577,MATCH($C$8,emission!$A$1:$CV$1,0),0)</f>
        <v>0.79759999999999998</v>
      </c>
      <c r="AS335" t="e">
        <f>VLOOKUP($AD335,excitation!$A$1:$CV$577,MATCH(C$9,excitation!$A$1:$CV$1,0),0)</f>
        <v>#N/A</v>
      </c>
      <c r="AT335" t="e">
        <f>VLOOKUP($AD335,emission!$A$1:$CV$577,MATCH($C$9,emission!$A$1:$CV$1,0),0)</f>
        <v>#N/A</v>
      </c>
      <c r="AU335">
        <f>VLOOKUP($AD335,excitation!$A$1:$CV$577,MATCH(C$10,excitation!$A$1:$CV$1,0),0)</f>
        <v>0.52999997138976995</v>
      </c>
      <c r="AV335">
        <f>VLOOKUP($AD335,emission!$A$1:$CV$577,MATCH($C$10,emission!$A$1:$CV$1,0),0)</f>
        <v>9.9999997764825994E-3</v>
      </c>
      <c r="AW335" t="e">
        <f>VLOOKUP($AD335,excitation!$A$1:$CV$577,MATCH(C$11,excitation!$A$1:$CV$1,0),0)</f>
        <v>#N/A</v>
      </c>
      <c r="AX335" t="e">
        <f>VLOOKUP($AD335,emission!$A$1:$CV$577,MATCH($C$11,emission!$A$1:$CV$1,0),0)</f>
        <v>#N/A</v>
      </c>
    </row>
    <row r="336" spans="7:50" x14ac:dyDescent="0.25">
      <c r="G336">
        <v>634</v>
      </c>
      <c r="H336" t="b">
        <f t="shared" si="111"/>
        <v>0</v>
      </c>
      <c r="I336" t="b">
        <f t="shared" si="101"/>
        <v>0</v>
      </c>
      <c r="J336">
        <f t="shared" si="112"/>
        <v>0</v>
      </c>
      <c r="K336">
        <f t="shared" si="102"/>
        <v>0</v>
      </c>
      <c r="L336" t="b">
        <f t="shared" si="113"/>
        <v>0</v>
      </c>
      <c r="M336" t="b">
        <f t="shared" si="103"/>
        <v>0</v>
      </c>
      <c r="N336">
        <f t="shared" si="114"/>
        <v>0</v>
      </c>
      <c r="O336">
        <f t="shared" si="104"/>
        <v>1.9199999999999998E-2</v>
      </c>
      <c r="P336">
        <f t="shared" si="115"/>
        <v>5.4999999999999997E-3</v>
      </c>
      <c r="Q336">
        <f t="shared" si="105"/>
        <v>9.35E-2</v>
      </c>
      <c r="R336">
        <f t="shared" si="116"/>
        <v>0</v>
      </c>
      <c r="S336">
        <f t="shared" si="106"/>
        <v>0.2001</v>
      </c>
      <c r="T336">
        <f t="shared" si="117"/>
        <v>4.2999999999999997E-2</v>
      </c>
      <c r="U336">
        <f t="shared" si="107"/>
        <v>0.77059999999999995</v>
      </c>
      <c r="V336" t="b">
        <f t="shared" si="118"/>
        <v>0</v>
      </c>
      <c r="W336" t="b">
        <f t="shared" si="108"/>
        <v>0</v>
      </c>
      <c r="X336">
        <f t="shared" si="119"/>
        <v>0.56000000238419001</v>
      </c>
      <c r="Y336">
        <f t="shared" si="109"/>
        <v>1.9999999552965001E-2</v>
      </c>
      <c r="Z336" t="b">
        <f t="shared" si="120"/>
        <v>0</v>
      </c>
      <c r="AA336" t="b">
        <f t="shared" si="110"/>
        <v>0</v>
      </c>
      <c r="AB336">
        <v>0</v>
      </c>
      <c r="AD336" s="1">
        <v>634</v>
      </c>
      <c r="AE336" t="e">
        <f>VLOOKUP($AD336,excitation!$A$1:$CV$577,MATCH(C$2,excitation!$A$1:$CV$1,0),0)</f>
        <v>#N/A</v>
      </c>
      <c r="AF336" t="e">
        <f>VLOOKUP($AD336,emission!$A$1:$CV$577,MATCH($C$2,emission!$A$1:$CV$1,0),0)</f>
        <v>#N/A</v>
      </c>
      <c r="AG336">
        <f>VLOOKUP($AD336,excitation!$A$1:$CV$577,MATCH(C$3,excitation!$A$1:$CV$1,0),0)</f>
        <v>0</v>
      </c>
      <c r="AH336">
        <f>VLOOKUP($AD336,emission!$A$1:$CV$577,MATCH($C$3,emission!$A$1:$CV$1,0),0)</f>
        <v>0</v>
      </c>
      <c r="AI336" t="e">
        <f>VLOOKUP($AD336,excitation!$A$1:$CV$577,MATCH(C$4,excitation!$A$1:$CV$1,0),0)</f>
        <v>#N/A</v>
      </c>
      <c r="AJ336" t="e">
        <f>VLOOKUP($AD336,emission!$A$1:$CV$577,MATCH($C$4,emission!$A$1:$CV$1,0),0)</f>
        <v>#N/A</v>
      </c>
      <c r="AK336">
        <f>VLOOKUP($AD336,excitation!$A$1:$CV$577,MATCH(C$5,excitation!$A$1:$CV$1,0),0)</f>
        <v>0</v>
      </c>
      <c r="AL336">
        <f>VLOOKUP($AD336,emission!$A$1:$CV$577,MATCH($C$5,emission!$A$1:$CV$1,0),0)</f>
        <v>1.9199999999999998E-2</v>
      </c>
      <c r="AM336">
        <f>VLOOKUP($AD336,excitation!$A$1:$CV$577,MATCH(C$6,excitation!$A$1:$CV$1,0),0)</f>
        <v>5.4999999999999997E-3</v>
      </c>
      <c r="AN336">
        <f>VLOOKUP($AD336,emission!$A$1:$CV$577,MATCH($C$6,emission!$A$1:$CV$1,0),0)</f>
        <v>9.35E-2</v>
      </c>
      <c r="AO336">
        <f>VLOOKUP($AD336,excitation!$A$1:$CV$577,MATCH(C$7,excitation!$A$1:$CV$1,0),0)</f>
        <v>0</v>
      </c>
      <c r="AP336">
        <f>VLOOKUP($AD336,emission!$A$1:$CV$577,MATCH($C$7,emission!$A$1:$CV$1,0),0)</f>
        <v>0.2001</v>
      </c>
      <c r="AQ336">
        <f>VLOOKUP($AD336,excitation!$A$1:$CV$577,MATCH(C$8,excitation!$A$1:$CV$1,0),0)</f>
        <v>4.2999999999999997E-2</v>
      </c>
      <c r="AR336">
        <f>VLOOKUP($AD336,emission!$A$1:$CV$577,MATCH($C$8,emission!$A$1:$CV$1,0),0)</f>
        <v>0.77059999999999995</v>
      </c>
      <c r="AS336" t="e">
        <f>VLOOKUP($AD336,excitation!$A$1:$CV$577,MATCH(C$9,excitation!$A$1:$CV$1,0),0)</f>
        <v>#N/A</v>
      </c>
      <c r="AT336" t="e">
        <f>VLOOKUP($AD336,emission!$A$1:$CV$577,MATCH($C$9,emission!$A$1:$CV$1,0),0)</f>
        <v>#N/A</v>
      </c>
      <c r="AU336">
        <f>VLOOKUP($AD336,excitation!$A$1:$CV$577,MATCH(C$10,excitation!$A$1:$CV$1,0),0)</f>
        <v>0.56000000238419001</v>
      </c>
      <c r="AV336">
        <f>VLOOKUP($AD336,emission!$A$1:$CV$577,MATCH($C$10,emission!$A$1:$CV$1,0),0)</f>
        <v>1.9999999552965001E-2</v>
      </c>
      <c r="AW336" t="e">
        <f>VLOOKUP($AD336,excitation!$A$1:$CV$577,MATCH(C$11,excitation!$A$1:$CV$1,0),0)</f>
        <v>#N/A</v>
      </c>
      <c r="AX336" t="e">
        <f>VLOOKUP($AD336,emission!$A$1:$CV$577,MATCH($C$11,emission!$A$1:$CV$1,0),0)</f>
        <v>#N/A</v>
      </c>
    </row>
    <row r="337" spans="7:50" x14ac:dyDescent="0.25">
      <c r="G337">
        <v>635</v>
      </c>
      <c r="H337" t="b">
        <f t="shared" si="111"/>
        <v>0</v>
      </c>
      <c r="I337" t="b">
        <f t="shared" si="101"/>
        <v>0</v>
      </c>
      <c r="J337">
        <f t="shared" si="112"/>
        <v>0</v>
      </c>
      <c r="K337">
        <f t="shared" si="102"/>
        <v>0</v>
      </c>
      <c r="L337" t="b">
        <f t="shared" si="113"/>
        <v>0</v>
      </c>
      <c r="M337" t="b">
        <f t="shared" si="103"/>
        <v>0</v>
      </c>
      <c r="N337">
        <f t="shared" si="114"/>
        <v>0</v>
      </c>
      <c r="O337">
        <f t="shared" si="104"/>
        <v>1.8599999999999998E-2</v>
      </c>
      <c r="P337">
        <f t="shared" si="115"/>
        <v>5.5999999999999999E-3</v>
      </c>
      <c r="Q337">
        <f t="shared" si="105"/>
        <v>0.09</v>
      </c>
      <c r="R337">
        <f t="shared" si="116"/>
        <v>0</v>
      </c>
      <c r="S337">
        <f t="shared" si="106"/>
        <v>0.19450000000000001</v>
      </c>
      <c r="T337">
        <f t="shared" si="117"/>
        <v>3.8199999999999998E-2</v>
      </c>
      <c r="U337">
        <f t="shared" si="107"/>
        <v>0.74860000000000004</v>
      </c>
      <c r="V337" t="b">
        <f t="shared" si="118"/>
        <v>0</v>
      </c>
      <c r="W337" t="b">
        <f t="shared" si="108"/>
        <v>0</v>
      </c>
      <c r="X337">
        <f t="shared" si="119"/>
        <v>0.57999998331070002</v>
      </c>
      <c r="Y337">
        <f t="shared" si="109"/>
        <v>1.9999999552965001E-2</v>
      </c>
      <c r="Z337" t="b">
        <f t="shared" si="120"/>
        <v>0</v>
      </c>
      <c r="AA337" t="b">
        <f t="shared" si="110"/>
        <v>0</v>
      </c>
      <c r="AB337">
        <v>0</v>
      </c>
      <c r="AD337" s="1">
        <v>635</v>
      </c>
      <c r="AE337" t="e">
        <f>VLOOKUP($AD337,excitation!$A$1:$CV$577,MATCH(C$2,excitation!$A$1:$CV$1,0),0)</f>
        <v>#N/A</v>
      </c>
      <c r="AF337" t="e">
        <f>VLOOKUP($AD337,emission!$A$1:$CV$577,MATCH($C$2,emission!$A$1:$CV$1,0),0)</f>
        <v>#N/A</v>
      </c>
      <c r="AG337">
        <f>VLOOKUP($AD337,excitation!$A$1:$CV$577,MATCH(C$3,excitation!$A$1:$CV$1,0),0)</f>
        <v>0</v>
      </c>
      <c r="AH337">
        <f>VLOOKUP($AD337,emission!$A$1:$CV$577,MATCH($C$3,emission!$A$1:$CV$1,0),0)</f>
        <v>0</v>
      </c>
      <c r="AI337" t="e">
        <f>VLOOKUP($AD337,excitation!$A$1:$CV$577,MATCH(C$4,excitation!$A$1:$CV$1,0),0)</f>
        <v>#N/A</v>
      </c>
      <c r="AJ337" t="e">
        <f>VLOOKUP($AD337,emission!$A$1:$CV$577,MATCH($C$4,emission!$A$1:$CV$1,0),0)</f>
        <v>#N/A</v>
      </c>
      <c r="AK337">
        <f>VLOOKUP($AD337,excitation!$A$1:$CV$577,MATCH(C$5,excitation!$A$1:$CV$1,0),0)</f>
        <v>0</v>
      </c>
      <c r="AL337">
        <f>VLOOKUP($AD337,emission!$A$1:$CV$577,MATCH($C$5,emission!$A$1:$CV$1,0),0)</f>
        <v>1.8599999999999998E-2</v>
      </c>
      <c r="AM337">
        <f>VLOOKUP($AD337,excitation!$A$1:$CV$577,MATCH(C$6,excitation!$A$1:$CV$1,0),0)</f>
        <v>5.5999999999999999E-3</v>
      </c>
      <c r="AN337">
        <f>VLOOKUP($AD337,emission!$A$1:$CV$577,MATCH($C$6,emission!$A$1:$CV$1,0),0)</f>
        <v>0.09</v>
      </c>
      <c r="AO337">
        <f>VLOOKUP($AD337,excitation!$A$1:$CV$577,MATCH(C$7,excitation!$A$1:$CV$1,0),0)</f>
        <v>0</v>
      </c>
      <c r="AP337">
        <f>VLOOKUP($AD337,emission!$A$1:$CV$577,MATCH($C$7,emission!$A$1:$CV$1,0),0)</f>
        <v>0.19450000000000001</v>
      </c>
      <c r="AQ337">
        <f>VLOOKUP($AD337,excitation!$A$1:$CV$577,MATCH(C$8,excitation!$A$1:$CV$1,0),0)</f>
        <v>3.8199999999999998E-2</v>
      </c>
      <c r="AR337">
        <f>VLOOKUP($AD337,emission!$A$1:$CV$577,MATCH($C$8,emission!$A$1:$CV$1,0),0)</f>
        <v>0.74860000000000004</v>
      </c>
      <c r="AS337" t="e">
        <f>VLOOKUP($AD337,excitation!$A$1:$CV$577,MATCH(C$9,excitation!$A$1:$CV$1,0),0)</f>
        <v>#N/A</v>
      </c>
      <c r="AT337" t="e">
        <f>VLOOKUP($AD337,emission!$A$1:$CV$577,MATCH($C$9,emission!$A$1:$CV$1,0),0)</f>
        <v>#N/A</v>
      </c>
      <c r="AU337">
        <f>VLOOKUP($AD337,excitation!$A$1:$CV$577,MATCH(C$10,excitation!$A$1:$CV$1,0),0)</f>
        <v>0.57999998331070002</v>
      </c>
      <c r="AV337">
        <f>VLOOKUP($AD337,emission!$A$1:$CV$577,MATCH($C$10,emission!$A$1:$CV$1,0),0)</f>
        <v>1.9999999552965001E-2</v>
      </c>
      <c r="AW337" t="e">
        <f>VLOOKUP($AD337,excitation!$A$1:$CV$577,MATCH(C$11,excitation!$A$1:$CV$1,0),0)</f>
        <v>#N/A</v>
      </c>
      <c r="AX337" t="e">
        <f>VLOOKUP($AD337,emission!$A$1:$CV$577,MATCH($C$11,emission!$A$1:$CV$1,0),0)</f>
        <v>#N/A</v>
      </c>
    </row>
    <row r="338" spans="7:50" x14ac:dyDescent="0.25">
      <c r="G338">
        <v>636</v>
      </c>
      <c r="H338" t="b">
        <f t="shared" si="111"/>
        <v>0</v>
      </c>
      <c r="I338" t="b">
        <f t="shared" si="101"/>
        <v>0</v>
      </c>
      <c r="J338">
        <f t="shared" si="112"/>
        <v>0</v>
      </c>
      <c r="K338">
        <f t="shared" si="102"/>
        <v>0</v>
      </c>
      <c r="L338" t="b">
        <f t="shared" si="113"/>
        <v>0</v>
      </c>
      <c r="M338" t="b">
        <f t="shared" si="103"/>
        <v>0</v>
      </c>
      <c r="N338">
        <f t="shared" si="114"/>
        <v>0</v>
      </c>
      <c r="O338">
        <f t="shared" si="104"/>
        <v>1.83E-2</v>
      </c>
      <c r="P338">
        <f t="shared" si="115"/>
        <v>5.5999999999999999E-3</v>
      </c>
      <c r="Q338">
        <f t="shared" si="105"/>
        <v>8.6499999999999994E-2</v>
      </c>
      <c r="R338">
        <f t="shared" si="116"/>
        <v>0</v>
      </c>
      <c r="S338">
        <f t="shared" si="106"/>
        <v>0.18729999999999999</v>
      </c>
      <c r="T338">
        <f t="shared" si="117"/>
        <v>3.49E-2</v>
      </c>
      <c r="U338">
        <f t="shared" si="107"/>
        <v>0.72840000000000005</v>
      </c>
      <c r="V338" t="b">
        <f t="shared" si="118"/>
        <v>0</v>
      </c>
      <c r="W338" t="b">
        <f t="shared" si="108"/>
        <v>0</v>
      </c>
      <c r="X338">
        <f t="shared" si="119"/>
        <v>0.61000001430510997</v>
      </c>
      <c r="Y338">
        <f t="shared" si="109"/>
        <v>2.9999999329448E-2</v>
      </c>
      <c r="Z338" t="b">
        <f t="shared" si="120"/>
        <v>0</v>
      </c>
      <c r="AA338" t="b">
        <f t="shared" si="110"/>
        <v>0</v>
      </c>
      <c r="AB338">
        <v>0</v>
      </c>
      <c r="AD338" s="1">
        <v>636</v>
      </c>
      <c r="AE338" t="e">
        <f>VLOOKUP($AD338,excitation!$A$1:$CV$577,MATCH(C$2,excitation!$A$1:$CV$1,0),0)</f>
        <v>#N/A</v>
      </c>
      <c r="AF338" t="e">
        <f>VLOOKUP($AD338,emission!$A$1:$CV$577,MATCH($C$2,emission!$A$1:$CV$1,0),0)</f>
        <v>#N/A</v>
      </c>
      <c r="AG338">
        <f>VLOOKUP($AD338,excitation!$A$1:$CV$577,MATCH(C$3,excitation!$A$1:$CV$1,0),0)</f>
        <v>0</v>
      </c>
      <c r="AH338">
        <f>VLOOKUP($AD338,emission!$A$1:$CV$577,MATCH($C$3,emission!$A$1:$CV$1,0),0)</f>
        <v>0</v>
      </c>
      <c r="AI338" t="e">
        <f>VLOOKUP($AD338,excitation!$A$1:$CV$577,MATCH(C$4,excitation!$A$1:$CV$1,0),0)</f>
        <v>#N/A</v>
      </c>
      <c r="AJ338" t="e">
        <f>VLOOKUP($AD338,emission!$A$1:$CV$577,MATCH($C$4,emission!$A$1:$CV$1,0),0)</f>
        <v>#N/A</v>
      </c>
      <c r="AK338">
        <f>VLOOKUP($AD338,excitation!$A$1:$CV$577,MATCH(C$5,excitation!$A$1:$CV$1,0),0)</f>
        <v>0</v>
      </c>
      <c r="AL338">
        <f>VLOOKUP($AD338,emission!$A$1:$CV$577,MATCH($C$5,emission!$A$1:$CV$1,0),0)</f>
        <v>1.83E-2</v>
      </c>
      <c r="AM338">
        <f>VLOOKUP($AD338,excitation!$A$1:$CV$577,MATCH(C$6,excitation!$A$1:$CV$1,0),0)</f>
        <v>5.5999999999999999E-3</v>
      </c>
      <c r="AN338">
        <f>VLOOKUP($AD338,emission!$A$1:$CV$577,MATCH($C$6,emission!$A$1:$CV$1,0),0)</f>
        <v>8.6499999999999994E-2</v>
      </c>
      <c r="AO338">
        <f>VLOOKUP($AD338,excitation!$A$1:$CV$577,MATCH(C$7,excitation!$A$1:$CV$1,0),0)</f>
        <v>0</v>
      </c>
      <c r="AP338">
        <f>VLOOKUP($AD338,emission!$A$1:$CV$577,MATCH($C$7,emission!$A$1:$CV$1,0),0)</f>
        <v>0.18729999999999999</v>
      </c>
      <c r="AQ338">
        <f>VLOOKUP($AD338,excitation!$A$1:$CV$577,MATCH(C$8,excitation!$A$1:$CV$1,0),0)</f>
        <v>3.49E-2</v>
      </c>
      <c r="AR338">
        <f>VLOOKUP($AD338,emission!$A$1:$CV$577,MATCH($C$8,emission!$A$1:$CV$1,0),0)</f>
        <v>0.72840000000000005</v>
      </c>
      <c r="AS338" t="e">
        <f>VLOOKUP($AD338,excitation!$A$1:$CV$577,MATCH(C$9,excitation!$A$1:$CV$1,0),0)</f>
        <v>#N/A</v>
      </c>
      <c r="AT338" t="e">
        <f>VLOOKUP($AD338,emission!$A$1:$CV$577,MATCH($C$9,emission!$A$1:$CV$1,0),0)</f>
        <v>#N/A</v>
      </c>
      <c r="AU338">
        <f>VLOOKUP($AD338,excitation!$A$1:$CV$577,MATCH(C$10,excitation!$A$1:$CV$1,0),0)</f>
        <v>0.61000001430510997</v>
      </c>
      <c r="AV338">
        <f>VLOOKUP($AD338,emission!$A$1:$CV$577,MATCH($C$10,emission!$A$1:$CV$1,0),0)</f>
        <v>2.9999999329448E-2</v>
      </c>
      <c r="AW338" t="e">
        <f>VLOOKUP($AD338,excitation!$A$1:$CV$577,MATCH(C$11,excitation!$A$1:$CV$1,0),0)</f>
        <v>#N/A</v>
      </c>
      <c r="AX338" t="e">
        <f>VLOOKUP($AD338,emission!$A$1:$CV$577,MATCH($C$11,emission!$A$1:$CV$1,0),0)</f>
        <v>#N/A</v>
      </c>
    </row>
    <row r="339" spans="7:50" x14ac:dyDescent="0.25">
      <c r="G339">
        <v>637</v>
      </c>
      <c r="H339" t="b">
        <f t="shared" si="111"/>
        <v>0</v>
      </c>
      <c r="I339" t="b">
        <f t="shared" si="101"/>
        <v>0</v>
      </c>
      <c r="J339">
        <f t="shared" si="112"/>
        <v>0</v>
      </c>
      <c r="K339">
        <f t="shared" si="102"/>
        <v>0</v>
      </c>
      <c r="L339" t="b">
        <f t="shared" si="113"/>
        <v>0</v>
      </c>
      <c r="M339" t="b">
        <f t="shared" si="103"/>
        <v>0</v>
      </c>
      <c r="N339">
        <f t="shared" si="114"/>
        <v>0</v>
      </c>
      <c r="O339">
        <f t="shared" si="104"/>
        <v>1.6899999999999998E-2</v>
      </c>
      <c r="P339">
        <f t="shared" si="115"/>
        <v>5.1999999999999998E-3</v>
      </c>
      <c r="Q339">
        <f t="shared" si="105"/>
        <v>8.43E-2</v>
      </c>
      <c r="R339">
        <f t="shared" si="116"/>
        <v>0</v>
      </c>
      <c r="S339">
        <f t="shared" si="106"/>
        <v>0.18160000000000001</v>
      </c>
      <c r="T339">
        <f t="shared" si="117"/>
        <v>3.0599999999999999E-2</v>
      </c>
      <c r="U339">
        <f t="shared" si="107"/>
        <v>0.70240000000000002</v>
      </c>
      <c r="V339" t="b">
        <f t="shared" si="118"/>
        <v>0</v>
      </c>
      <c r="W339" t="b">
        <f t="shared" si="108"/>
        <v>0</v>
      </c>
      <c r="X339">
        <f t="shared" si="119"/>
        <v>0.63999998569489003</v>
      </c>
      <c r="Y339">
        <f t="shared" si="109"/>
        <v>3.9999999105930002E-2</v>
      </c>
      <c r="Z339" t="b">
        <f t="shared" si="120"/>
        <v>0</v>
      </c>
      <c r="AA339" t="b">
        <f t="shared" si="110"/>
        <v>0</v>
      </c>
      <c r="AB339">
        <v>0</v>
      </c>
      <c r="AD339" s="1">
        <v>637</v>
      </c>
      <c r="AE339" t="e">
        <f>VLOOKUP($AD339,excitation!$A$1:$CV$577,MATCH(C$2,excitation!$A$1:$CV$1,0),0)</f>
        <v>#N/A</v>
      </c>
      <c r="AF339" t="e">
        <f>VLOOKUP($AD339,emission!$A$1:$CV$577,MATCH($C$2,emission!$A$1:$CV$1,0),0)</f>
        <v>#N/A</v>
      </c>
      <c r="AG339">
        <f>VLOOKUP($AD339,excitation!$A$1:$CV$577,MATCH(C$3,excitation!$A$1:$CV$1,0),0)</f>
        <v>0</v>
      </c>
      <c r="AH339">
        <f>VLOOKUP($AD339,emission!$A$1:$CV$577,MATCH($C$3,emission!$A$1:$CV$1,0),0)</f>
        <v>0</v>
      </c>
      <c r="AI339" t="e">
        <f>VLOOKUP($AD339,excitation!$A$1:$CV$577,MATCH(C$4,excitation!$A$1:$CV$1,0),0)</f>
        <v>#N/A</v>
      </c>
      <c r="AJ339" t="e">
        <f>VLOOKUP($AD339,emission!$A$1:$CV$577,MATCH($C$4,emission!$A$1:$CV$1,0),0)</f>
        <v>#N/A</v>
      </c>
      <c r="AK339">
        <f>VLOOKUP($AD339,excitation!$A$1:$CV$577,MATCH(C$5,excitation!$A$1:$CV$1,0),0)</f>
        <v>0</v>
      </c>
      <c r="AL339">
        <f>VLOOKUP($AD339,emission!$A$1:$CV$577,MATCH($C$5,emission!$A$1:$CV$1,0),0)</f>
        <v>1.6899999999999998E-2</v>
      </c>
      <c r="AM339">
        <f>VLOOKUP($AD339,excitation!$A$1:$CV$577,MATCH(C$6,excitation!$A$1:$CV$1,0),0)</f>
        <v>5.1999999999999998E-3</v>
      </c>
      <c r="AN339">
        <f>VLOOKUP($AD339,emission!$A$1:$CV$577,MATCH($C$6,emission!$A$1:$CV$1,0),0)</f>
        <v>8.43E-2</v>
      </c>
      <c r="AO339">
        <f>VLOOKUP($AD339,excitation!$A$1:$CV$577,MATCH(C$7,excitation!$A$1:$CV$1,0),0)</f>
        <v>0</v>
      </c>
      <c r="AP339">
        <f>VLOOKUP($AD339,emission!$A$1:$CV$577,MATCH($C$7,emission!$A$1:$CV$1,0),0)</f>
        <v>0.18160000000000001</v>
      </c>
      <c r="AQ339">
        <f>VLOOKUP($AD339,excitation!$A$1:$CV$577,MATCH(C$8,excitation!$A$1:$CV$1,0),0)</f>
        <v>3.0599999999999999E-2</v>
      </c>
      <c r="AR339">
        <f>VLOOKUP($AD339,emission!$A$1:$CV$577,MATCH($C$8,emission!$A$1:$CV$1,0),0)</f>
        <v>0.70240000000000002</v>
      </c>
      <c r="AS339" t="e">
        <f>VLOOKUP($AD339,excitation!$A$1:$CV$577,MATCH(C$9,excitation!$A$1:$CV$1,0),0)</f>
        <v>#N/A</v>
      </c>
      <c r="AT339" t="e">
        <f>VLOOKUP($AD339,emission!$A$1:$CV$577,MATCH($C$9,emission!$A$1:$CV$1,0),0)</f>
        <v>#N/A</v>
      </c>
      <c r="AU339">
        <f>VLOOKUP($AD339,excitation!$A$1:$CV$577,MATCH(C$10,excitation!$A$1:$CV$1,0),0)</f>
        <v>0.63999998569489003</v>
      </c>
      <c r="AV339">
        <f>VLOOKUP($AD339,emission!$A$1:$CV$577,MATCH($C$10,emission!$A$1:$CV$1,0),0)</f>
        <v>3.9999999105930002E-2</v>
      </c>
      <c r="AW339" t="e">
        <f>VLOOKUP($AD339,excitation!$A$1:$CV$577,MATCH(C$11,excitation!$A$1:$CV$1,0),0)</f>
        <v>#N/A</v>
      </c>
      <c r="AX339" t="e">
        <f>VLOOKUP($AD339,emission!$A$1:$CV$577,MATCH($C$11,emission!$A$1:$CV$1,0),0)</f>
        <v>#N/A</v>
      </c>
    </row>
    <row r="340" spans="7:50" x14ac:dyDescent="0.25">
      <c r="G340">
        <v>638</v>
      </c>
      <c r="H340" t="b">
        <f t="shared" si="111"/>
        <v>0</v>
      </c>
      <c r="I340" t="b">
        <f t="shared" si="101"/>
        <v>0</v>
      </c>
      <c r="J340">
        <f t="shared" si="112"/>
        <v>0</v>
      </c>
      <c r="K340">
        <f t="shared" si="102"/>
        <v>0</v>
      </c>
      <c r="L340" t="b">
        <f t="shared" si="113"/>
        <v>0</v>
      </c>
      <c r="M340" t="b">
        <f t="shared" si="103"/>
        <v>0</v>
      </c>
      <c r="N340">
        <f t="shared" si="114"/>
        <v>0</v>
      </c>
      <c r="O340">
        <f t="shared" si="104"/>
        <v>1.67E-2</v>
      </c>
      <c r="P340">
        <f t="shared" si="115"/>
        <v>5.4000000000000003E-3</v>
      </c>
      <c r="Q340">
        <f t="shared" si="105"/>
        <v>8.1000000000000003E-2</v>
      </c>
      <c r="R340">
        <f t="shared" si="116"/>
        <v>0</v>
      </c>
      <c r="S340">
        <f t="shared" si="106"/>
        <v>0.17280000000000001</v>
      </c>
      <c r="T340">
        <f t="shared" si="117"/>
        <v>2.76E-2</v>
      </c>
      <c r="U340">
        <f t="shared" si="107"/>
        <v>0.67879999999999996</v>
      </c>
      <c r="V340" t="b">
        <f t="shared" si="118"/>
        <v>0</v>
      </c>
      <c r="W340" t="b">
        <f t="shared" si="108"/>
        <v>0</v>
      </c>
      <c r="X340">
        <f t="shared" si="119"/>
        <v>0.68000000715256004</v>
      </c>
      <c r="Y340">
        <f t="shared" si="109"/>
        <v>5.0000000745057997E-2</v>
      </c>
      <c r="Z340" t="b">
        <f t="shared" si="120"/>
        <v>0</v>
      </c>
      <c r="AA340" t="b">
        <f t="shared" si="110"/>
        <v>0</v>
      </c>
      <c r="AB340">
        <v>0</v>
      </c>
      <c r="AD340" s="1">
        <v>638</v>
      </c>
      <c r="AE340" t="e">
        <f>VLOOKUP($AD340,excitation!$A$1:$CV$577,MATCH(C$2,excitation!$A$1:$CV$1,0),0)</f>
        <v>#N/A</v>
      </c>
      <c r="AF340" t="e">
        <f>VLOOKUP($AD340,emission!$A$1:$CV$577,MATCH($C$2,emission!$A$1:$CV$1,0),0)</f>
        <v>#N/A</v>
      </c>
      <c r="AG340">
        <f>VLOOKUP($AD340,excitation!$A$1:$CV$577,MATCH(C$3,excitation!$A$1:$CV$1,0),0)</f>
        <v>0</v>
      </c>
      <c r="AH340">
        <f>VLOOKUP($AD340,emission!$A$1:$CV$577,MATCH($C$3,emission!$A$1:$CV$1,0),0)</f>
        <v>0</v>
      </c>
      <c r="AI340" t="e">
        <f>VLOOKUP($AD340,excitation!$A$1:$CV$577,MATCH(C$4,excitation!$A$1:$CV$1,0),0)</f>
        <v>#N/A</v>
      </c>
      <c r="AJ340" t="e">
        <f>VLOOKUP($AD340,emission!$A$1:$CV$577,MATCH($C$4,emission!$A$1:$CV$1,0),0)</f>
        <v>#N/A</v>
      </c>
      <c r="AK340">
        <f>VLOOKUP($AD340,excitation!$A$1:$CV$577,MATCH(C$5,excitation!$A$1:$CV$1,0),0)</f>
        <v>0</v>
      </c>
      <c r="AL340">
        <f>VLOOKUP($AD340,emission!$A$1:$CV$577,MATCH($C$5,emission!$A$1:$CV$1,0),0)</f>
        <v>1.67E-2</v>
      </c>
      <c r="AM340">
        <f>VLOOKUP($AD340,excitation!$A$1:$CV$577,MATCH(C$6,excitation!$A$1:$CV$1,0),0)</f>
        <v>5.4000000000000003E-3</v>
      </c>
      <c r="AN340">
        <f>VLOOKUP($AD340,emission!$A$1:$CV$577,MATCH($C$6,emission!$A$1:$CV$1,0),0)</f>
        <v>8.1000000000000003E-2</v>
      </c>
      <c r="AO340">
        <f>VLOOKUP($AD340,excitation!$A$1:$CV$577,MATCH(C$7,excitation!$A$1:$CV$1,0),0)</f>
        <v>0</v>
      </c>
      <c r="AP340">
        <f>VLOOKUP($AD340,emission!$A$1:$CV$577,MATCH($C$7,emission!$A$1:$CV$1,0),0)</f>
        <v>0.17280000000000001</v>
      </c>
      <c r="AQ340">
        <f>VLOOKUP($AD340,excitation!$A$1:$CV$577,MATCH(C$8,excitation!$A$1:$CV$1,0),0)</f>
        <v>2.76E-2</v>
      </c>
      <c r="AR340">
        <f>VLOOKUP($AD340,emission!$A$1:$CV$577,MATCH($C$8,emission!$A$1:$CV$1,0),0)</f>
        <v>0.67879999999999996</v>
      </c>
      <c r="AS340" t="e">
        <f>VLOOKUP($AD340,excitation!$A$1:$CV$577,MATCH(C$9,excitation!$A$1:$CV$1,0),0)</f>
        <v>#N/A</v>
      </c>
      <c r="AT340" t="e">
        <f>VLOOKUP($AD340,emission!$A$1:$CV$577,MATCH($C$9,emission!$A$1:$CV$1,0),0)</f>
        <v>#N/A</v>
      </c>
      <c r="AU340">
        <f>VLOOKUP($AD340,excitation!$A$1:$CV$577,MATCH(C$10,excitation!$A$1:$CV$1,0),0)</f>
        <v>0.68000000715256004</v>
      </c>
      <c r="AV340">
        <f>VLOOKUP($AD340,emission!$A$1:$CV$577,MATCH($C$10,emission!$A$1:$CV$1,0),0)</f>
        <v>5.0000000745057997E-2</v>
      </c>
      <c r="AW340" t="e">
        <f>VLOOKUP($AD340,excitation!$A$1:$CV$577,MATCH(C$11,excitation!$A$1:$CV$1,0),0)</f>
        <v>#N/A</v>
      </c>
      <c r="AX340" t="e">
        <f>VLOOKUP($AD340,emission!$A$1:$CV$577,MATCH($C$11,emission!$A$1:$CV$1,0),0)</f>
        <v>#N/A</v>
      </c>
    </row>
    <row r="341" spans="7:50" x14ac:dyDescent="0.25">
      <c r="G341">
        <v>639</v>
      </c>
      <c r="H341" t="b">
        <f t="shared" si="111"/>
        <v>0</v>
      </c>
      <c r="I341" t="b">
        <f t="shared" si="101"/>
        <v>0</v>
      </c>
      <c r="J341">
        <f t="shared" si="112"/>
        <v>0</v>
      </c>
      <c r="K341">
        <f t="shared" si="102"/>
        <v>0</v>
      </c>
      <c r="L341" t="b">
        <f t="shared" si="113"/>
        <v>0</v>
      </c>
      <c r="M341" t="b">
        <f t="shared" si="103"/>
        <v>0</v>
      </c>
      <c r="N341">
        <f t="shared" si="114"/>
        <v>0</v>
      </c>
      <c r="O341">
        <f t="shared" si="104"/>
        <v>1.5800000000000002E-2</v>
      </c>
      <c r="P341">
        <f t="shared" si="115"/>
        <v>5.4999999999999997E-3</v>
      </c>
      <c r="Q341">
        <f t="shared" si="105"/>
        <v>7.8299999999999995E-2</v>
      </c>
      <c r="R341">
        <f t="shared" si="116"/>
        <v>0</v>
      </c>
      <c r="S341">
        <f t="shared" si="106"/>
        <v>0.1681</v>
      </c>
      <c r="T341">
        <f t="shared" si="117"/>
        <v>2.47E-2</v>
      </c>
      <c r="U341">
        <f t="shared" si="107"/>
        <v>0.65780000000000005</v>
      </c>
      <c r="V341" t="b">
        <f t="shared" si="118"/>
        <v>0</v>
      </c>
      <c r="W341" t="b">
        <f t="shared" si="108"/>
        <v>0</v>
      </c>
      <c r="X341">
        <f t="shared" si="119"/>
        <v>0.70999997854232999</v>
      </c>
      <c r="Y341">
        <f t="shared" si="109"/>
        <v>7.0000000298023002E-2</v>
      </c>
      <c r="Z341" t="b">
        <f t="shared" si="120"/>
        <v>0</v>
      </c>
      <c r="AA341" t="b">
        <f t="shared" si="110"/>
        <v>0</v>
      </c>
      <c r="AB341">
        <v>0</v>
      </c>
      <c r="AD341" s="1">
        <v>639</v>
      </c>
      <c r="AE341" t="e">
        <f>VLOOKUP($AD341,excitation!$A$1:$CV$577,MATCH(C$2,excitation!$A$1:$CV$1,0),0)</f>
        <v>#N/A</v>
      </c>
      <c r="AF341" t="e">
        <f>VLOOKUP($AD341,emission!$A$1:$CV$577,MATCH($C$2,emission!$A$1:$CV$1,0),0)</f>
        <v>#N/A</v>
      </c>
      <c r="AG341">
        <f>VLOOKUP($AD341,excitation!$A$1:$CV$577,MATCH(C$3,excitation!$A$1:$CV$1,0),0)</f>
        <v>0</v>
      </c>
      <c r="AH341">
        <f>VLOOKUP($AD341,emission!$A$1:$CV$577,MATCH($C$3,emission!$A$1:$CV$1,0),0)</f>
        <v>0</v>
      </c>
      <c r="AI341" t="e">
        <f>VLOOKUP($AD341,excitation!$A$1:$CV$577,MATCH(C$4,excitation!$A$1:$CV$1,0),0)</f>
        <v>#N/A</v>
      </c>
      <c r="AJ341" t="e">
        <f>VLOOKUP($AD341,emission!$A$1:$CV$577,MATCH($C$4,emission!$A$1:$CV$1,0),0)</f>
        <v>#N/A</v>
      </c>
      <c r="AK341">
        <f>VLOOKUP($AD341,excitation!$A$1:$CV$577,MATCH(C$5,excitation!$A$1:$CV$1,0),0)</f>
        <v>0</v>
      </c>
      <c r="AL341">
        <f>VLOOKUP($AD341,emission!$A$1:$CV$577,MATCH($C$5,emission!$A$1:$CV$1,0),0)</f>
        <v>1.5800000000000002E-2</v>
      </c>
      <c r="AM341">
        <f>VLOOKUP($AD341,excitation!$A$1:$CV$577,MATCH(C$6,excitation!$A$1:$CV$1,0),0)</f>
        <v>5.4999999999999997E-3</v>
      </c>
      <c r="AN341">
        <f>VLOOKUP($AD341,emission!$A$1:$CV$577,MATCH($C$6,emission!$A$1:$CV$1,0),0)</f>
        <v>7.8299999999999995E-2</v>
      </c>
      <c r="AO341">
        <f>VLOOKUP($AD341,excitation!$A$1:$CV$577,MATCH(C$7,excitation!$A$1:$CV$1,0),0)</f>
        <v>0</v>
      </c>
      <c r="AP341">
        <f>VLOOKUP($AD341,emission!$A$1:$CV$577,MATCH($C$7,emission!$A$1:$CV$1,0),0)</f>
        <v>0.1681</v>
      </c>
      <c r="AQ341">
        <f>VLOOKUP($AD341,excitation!$A$1:$CV$577,MATCH(C$8,excitation!$A$1:$CV$1,0),0)</f>
        <v>2.47E-2</v>
      </c>
      <c r="AR341">
        <f>VLOOKUP($AD341,emission!$A$1:$CV$577,MATCH($C$8,emission!$A$1:$CV$1,0),0)</f>
        <v>0.65780000000000005</v>
      </c>
      <c r="AS341" t="e">
        <f>VLOOKUP($AD341,excitation!$A$1:$CV$577,MATCH(C$9,excitation!$A$1:$CV$1,0),0)</f>
        <v>#N/A</v>
      </c>
      <c r="AT341" t="e">
        <f>VLOOKUP($AD341,emission!$A$1:$CV$577,MATCH($C$9,emission!$A$1:$CV$1,0),0)</f>
        <v>#N/A</v>
      </c>
      <c r="AU341">
        <f>VLOOKUP($AD341,excitation!$A$1:$CV$577,MATCH(C$10,excitation!$A$1:$CV$1,0),0)</f>
        <v>0.70999997854232999</v>
      </c>
      <c r="AV341">
        <f>VLOOKUP($AD341,emission!$A$1:$CV$577,MATCH($C$10,emission!$A$1:$CV$1,0),0)</f>
        <v>7.0000000298023002E-2</v>
      </c>
      <c r="AW341" t="e">
        <f>VLOOKUP($AD341,excitation!$A$1:$CV$577,MATCH(C$11,excitation!$A$1:$CV$1,0),0)</f>
        <v>#N/A</v>
      </c>
      <c r="AX341" t="e">
        <f>VLOOKUP($AD341,emission!$A$1:$CV$577,MATCH($C$11,emission!$A$1:$CV$1,0),0)</f>
        <v>#N/A</v>
      </c>
    </row>
    <row r="342" spans="7:50" x14ac:dyDescent="0.25">
      <c r="G342">
        <v>640</v>
      </c>
      <c r="H342" t="b">
        <f t="shared" si="111"/>
        <v>0</v>
      </c>
      <c r="I342" t="b">
        <f t="shared" si="101"/>
        <v>0</v>
      </c>
      <c r="J342">
        <f t="shared" si="112"/>
        <v>0</v>
      </c>
      <c r="K342">
        <f t="shared" si="102"/>
        <v>0</v>
      </c>
      <c r="L342" t="b">
        <f t="shared" si="113"/>
        <v>0</v>
      </c>
      <c r="M342" t="b">
        <f t="shared" si="103"/>
        <v>0</v>
      </c>
      <c r="N342">
        <f t="shared" si="114"/>
        <v>0</v>
      </c>
      <c r="O342">
        <f t="shared" si="104"/>
        <v>1.5599999999999999E-2</v>
      </c>
      <c r="P342">
        <f t="shared" si="115"/>
        <v>5.1999999999999998E-3</v>
      </c>
      <c r="Q342">
        <f t="shared" si="105"/>
        <v>7.5200000000000003E-2</v>
      </c>
      <c r="R342">
        <f t="shared" si="116"/>
        <v>0</v>
      </c>
      <c r="S342">
        <f t="shared" si="106"/>
        <v>0.1585</v>
      </c>
      <c r="T342">
        <f t="shared" si="117"/>
        <v>2.3E-2</v>
      </c>
      <c r="U342">
        <f t="shared" si="107"/>
        <v>0.63639999999999997</v>
      </c>
      <c r="V342" t="b">
        <f t="shared" si="118"/>
        <v>0</v>
      </c>
      <c r="W342" t="b">
        <f t="shared" si="108"/>
        <v>0</v>
      </c>
      <c r="X342">
        <f t="shared" si="119"/>
        <v>0.74000000953674006</v>
      </c>
      <c r="Y342">
        <f t="shared" si="109"/>
        <v>9.0000003576279006E-2</v>
      </c>
      <c r="Z342" t="b">
        <f t="shared" si="120"/>
        <v>0</v>
      </c>
      <c r="AA342" t="b">
        <f t="shared" si="110"/>
        <v>0</v>
      </c>
      <c r="AB342">
        <v>0</v>
      </c>
      <c r="AD342" s="1">
        <v>640</v>
      </c>
      <c r="AE342" t="e">
        <f>VLOOKUP($AD342,excitation!$A$1:$CV$577,MATCH(C$2,excitation!$A$1:$CV$1,0),0)</f>
        <v>#N/A</v>
      </c>
      <c r="AF342" t="e">
        <f>VLOOKUP($AD342,emission!$A$1:$CV$577,MATCH($C$2,emission!$A$1:$CV$1,0),0)</f>
        <v>#N/A</v>
      </c>
      <c r="AG342">
        <f>VLOOKUP($AD342,excitation!$A$1:$CV$577,MATCH(C$3,excitation!$A$1:$CV$1,0),0)</f>
        <v>0</v>
      </c>
      <c r="AH342">
        <f>VLOOKUP($AD342,emission!$A$1:$CV$577,MATCH($C$3,emission!$A$1:$CV$1,0),0)</f>
        <v>0</v>
      </c>
      <c r="AI342" t="e">
        <f>VLOOKUP($AD342,excitation!$A$1:$CV$577,MATCH(C$4,excitation!$A$1:$CV$1,0),0)</f>
        <v>#N/A</v>
      </c>
      <c r="AJ342" t="e">
        <f>VLOOKUP($AD342,emission!$A$1:$CV$577,MATCH($C$4,emission!$A$1:$CV$1,0),0)</f>
        <v>#N/A</v>
      </c>
      <c r="AK342">
        <f>VLOOKUP($AD342,excitation!$A$1:$CV$577,MATCH(C$5,excitation!$A$1:$CV$1,0),0)</f>
        <v>0</v>
      </c>
      <c r="AL342">
        <f>VLOOKUP($AD342,emission!$A$1:$CV$577,MATCH($C$5,emission!$A$1:$CV$1,0),0)</f>
        <v>1.5599999999999999E-2</v>
      </c>
      <c r="AM342">
        <f>VLOOKUP($AD342,excitation!$A$1:$CV$577,MATCH(C$6,excitation!$A$1:$CV$1,0),0)</f>
        <v>5.1999999999999998E-3</v>
      </c>
      <c r="AN342">
        <f>VLOOKUP($AD342,emission!$A$1:$CV$577,MATCH($C$6,emission!$A$1:$CV$1,0),0)</f>
        <v>7.5200000000000003E-2</v>
      </c>
      <c r="AO342">
        <f>VLOOKUP($AD342,excitation!$A$1:$CV$577,MATCH(C$7,excitation!$A$1:$CV$1,0),0)</f>
        <v>0</v>
      </c>
      <c r="AP342">
        <f>VLOOKUP($AD342,emission!$A$1:$CV$577,MATCH($C$7,emission!$A$1:$CV$1,0),0)</f>
        <v>0.1585</v>
      </c>
      <c r="AQ342">
        <f>VLOOKUP($AD342,excitation!$A$1:$CV$577,MATCH(C$8,excitation!$A$1:$CV$1,0),0)</f>
        <v>2.3E-2</v>
      </c>
      <c r="AR342">
        <f>VLOOKUP($AD342,emission!$A$1:$CV$577,MATCH($C$8,emission!$A$1:$CV$1,0),0)</f>
        <v>0.63639999999999997</v>
      </c>
      <c r="AS342" t="e">
        <f>VLOOKUP($AD342,excitation!$A$1:$CV$577,MATCH(C$9,excitation!$A$1:$CV$1,0),0)</f>
        <v>#N/A</v>
      </c>
      <c r="AT342" t="e">
        <f>VLOOKUP($AD342,emission!$A$1:$CV$577,MATCH($C$9,emission!$A$1:$CV$1,0),0)</f>
        <v>#N/A</v>
      </c>
      <c r="AU342">
        <f>VLOOKUP($AD342,excitation!$A$1:$CV$577,MATCH(C$10,excitation!$A$1:$CV$1,0),0)</f>
        <v>0.74000000953674006</v>
      </c>
      <c r="AV342">
        <f>VLOOKUP($AD342,emission!$A$1:$CV$577,MATCH($C$10,emission!$A$1:$CV$1,0),0)</f>
        <v>9.0000003576279006E-2</v>
      </c>
      <c r="AW342" t="e">
        <f>VLOOKUP($AD342,excitation!$A$1:$CV$577,MATCH(C$11,excitation!$A$1:$CV$1,0),0)</f>
        <v>#N/A</v>
      </c>
      <c r="AX342" t="e">
        <f>VLOOKUP($AD342,emission!$A$1:$CV$577,MATCH($C$11,emission!$A$1:$CV$1,0),0)</f>
        <v>#N/A</v>
      </c>
    </row>
    <row r="343" spans="7:50" x14ac:dyDescent="0.25">
      <c r="G343">
        <v>641</v>
      </c>
      <c r="H343" t="b">
        <f t="shared" si="111"/>
        <v>0</v>
      </c>
      <c r="I343" t="b">
        <f t="shared" si="101"/>
        <v>0</v>
      </c>
      <c r="J343">
        <f t="shared" si="112"/>
        <v>0</v>
      </c>
      <c r="K343">
        <f t="shared" si="102"/>
        <v>0</v>
      </c>
      <c r="L343" t="b">
        <f t="shared" si="113"/>
        <v>0</v>
      </c>
      <c r="M343" t="b">
        <f t="shared" si="103"/>
        <v>0</v>
      </c>
      <c r="N343">
        <f t="shared" si="114"/>
        <v>0</v>
      </c>
      <c r="O343">
        <f t="shared" si="104"/>
        <v>1.49E-2</v>
      </c>
      <c r="P343">
        <f t="shared" si="115"/>
        <v>5.5999999999999999E-3</v>
      </c>
      <c r="Q343">
        <f t="shared" si="105"/>
        <v>7.3099999999999998E-2</v>
      </c>
      <c r="R343">
        <f t="shared" si="116"/>
        <v>0</v>
      </c>
      <c r="S343">
        <f t="shared" si="106"/>
        <v>0.15279999999999999</v>
      </c>
      <c r="T343">
        <f t="shared" si="117"/>
        <v>2.0899999999999998E-2</v>
      </c>
      <c r="U343">
        <f t="shared" si="107"/>
        <v>0.6159</v>
      </c>
      <c r="V343" t="b">
        <f t="shared" si="118"/>
        <v>0</v>
      </c>
      <c r="W343" t="b">
        <f t="shared" si="108"/>
        <v>0</v>
      </c>
      <c r="X343">
        <f t="shared" si="119"/>
        <v>0.76999998092651001</v>
      </c>
      <c r="Y343">
        <f t="shared" si="109"/>
        <v>0.10000000149012001</v>
      </c>
      <c r="Z343" t="b">
        <f t="shared" si="120"/>
        <v>0</v>
      </c>
      <c r="AA343" t="b">
        <f t="shared" si="110"/>
        <v>0</v>
      </c>
      <c r="AB343">
        <v>0</v>
      </c>
      <c r="AD343" s="1">
        <v>641</v>
      </c>
      <c r="AE343" t="e">
        <f>VLOOKUP($AD343,excitation!$A$1:$CV$577,MATCH(C$2,excitation!$A$1:$CV$1,0),0)</f>
        <v>#N/A</v>
      </c>
      <c r="AF343" t="e">
        <f>VLOOKUP($AD343,emission!$A$1:$CV$577,MATCH($C$2,emission!$A$1:$CV$1,0),0)</f>
        <v>#N/A</v>
      </c>
      <c r="AG343">
        <f>VLOOKUP($AD343,excitation!$A$1:$CV$577,MATCH(C$3,excitation!$A$1:$CV$1,0),0)</f>
        <v>0</v>
      </c>
      <c r="AH343">
        <f>VLOOKUP($AD343,emission!$A$1:$CV$577,MATCH($C$3,emission!$A$1:$CV$1,0),0)</f>
        <v>0</v>
      </c>
      <c r="AI343" t="e">
        <f>VLOOKUP($AD343,excitation!$A$1:$CV$577,MATCH(C$4,excitation!$A$1:$CV$1,0),0)</f>
        <v>#N/A</v>
      </c>
      <c r="AJ343" t="e">
        <f>VLOOKUP($AD343,emission!$A$1:$CV$577,MATCH($C$4,emission!$A$1:$CV$1,0),0)</f>
        <v>#N/A</v>
      </c>
      <c r="AK343">
        <f>VLOOKUP($AD343,excitation!$A$1:$CV$577,MATCH(C$5,excitation!$A$1:$CV$1,0),0)</f>
        <v>0</v>
      </c>
      <c r="AL343">
        <f>VLOOKUP($AD343,emission!$A$1:$CV$577,MATCH($C$5,emission!$A$1:$CV$1,0),0)</f>
        <v>1.49E-2</v>
      </c>
      <c r="AM343">
        <f>VLOOKUP($AD343,excitation!$A$1:$CV$577,MATCH(C$6,excitation!$A$1:$CV$1,0),0)</f>
        <v>5.5999999999999999E-3</v>
      </c>
      <c r="AN343">
        <f>VLOOKUP($AD343,emission!$A$1:$CV$577,MATCH($C$6,emission!$A$1:$CV$1,0),0)</f>
        <v>7.3099999999999998E-2</v>
      </c>
      <c r="AO343">
        <f>VLOOKUP($AD343,excitation!$A$1:$CV$577,MATCH(C$7,excitation!$A$1:$CV$1,0),0)</f>
        <v>0</v>
      </c>
      <c r="AP343">
        <f>VLOOKUP($AD343,emission!$A$1:$CV$577,MATCH($C$7,emission!$A$1:$CV$1,0),0)</f>
        <v>0.15279999999999999</v>
      </c>
      <c r="AQ343">
        <f>VLOOKUP($AD343,excitation!$A$1:$CV$577,MATCH(C$8,excitation!$A$1:$CV$1,0),0)</f>
        <v>2.0899999999999998E-2</v>
      </c>
      <c r="AR343">
        <f>VLOOKUP($AD343,emission!$A$1:$CV$577,MATCH($C$8,emission!$A$1:$CV$1,0),0)</f>
        <v>0.6159</v>
      </c>
      <c r="AS343" t="e">
        <f>VLOOKUP($AD343,excitation!$A$1:$CV$577,MATCH(C$9,excitation!$A$1:$CV$1,0),0)</f>
        <v>#N/A</v>
      </c>
      <c r="AT343" t="e">
        <f>VLOOKUP($AD343,emission!$A$1:$CV$577,MATCH($C$9,emission!$A$1:$CV$1,0),0)</f>
        <v>#N/A</v>
      </c>
      <c r="AU343">
        <f>VLOOKUP($AD343,excitation!$A$1:$CV$577,MATCH(C$10,excitation!$A$1:$CV$1,0),0)</f>
        <v>0.76999998092651001</v>
      </c>
      <c r="AV343">
        <f>VLOOKUP($AD343,emission!$A$1:$CV$577,MATCH($C$10,emission!$A$1:$CV$1,0),0)</f>
        <v>0.10000000149012001</v>
      </c>
      <c r="AW343" t="e">
        <f>VLOOKUP($AD343,excitation!$A$1:$CV$577,MATCH(C$11,excitation!$A$1:$CV$1,0),0)</f>
        <v>#N/A</v>
      </c>
      <c r="AX343" t="e">
        <f>VLOOKUP($AD343,emission!$A$1:$CV$577,MATCH($C$11,emission!$A$1:$CV$1,0),0)</f>
        <v>#N/A</v>
      </c>
    </row>
    <row r="344" spans="7:50" x14ac:dyDescent="0.25">
      <c r="G344">
        <v>642</v>
      </c>
      <c r="H344" t="b">
        <f t="shared" si="111"/>
        <v>0</v>
      </c>
      <c r="I344" t="b">
        <f t="shared" si="101"/>
        <v>0</v>
      </c>
      <c r="J344">
        <f t="shared" si="112"/>
        <v>0</v>
      </c>
      <c r="K344">
        <f t="shared" si="102"/>
        <v>0</v>
      </c>
      <c r="L344" t="b">
        <f t="shared" si="113"/>
        <v>0</v>
      </c>
      <c r="M344" t="b">
        <f t="shared" si="103"/>
        <v>0</v>
      </c>
      <c r="N344">
        <f t="shared" si="114"/>
        <v>0</v>
      </c>
      <c r="O344">
        <f t="shared" si="104"/>
        <v>1.4500000000000001E-2</v>
      </c>
      <c r="P344">
        <f t="shared" si="115"/>
        <v>5.1999999999999998E-3</v>
      </c>
      <c r="Q344">
        <f t="shared" si="105"/>
        <v>7.0699999999999999E-2</v>
      </c>
      <c r="R344">
        <f t="shared" si="116"/>
        <v>0</v>
      </c>
      <c r="S344">
        <f t="shared" si="106"/>
        <v>0.1482</v>
      </c>
      <c r="T344">
        <f t="shared" si="117"/>
        <v>2.01E-2</v>
      </c>
      <c r="U344">
        <f t="shared" si="107"/>
        <v>0.59489999999999998</v>
      </c>
      <c r="V344" t="b">
        <f t="shared" si="118"/>
        <v>0</v>
      </c>
      <c r="W344" t="b">
        <f t="shared" si="108"/>
        <v>0</v>
      </c>
      <c r="X344">
        <f t="shared" si="119"/>
        <v>0.81000000238419001</v>
      </c>
      <c r="Y344">
        <f t="shared" si="109"/>
        <v>0.11999999731779</v>
      </c>
      <c r="Z344" t="b">
        <f t="shared" si="120"/>
        <v>0</v>
      </c>
      <c r="AA344" t="b">
        <f t="shared" si="110"/>
        <v>0</v>
      </c>
      <c r="AB344">
        <v>0</v>
      </c>
      <c r="AD344" s="1">
        <v>642</v>
      </c>
      <c r="AE344" t="e">
        <f>VLOOKUP($AD344,excitation!$A$1:$CV$577,MATCH(C$2,excitation!$A$1:$CV$1,0),0)</f>
        <v>#N/A</v>
      </c>
      <c r="AF344" t="e">
        <f>VLOOKUP($AD344,emission!$A$1:$CV$577,MATCH($C$2,emission!$A$1:$CV$1,0),0)</f>
        <v>#N/A</v>
      </c>
      <c r="AG344">
        <f>VLOOKUP($AD344,excitation!$A$1:$CV$577,MATCH(C$3,excitation!$A$1:$CV$1,0),0)</f>
        <v>0</v>
      </c>
      <c r="AH344">
        <f>VLOOKUP($AD344,emission!$A$1:$CV$577,MATCH($C$3,emission!$A$1:$CV$1,0),0)</f>
        <v>0</v>
      </c>
      <c r="AI344" t="e">
        <f>VLOOKUP($AD344,excitation!$A$1:$CV$577,MATCH(C$4,excitation!$A$1:$CV$1,0),0)</f>
        <v>#N/A</v>
      </c>
      <c r="AJ344" t="e">
        <f>VLOOKUP($AD344,emission!$A$1:$CV$577,MATCH($C$4,emission!$A$1:$CV$1,0),0)</f>
        <v>#N/A</v>
      </c>
      <c r="AK344">
        <f>VLOOKUP($AD344,excitation!$A$1:$CV$577,MATCH(C$5,excitation!$A$1:$CV$1,0),0)</f>
        <v>0</v>
      </c>
      <c r="AL344">
        <f>VLOOKUP($AD344,emission!$A$1:$CV$577,MATCH($C$5,emission!$A$1:$CV$1,0),0)</f>
        <v>1.4500000000000001E-2</v>
      </c>
      <c r="AM344">
        <f>VLOOKUP($AD344,excitation!$A$1:$CV$577,MATCH(C$6,excitation!$A$1:$CV$1,0),0)</f>
        <v>5.1999999999999998E-3</v>
      </c>
      <c r="AN344">
        <f>VLOOKUP($AD344,emission!$A$1:$CV$577,MATCH($C$6,emission!$A$1:$CV$1,0),0)</f>
        <v>7.0699999999999999E-2</v>
      </c>
      <c r="AO344">
        <f>VLOOKUP($AD344,excitation!$A$1:$CV$577,MATCH(C$7,excitation!$A$1:$CV$1,0),0)</f>
        <v>0</v>
      </c>
      <c r="AP344">
        <f>VLOOKUP($AD344,emission!$A$1:$CV$577,MATCH($C$7,emission!$A$1:$CV$1,0),0)</f>
        <v>0.1482</v>
      </c>
      <c r="AQ344">
        <f>VLOOKUP($AD344,excitation!$A$1:$CV$577,MATCH(C$8,excitation!$A$1:$CV$1,0),0)</f>
        <v>2.01E-2</v>
      </c>
      <c r="AR344">
        <f>VLOOKUP($AD344,emission!$A$1:$CV$577,MATCH($C$8,emission!$A$1:$CV$1,0),0)</f>
        <v>0.59489999999999998</v>
      </c>
      <c r="AS344" t="e">
        <f>VLOOKUP($AD344,excitation!$A$1:$CV$577,MATCH(C$9,excitation!$A$1:$CV$1,0),0)</f>
        <v>#N/A</v>
      </c>
      <c r="AT344" t="e">
        <f>VLOOKUP($AD344,emission!$A$1:$CV$577,MATCH($C$9,emission!$A$1:$CV$1,0),0)</f>
        <v>#N/A</v>
      </c>
      <c r="AU344">
        <f>VLOOKUP($AD344,excitation!$A$1:$CV$577,MATCH(C$10,excitation!$A$1:$CV$1,0),0)</f>
        <v>0.81000000238419001</v>
      </c>
      <c r="AV344">
        <f>VLOOKUP($AD344,emission!$A$1:$CV$577,MATCH($C$10,emission!$A$1:$CV$1,0),0)</f>
        <v>0.11999999731779</v>
      </c>
      <c r="AW344" t="e">
        <f>VLOOKUP($AD344,excitation!$A$1:$CV$577,MATCH(C$11,excitation!$A$1:$CV$1,0),0)</f>
        <v>#N/A</v>
      </c>
      <c r="AX344" t="e">
        <f>VLOOKUP($AD344,emission!$A$1:$CV$577,MATCH($C$11,emission!$A$1:$CV$1,0),0)</f>
        <v>#N/A</v>
      </c>
    </row>
    <row r="345" spans="7:50" x14ac:dyDescent="0.25">
      <c r="G345">
        <v>643</v>
      </c>
      <c r="H345" t="b">
        <f t="shared" si="111"/>
        <v>0</v>
      </c>
      <c r="I345" t="b">
        <f t="shared" si="101"/>
        <v>0</v>
      </c>
      <c r="J345">
        <f t="shared" si="112"/>
        <v>0</v>
      </c>
      <c r="K345">
        <f t="shared" si="102"/>
        <v>0</v>
      </c>
      <c r="L345" t="b">
        <f t="shared" si="113"/>
        <v>0</v>
      </c>
      <c r="M345" t="b">
        <f t="shared" si="103"/>
        <v>0</v>
      </c>
      <c r="N345">
        <f t="shared" si="114"/>
        <v>0</v>
      </c>
      <c r="O345">
        <f t="shared" si="104"/>
        <v>1.4200000000000001E-2</v>
      </c>
      <c r="P345">
        <f t="shared" si="115"/>
        <v>5.3E-3</v>
      </c>
      <c r="Q345">
        <f t="shared" si="105"/>
        <v>6.7400000000000002E-2</v>
      </c>
      <c r="R345">
        <f t="shared" si="116"/>
        <v>0</v>
      </c>
      <c r="S345">
        <f t="shared" si="106"/>
        <v>0.14530000000000001</v>
      </c>
      <c r="T345">
        <f t="shared" si="117"/>
        <v>1.78E-2</v>
      </c>
      <c r="U345">
        <f t="shared" si="107"/>
        <v>0.5766</v>
      </c>
      <c r="V345" t="b">
        <f t="shared" si="118"/>
        <v>0</v>
      </c>
      <c r="W345" t="b">
        <f t="shared" si="108"/>
        <v>0</v>
      </c>
      <c r="X345">
        <f t="shared" si="119"/>
        <v>0.83999997377395996</v>
      </c>
      <c r="Y345">
        <f t="shared" si="109"/>
        <v>0.14000000059605</v>
      </c>
      <c r="Z345" t="b">
        <f t="shared" si="120"/>
        <v>0</v>
      </c>
      <c r="AA345" t="b">
        <f t="shared" si="110"/>
        <v>0</v>
      </c>
      <c r="AB345">
        <v>0</v>
      </c>
      <c r="AD345" s="1">
        <v>643</v>
      </c>
      <c r="AE345" t="e">
        <f>VLOOKUP($AD345,excitation!$A$1:$CV$577,MATCH(C$2,excitation!$A$1:$CV$1,0),0)</f>
        <v>#N/A</v>
      </c>
      <c r="AF345" t="e">
        <f>VLOOKUP($AD345,emission!$A$1:$CV$577,MATCH($C$2,emission!$A$1:$CV$1,0),0)</f>
        <v>#N/A</v>
      </c>
      <c r="AG345">
        <f>VLOOKUP($AD345,excitation!$A$1:$CV$577,MATCH(C$3,excitation!$A$1:$CV$1,0),0)</f>
        <v>0</v>
      </c>
      <c r="AH345">
        <f>VLOOKUP($AD345,emission!$A$1:$CV$577,MATCH($C$3,emission!$A$1:$CV$1,0),0)</f>
        <v>0</v>
      </c>
      <c r="AI345" t="e">
        <f>VLOOKUP($AD345,excitation!$A$1:$CV$577,MATCH(C$4,excitation!$A$1:$CV$1,0),0)</f>
        <v>#N/A</v>
      </c>
      <c r="AJ345" t="e">
        <f>VLOOKUP($AD345,emission!$A$1:$CV$577,MATCH($C$4,emission!$A$1:$CV$1,0),0)</f>
        <v>#N/A</v>
      </c>
      <c r="AK345">
        <f>VLOOKUP($AD345,excitation!$A$1:$CV$577,MATCH(C$5,excitation!$A$1:$CV$1,0),0)</f>
        <v>0</v>
      </c>
      <c r="AL345">
        <f>VLOOKUP($AD345,emission!$A$1:$CV$577,MATCH($C$5,emission!$A$1:$CV$1,0),0)</f>
        <v>1.4200000000000001E-2</v>
      </c>
      <c r="AM345">
        <f>VLOOKUP($AD345,excitation!$A$1:$CV$577,MATCH(C$6,excitation!$A$1:$CV$1,0),0)</f>
        <v>5.3E-3</v>
      </c>
      <c r="AN345">
        <f>VLOOKUP($AD345,emission!$A$1:$CV$577,MATCH($C$6,emission!$A$1:$CV$1,0),0)</f>
        <v>6.7400000000000002E-2</v>
      </c>
      <c r="AO345">
        <f>VLOOKUP($AD345,excitation!$A$1:$CV$577,MATCH(C$7,excitation!$A$1:$CV$1,0),0)</f>
        <v>0</v>
      </c>
      <c r="AP345">
        <f>VLOOKUP($AD345,emission!$A$1:$CV$577,MATCH($C$7,emission!$A$1:$CV$1,0),0)</f>
        <v>0.14530000000000001</v>
      </c>
      <c r="AQ345">
        <f>VLOOKUP($AD345,excitation!$A$1:$CV$577,MATCH(C$8,excitation!$A$1:$CV$1,0),0)</f>
        <v>1.78E-2</v>
      </c>
      <c r="AR345">
        <f>VLOOKUP($AD345,emission!$A$1:$CV$577,MATCH($C$8,emission!$A$1:$CV$1,0),0)</f>
        <v>0.5766</v>
      </c>
      <c r="AS345" t="e">
        <f>VLOOKUP($AD345,excitation!$A$1:$CV$577,MATCH(C$9,excitation!$A$1:$CV$1,0),0)</f>
        <v>#N/A</v>
      </c>
      <c r="AT345" t="e">
        <f>VLOOKUP($AD345,emission!$A$1:$CV$577,MATCH($C$9,emission!$A$1:$CV$1,0),0)</f>
        <v>#N/A</v>
      </c>
      <c r="AU345">
        <f>VLOOKUP($AD345,excitation!$A$1:$CV$577,MATCH(C$10,excitation!$A$1:$CV$1,0),0)</f>
        <v>0.83999997377395996</v>
      </c>
      <c r="AV345">
        <f>VLOOKUP($AD345,emission!$A$1:$CV$577,MATCH($C$10,emission!$A$1:$CV$1,0),0)</f>
        <v>0.14000000059605</v>
      </c>
      <c r="AW345" t="e">
        <f>VLOOKUP($AD345,excitation!$A$1:$CV$577,MATCH(C$11,excitation!$A$1:$CV$1,0),0)</f>
        <v>#N/A</v>
      </c>
      <c r="AX345" t="e">
        <f>VLOOKUP($AD345,emission!$A$1:$CV$577,MATCH($C$11,emission!$A$1:$CV$1,0),0)</f>
        <v>#N/A</v>
      </c>
    </row>
    <row r="346" spans="7:50" x14ac:dyDescent="0.25">
      <c r="G346">
        <v>644</v>
      </c>
      <c r="H346" t="b">
        <f t="shared" si="111"/>
        <v>0</v>
      </c>
      <c r="I346" t="b">
        <f t="shared" si="101"/>
        <v>0</v>
      </c>
      <c r="J346">
        <f t="shared" si="112"/>
        <v>0</v>
      </c>
      <c r="K346">
        <f t="shared" si="102"/>
        <v>0</v>
      </c>
      <c r="L346" t="b">
        <f t="shared" si="113"/>
        <v>0</v>
      </c>
      <c r="M346" t="b">
        <f t="shared" si="103"/>
        <v>0</v>
      </c>
      <c r="N346">
        <f t="shared" si="114"/>
        <v>0</v>
      </c>
      <c r="O346">
        <f t="shared" si="104"/>
        <v>1.3899999999999999E-2</v>
      </c>
      <c r="P346">
        <f t="shared" si="115"/>
        <v>5.3E-3</v>
      </c>
      <c r="Q346">
        <f t="shared" si="105"/>
        <v>6.4500000000000002E-2</v>
      </c>
      <c r="R346">
        <f t="shared" si="116"/>
        <v>0</v>
      </c>
      <c r="S346">
        <f t="shared" si="106"/>
        <v>0.1391</v>
      </c>
      <c r="T346">
        <f t="shared" si="117"/>
        <v>1.6400000000000001E-2</v>
      </c>
      <c r="U346">
        <f t="shared" si="107"/>
        <v>0.55549999999999999</v>
      </c>
      <c r="V346" t="b">
        <f t="shared" si="118"/>
        <v>0</v>
      </c>
      <c r="W346" t="b">
        <f t="shared" si="108"/>
        <v>0</v>
      </c>
      <c r="X346">
        <f t="shared" si="119"/>
        <v>0.87000000476837003</v>
      </c>
      <c r="Y346">
        <f t="shared" si="109"/>
        <v>0.17000000178814001</v>
      </c>
      <c r="Z346" t="b">
        <f t="shared" si="120"/>
        <v>0</v>
      </c>
      <c r="AA346" t="b">
        <f t="shared" si="110"/>
        <v>0</v>
      </c>
      <c r="AB346">
        <v>0</v>
      </c>
      <c r="AD346" s="1">
        <v>644</v>
      </c>
      <c r="AE346" t="e">
        <f>VLOOKUP($AD346,excitation!$A$1:$CV$577,MATCH(C$2,excitation!$A$1:$CV$1,0),0)</f>
        <v>#N/A</v>
      </c>
      <c r="AF346" t="e">
        <f>VLOOKUP($AD346,emission!$A$1:$CV$577,MATCH($C$2,emission!$A$1:$CV$1,0),0)</f>
        <v>#N/A</v>
      </c>
      <c r="AG346">
        <f>VLOOKUP($AD346,excitation!$A$1:$CV$577,MATCH(C$3,excitation!$A$1:$CV$1,0),0)</f>
        <v>0</v>
      </c>
      <c r="AH346">
        <f>VLOOKUP($AD346,emission!$A$1:$CV$577,MATCH($C$3,emission!$A$1:$CV$1,0),0)</f>
        <v>0</v>
      </c>
      <c r="AI346" t="e">
        <f>VLOOKUP($AD346,excitation!$A$1:$CV$577,MATCH(C$4,excitation!$A$1:$CV$1,0),0)</f>
        <v>#N/A</v>
      </c>
      <c r="AJ346" t="e">
        <f>VLOOKUP($AD346,emission!$A$1:$CV$577,MATCH($C$4,emission!$A$1:$CV$1,0),0)</f>
        <v>#N/A</v>
      </c>
      <c r="AK346">
        <f>VLOOKUP($AD346,excitation!$A$1:$CV$577,MATCH(C$5,excitation!$A$1:$CV$1,0),0)</f>
        <v>0</v>
      </c>
      <c r="AL346">
        <f>VLOOKUP($AD346,emission!$A$1:$CV$577,MATCH($C$5,emission!$A$1:$CV$1,0),0)</f>
        <v>1.3899999999999999E-2</v>
      </c>
      <c r="AM346">
        <f>VLOOKUP($AD346,excitation!$A$1:$CV$577,MATCH(C$6,excitation!$A$1:$CV$1,0),0)</f>
        <v>5.3E-3</v>
      </c>
      <c r="AN346">
        <f>VLOOKUP($AD346,emission!$A$1:$CV$577,MATCH($C$6,emission!$A$1:$CV$1,0),0)</f>
        <v>6.4500000000000002E-2</v>
      </c>
      <c r="AO346">
        <f>VLOOKUP($AD346,excitation!$A$1:$CV$577,MATCH(C$7,excitation!$A$1:$CV$1,0),0)</f>
        <v>0</v>
      </c>
      <c r="AP346">
        <f>VLOOKUP($AD346,emission!$A$1:$CV$577,MATCH($C$7,emission!$A$1:$CV$1,0),0)</f>
        <v>0.1391</v>
      </c>
      <c r="AQ346">
        <f>VLOOKUP($AD346,excitation!$A$1:$CV$577,MATCH(C$8,excitation!$A$1:$CV$1,0),0)</f>
        <v>1.6400000000000001E-2</v>
      </c>
      <c r="AR346">
        <f>VLOOKUP($AD346,emission!$A$1:$CV$577,MATCH($C$8,emission!$A$1:$CV$1,0),0)</f>
        <v>0.55549999999999999</v>
      </c>
      <c r="AS346" t="e">
        <f>VLOOKUP($AD346,excitation!$A$1:$CV$577,MATCH(C$9,excitation!$A$1:$CV$1,0),0)</f>
        <v>#N/A</v>
      </c>
      <c r="AT346" t="e">
        <f>VLOOKUP($AD346,emission!$A$1:$CV$577,MATCH($C$9,emission!$A$1:$CV$1,0),0)</f>
        <v>#N/A</v>
      </c>
      <c r="AU346">
        <f>VLOOKUP($AD346,excitation!$A$1:$CV$577,MATCH(C$10,excitation!$A$1:$CV$1,0),0)</f>
        <v>0.87000000476837003</v>
      </c>
      <c r="AV346">
        <f>VLOOKUP($AD346,emission!$A$1:$CV$577,MATCH($C$10,emission!$A$1:$CV$1,0),0)</f>
        <v>0.17000000178814001</v>
      </c>
      <c r="AW346" t="e">
        <f>VLOOKUP($AD346,excitation!$A$1:$CV$577,MATCH(C$11,excitation!$A$1:$CV$1,0),0)</f>
        <v>#N/A</v>
      </c>
      <c r="AX346" t="e">
        <f>VLOOKUP($AD346,emission!$A$1:$CV$577,MATCH($C$11,emission!$A$1:$CV$1,0),0)</f>
        <v>#N/A</v>
      </c>
    </row>
    <row r="347" spans="7:50" x14ac:dyDescent="0.25">
      <c r="G347">
        <v>645</v>
      </c>
      <c r="H347" t="b">
        <f t="shared" si="111"/>
        <v>0</v>
      </c>
      <c r="I347" t="b">
        <f t="shared" si="101"/>
        <v>0</v>
      </c>
      <c r="J347">
        <f t="shared" si="112"/>
        <v>0</v>
      </c>
      <c r="K347">
        <f t="shared" si="102"/>
        <v>0</v>
      </c>
      <c r="L347" t="b">
        <f t="shared" si="113"/>
        <v>0</v>
      </c>
      <c r="M347" t="b">
        <f t="shared" si="103"/>
        <v>0</v>
      </c>
      <c r="N347">
        <f t="shared" si="114"/>
        <v>0</v>
      </c>
      <c r="O347">
        <f t="shared" si="104"/>
        <v>1.3100000000000001E-2</v>
      </c>
      <c r="P347">
        <f t="shared" si="115"/>
        <v>5.4000000000000003E-3</v>
      </c>
      <c r="Q347">
        <f t="shared" si="105"/>
        <v>6.2100000000000002E-2</v>
      </c>
      <c r="R347">
        <f t="shared" si="116"/>
        <v>0</v>
      </c>
      <c r="S347">
        <f t="shared" si="106"/>
        <v>0.13719999999999999</v>
      </c>
      <c r="T347">
        <f t="shared" si="117"/>
        <v>1.6299999999999999E-2</v>
      </c>
      <c r="U347">
        <f t="shared" si="107"/>
        <v>0.5363</v>
      </c>
      <c r="V347" t="b">
        <f t="shared" si="118"/>
        <v>0</v>
      </c>
      <c r="W347" t="b">
        <f t="shared" si="108"/>
        <v>0</v>
      </c>
      <c r="X347">
        <f t="shared" si="119"/>
        <v>0.89999997615813998</v>
      </c>
      <c r="Y347">
        <f t="shared" si="109"/>
        <v>0.20000000298022999</v>
      </c>
      <c r="Z347" t="b">
        <f t="shared" si="120"/>
        <v>0</v>
      </c>
      <c r="AA347" t="b">
        <f t="shared" si="110"/>
        <v>0</v>
      </c>
      <c r="AB347">
        <v>0</v>
      </c>
      <c r="AD347" s="1">
        <v>645</v>
      </c>
      <c r="AE347" t="e">
        <f>VLOOKUP($AD347,excitation!$A$1:$CV$577,MATCH(C$2,excitation!$A$1:$CV$1,0),0)</f>
        <v>#N/A</v>
      </c>
      <c r="AF347" t="e">
        <f>VLOOKUP($AD347,emission!$A$1:$CV$577,MATCH($C$2,emission!$A$1:$CV$1,0),0)</f>
        <v>#N/A</v>
      </c>
      <c r="AG347">
        <f>VLOOKUP($AD347,excitation!$A$1:$CV$577,MATCH(C$3,excitation!$A$1:$CV$1,0),0)</f>
        <v>0</v>
      </c>
      <c r="AH347">
        <f>VLOOKUP($AD347,emission!$A$1:$CV$577,MATCH($C$3,emission!$A$1:$CV$1,0),0)</f>
        <v>0</v>
      </c>
      <c r="AI347" t="e">
        <f>VLOOKUP($AD347,excitation!$A$1:$CV$577,MATCH(C$4,excitation!$A$1:$CV$1,0),0)</f>
        <v>#N/A</v>
      </c>
      <c r="AJ347" t="e">
        <f>VLOOKUP($AD347,emission!$A$1:$CV$577,MATCH($C$4,emission!$A$1:$CV$1,0),0)</f>
        <v>#N/A</v>
      </c>
      <c r="AK347">
        <f>VLOOKUP($AD347,excitation!$A$1:$CV$577,MATCH(C$5,excitation!$A$1:$CV$1,0),0)</f>
        <v>0</v>
      </c>
      <c r="AL347">
        <f>VLOOKUP($AD347,emission!$A$1:$CV$577,MATCH($C$5,emission!$A$1:$CV$1,0),0)</f>
        <v>1.3100000000000001E-2</v>
      </c>
      <c r="AM347">
        <f>VLOOKUP($AD347,excitation!$A$1:$CV$577,MATCH(C$6,excitation!$A$1:$CV$1,0),0)</f>
        <v>5.4000000000000003E-3</v>
      </c>
      <c r="AN347">
        <f>VLOOKUP($AD347,emission!$A$1:$CV$577,MATCH($C$6,emission!$A$1:$CV$1,0),0)</f>
        <v>6.2100000000000002E-2</v>
      </c>
      <c r="AO347">
        <f>VLOOKUP($AD347,excitation!$A$1:$CV$577,MATCH(C$7,excitation!$A$1:$CV$1,0),0)</f>
        <v>0</v>
      </c>
      <c r="AP347">
        <f>VLOOKUP($AD347,emission!$A$1:$CV$577,MATCH($C$7,emission!$A$1:$CV$1,0),0)</f>
        <v>0.13719999999999999</v>
      </c>
      <c r="AQ347">
        <f>VLOOKUP($AD347,excitation!$A$1:$CV$577,MATCH(C$8,excitation!$A$1:$CV$1,0),0)</f>
        <v>1.6299999999999999E-2</v>
      </c>
      <c r="AR347">
        <f>VLOOKUP($AD347,emission!$A$1:$CV$577,MATCH($C$8,emission!$A$1:$CV$1,0),0)</f>
        <v>0.5363</v>
      </c>
      <c r="AS347" t="e">
        <f>VLOOKUP($AD347,excitation!$A$1:$CV$577,MATCH(C$9,excitation!$A$1:$CV$1,0),0)</f>
        <v>#N/A</v>
      </c>
      <c r="AT347" t="e">
        <f>VLOOKUP($AD347,emission!$A$1:$CV$577,MATCH($C$9,emission!$A$1:$CV$1,0),0)</f>
        <v>#N/A</v>
      </c>
      <c r="AU347">
        <f>VLOOKUP($AD347,excitation!$A$1:$CV$577,MATCH(C$10,excitation!$A$1:$CV$1,0),0)</f>
        <v>0.89999997615813998</v>
      </c>
      <c r="AV347">
        <f>VLOOKUP($AD347,emission!$A$1:$CV$577,MATCH($C$10,emission!$A$1:$CV$1,0),0)</f>
        <v>0.20000000298022999</v>
      </c>
      <c r="AW347" t="e">
        <f>VLOOKUP($AD347,excitation!$A$1:$CV$577,MATCH(C$11,excitation!$A$1:$CV$1,0),0)</f>
        <v>#N/A</v>
      </c>
      <c r="AX347" t="e">
        <f>VLOOKUP($AD347,emission!$A$1:$CV$577,MATCH($C$11,emission!$A$1:$CV$1,0),0)</f>
        <v>#N/A</v>
      </c>
    </row>
    <row r="348" spans="7:50" x14ac:dyDescent="0.25">
      <c r="G348">
        <v>646</v>
      </c>
      <c r="H348" t="b">
        <f t="shared" si="111"/>
        <v>0</v>
      </c>
      <c r="I348" t="b">
        <f t="shared" si="101"/>
        <v>0</v>
      </c>
      <c r="J348">
        <f t="shared" si="112"/>
        <v>0</v>
      </c>
      <c r="K348">
        <f t="shared" si="102"/>
        <v>0</v>
      </c>
      <c r="L348" t="b">
        <f t="shared" si="113"/>
        <v>0</v>
      </c>
      <c r="M348" t="b">
        <f t="shared" si="103"/>
        <v>0</v>
      </c>
      <c r="N348">
        <f t="shared" si="114"/>
        <v>0</v>
      </c>
      <c r="O348">
        <f t="shared" si="104"/>
        <v>1.26E-2</v>
      </c>
      <c r="P348">
        <f t="shared" si="115"/>
        <v>5.4000000000000003E-3</v>
      </c>
      <c r="Q348">
        <f t="shared" si="105"/>
        <v>5.9900000000000002E-2</v>
      </c>
      <c r="R348">
        <f t="shared" si="116"/>
        <v>0</v>
      </c>
      <c r="S348">
        <f t="shared" si="106"/>
        <v>0.13170000000000001</v>
      </c>
      <c r="T348">
        <f t="shared" si="117"/>
        <v>1.38E-2</v>
      </c>
      <c r="U348">
        <f t="shared" si="107"/>
        <v>0.52259999999999995</v>
      </c>
      <c r="V348" t="b">
        <f t="shared" si="118"/>
        <v>0</v>
      </c>
      <c r="W348" t="b">
        <f t="shared" si="108"/>
        <v>0</v>
      </c>
      <c r="X348">
        <f t="shared" si="119"/>
        <v>0.92000001668929998</v>
      </c>
      <c r="Y348">
        <f t="shared" si="109"/>
        <v>0.23000000417232999</v>
      </c>
      <c r="Z348" t="b">
        <f t="shared" si="120"/>
        <v>0</v>
      </c>
      <c r="AA348" t="b">
        <f t="shared" si="110"/>
        <v>0</v>
      </c>
      <c r="AB348">
        <v>0</v>
      </c>
      <c r="AD348" s="1">
        <v>646</v>
      </c>
      <c r="AE348" t="e">
        <f>VLOOKUP($AD348,excitation!$A$1:$CV$577,MATCH(C$2,excitation!$A$1:$CV$1,0),0)</f>
        <v>#N/A</v>
      </c>
      <c r="AF348" t="e">
        <f>VLOOKUP($AD348,emission!$A$1:$CV$577,MATCH($C$2,emission!$A$1:$CV$1,0),0)</f>
        <v>#N/A</v>
      </c>
      <c r="AG348">
        <f>VLOOKUP($AD348,excitation!$A$1:$CV$577,MATCH(C$3,excitation!$A$1:$CV$1,0),0)</f>
        <v>0</v>
      </c>
      <c r="AH348">
        <f>VLOOKUP($AD348,emission!$A$1:$CV$577,MATCH($C$3,emission!$A$1:$CV$1,0),0)</f>
        <v>0</v>
      </c>
      <c r="AI348" t="e">
        <f>VLOOKUP($AD348,excitation!$A$1:$CV$577,MATCH(C$4,excitation!$A$1:$CV$1,0),0)</f>
        <v>#N/A</v>
      </c>
      <c r="AJ348" t="e">
        <f>VLOOKUP($AD348,emission!$A$1:$CV$577,MATCH($C$4,emission!$A$1:$CV$1,0),0)</f>
        <v>#N/A</v>
      </c>
      <c r="AK348">
        <f>VLOOKUP($AD348,excitation!$A$1:$CV$577,MATCH(C$5,excitation!$A$1:$CV$1,0),0)</f>
        <v>0</v>
      </c>
      <c r="AL348">
        <f>VLOOKUP($AD348,emission!$A$1:$CV$577,MATCH($C$5,emission!$A$1:$CV$1,0),0)</f>
        <v>1.26E-2</v>
      </c>
      <c r="AM348">
        <f>VLOOKUP($AD348,excitation!$A$1:$CV$577,MATCH(C$6,excitation!$A$1:$CV$1,0),0)</f>
        <v>5.4000000000000003E-3</v>
      </c>
      <c r="AN348">
        <f>VLOOKUP($AD348,emission!$A$1:$CV$577,MATCH($C$6,emission!$A$1:$CV$1,0),0)</f>
        <v>5.9900000000000002E-2</v>
      </c>
      <c r="AO348">
        <f>VLOOKUP($AD348,excitation!$A$1:$CV$577,MATCH(C$7,excitation!$A$1:$CV$1,0),0)</f>
        <v>0</v>
      </c>
      <c r="AP348">
        <f>VLOOKUP($AD348,emission!$A$1:$CV$577,MATCH($C$7,emission!$A$1:$CV$1,0),0)</f>
        <v>0.13170000000000001</v>
      </c>
      <c r="AQ348">
        <f>VLOOKUP($AD348,excitation!$A$1:$CV$577,MATCH(C$8,excitation!$A$1:$CV$1,0),0)</f>
        <v>1.38E-2</v>
      </c>
      <c r="AR348">
        <f>VLOOKUP($AD348,emission!$A$1:$CV$577,MATCH($C$8,emission!$A$1:$CV$1,0),0)</f>
        <v>0.52259999999999995</v>
      </c>
      <c r="AS348" t="e">
        <f>VLOOKUP($AD348,excitation!$A$1:$CV$577,MATCH(C$9,excitation!$A$1:$CV$1,0),0)</f>
        <v>#N/A</v>
      </c>
      <c r="AT348" t="e">
        <f>VLOOKUP($AD348,emission!$A$1:$CV$577,MATCH($C$9,emission!$A$1:$CV$1,0),0)</f>
        <v>#N/A</v>
      </c>
      <c r="AU348">
        <f>VLOOKUP($AD348,excitation!$A$1:$CV$577,MATCH(C$10,excitation!$A$1:$CV$1,0),0)</f>
        <v>0.92000001668929998</v>
      </c>
      <c r="AV348">
        <f>VLOOKUP($AD348,emission!$A$1:$CV$577,MATCH($C$10,emission!$A$1:$CV$1,0),0)</f>
        <v>0.23000000417232999</v>
      </c>
      <c r="AW348" t="e">
        <f>VLOOKUP($AD348,excitation!$A$1:$CV$577,MATCH(C$11,excitation!$A$1:$CV$1,0),0)</f>
        <v>#N/A</v>
      </c>
      <c r="AX348" t="e">
        <f>VLOOKUP($AD348,emission!$A$1:$CV$577,MATCH($C$11,emission!$A$1:$CV$1,0),0)</f>
        <v>#N/A</v>
      </c>
    </row>
    <row r="349" spans="7:50" x14ac:dyDescent="0.25">
      <c r="G349">
        <v>647</v>
      </c>
      <c r="H349" t="b">
        <f t="shared" si="111"/>
        <v>0</v>
      </c>
      <c r="I349" t="b">
        <f t="shared" si="101"/>
        <v>0</v>
      </c>
      <c r="J349">
        <f t="shared" si="112"/>
        <v>0</v>
      </c>
      <c r="K349">
        <f t="shared" si="102"/>
        <v>0</v>
      </c>
      <c r="L349" t="b">
        <f t="shared" si="113"/>
        <v>0</v>
      </c>
      <c r="M349" t="b">
        <f t="shared" si="103"/>
        <v>0</v>
      </c>
      <c r="N349">
        <f t="shared" si="114"/>
        <v>0</v>
      </c>
      <c r="O349">
        <f t="shared" si="104"/>
        <v>1.2200000000000001E-2</v>
      </c>
      <c r="P349">
        <f t="shared" si="115"/>
        <v>5.1000000000000004E-3</v>
      </c>
      <c r="Q349">
        <f t="shared" si="105"/>
        <v>5.6599999999999998E-2</v>
      </c>
      <c r="R349">
        <f t="shared" si="116"/>
        <v>0</v>
      </c>
      <c r="S349">
        <f t="shared" si="106"/>
        <v>0.1275</v>
      </c>
      <c r="T349">
        <f t="shared" si="117"/>
        <v>1.3899999999999999E-2</v>
      </c>
      <c r="U349">
        <f t="shared" si="107"/>
        <v>0.50509999999999999</v>
      </c>
      <c r="V349" t="b">
        <f t="shared" si="118"/>
        <v>0</v>
      </c>
      <c r="W349" t="b">
        <f t="shared" si="108"/>
        <v>0</v>
      </c>
      <c r="X349">
        <f t="shared" si="119"/>
        <v>0.94999998807907005</v>
      </c>
      <c r="Y349">
        <f t="shared" si="109"/>
        <v>0.25999999046326</v>
      </c>
      <c r="Z349" t="b">
        <f t="shared" si="120"/>
        <v>0</v>
      </c>
      <c r="AA349" t="b">
        <f t="shared" si="110"/>
        <v>0</v>
      </c>
      <c r="AB349">
        <v>0</v>
      </c>
      <c r="AD349" s="1">
        <v>647</v>
      </c>
      <c r="AE349" t="e">
        <f>VLOOKUP($AD349,excitation!$A$1:$CV$577,MATCH(C$2,excitation!$A$1:$CV$1,0),0)</f>
        <v>#N/A</v>
      </c>
      <c r="AF349" t="e">
        <f>VLOOKUP($AD349,emission!$A$1:$CV$577,MATCH($C$2,emission!$A$1:$CV$1,0),0)</f>
        <v>#N/A</v>
      </c>
      <c r="AG349">
        <f>VLOOKUP($AD349,excitation!$A$1:$CV$577,MATCH(C$3,excitation!$A$1:$CV$1,0),0)</f>
        <v>0</v>
      </c>
      <c r="AH349">
        <f>VLOOKUP($AD349,emission!$A$1:$CV$577,MATCH($C$3,emission!$A$1:$CV$1,0),0)</f>
        <v>0</v>
      </c>
      <c r="AI349" t="e">
        <f>VLOOKUP($AD349,excitation!$A$1:$CV$577,MATCH(C$4,excitation!$A$1:$CV$1,0),0)</f>
        <v>#N/A</v>
      </c>
      <c r="AJ349" t="e">
        <f>VLOOKUP($AD349,emission!$A$1:$CV$577,MATCH($C$4,emission!$A$1:$CV$1,0),0)</f>
        <v>#N/A</v>
      </c>
      <c r="AK349">
        <f>VLOOKUP($AD349,excitation!$A$1:$CV$577,MATCH(C$5,excitation!$A$1:$CV$1,0),0)</f>
        <v>0</v>
      </c>
      <c r="AL349">
        <f>VLOOKUP($AD349,emission!$A$1:$CV$577,MATCH($C$5,emission!$A$1:$CV$1,0),0)</f>
        <v>1.2200000000000001E-2</v>
      </c>
      <c r="AM349">
        <f>VLOOKUP($AD349,excitation!$A$1:$CV$577,MATCH(C$6,excitation!$A$1:$CV$1,0),0)</f>
        <v>5.1000000000000004E-3</v>
      </c>
      <c r="AN349">
        <f>VLOOKUP($AD349,emission!$A$1:$CV$577,MATCH($C$6,emission!$A$1:$CV$1,0),0)</f>
        <v>5.6599999999999998E-2</v>
      </c>
      <c r="AO349">
        <f>VLOOKUP($AD349,excitation!$A$1:$CV$577,MATCH(C$7,excitation!$A$1:$CV$1,0),0)</f>
        <v>0</v>
      </c>
      <c r="AP349">
        <f>VLOOKUP($AD349,emission!$A$1:$CV$577,MATCH($C$7,emission!$A$1:$CV$1,0),0)</f>
        <v>0.1275</v>
      </c>
      <c r="AQ349">
        <f>VLOOKUP($AD349,excitation!$A$1:$CV$577,MATCH(C$8,excitation!$A$1:$CV$1,0),0)</f>
        <v>1.3899999999999999E-2</v>
      </c>
      <c r="AR349">
        <f>VLOOKUP($AD349,emission!$A$1:$CV$577,MATCH($C$8,emission!$A$1:$CV$1,0),0)</f>
        <v>0.50509999999999999</v>
      </c>
      <c r="AS349" t="e">
        <f>VLOOKUP($AD349,excitation!$A$1:$CV$577,MATCH(C$9,excitation!$A$1:$CV$1,0),0)</f>
        <v>#N/A</v>
      </c>
      <c r="AT349" t="e">
        <f>VLOOKUP($AD349,emission!$A$1:$CV$577,MATCH($C$9,emission!$A$1:$CV$1,0),0)</f>
        <v>#N/A</v>
      </c>
      <c r="AU349">
        <f>VLOOKUP($AD349,excitation!$A$1:$CV$577,MATCH(C$10,excitation!$A$1:$CV$1,0),0)</f>
        <v>0.94999998807907005</v>
      </c>
      <c r="AV349">
        <f>VLOOKUP($AD349,emission!$A$1:$CV$577,MATCH($C$10,emission!$A$1:$CV$1,0),0)</f>
        <v>0.25999999046326</v>
      </c>
      <c r="AW349" t="e">
        <f>VLOOKUP($AD349,excitation!$A$1:$CV$577,MATCH(C$11,excitation!$A$1:$CV$1,0),0)</f>
        <v>#N/A</v>
      </c>
      <c r="AX349" t="e">
        <f>VLOOKUP($AD349,emission!$A$1:$CV$577,MATCH($C$11,emission!$A$1:$CV$1,0),0)</f>
        <v>#N/A</v>
      </c>
    </row>
    <row r="350" spans="7:50" x14ac:dyDescent="0.25">
      <c r="G350">
        <v>648</v>
      </c>
      <c r="H350" t="b">
        <f t="shared" si="111"/>
        <v>0</v>
      </c>
      <c r="I350" t="b">
        <f t="shared" si="101"/>
        <v>0</v>
      </c>
      <c r="J350">
        <f t="shared" si="112"/>
        <v>0</v>
      </c>
      <c r="K350">
        <f t="shared" si="102"/>
        <v>0</v>
      </c>
      <c r="L350" t="b">
        <f t="shared" si="113"/>
        <v>0</v>
      </c>
      <c r="M350" t="b">
        <f t="shared" si="103"/>
        <v>0</v>
      </c>
      <c r="N350">
        <f t="shared" si="114"/>
        <v>0</v>
      </c>
      <c r="O350">
        <f t="shared" si="104"/>
        <v>1.18E-2</v>
      </c>
      <c r="P350">
        <f t="shared" si="115"/>
        <v>5.4000000000000003E-3</v>
      </c>
      <c r="Q350">
        <f t="shared" si="105"/>
        <v>5.4399999999999997E-2</v>
      </c>
      <c r="R350">
        <f t="shared" si="116"/>
        <v>0</v>
      </c>
      <c r="S350">
        <f t="shared" si="106"/>
        <v>0.1227</v>
      </c>
      <c r="T350">
        <f t="shared" si="117"/>
        <v>1.35E-2</v>
      </c>
      <c r="U350">
        <f t="shared" si="107"/>
        <v>0.4889</v>
      </c>
      <c r="V350" t="b">
        <f t="shared" si="118"/>
        <v>0</v>
      </c>
      <c r="W350" t="b">
        <f t="shared" si="108"/>
        <v>0</v>
      </c>
      <c r="X350">
        <f t="shared" si="119"/>
        <v>0.95999997854232999</v>
      </c>
      <c r="Y350">
        <f t="shared" si="109"/>
        <v>0.31000000238419001</v>
      </c>
      <c r="Z350" t="b">
        <f t="shared" si="120"/>
        <v>0</v>
      </c>
      <c r="AA350" t="b">
        <f t="shared" si="110"/>
        <v>0</v>
      </c>
      <c r="AB350">
        <v>0</v>
      </c>
      <c r="AD350" s="1">
        <v>648</v>
      </c>
      <c r="AE350" t="e">
        <f>VLOOKUP($AD350,excitation!$A$1:$CV$577,MATCH(C$2,excitation!$A$1:$CV$1,0),0)</f>
        <v>#N/A</v>
      </c>
      <c r="AF350" t="e">
        <f>VLOOKUP($AD350,emission!$A$1:$CV$577,MATCH($C$2,emission!$A$1:$CV$1,0),0)</f>
        <v>#N/A</v>
      </c>
      <c r="AG350">
        <f>VLOOKUP($AD350,excitation!$A$1:$CV$577,MATCH(C$3,excitation!$A$1:$CV$1,0),0)</f>
        <v>0</v>
      </c>
      <c r="AH350">
        <f>VLOOKUP($AD350,emission!$A$1:$CV$577,MATCH($C$3,emission!$A$1:$CV$1,0),0)</f>
        <v>0</v>
      </c>
      <c r="AI350" t="e">
        <f>VLOOKUP($AD350,excitation!$A$1:$CV$577,MATCH(C$4,excitation!$A$1:$CV$1,0),0)</f>
        <v>#N/A</v>
      </c>
      <c r="AJ350" t="e">
        <f>VLOOKUP($AD350,emission!$A$1:$CV$577,MATCH($C$4,emission!$A$1:$CV$1,0),0)</f>
        <v>#N/A</v>
      </c>
      <c r="AK350">
        <f>VLOOKUP($AD350,excitation!$A$1:$CV$577,MATCH(C$5,excitation!$A$1:$CV$1,0),0)</f>
        <v>0</v>
      </c>
      <c r="AL350">
        <f>VLOOKUP($AD350,emission!$A$1:$CV$577,MATCH($C$5,emission!$A$1:$CV$1,0),0)</f>
        <v>1.18E-2</v>
      </c>
      <c r="AM350">
        <f>VLOOKUP($AD350,excitation!$A$1:$CV$577,MATCH(C$6,excitation!$A$1:$CV$1,0),0)</f>
        <v>5.4000000000000003E-3</v>
      </c>
      <c r="AN350">
        <f>VLOOKUP($AD350,emission!$A$1:$CV$577,MATCH($C$6,emission!$A$1:$CV$1,0),0)</f>
        <v>5.4399999999999997E-2</v>
      </c>
      <c r="AO350">
        <f>VLOOKUP($AD350,excitation!$A$1:$CV$577,MATCH(C$7,excitation!$A$1:$CV$1,0),0)</f>
        <v>0</v>
      </c>
      <c r="AP350">
        <f>VLOOKUP($AD350,emission!$A$1:$CV$577,MATCH($C$7,emission!$A$1:$CV$1,0),0)</f>
        <v>0.1227</v>
      </c>
      <c r="AQ350">
        <f>VLOOKUP($AD350,excitation!$A$1:$CV$577,MATCH(C$8,excitation!$A$1:$CV$1,0),0)</f>
        <v>1.35E-2</v>
      </c>
      <c r="AR350">
        <f>VLOOKUP($AD350,emission!$A$1:$CV$577,MATCH($C$8,emission!$A$1:$CV$1,0),0)</f>
        <v>0.4889</v>
      </c>
      <c r="AS350" t="e">
        <f>VLOOKUP($AD350,excitation!$A$1:$CV$577,MATCH(C$9,excitation!$A$1:$CV$1,0),0)</f>
        <v>#N/A</v>
      </c>
      <c r="AT350" t="e">
        <f>VLOOKUP($AD350,emission!$A$1:$CV$577,MATCH($C$9,emission!$A$1:$CV$1,0),0)</f>
        <v>#N/A</v>
      </c>
      <c r="AU350">
        <f>VLOOKUP($AD350,excitation!$A$1:$CV$577,MATCH(C$10,excitation!$A$1:$CV$1,0),0)</f>
        <v>0.95999997854232999</v>
      </c>
      <c r="AV350">
        <f>VLOOKUP($AD350,emission!$A$1:$CV$577,MATCH($C$10,emission!$A$1:$CV$1,0),0)</f>
        <v>0.31000000238419001</v>
      </c>
      <c r="AW350" t="e">
        <f>VLOOKUP($AD350,excitation!$A$1:$CV$577,MATCH(C$11,excitation!$A$1:$CV$1,0),0)</f>
        <v>#N/A</v>
      </c>
      <c r="AX350" t="e">
        <f>VLOOKUP($AD350,emission!$A$1:$CV$577,MATCH($C$11,emission!$A$1:$CV$1,0),0)</f>
        <v>#N/A</v>
      </c>
    </row>
    <row r="351" spans="7:50" x14ac:dyDescent="0.25">
      <c r="G351">
        <v>649</v>
      </c>
      <c r="H351" t="b">
        <f t="shared" si="111"/>
        <v>0</v>
      </c>
      <c r="I351" t="b">
        <f t="shared" si="101"/>
        <v>0</v>
      </c>
      <c r="J351">
        <f t="shared" si="112"/>
        <v>0</v>
      </c>
      <c r="K351">
        <f t="shared" si="102"/>
        <v>0</v>
      </c>
      <c r="L351" t="b">
        <f t="shared" si="113"/>
        <v>0</v>
      </c>
      <c r="M351" t="b">
        <f t="shared" si="103"/>
        <v>0</v>
      </c>
      <c r="N351">
        <f t="shared" si="114"/>
        <v>0</v>
      </c>
      <c r="O351">
        <f t="shared" si="104"/>
        <v>1.17E-2</v>
      </c>
      <c r="P351">
        <f t="shared" si="115"/>
        <v>5.5999999999999999E-3</v>
      </c>
      <c r="Q351">
        <f t="shared" si="105"/>
        <v>5.21E-2</v>
      </c>
      <c r="R351">
        <f t="shared" si="116"/>
        <v>0</v>
      </c>
      <c r="S351">
        <f t="shared" si="106"/>
        <v>0.12039999999999999</v>
      </c>
      <c r="T351">
        <f t="shared" si="117"/>
        <v>1.23E-2</v>
      </c>
      <c r="U351">
        <f t="shared" si="107"/>
        <v>0.4728</v>
      </c>
      <c r="V351" t="b">
        <f t="shared" si="118"/>
        <v>0</v>
      </c>
      <c r="W351" t="b">
        <f t="shared" si="108"/>
        <v>0</v>
      </c>
      <c r="X351">
        <f t="shared" si="119"/>
        <v>0.98000001907348999</v>
      </c>
      <c r="Y351">
        <f t="shared" si="109"/>
        <v>0.34000000357628002</v>
      </c>
      <c r="Z351" t="b">
        <f t="shared" si="120"/>
        <v>0</v>
      </c>
      <c r="AA351" t="b">
        <f t="shared" si="110"/>
        <v>0</v>
      </c>
      <c r="AB351">
        <v>0</v>
      </c>
      <c r="AD351" s="1">
        <v>649</v>
      </c>
      <c r="AE351" t="e">
        <f>VLOOKUP($AD351,excitation!$A$1:$CV$577,MATCH(C$2,excitation!$A$1:$CV$1,0),0)</f>
        <v>#N/A</v>
      </c>
      <c r="AF351" t="e">
        <f>VLOOKUP($AD351,emission!$A$1:$CV$577,MATCH($C$2,emission!$A$1:$CV$1,0),0)</f>
        <v>#N/A</v>
      </c>
      <c r="AG351">
        <f>VLOOKUP($AD351,excitation!$A$1:$CV$577,MATCH(C$3,excitation!$A$1:$CV$1,0),0)</f>
        <v>0</v>
      </c>
      <c r="AH351">
        <f>VLOOKUP($AD351,emission!$A$1:$CV$577,MATCH($C$3,emission!$A$1:$CV$1,0),0)</f>
        <v>0</v>
      </c>
      <c r="AI351" t="e">
        <f>VLOOKUP($AD351,excitation!$A$1:$CV$577,MATCH(C$4,excitation!$A$1:$CV$1,0),0)</f>
        <v>#N/A</v>
      </c>
      <c r="AJ351" t="e">
        <f>VLOOKUP($AD351,emission!$A$1:$CV$577,MATCH($C$4,emission!$A$1:$CV$1,0),0)</f>
        <v>#N/A</v>
      </c>
      <c r="AK351">
        <f>VLOOKUP($AD351,excitation!$A$1:$CV$577,MATCH(C$5,excitation!$A$1:$CV$1,0),0)</f>
        <v>0</v>
      </c>
      <c r="AL351">
        <f>VLOOKUP($AD351,emission!$A$1:$CV$577,MATCH($C$5,emission!$A$1:$CV$1,0),0)</f>
        <v>1.17E-2</v>
      </c>
      <c r="AM351">
        <f>VLOOKUP($AD351,excitation!$A$1:$CV$577,MATCH(C$6,excitation!$A$1:$CV$1,0),0)</f>
        <v>5.5999999999999999E-3</v>
      </c>
      <c r="AN351">
        <f>VLOOKUP($AD351,emission!$A$1:$CV$577,MATCH($C$6,emission!$A$1:$CV$1,0),0)</f>
        <v>5.21E-2</v>
      </c>
      <c r="AO351">
        <f>VLOOKUP($AD351,excitation!$A$1:$CV$577,MATCH(C$7,excitation!$A$1:$CV$1,0),0)</f>
        <v>0</v>
      </c>
      <c r="AP351">
        <f>VLOOKUP($AD351,emission!$A$1:$CV$577,MATCH($C$7,emission!$A$1:$CV$1,0),0)</f>
        <v>0.12039999999999999</v>
      </c>
      <c r="AQ351">
        <f>VLOOKUP($AD351,excitation!$A$1:$CV$577,MATCH(C$8,excitation!$A$1:$CV$1,0),0)</f>
        <v>1.23E-2</v>
      </c>
      <c r="AR351">
        <f>VLOOKUP($AD351,emission!$A$1:$CV$577,MATCH($C$8,emission!$A$1:$CV$1,0),0)</f>
        <v>0.4728</v>
      </c>
      <c r="AS351" t="e">
        <f>VLOOKUP($AD351,excitation!$A$1:$CV$577,MATCH(C$9,excitation!$A$1:$CV$1,0),0)</f>
        <v>#N/A</v>
      </c>
      <c r="AT351" t="e">
        <f>VLOOKUP($AD351,emission!$A$1:$CV$577,MATCH($C$9,emission!$A$1:$CV$1,0),0)</f>
        <v>#N/A</v>
      </c>
      <c r="AU351">
        <f>VLOOKUP($AD351,excitation!$A$1:$CV$577,MATCH(C$10,excitation!$A$1:$CV$1,0),0)</f>
        <v>0.98000001907348999</v>
      </c>
      <c r="AV351">
        <f>VLOOKUP($AD351,emission!$A$1:$CV$577,MATCH($C$10,emission!$A$1:$CV$1,0),0)</f>
        <v>0.34000000357628002</v>
      </c>
      <c r="AW351" t="e">
        <f>VLOOKUP($AD351,excitation!$A$1:$CV$577,MATCH(C$11,excitation!$A$1:$CV$1,0),0)</f>
        <v>#N/A</v>
      </c>
      <c r="AX351" t="e">
        <f>VLOOKUP($AD351,emission!$A$1:$CV$577,MATCH($C$11,emission!$A$1:$CV$1,0),0)</f>
        <v>#N/A</v>
      </c>
    </row>
    <row r="352" spans="7:50" x14ac:dyDescent="0.25">
      <c r="G352">
        <v>650</v>
      </c>
      <c r="H352" t="b">
        <f t="shared" si="111"/>
        <v>0</v>
      </c>
      <c r="I352" t="b">
        <f t="shared" si="101"/>
        <v>0</v>
      </c>
      <c r="J352">
        <f t="shared" si="112"/>
        <v>0</v>
      </c>
      <c r="K352">
        <f t="shared" si="102"/>
        <v>0</v>
      </c>
      <c r="L352" t="b">
        <f t="shared" si="113"/>
        <v>0</v>
      </c>
      <c r="M352" t="b">
        <f t="shared" si="103"/>
        <v>0</v>
      </c>
      <c r="N352">
        <f t="shared" si="114"/>
        <v>0</v>
      </c>
      <c r="O352">
        <f t="shared" si="104"/>
        <v>1.0999999999999999E-2</v>
      </c>
      <c r="P352">
        <f t="shared" si="115"/>
        <v>5.1000000000000004E-3</v>
      </c>
      <c r="Q352">
        <f t="shared" si="105"/>
        <v>5.0799999999999998E-2</v>
      </c>
      <c r="R352">
        <f t="shared" si="116"/>
        <v>0</v>
      </c>
      <c r="S352">
        <f t="shared" si="106"/>
        <v>0.12</v>
      </c>
      <c r="T352">
        <f t="shared" si="117"/>
        <v>1.21E-2</v>
      </c>
      <c r="U352">
        <f t="shared" si="107"/>
        <v>0.45800000000000002</v>
      </c>
      <c r="V352" t="b">
        <f t="shared" si="118"/>
        <v>0</v>
      </c>
      <c r="W352" t="b">
        <f t="shared" si="108"/>
        <v>0</v>
      </c>
      <c r="X352">
        <f t="shared" si="119"/>
        <v>0.99000000953674006</v>
      </c>
      <c r="Y352">
        <f t="shared" si="109"/>
        <v>0.37999999523162997</v>
      </c>
      <c r="Z352" t="b">
        <f t="shared" si="120"/>
        <v>0</v>
      </c>
      <c r="AA352" t="b">
        <f t="shared" si="110"/>
        <v>0</v>
      </c>
      <c r="AB352">
        <v>0</v>
      </c>
      <c r="AD352" s="1">
        <v>650</v>
      </c>
      <c r="AE352" t="e">
        <f>VLOOKUP($AD352,excitation!$A$1:$CV$577,MATCH(C$2,excitation!$A$1:$CV$1,0),0)</f>
        <v>#N/A</v>
      </c>
      <c r="AF352" t="e">
        <f>VLOOKUP($AD352,emission!$A$1:$CV$577,MATCH($C$2,emission!$A$1:$CV$1,0),0)</f>
        <v>#N/A</v>
      </c>
      <c r="AG352">
        <f>VLOOKUP($AD352,excitation!$A$1:$CV$577,MATCH(C$3,excitation!$A$1:$CV$1,0),0)</f>
        <v>0</v>
      </c>
      <c r="AH352">
        <f>VLOOKUP($AD352,emission!$A$1:$CV$577,MATCH($C$3,emission!$A$1:$CV$1,0),0)</f>
        <v>0</v>
      </c>
      <c r="AI352" t="e">
        <f>VLOOKUP($AD352,excitation!$A$1:$CV$577,MATCH(C$4,excitation!$A$1:$CV$1,0),0)</f>
        <v>#N/A</v>
      </c>
      <c r="AJ352" t="e">
        <f>VLOOKUP($AD352,emission!$A$1:$CV$577,MATCH($C$4,emission!$A$1:$CV$1,0),0)</f>
        <v>#N/A</v>
      </c>
      <c r="AK352">
        <f>VLOOKUP($AD352,excitation!$A$1:$CV$577,MATCH(C$5,excitation!$A$1:$CV$1,0),0)</f>
        <v>0</v>
      </c>
      <c r="AL352">
        <f>VLOOKUP($AD352,emission!$A$1:$CV$577,MATCH($C$5,emission!$A$1:$CV$1,0),0)</f>
        <v>1.0999999999999999E-2</v>
      </c>
      <c r="AM352">
        <f>VLOOKUP($AD352,excitation!$A$1:$CV$577,MATCH(C$6,excitation!$A$1:$CV$1,0),0)</f>
        <v>5.1000000000000004E-3</v>
      </c>
      <c r="AN352">
        <f>VLOOKUP($AD352,emission!$A$1:$CV$577,MATCH($C$6,emission!$A$1:$CV$1,0),0)</f>
        <v>5.0799999999999998E-2</v>
      </c>
      <c r="AO352">
        <f>VLOOKUP($AD352,excitation!$A$1:$CV$577,MATCH(C$7,excitation!$A$1:$CV$1,0),0)</f>
        <v>0</v>
      </c>
      <c r="AP352">
        <f>VLOOKUP($AD352,emission!$A$1:$CV$577,MATCH($C$7,emission!$A$1:$CV$1,0),0)</f>
        <v>0.12</v>
      </c>
      <c r="AQ352">
        <f>VLOOKUP($AD352,excitation!$A$1:$CV$577,MATCH(C$8,excitation!$A$1:$CV$1,0),0)</f>
        <v>1.21E-2</v>
      </c>
      <c r="AR352">
        <f>VLOOKUP($AD352,emission!$A$1:$CV$577,MATCH($C$8,emission!$A$1:$CV$1,0),0)</f>
        <v>0.45800000000000002</v>
      </c>
      <c r="AS352" t="e">
        <f>VLOOKUP($AD352,excitation!$A$1:$CV$577,MATCH(C$9,excitation!$A$1:$CV$1,0),0)</f>
        <v>#N/A</v>
      </c>
      <c r="AT352" t="e">
        <f>VLOOKUP($AD352,emission!$A$1:$CV$577,MATCH($C$9,emission!$A$1:$CV$1,0),0)</f>
        <v>#N/A</v>
      </c>
      <c r="AU352">
        <f>VLOOKUP($AD352,excitation!$A$1:$CV$577,MATCH(C$10,excitation!$A$1:$CV$1,0),0)</f>
        <v>0.99000000953674006</v>
      </c>
      <c r="AV352">
        <f>VLOOKUP($AD352,emission!$A$1:$CV$577,MATCH($C$10,emission!$A$1:$CV$1,0),0)</f>
        <v>0.37999999523162997</v>
      </c>
      <c r="AW352" t="e">
        <f>VLOOKUP($AD352,excitation!$A$1:$CV$577,MATCH(C$11,excitation!$A$1:$CV$1,0),0)</f>
        <v>#N/A</v>
      </c>
      <c r="AX352" t="e">
        <f>VLOOKUP($AD352,emission!$A$1:$CV$577,MATCH($C$11,emission!$A$1:$CV$1,0),0)</f>
        <v>#N/A</v>
      </c>
    </row>
    <row r="353" spans="7:50" x14ac:dyDescent="0.25">
      <c r="G353">
        <v>651</v>
      </c>
      <c r="H353" t="b">
        <f t="shared" si="111"/>
        <v>0</v>
      </c>
      <c r="I353" t="b">
        <f t="shared" si="101"/>
        <v>0</v>
      </c>
      <c r="J353">
        <f t="shared" si="112"/>
        <v>0</v>
      </c>
      <c r="K353">
        <f t="shared" si="102"/>
        <v>0</v>
      </c>
      <c r="L353" t="b">
        <f t="shared" si="113"/>
        <v>0</v>
      </c>
      <c r="M353" t="b">
        <f t="shared" si="103"/>
        <v>0</v>
      </c>
      <c r="N353">
        <f t="shared" si="114"/>
        <v>0</v>
      </c>
      <c r="O353">
        <f t="shared" si="104"/>
        <v>1.06E-2</v>
      </c>
      <c r="P353">
        <f t="shared" si="115"/>
        <v>5.3E-3</v>
      </c>
      <c r="Q353">
        <f t="shared" si="105"/>
        <v>4.9399999999999999E-2</v>
      </c>
      <c r="R353">
        <f t="shared" si="116"/>
        <v>0</v>
      </c>
      <c r="S353">
        <f t="shared" si="106"/>
        <v>0.115</v>
      </c>
      <c r="T353">
        <f t="shared" si="117"/>
        <v>1.11E-2</v>
      </c>
      <c r="U353">
        <f t="shared" si="107"/>
        <v>0.44540000000000002</v>
      </c>
      <c r="V353" t="b">
        <f t="shared" si="118"/>
        <v>0</v>
      </c>
      <c r="W353" t="b">
        <f t="shared" si="108"/>
        <v>0</v>
      </c>
      <c r="X353">
        <f t="shared" si="119"/>
        <v>1</v>
      </c>
      <c r="Y353">
        <f t="shared" si="109"/>
        <v>0.43999999761580999</v>
      </c>
      <c r="Z353" t="b">
        <f t="shared" si="120"/>
        <v>0</v>
      </c>
      <c r="AA353" t="b">
        <f t="shared" si="110"/>
        <v>0</v>
      </c>
      <c r="AB353">
        <v>0</v>
      </c>
      <c r="AD353" s="1">
        <v>651</v>
      </c>
      <c r="AE353" t="e">
        <f>VLOOKUP($AD353,excitation!$A$1:$CV$577,MATCH(C$2,excitation!$A$1:$CV$1,0),0)</f>
        <v>#N/A</v>
      </c>
      <c r="AF353" t="e">
        <f>VLOOKUP($AD353,emission!$A$1:$CV$577,MATCH($C$2,emission!$A$1:$CV$1,0),0)</f>
        <v>#N/A</v>
      </c>
      <c r="AG353">
        <f>VLOOKUP($AD353,excitation!$A$1:$CV$577,MATCH(C$3,excitation!$A$1:$CV$1,0),0)</f>
        <v>0</v>
      </c>
      <c r="AH353">
        <f>VLOOKUP($AD353,emission!$A$1:$CV$577,MATCH($C$3,emission!$A$1:$CV$1,0),0)</f>
        <v>0</v>
      </c>
      <c r="AI353" t="e">
        <f>VLOOKUP($AD353,excitation!$A$1:$CV$577,MATCH(C$4,excitation!$A$1:$CV$1,0),0)</f>
        <v>#N/A</v>
      </c>
      <c r="AJ353" t="e">
        <f>VLOOKUP($AD353,emission!$A$1:$CV$577,MATCH($C$4,emission!$A$1:$CV$1,0),0)</f>
        <v>#N/A</v>
      </c>
      <c r="AK353">
        <f>VLOOKUP($AD353,excitation!$A$1:$CV$577,MATCH(C$5,excitation!$A$1:$CV$1,0),0)</f>
        <v>0</v>
      </c>
      <c r="AL353">
        <f>VLOOKUP($AD353,emission!$A$1:$CV$577,MATCH($C$5,emission!$A$1:$CV$1,0),0)</f>
        <v>1.06E-2</v>
      </c>
      <c r="AM353">
        <f>VLOOKUP($AD353,excitation!$A$1:$CV$577,MATCH(C$6,excitation!$A$1:$CV$1,0),0)</f>
        <v>5.3E-3</v>
      </c>
      <c r="AN353">
        <f>VLOOKUP($AD353,emission!$A$1:$CV$577,MATCH($C$6,emission!$A$1:$CV$1,0),0)</f>
        <v>4.9399999999999999E-2</v>
      </c>
      <c r="AO353">
        <f>VLOOKUP($AD353,excitation!$A$1:$CV$577,MATCH(C$7,excitation!$A$1:$CV$1,0),0)</f>
        <v>0</v>
      </c>
      <c r="AP353">
        <f>VLOOKUP($AD353,emission!$A$1:$CV$577,MATCH($C$7,emission!$A$1:$CV$1,0),0)</f>
        <v>0.115</v>
      </c>
      <c r="AQ353">
        <f>VLOOKUP($AD353,excitation!$A$1:$CV$577,MATCH(C$8,excitation!$A$1:$CV$1,0),0)</f>
        <v>1.11E-2</v>
      </c>
      <c r="AR353">
        <f>VLOOKUP($AD353,emission!$A$1:$CV$577,MATCH($C$8,emission!$A$1:$CV$1,0),0)</f>
        <v>0.44540000000000002</v>
      </c>
      <c r="AS353" t="e">
        <f>VLOOKUP($AD353,excitation!$A$1:$CV$577,MATCH(C$9,excitation!$A$1:$CV$1,0),0)</f>
        <v>#N/A</v>
      </c>
      <c r="AT353" t="e">
        <f>VLOOKUP($AD353,emission!$A$1:$CV$577,MATCH($C$9,emission!$A$1:$CV$1,0),0)</f>
        <v>#N/A</v>
      </c>
      <c r="AU353">
        <f>VLOOKUP($AD353,excitation!$A$1:$CV$577,MATCH(C$10,excitation!$A$1:$CV$1,0),0)</f>
        <v>1</v>
      </c>
      <c r="AV353">
        <f>VLOOKUP($AD353,emission!$A$1:$CV$577,MATCH($C$10,emission!$A$1:$CV$1,0),0)</f>
        <v>0.43999999761580999</v>
      </c>
      <c r="AW353" t="e">
        <f>VLOOKUP($AD353,excitation!$A$1:$CV$577,MATCH(C$11,excitation!$A$1:$CV$1,0),0)</f>
        <v>#N/A</v>
      </c>
      <c r="AX353" t="e">
        <f>VLOOKUP($AD353,emission!$A$1:$CV$577,MATCH($C$11,emission!$A$1:$CV$1,0),0)</f>
        <v>#N/A</v>
      </c>
    </row>
    <row r="354" spans="7:50" x14ac:dyDescent="0.25">
      <c r="G354">
        <v>652</v>
      </c>
      <c r="H354" t="b">
        <f t="shared" si="111"/>
        <v>0</v>
      </c>
      <c r="I354" t="b">
        <f t="shared" si="101"/>
        <v>0</v>
      </c>
      <c r="J354">
        <f t="shared" si="112"/>
        <v>0</v>
      </c>
      <c r="K354">
        <f t="shared" si="102"/>
        <v>0</v>
      </c>
      <c r="L354" t="b">
        <f t="shared" si="113"/>
        <v>0</v>
      </c>
      <c r="M354" t="b">
        <f t="shared" si="103"/>
        <v>0</v>
      </c>
      <c r="N354">
        <f t="shared" si="114"/>
        <v>0</v>
      </c>
      <c r="O354">
        <f t="shared" si="104"/>
        <v>1.06E-2</v>
      </c>
      <c r="P354">
        <f t="shared" si="115"/>
        <v>5.3E-3</v>
      </c>
      <c r="Q354">
        <f t="shared" si="105"/>
        <v>4.7E-2</v>
      </c>
      <c r="R354">
        <f t="shared" si="116"/>
        <v>0</v>
      </c>
      <c r="S354">
        <f t="shared" si="106"/>
        <v>0.11210000000000001</v>
      </c>
      <c r="T354">
        <f t="shared" si="117"/>
        <v>1.0999999999999999E-2</v>
      </c>
      <c r="U354">
        <f t="shared" si="107"/>
        <v>0.43269999999999997</v>
      </c>
      <c r="V354" t="b">
        <f t="shared" si="118"/>
        <v>0</v>
      </c>
      <c r="W354" t="b">
        <f t="shared" si="108"/>
        <v>0</v>
      </c>
      <c r="X354">
        <f t="shared" si="119"/>
        <v>1</v>
      </c>
      <c r="Y354">
        <f t="shared" si="109"/>
        <v>0.47999998927116</v>
      </c>
      <c r="Z354" t="b">
        <f t="shared" si="120"/>
        <v>0</v>
      </c>
      <c r="AA354" t="b">
        <f t="shared" si="110"/>
        <v>0</v>
      </c>
      <c r="AB354">
        <v>0</v>
      </c>
      <c r="AD354" s="1">
        <v>652</v>
      </c>
      <c r="AE354" t="e">
        <f>VLOOKUP($AD354,excitation!$A$1:$CV$577,MATCH(C$2,excitation!$A$1:$CV$1,0),0)</f>
        <v>#N/A</v>
      </c>
      <c r="AF354" t="e">
        <f>VLOOKUP($AD354,emission!$A$1:$CV$577,MATCH($C$2,emission!$A$1:$CV$1,0),0)</f>
        <v>#N/A</v>
      </c>
      <c r="AG354">
        <f>VLOOKUP($AD354,excitation!$A$1:$CV$577,MATCH(C$3,excitation!$A$1:$CV$1,0),0)</f>
        <v>0</v>
      </c>
      <c r="AH354">
        <f>VLOOKUP($AD354,emission!$A$1:$CV$577,MATCH($C$3,emission!$A$1:$CV$1,0),0)</f>
        <v>0</v>
      </c>
      <c r="AI354" t="e">
        <f>VLOOKUP($AD354,excitation!$A$1:$CV$577,MATCH(C$4,excitation!$A$1:$CV$1,0),0)</f>
        <v>#N/A</v>
      </c>
      <c r="AJ354" t="e">
        <f>VLOOKUP($AD354,emission!$A$1:$CV$577,MATCH($C$4,emission!$A$1:$CV$1,0),0)</f>
        <v>#N/A</v>
      </c>
      <c r="AK354">
        <f>VLOOKUP($AD354,excitation!$A$1:$CV$577,MATCH(C$5,excitation!$A$1:$CV$1,0),0)</f>
        <v>0</v>
      </c>
      <c r="AL354">
        <f>VLOOKUP($AD354,emission!$A$1:$CV$577,MATCH($C$5,emission!$A$1:$CV$1,0),0)</f>
        <v>1.06E-2</v>
      </c>
      <c r="AM354">
        <f>VLOOKUP($AD354,excitation!$A$1:$CV$577,MATCH(C$6,excitation!$A$1:$CV$1,0),0)</f>
        <v>5.3E-3</v>
      </c>
      <c r="AN354">
        <f>VLOOKUP($AD354,emission!$A$1:$CV$577,MATCH($C$6,emission!$A$1:$CV$1,0),0)</f>
        <v>4.7E-2</v>
      </c>
      <c r="AO354">
        <f>VLOOKUP($AD354,excitation!$A$1:$CV$577,MATCH(C$7,excitation!$A$1:$CV$1,0),0)</f>
        <v>0</v>
      </c>
      <c r="AP354">
        <f>VLOOKUP($AD354,emission!$A$1:$CV$577,MATCH($C$7,emission!$A$1:$CV$1,0),0)</f>
        <v>0.11210000000000001</v>
      </c>
      <c r="AQ354">
        <f>VLOOKUP($AD354,excitation!$A$1:$CV$577,MATCH(C$8,excitation!$A$1:$CV$1,0),0)</f>
        <v>1.0999999999999999E-2</v>
      </c>
      <c r="AR354">
        <f>VLOOKUP($AD354,emission!$A$1:$CV$577,MATCH($C$8,emission!$A$1:$CV$1,0),0)</f>
        <v>0.43269999999999997</v>
      </c>
      <c r="AS354" t="e">
        <f>VLOOKUP($AD354,excitation!$A$1:$CV$577,MATCH(C$9,excitation!$A$1:$CV$1,0),0)</f>
        <v>#N/A</v>
      </c>
      <c r="AT354" t="e">
        <f>VLOOKUP($AD354,emission!$A$1:$CV$577,MATCH($C$9,emission!$A$1:$CV$1,0),0)</f>
        <v>#N/A</v>
      </c>
      <c r="AU354">
        <f>VLOOKUP($AD354,excitation!$A$1:$CV$577,MATCH(C$10,excitation!$A$1:$CV$1,0),0)</f>
        <v>1</v>
      </c>
      <c r="AV354">
        <f>VLOOKUP($AD354,emission!$A$1:$CV$577,MATCH($C$10,emission!$A$1:$CV$1,0),0)</f>
        <v>0.47999998927116</v>
      </c>
      <c r="AW354" t="e">
        <f>VLOOKUP($AD354,excitation!$A$1:$CV$577,MATCH(C$11,excitation!$A$1:$CV$1,0),0)</f>
        <v>#N/A</v>
      </c>
      <c r="AX354" t="e">
        <f>VLOOKUP($AD354,emission!$A$1:$CV$577,MATCH($C$11,emission!$A$1:$CV$1,0),0)</f>
        <v>#N/A</v>
      </c>
    </row>
    <row r="355" spans="7:50" x14ac:dyDescent="0.25">
      <c r="G355">
        <v>653</v>
      </c>
      <c r="H355" t="b">
        <f t="shared" si="111"/>
        <v>0</v>
      </c>
      <c r="I355" t="b">
        <f t="shared" si="101"/>
        <v>0</v>
      </c>
      <c r="J355">
        <f t="shared" si="112"/>
        <v>0</v>
      </c>
      <c r="K355">
        <f t="shared" si="102"/>
        <v>0</v>
      </c>
      <c r="L355" t="b">
        <f t="shared" si="113"/>
        <v>0</v>
      </c>
      <c r="M355" t="b">
        <f t="shared" si="103"/>
        <v>0</v>
      </c>
      <c r="N355">
        <f t="shared" si="114"/>
        <v>0</v>
      </c>
      <c r="O355">
        <f t="shared" si="104"/>
        <v>1.01E-2</v>
      </c>
      <c r="P355">
        <f t="shared" si="115"/>
        <v>5.1000000000000004E-3</v>
      </c>
      <c r="Q355">
        <f t="shared" si="105"/>
        <v>4.7399999999999998E-2</v>
      </c>
      <c r="R355">
        <f t="shared" si="116"/>
        <v>0</v>
      </c>
      <c r="S355">
        <f t="shared" si="106"/>
        <v>0.1086</v>
      </c>
      <c r="T355">
        <f t="shared" si="117"/>
        <v>1.04E-2</v>
      </c>
      <c r="U355">
        <f t="shared" si="107"/>
        <v>0.42080000000000001</v>
      </c>
      <c r="V355" t="b">
        <f t="shared" si="118"/>
        <v>0</v>
      </c>
      <c r="W355" t="b">
        <f t="shared" si="108"/>
        <v>0</v>
      </c>
      <c r="X355">
        <f t="shared" si="119"/>
        <v>1</v>
      </c>
      <c r="Y355">
        <f t="shared" si="109"/>
        <v>0.51999998092651001</v>
      </c>
      <c r="Z355" t="b">
        <f t="shared" si="120"/>
        <v>0</v>
      </c>
      <c r="AA355" t="b">
        <f t="shared" si="110"/>
        <v>0</v>
      </c>
      <c r="AB355">
        <v>0</v>
      </c>
      <c r="AD355" s="1">
        <v>653</v>
      </c>
      <c r="AE355" t="e">
        <f>VLOOKUP($AD355,excitation!$A$1:$CV$577,MATCH(C$2,excitation!$A$1:$CV$1,0),0)</f>
        <v>#N/A</v>
      </c>
      <c r="AF355" t="e">
        <f>VLOOKUP($AD355,emission!$A$1:$CV$577,MATCH($C$2,emission!$A$1:$CV$1,0),0)</f>
        <v>#N/A</v>
      </c>
      <c r="AG355">
        <f>VLOOKUP($AD355,excitation!$A$1:$CV$577,MATCH(C$3,excitation!$A$1:$CV$1,0),0)</f>
        <v>0</v>
      </c>
      <c r="AH355">
        <f>VLOOKUP($AD355,emission!$A$1:$CV$577,MATCH($C$3,emission!$A$1:$CV$1,0),0)</f>
        <v>0</v>
      </c>
      <c r="AI355" t="e">
        <f>VLOOKUP($AD355,excitation!$A$1:$CV$577,MATCH(C$4,excitation!$A$1:$CV$1,0),0)</f>
        <v>#N/A</v>
      </c>
      <c r="AJ355" t="e">
        <f>VLOOKUP($AD355,emission!$A$1:$CV$577,MATCH($C$4,emission!$A$1:$CV$1,0),0)</f>
        <v>#N/A</v>
      </c>
      <c r="AK355">
        <f>VLOOKUP($AD355,excitation!$A$1:$CV$577,MATCH(C$5,excitation!$A$1:$CV$1,0),0)</f>
        <v>0</v>
      </c>
      <c r="AL355">
        <f>VLOOKUP($AD355,emission!$A$1:$CV$577,MATCH($C$5,emission!$A$1:$CV$1,0),0)</f>
        <v>1.01E-2</v>
      </c>
      <c r="AM355">
        <f>VLOOKUP($AD355,excitation!$A$1:$CV$577,MATCH(C$6,excitation!$A$1:$CV$1,0),0)</f>
        <v>5.1000000000000004E-3</v>
      </c>
      <c r="AN355">
        <f>VLOOKUP($AD355,emission!$A$1:$CV$577,MATCH($C$6,emission!$A$1:$CV$1,0),0)</f>
        <v>4.7399999999999998E-2</v>
      </c>
      <c r="AO355">
        <f>VLOOKUP($AD355,excitation!$A$1:$CV$577,MATCH(C$7,excitation!$A$1:$CV$1,0),0)</f>
        <v>0</v>
      </c>
      <c r="AP355">
        <f>VLOOKUP($AD355,emission!$A$1:$CV$577,MATCH($C$7,emission!$A$1:$CV$1,0),0)</f>
        <v>0.1086</v>
      </c>
      <c r="AQ355">
        <f>VLOOKUP($AD355,excitation!$A$1:$CV$577,MATCH(C$8,excitation!$A$1:$CV$1,0),0)</f>
        <v>1.04E-2</v>
      </c>
      <c r="AR355">
        <f>VLOOKUP($AD355,emission!$A$1:$CV$577,MATCH($C$8,emission!$A$1:$CV$1,0),0)</f>
        <v>0.42080000000000001</v>
      </c>
      <c r="AS355" t="e">
        <f>VLOOKUP($AD355,excitation!$A$1:$CV$577,MATCH(C$9,excitation!$A$1:$CV$1,0),0)</f>
        <v>#N/A</v>
      </c>
      <c r="AT355" t="e">
        <f>VLOOKUP($AD355,emission!$A$1:$CV$577,MATCH($C$9,emission!$A$1:$CV$1,0),0)</f>
        <v>#N/A</v>
      </c>
      <c r="AU355">
        <f>VLOOKUP($AD355,excitation!$A$1:$CV$577,MATCH(C$10,excitation!$A$1:$CV$1,0),0)</f>
        <v>1</v>
      </c>
      <c r="AV355">
        <f>VLOOKUP($AD355,emission!$A$1:$CV$577,MATCH($C$10,emission!$A$1:$CV$1,0),0)</f>
        <v>0.51999998092651001</v>
      </c>
      <c r="AW355" t="e">
        <f>VLOOKUP($AD355,excitation!$A$1:$CV$577,MATCH(C$11,excitation!$A$1:$CV$1,0),0)</f>
        <v>#N/A</v>
      </c>
      <c r="AX355" t="e">
        <f>VLOOKUP($AD355,emission!$A$1:$CV$577,MATCH($C$11,emission!$A$1:$CV$1,0),0)</f>
        <v>#N/A</v>
      </c>
    </row>
    <row r="356" spans="7:50" x14ac:dyDescent="0.25">
      <c r="G356">
        <v>654</v>
      </c>
      <c r="H356" t="b">
        <f t="shared" si="111"/>
        <v>0</v>
      </c>
      <c r="I356" t="b">
        <f t="shared" si="101"/>
        <v>0</v>
      </c>
      <c r="J356">
        <f t="shared" si="112"/>
        <v>0</v>
      </c>
      <c r="K356">
        <f t="shared" si="102"/>
        <v>0</v>
      </c>
      <c r="L356" t="b">
        <f t="shared" si="113"/>
        <v>0</v>
      </c>
      <c r="M356" t="b">
        <f t="shared" si="103"/>
        <v>0</v>
      </c>
      <c r="N356">
        <f t="shared" si="114"/>
        <v>0</v>
      </c>
      <c r="O356">
        <f t="shared" si="104"/>
        <v>9.7999999999999997E-3</v>
      </c>
      <c r="P356">
        <f t="shared" si="115"/>
        <v>5.3E-3</v>
      </c>
      <c r="Q356">
        <f t="shared" si="105"/>
        <v>4.5999999999999999E-2</v>
      </c>
      <c r="R356">
        <f t="shared" si="116"/>
        <v>0</v>
      </c>
      <c r="S356">
        <f t="shared" si="106"/>
        <v>0.108</v>
      </c>
      <c r="T356">
        <f t="shared" si="117"/>
        <v>1.01E-2</v>
      </c>
      <c r="U356">
        <f t="shared" si="107"/>
        <v>0.40799999999999997</v>
      </c>
      <c r="V356" t="b">
        <f t="shared" si="118"/>
        <v>0</v>
      </c>
      <c r="W356" t="b">
        <f t="shared" si="108"/>
        <v>0</v>
      </c>
      <c r="X356">
        <f t="shared" si="119"/>
        <v>0.99000000953674006</v>
      </c>
      <c r="Y356">
        <f t="shared" si="109"/>
        <v>0.56000000238419001</v>
      </c>
      <c r="Z356" t="b">
        <f t="shared" si="120"/>
        <v>0</v>
      </c>
      <c r="AA356" t="b">
        <f t="shared" si="110"/>
        <v>0</v>
      </c>
      <c r="AB356">
        <v>0</v>
      </c>
      <c r="AD356" s="1">
        <v>654</v>
      </c>
      <c r="AE356" t="e">
        <f>VLOOKUP($AD356,excitation!$A$1:$CV$577,MATCH(C$2,excitation!$A$1:$CV$1,0),0)</f>
        <v>#N/A</v>
      </c>
      <c r="AF356" t="e">
        <f>VLOOKUP($AD356,emission!$A$1:$CV$577,MATCH($C$2,emission!$A$1:$CV$1,0),0)</f>
        <v>#N/A</v>
      </c>
      <c r="AG356">
        <f>VLOOKUP($AD356,excitation!$A$1:$CV$577,MATCH(C$3,excitation!$A$1:$CV$1,0),0)</f>
        <v>0</v>
      </c>
      <c r="AH356">
        <f>VLOOKUP($AD356,emission!$A$1:$CV$577,MATCH($C$3,emission!$A$1:$CV$1,0),0)</f>
        <v>0</v>
      </c>
      <c r="AI356" t="e">
        <f>VLOOKUP($AD356,excitation!$A$1:$CV$577,MATCH(C$4,excitation!$A$1:$CV$1,0),0)</f>
        <v>#N/A</v>
      </c>
      <c r="AJ356" t="e">
        <f>VLOOKUP($AD356,emission!$A$1:$CV$577,MATCH($C$4,emission!$A$1:$CV$1,0),0)</f>
        <v>#N/A</v>
      </c>
      <c r="AK356">
        <f>VLOOKUP($AD356,excitation!$A$1:$CV$577,MATCH(C$5,excitation!$A$1:$CV$1,0),0)</f>
        <v>0</v>
      </c>
      <c r="AL356">
        <f>VLOOKUP($AD356,emission!$A$1:$CV$577,MATCH($C$5,emission!$A$1:$CV$1,0),0)</f>
        <v>9.7999999999999997E-3</v>
      </c>
      <c r="AM356">
        <f>VLOOKUP($AD356,excitation!$A$1:$CV$577,MATCH(C$6,excitation!$A$1:$CV$1,0),0)</f>
        <v>5.3E-3</v>
      </c>
      <c r="AN356">
        <f>VLOOKUP($AD356,emission!$A$1:$CV$577,MATCH($C$6,emission!$A$1:$CV$1,0),0)</f>
        <v>4.5999999999999999E-2</v>
      </c>
      <c r="AO356">
        <f>VLOOKUP($AD356,excitation!$A$1:$CV$577,MATCH(C$7,excitation!$A$1:$CV$1,0),0)</f>
        <v>0</v>
      </c>
      <c r="AP356">
        <f>VLOOKUP($AD356,emission!$A$1:$CV$577,MATCH($C$7,emission!$A$1:$CV$1,0),0)</f>
        <v>0.108</v>
      </c>
      <c r="AQ356">
        <f>VLOOKUP($AD356,excitation!$A$1:$CV$577,MATCH(C$8,excitation!$A$1:$CV$1,0),0)</f>
        <v>1.01E-2</v>
      </c>
      <c r="AR356">
        <f>VLOOKUP($AD356,emission!$A$1:$CV$577,MATCH($C$8,emission!$A$1:$CV$1,0),0)</f>
        <v>0.40799999999999997</v>
      </c>
      <c r="AS356" t="e">
        <f>VLOOKUP($AD356,excitation!$A$1:$CV$577,MATCH(C$9,excitation!$A$1:$CV$1,0),0)</f>
        <v>#N/A</v>
      </c>
      <c r="AT356" t="e">
        <f>VLOOKUP($AD356,emission!$A$1:$CV$577,MATCH($C$9,emission!$A$1:$CV$1,0),0)</f>
        <v>#N/A</v>
      </c>
      <c r="AU356">
        <f>VLOOKUP($AD356,excitation!$A$1:$CV$577,MATCH(C$10,excitation!$A$1:$CV$1,0),0)</f>
        <v>0.99000000953674006</v>
      </c>
      <c r="AV356">
        <f>VLOOKUP($AD356,emission!$A$1:$CV$577,MATCH($C$10,emission!$A$1:$CV$1,0),0)</f>
        <v>0.56000000238419001</v>
      </c>
      <c r="AW356" t="e">
        <f>VLOOKUP($AD356,excitation!$A$1:$CV$577,MATCH(C$11,excitation!$A$1:$CV$1,0),0)</f>
        <v>#N/A</v>
      </c>
      <c r="AX356" t="e">
        <f>VLOOKUP($AD356,emission!$A$1:$CV$577,MATCH($C$11,emission!$A$1:$CV$1,0),0)</f>
        <v>#N/A</v>
      </c>
    </row>
    <row r="357" spans="7:50" x14ac:dyDescent="0.25">
      <c r="G357">
        <v>655</v>
      </c>
      <c r="H357" t="b">
        <f t="shared" si="111"/>
        <v>0</v>
      </c>
      <c r="I357" t="b">
        <f t="shared" si="101"/>
        <v>0</v>
      </c>
      <c r="J357">
        <f t="shared" si="112"/>
        <v>0</v>
      </c>
      <c r="K357">
        <f t="shared" si="102"/>
        <v>0</v>
      </c>
      <c r="L357" t="b">
        <f t="shared" si="113"/>
        <v>0</v>
      </c>
      <c r="M357" t="b">
        <f t="shared" si="103"/>
        <v>0</v>
      </c>
      <c r="N357">
        <f t="shared" si="114"/>
        <v>0</v>
      </c>
      <c r="O357">
        <f t="shared" si="104"/>
        <v>9.4000000000000004E-3</v>
      </c>
      <c r="P357">
        <f t="shared" si="115"/>
        <v>5.1000000000000004E-3</v>
      </c>
      <c r="Q357">
        <f t="shared" si="105"/>
        <v>4.4999999999999998E-2</v>
      </c>
      <c r="R357">
        <f t="shared" si="116"/>
        <v>0</v>
      </c>
      <c r="S357">
        <f t="shared" si="106"/>
        <v>0.10340000000000001</v>
      </c>
      <c r="T357">
        <f t="shared" si="117"/>
        <v>9.1999999999999998E-3</v>
      </c>
      <c r="U357">
        <f t="shared" si="107"/>
        <v>0.3977</v>
      </c>
      <c r="V357" t="b">
        <f t="shared" si="118"/>
        <v>0</v>
      </c>
      <c r="W357" t="b">
        <f t="shared" si="108"/>
        <v>0</v>
      </c>
      <c r="X357">
        <f t="shared" si="119"/>
        <v>0.97000002861023005</v>
      </c>
      <c r="Y357">
        <f t="shared" si="109"/>
        <v>0.61000001430510997</v>
      </c>
      <c r="Z357" t="b">
        <f t="shared" si="120"/>
        <v>0</v>
      </c>
      <c r="AA357" t="b">
        <f t="shared" si="110"/>
        <v>0</v>
      </c>
      <c r="AB357">
        <v>0</v>
      </c>
      <c r="AD357" s="1">
        <v>655</v>
      </c>
      <c r="AE357" t="e">
        <f>VLOOKUP($AD357,excitation!$A$1:$CV$577,MATCH(C$2,excitation!$A$1:$CV$1,0),0)</f>
        <v>#N/A</v>
      </c>
      <c r="AF357" t="e">
        <f>VLOOKUP($AD357,emission!$A$1:$CV$577,MATCH($C$2,emission!$A$1:$CV$1,0),0)</f>
        <v>#N/A</v>
      </c>
      <c r="AG357">
        <f>VLOOKUP($AD357,excitation!$A$1:$CV$577,MATCH(C$3,excitation!$A$1:$CV$1,0),0)</f>
        <v>0</v>
      </c>
      <c r="AH357">
        <f>VLOOKUP($AD357,emission!$A$1:$CV$577,MATCH($C$3,emission!$A$1:$CV$1,0),0)</f>
        <v>0</v>
      </c>
      <c r="AI357" t="e">
        <f>VLOOKUP($AD357,excitation!$A$1:$CV$577,MATCH(C$4,excitation!$A$1:$CV$1,0),0)</f>
        <v>#N/A</v>
      </c>
      <c r="AJ357" t="e">
        <f>VLOOKUP($AD357,emission!$A$1:$CV$577,MATCH($C$4,emission!$A$1:$CV$1,0),0)</f>
        <v>#N/A</v>
      </c>
      <c r="AK357">
        <f>VLOOKUP($AD357,excitation!$A$1:$CV$577,MATCH(C$5,excitation!$A$1:$CV$1,0),0)</f>
        <v>0</v>
      </c>
      <c r="AL357">
        <f>VLOOKUP($AD357,emission!$A$1:$CV$577,MATCH($C$5,emission!$A$1:$CV$1,0),0)</f>
        <v>9.4000000000000004E-3</v>
      </c>
      <c r="AM357">
        <f>VLOOKUP($AD357,excitation!$A$1:$CV$577,MATCH(C$6,excitation!$A$1:$CV$1,0),0)</f>
        <v>5.1000000000000004E-3</v>
      </c>
      <c r="AN357">
        <f>VLOOKUP($AD357,emission!$A$1:$CV$577,MATCH($C$6,emission!$A$1:$CV$1,0),0)</f>
        <v>4.4999999999999998E-2</v>
      </c>
      <c r="AO357">
        <f>VLOOKUP($AD357,excitation!$A$1:$CV$577,MATCH(C$7,excitation!$A$1:$CV$1,0),0)</f>
        <v>0</v>
      </c>
      <c r="AP357">
        <f>VLOOKUP($AD357,emission!$A$1:$CV$577,MATCH($C$7,emission!$A$1:$CV$1,0),0)</f>
        <v>0.10340000000000001</v>
      </c>
      <c r="AQ357">
        <f>VLOOKUP($AD357,excitation!$A$1:$CV$577,MATCH(C$8,excitation!$A$1:$CV$1,0),0)</f>
        <v>9.1999999999999998E-3</v>
      </c>
      <c r="AR357">
        <f>VLOOKUP($AD357,emission!$A$1:$CV$577,MATCH($C$8,emission!$A$1:$CV$1,0),0)</f>
        <v>0.3977</v>
      </c>
      <c r="AS357" t="e">
        <f>VLOOKUP($AD357,excitation!$A$1:$CV$577,MATCH(C$9,excitation!$A$1:$CV$1,0),0)</f>
        <v>#N/A</v>
      </c>
      <c r="AT357" t="e">
        <f>VLOOKUP($AD357,emission!$A$1:$CV$577,MATCH($C$9,emission!$A$1:$CV$1,0),0)</f>
        <v>#N/A</v>
      </c>
      <c r="AU357">
        <f>VLOOKUP($AD357,excitation!$A$1:$CV$577,MATCH(C$10,excitation!$A$1:$CV$1,0),0)</f>
        <v>0.97000002861023005</v>
      </c>
      <c r="AV357">
        <f>VLOOKUP($AD357,emission!$A$1:$CV$577,MATCH($C$10,emission!$A$1:$CV$1,0),0)</f>
        <v>0.61000001430510997</v>
      </c>
      <c r="AW357" t="e">
        <f>VLOOKUP($AD357,excitation!$A$1:$CV$577,MATCH(C$11,excitation!$A$1:$CV$1,0),0)</f>
        <v>#N/A</v>
      </c>
      <c r="AX357" t="e">
        <f>VLOOKUP($AD357,emission!$A$1:$CV$577,MATCH($C$11,emission!$A$1:$CV$1,0),0)</f>
        <v>#N/A</v>
      </c>
    </row>
    <row r="358" spans="7:50" x14ac:dyDescent="0.25">
      <c r="G358">
        <v>656</v>
      </c>
      <c r="H358" t="b">
        <f t="shared" si="111"/>
        <v>0</v>
      </c>
      <c r="I358" t="b">
        <f t="shared" si="101"/>
        <v>0</v>
      </c>
      <c r="J358">
        <f t="shared" si="112"/>
        <v>0</v>
      </c>
      <c r="K358">
        <f t="shared" si="102"/>
        <v>0</v>
      </c>
      <c r="L358" t="b">
        <f t="shared" si="113"/>
        <v>0</v>
      </c>
      <c r="M358" t="b">
        <f t="shared" si="103"/>
        <v>0</v>
      </c>
      <c r="N358">
        <f t="shared" si="114"/>
        <v>0</v>
      </c>
      <c r="O358">
        <f t="shared" si="104"/>
        <v>8.9999999999999993E-3</v>
      </c>
      <c r="P358">
        <f t="shared" si="115"/>
        <v>5.0000000000000001E-3</v>
      </c>
      <c r="Q358">
        <f t="shared" si="105"/>
        <v>4.3700000000000003E-2</v>
      </c>
      <c r="R358">
        <f t="shared" si="116"/>
        <v>0</v>
      </c>
      <c r="S358">
        <f t="shared" si="106"/>
        <v>0.1038</v>
      </c>
      <c r="T358">
        <f t="shared" si="117"/>
        <v>8.6E-3</v>
      </c>
      <c r="U358">
        <f t="shared" si="107"/>
        <v>0.38829999999999998</v>
      </c>
      <c r="V358" t="b">
        <f t="shared" si="118"/>
        <v>0</v>
      </c>
      <c r="W358" t="b">
        <f t="shared" si="108"/>
        <v>0</v>
      </c>
      <c r="X358">
        <f t="shared" si="119"/>
        <v>0.94999998807907005</v>
      </c>
      <c r="Y358">
        <f t="shared" si="109"/>
        <v>0.66000002622604004</v>
      </c>
      <c r="Z358" t="b">
        <f t="shared" si="120"/>
        <v>0</v>
      </c>
      <c r="AA358" t="b">
        <f t="shared" si="110"/>
        <v>0</v>
      </c>
      <c r="AB358">
        <v>0</v>
      </c>
      <c r="AD358" s="1">
        <v>656</v>
      </c>
      <c r="AE358" t="e">
        <f>VLOOKUP($AD358,excitation!$A$1:$CV$577,MATCH(C$2,excitation!$A$1:$CV$1,0),0)</f>
        <v>#N/A</v>
      </c>
      <c r="AF358" t="e">
        <f>VLOOKUP($AD358,emission!$A$1:$CV$577,MATCH($C$2,emission!$A$1:$CV$1,0),0)</f>
        <v>#N/A</v>
      </c>
      <c r="AG358">
        <f>VLOOKUP($AD358,excitation!$A$1:$CV$577,MATCH(C$3,excitation!$A$1:$CV$1,0),0)</f>
        <v>0</v>
      </c>
      <c r="AH358">
        <f>VLOOKUP($AD358,emission!$A$1:$CV$577,MATCH($C$3,emission!$A$1:$CV$1,0),0)</f>
        <v>0</v>
      </c>
      <c r="AI358" t="e">
        <f>VLOOKUP($AD358,excitation!$A$1:$CV$577,MATCH(C$4,excitation!$A$1:$CV$1,0),0)</f>
        <v>#N/A</v>
      </c>
      <c r="AJ358" t="e">
        <f>VLOOKUP($AD358,emission!$A$1:$CV$577,MATCH($C$4,emission!$A$1:$CV$1,0),0)</f>
        <v>#N/A</v>
      </c>
      <c r="AK358">
        <f>VLOOKUP($AD358,excitation!$A$1:$CV$577,MATCH(C$5,excitation!$A$1:$CV$1,0),0)</f>
        <v>0</v>
      </c>
      <c r="AL358">
        <f>VLOOKUP($AD358,emission!$A$1:$CV$577,MATCH($C$5,emission!$A$1:$CV$1,0),0)</f>
        <v>8.9999999999999993E-3</v>
      </c>
      <c r="AM358">
        <f>VLOOKUP($AD358,excitation!$A$1:$CV$577,MATCH(C$6,excitation!$A$1:$CV$1,0),0)</f>
        <v>5.0000000000000001E-3</v>
      </c>
      <c r="AN358">
        <f>VLOOKUP($AD358,emission!$A$1:$CV$577,MATCH($C$6,emission!$A$1:$CV$1,0),0)</f>
        <v>4.3700000000000003E-2</v>
      </c>
      <c r="AO358">
        <f>VLOOKUP($AD358,excitation!$A$1:$CV$577,MATCH(C$7,excitation!$A$1:$CV$1,0),0)</f>
        <v>0</v>
      </c>
      <c r="AP358">
        <f>VLOOKUP($AD358,emission!$A$1:$CV$577,MATCH($C$7,emission!$A$1:$CV$1,0),0)</f>
        <v>0.1038</v>
      </c>
      <c r="AQ358">
        <f>VLOOKUP($AD358,excitation!$A$1:$CV$577,MATCH(C$8,excitation!$A$1:$CV$1,0),0)</f>
        <v>8.6E-3</v>
      </c>
      <c r="AR358">
        <f>VLOOKUP($AD358,emission!$A$1:$CV$577,MATCH($C$8,emission!$A$1:$CV$1,0),0)</f>
        <v>0.38829999999999998</v>
      </c>
      <c r="AS358" t="e">
        <f>VLOOKUP($AD358,excitation!$A$1:$CV$577,MATCH(C$9,excitation!$A$1:$CV$1,0),0)</f>
        <v>#N/A</v>
      </c>
      <c r="AT358" t="e">
        <f>VLOOKUP($AD358,emission!$A$1:$CV$577,MATCH($C$9,emission!$A$1:$CV$1,0),0)</f>
        <v>#N/A</v>
      </c>
      <c r="AU358">
        <f>VLOOKUP($AD358,excitation!$A$1:$CV$577,MATCH(C$10,excitation!$A$1:$CV$1,0),0)</f>
        <v>0.94999998807907005</v>
      </c>
      <c r="AV358">
        <f>VLOOKUP($AD358,emission!$A$1:$CV$577,MATCH($C$10,emission!$A$1:$CV$1,0),0)</f>
        <v>0.66000002622604004</v>
      </c>
      <c r="AW358" t="e">
        <f>VLOOKUP($AD358,excitation!$A$1:$CV$577,MATCH(C$11,excitation!$A$1:$CV$1,0),0)</f>
        <v>#N/A</v>
      </c>
      <c r="AX358" t="e">
        <f>VLOOKUP($AD358,emission!$A$1:$CV$577,MATCH($C$11,emission!$A$1:$CV$1,0),0)</f>
        <v>#N/A</v>
      </c>
    </row>
    <row r="359" spans="7:50" x14ac:dyDescent="0.25">
      <c r="G359">
        <v>657</v>
      </c>
      <c r="H359" t="b">
        <f t="shared" si="111"/>
        <v>0</v>
      </c>
      <c r="I359" t="b">
        <f t="shared" si="101"/>
        <v>0</v>
      </c>
      <c r="J359">
        <f t="shared" si="112"/>
        <v>0</v>
      </c>
      <c r="K359">
        <f t="shared" si="102"/>
        <v>0</v>
      </c>
      <c r="L359" t="b">
        <f t="shared" si="113"/>
        <v>0</v>
      </c>
      <c r="M359" t="b">
        <f t="shared" si="103"/>
        <v>0</v>
      </c>
      <c r="N359">
        <f t="shared" si="114"/>
        <v>0</v>
      </c>
      <c r="O359">
        <f t="shared" si="104"/>
        <v>8.8000000000000005E-3</v>
      </c>
      <c r="P359">
        <f t="shared" si="115"/>
        <v>5.1000000000000004E-3</v>
      </c>
      <c r="Q359">
        <f t="shared" si="105"/>
        <v>4.2200000000000001E-2</v>
      </c>
      <c r="R359">
        <f t="shared" si="116"/>
        <v>0</v>
      </c>
      <c r="S359">
        <f t="shared" si="106"/>
        <v>9.9500000000000005E-2</v>
      </c>
      <c r="T359">
        <f t="shared" si="117"/>
        <v>9.2999999999999992E-3</v>
      </c>
      <c r="U359">
        <f t="shared" si="107"/>
        <v>0.377</v>
      </c>
      <c r="V359" t="b">
        <f t="shared" si="118"/>
        <v>0</v>
      </c>
      <c r="W359" t="b">
        <f t="shared" si="108"/>
        <v>0</v>
      </c>
      <c r="X359">
        <f t="shared" si="119"/>
        <v>0.93000000715256004</v>
      </c>
      <c r="Y359">
        <f t="shared" si="109"/>
        <v>0.70999997854232999</v>
      </c>
      <c r="Z359" t="b">
        <f t="shared" si="120"/>
        <v>0</v>
      </c>
      <c r="AA359" t="b">
        <f t="shared" si="110"/>
        <v>0</v>
      </c>
      <c r="AB359">
        <v>0</v>
      </c>
      <c r="AD359" s="1">
        <v>657</v>
      </c>
      <c r="AE359" t="e">
        <f>VLOOKUP($AD359,excitation!$A$1:$CV$577,MATCH(C$2,excitation!$A$1:$CV$1,0),0)</f>
        <v>#N/A</v>
      </c>
      <c r="AF359" t="e">
        <f>VLOOKUP($AD359,emission!$A$1:$CV$577,MATCH($C$2,emission!$A$1:$CV$1,0),0)</f>
        <v>#N/A</v>
      </c>
      <c r="AG359">
        <f>VLOOKUP($AD359,excitation!$A$1:$CV$577,MATCH(C$3,excitation!$A$1:$CV$1,0),0)</f>
        <v>0</v>
      </c>
      <c r="AH359">
        <f>VLOOKUP($AD359,emission!$A$1:$CV$577,MATCH($C$3,emission!$A$1:$CV$1,0),0)</f>
        <v>0</v>
      </c>
      <c r="AI359" t="e">
        <f>VLOOKUP($AD359,excitation!$A$1:$CV$577,MATCH(C$4,excitation!$A$1:$CV$1,0),0)</f>
        <v>#N/A</v>
      </c>
      <c r="AJ359" t="e">
        <f>VLOOKUP($AD359,emission!$A$1:$CV$577,MATCH($C$4,emission!$A$1:$CV$1,0),0)</f>
        <v>#N/A</v>
      </c>
      <c r="AK359">
        <f>VLOOKUP($AD359,excitation!$A$1:$CV$577,MATCH(C$5,excitation!$A$1:$CV$1,0),0)</f>
        <v>0</v>
      </c>
      <c r="AL359">
        <f>VLOOKUP($AD359,emission!$A$1:$CV$577,MATCH($C$5,emission!$A$1:$CV$1,0),0)</f>
        <v>8.8000000000000005E-3</v>
      </c>
      <c r="AM359">
        <f>VLOOKUP($AD359,excitation!$A$1:$CV$577,MATCH(C$6,excitation!$A$1:$CV$1,0),0)</f>
        <v>5.1000000000000004E-3</v>
      </c>
      <c r="AN359">
        <f>VLOOKUP($AD359,emission!$A$1:$CV$577,MATCH($C$6,emission!$A$1:$CV$1,0),0)</f>
        <v>4.2200000000000001E-2</v>
      </c>
      <c r="AO359">
        <f>VLOOKUP($AD359,excitation!$A$1:$CV$577,MATCH(C$7,excitation!$A$1:$CV$1,0),0)</f>
        <v>0</v>
      </c>
      <c r="AP359">
        <f>VLOOKUP($AD359,emission!$A$1:$CV$577,MATCH($C$7,emission!$A$1:$CV$1,0),0)</f>
        <v>9.9500000000000005E-2</v>
      </c>
      <c r="AQ359">
        <f>VLOOKUP($AD359,excitation!$A$1:$CV$577,MATCH(C$8,excitation!$A$1:$CV$1,0),0)</f>
        <v>9.2999999999999992E-3</v>
      </c>
      <c r="AR359">
        <f>VLOOKUP($AD359,emission!$A$1:$CV$577,MATCH($C$8,emission!$A$1:$CV$1,0),0)</f>
        <v>0.377</v>
      </c>
      <c r="AS359" t="e">
        <f>VLOOKUP($AD359,excitation!$A$1:$CV$577,MATCH(C$9,excitation!$A$1:$CV$1,0),0)</f>
        <v>#N/A</v>
      </c>
      <c r="AT359" t="e">
        <f>VLOOKUP($AD359,emission!$A$1:$CV$577,MATCH($C$9,emission!$A$1:$CV$1,0),0)</f>
        <v>#N/A</v>
      </c>
      <c r="AU359">
        <f>VLOOKUP($AD359,excitation!$A$1:$CV$577,MATCH(C$10,excitation!$A$1:$CV$1,0),0)</f>
        <v>0.93000000715256004</v>
      </c>
      <c r="AV359">
        <f>VLOOKUP($AD359,emission!$A$1:$CV$577,MATCH($C$10,emission!$A$1:$CV$1,0),0)</f>
        <v>0.70999997854232999</v>
      </c>
      <c r="AW359" t="e">
        <f>VLOOKUP($AD359,excitation!$A$1:$CV$577,MATCH(C$11,excitation!$A$1:$CV$1,0),0)</f>
        <v>#N/A</v>
      </c>
      <c r="AX359" t="e">
        <f>VLOOKUP($AD359,emission!$A$1:$CV$577,MATCH($C$11,emission!$A$1:$CV$1,0),0)</f>
        <v>#N/A</v>
      </c>
    </row>
    <row r="360" spans="7:50" x14ac:dyDescent="0.25">
      <c r="G360">
        <v>658</v>
      </c>
      <c r="H360" t="b">
        <f t="shared" si="111"/>
        <v>0</v>
      </c>
      <c r="I360" t="b">
        <f t="shared" si="101"/>
        <v>0</v>
      </c>
      <c r="J360">
        <f t="shared" si="112"/>
        <v>0</v>
      </c>
      <c r="K360">
        <f t="shared" si="102"/>
        <v>0</v>
      </c>
      <c r="L360" t="b">
        <f t="shared" si="113"/>
        <v>0</v>
      </c>
      <c r="M360" t="b">
        <f t="shared" si="103"/>
        <v>0</v>
      </c>
      <c r="N360">
        <f t="shared" si="114"/>
        <v>0</v>
      </c>
      <c r="O360">
        <f t="shared" si="104"/>
        <v>8.2000000000000007E-3</v>
      </c>
      <c r="P360">
        <f t="shared" si="115"/>
        <v>4.8999999999999998E-3</v>
      </c>
      <c r="Q360">
        <f t="shared" si="105"/>
        <v>4.0800000000000003E-2</v>
      </c>
      <c r="R360">
        <f t="shared" si="116"/>
        <v>0</v>
      </c>
      <c r="S360">
        <f t="shared" si="106"/>
        <v>9.64E-2</v>
      </c>
      <c r="T360">
        <f t="shared" si="117"/>
        <v>9.2999999999999992E-3</v>
      </c>
      <c r="U360">
        <f t="shared" si="107"/>
        <v>0.37059999999999998</v>
      </c>
      <c r="V360" t="b">
        <f t="shared" si="118"/>
        <v>0</v>
      </c>
      <c r="W360" t="b">
        <f t="shared" si="108"/>
        <v>0</v>
      </c>
      <c r="X360">
        <f t="shared" si="119"/>
        <v>0.89999997615813998</v>
      </c>
      <c r="Y360">
        <f t="shared" si="109"/>
        <v>0.75</v>
      </c>
      <c r="Z360" t="b">
        <f t="shared" si="120"/>
        <v>0</v>
      </c>
      <c r="AA360" t="b">
        <f t="shared" si="110"/>
        <v>0</v>
      </c>
      <c r="AB360">
        <v>0</v>
      </c>
      <c r="AD360" s="1">
        <v>658</v>
      </c>
      <c r="AE360" t="e">
        <f>VLOOKUP($AD360,excitation!$A$1:$CV$577,MATCH(C$2,excitation!$A$1:$CV$1,0),0)</f>
        <v>#N/A</v>
      </c>
      <c r="AF360" t="e">
        <f>VLOOKUP($AD360,emission!$A$1:$CV$577,MATCH($C$2,emission!$A$1:$CV$1,0),0)</f>
        <v>#N/A</v>
      </c>
      <c r="AG360">
        <f>VLOOKUP($AD360,excitation!$A$1:$CV$577,MATCH(C$3,excitation!$A$1:$CV$1,0),0)</f>
        <v>0</v>
      </c>
      <c r="AH360">
        <f>VLOOKUP($AD360,emission!$A$1:$CV$577,MATCH($C$3,emission!$A$1:$CV$1,0),0)</f>
        <v>0</v>
      </c>
      <c r="AI360" t="e">
        <f>VLOOKUP($AD360,excitation!$A$1:$CV$577,MATCH(C$4,excitation!$A$1:$CV$1,0),0)</f>
        <v>#N/A</v>
      </c>
      <c r="AJ360" t="e">
        <f>VLOOKUP($AD360,emission!$A$1:$CV$577,MATCH($C$4,emission!$A$1:$CV$1,0),0)</f>
        <v>#N/A</v>
      </c>
      <c r="AK360">
        <f>VLOOKUP($AD360,excitation!$A$1:$CV$577,MATCH(C$5,excitation!$A$1:$CV$1,0),0)</f>
        <v>0</v>
      </c>
      <c r="AL360">
        <f>VLOOKUP($AD360,emission!$A$1:$CV$577,MATCH($C$5,emission!$A$1:$CV$1,0),0)</f>
        <v>8.2000000000000007E-3</v>
      </c>
      <c r="AM360">
        <f>VLOOKUP($AD360,excitation!$A$1:$CV$577,MATCH(C$6,excitation!$A$1:$CV$1,0),0)</f>
        <v>4.8999999999999998E-3</v>
      </c>
      <c r="AN360">
        <f>VLOOKUP($AD360,emission!$A$1:$CV$577,MATCH($C$6,emission!$A$1:$CV$1,0),0)</f>
        <v>4.0800000000000003E-2</v>
      </c>
      <c r="AO360">
        <f>VLOOKUP($AD360,excitation!$A$1:$CV$577,MATCH(C$7,excitation!$A$1:$CV$1,0),0)</f>
        <v>0</v>
      </c>
      <c r="AP360">
        <f>VLOOKUP($AD360,emission!$A$1:$CV$577,MATCH($C$7,emission!$A$1:$CV$1,0),0)</f>
        <v>9.64E-2</v>
      </c>
      <c r="AQ360">
        <f>VLOOKUP($AD360,excitation!$A$1:$CV$577,MATCH(C$8,excitation!$A$1:$CV$1,0),0)</f>
        <v>9.2999999999999992E-3</v>
      </c>
      <c r="AR360">
        <f>VLOOKUP($AD360,emission!$A$1:$CV$577,MATCH($C$8,emission!$A$1:$CV$1,0),0)</f>
        <v>0.37059999999999998</v>
      </c>
      <c r="AS360" t="e">
        <f>VLOOKUP($AD360,excitation!$A$1:$CV$577,MATCH(C$9,excitation!$A$1:$CV$1,0),0)</f>
        <v>#N/A</v>
      </c>
      <c r="AT360" t="e">
        <f>VLOOKUP($AD360,emission!$A$1:$CV$577,MATCH($C$9,emission!$A$1:$CV$1,0),0)</f>
        <v>#N/A</v>
      </c>
      <c r="AU360">
        <f>VLOOKUP($AD360,excitation!$A$1:$CV$577,MATCH(C$10,excitation!$A$1:$CV$1,0),0)</f>
        <v>0.89999997615813998</v>
      </c>
      <c r="AV360">
        <f>VLOOKUP($AD360,emission!$A$1:$CV$577,MATCH($C$10,emission!$A$1:$CV$1,0),0)</f>
        <v>0.75</v>
      </c>
      <c r="AW360" t="e">
        <f>VLOOKUP($AD360,excitation!$A$1:$CV$577,MATCH(C$11,excitation!$A$1:$CV$1,0),0)</f>
        <v>#N/A</v>
      </c>
      <c r="AX360" t="e">
        <f>VLOOKUP($AD360,emission!$A$1:$CV$577,MATCH($C$11,emission!$A$1:$CV$1,0),0)</f>
        <v>#N/A</v>
      </c>
    </row>
    <row r="361" spans="7:50" x14ac:dyDescent="0.25">
      <c r="G361">
        <v>659</v>
      </c>
      <c r="H361" t="b">
        <f t="shared" si="111"/>
        <v>0</v>
      </c>
      <c r="I361" t="b">
        <f t="shared" si="101"/>
        <v>0</v>
      </c>
      <c r="J361">
        <f t="shared" si="112"/>
        <v>0</v>
      </c>
      <c r="K361">
        <f t="shared" si="102"/>
        <v>0</v>
      </c>
      <c r="L361" t="b">
        <f t="shared" si="113"/>
        <v>0</v>
      </c>
      <c r="M361" t="b">
        <f t="shared" si="103"/>
        <v>0</v>
      </c>
      <c r="N361">
        <f t="shared" si="114"/>
        <v>0</v>
      </c>
      <c r="O361">
        <f t="shared" si="104"/>
        <v>8.2000000000000007E-3</v>
      </c>
      <c r="P361">
        <f t="shared" si="115"/>
        <v>5.1000000000000004E-3</v>
      </c>
      <c r="Q361">
        <f t="shared" si="105"/>
        <v>3.9800000000000002E-2</v>
      </c>
      <c r="R361">
        <f t="shared" si="116"/>
        <v>0</v>
      </c>
      <c r="S361">
        <f t="shared" si="106"/>
        <v>9.5399999999999999E-2</v>
      </c>
      <c r="T361">
        <f t="shared" si="117"/>
        <v>8.9999999999999993E-3</v>
      </c>
      <c r="U361">
        <f t="shared" si="107"/>
        <v>0.36130000000000001</v>
      </c>
      <c r="V361" t="b">
        <f t="shared" si="118"/>
        <v>0</v>
      </c>
      <c r="W361" t="b">
        <f t="shared" si="108"/>
        <v>0</v>
      </c>
      <c r="X361">
        <f t="shared" si="119"/>
        <v>0.87000000476837003</v>
      </c>
      <c r="Y361">
        <f t="shared" si="109"/>
        <v>0.81000000238419001</v>
      </c>
      <c r="Z361" t="b">
        <f t="shared" si="120"/>
        <v>0</v>
      </c>
      <c r="AA361" t="b">
        <f t="shared" si="110"/>
        <v>0</v>
      </c>
      <c r="AB361">
        <v>0</v>
      </c>
      <c r="AD361" s="1">
        <v>659</v>
      </c>
      <c r="AE361" t="e">
        <f>VLOOKUP($AD361,excitation!$A$1:$CV$577,MATCH(C$2,excitation!$A$1:$CV$1,0),0)</f>
        <v>#N/A</v>
      </c>
      <c r="AF361" t="e">
        <f>VLOOKUP($AD361,emission!$A$1:$CV$577,MATCH($C$2,emission!$A$1:$CV$1,0),0)</f>
        <v>#N/A</v>
      </c>
      <c r="AG361">
        <f>VLOOKUP($AD361,excitation!$A$1:$CV$577,MATCH(C$3,excitation!$A$1:$CV$1,0),0)</f>
        <v>0</v>
      </c>
      <c r="AH361">
        <f>VLOOKUP($AD361,emission!$A$1:$CV$577,MATCH($C$3,emission!$A$1:$CV$1,0),0)</f>
        <v>0</v>
      </c>
      <c r="AI361" t="e">
        <f>VLOOKUP($AD361,excitation!$A$1:$CV$577,MATCH(C$4,excitation!$A$1:$CV$1,0),0)</f>
        <v>#N/A</v>
      </c>
      <c r="AJ361" t="e">
        <f>VLOOKUP($AD361,emission!$A$1:$CV$577,MATCH($C$4,emission!$A$1:$CV$1,0),0)</f>
        <v>#N/A</v>
      </c>
      <c r="AK361">
        <f>VLOOKUP($AD361,excitation!$A$1:$CV$577,MATCH(C$5,excitation!$A$1:$CV$1,0),0)</f>
        <v>0</v>
      </c>
      <c r="AL361">
        <f>VLOOKUP($AD361,emission!$A$1:$CV$577,MATCH($C$5,emission!$A$1:$CV$1,0),0)</f>
        <v>8.2000000000000007E-3</v>
      </c>
      <c r="AM361">
        <f>VLOOKUP($AD361,excitation!$A$1:$CV$577,MATCH(C$6,excitation!$A$1:$CV$1,0),0)</f>
        <v>5.1000000000000004E-3</v>
      </c>
      <c r="AN361">
        <f>VLOOKUP($AD361,emission!$A$1:$CV$577,MATCH($C$6,emission!$A$1:$CV$1,0),0)</f>
        <v>3.9800000000000002E-2</v>
      </c>
      <c r="AO361">
        <f>VLOOKUP($AD361,excitation!$A$1:$CV$577,MATCH(C$7,excitation!$A$1:$CV$1,0),0)</f>
        <v>0</v>
      </c>
      <c r="AP361">
        <f>VLOOKUP($AD361,emission!$A$1:$CV$577,MATCH($C$7,emission!$A$1:$CV$1,0),0)</f>
        <v>9.5399999999999999E-2</v>
      </c>
      <c r="AQ361">
        <f>VLOOKUP($AD361,excitation!$A$1:$CV$577,MATCH(C$8,excitation!$A$1:$CV$1,0),0)</f>
        <v>8.9999999999999993E-3</v>
      </c>
      <c r="AR361">
        <f>VLOOKUP($AD361,emission!$A$1:$CV$577,MATCH($C$8,emission!$A$1:$CV$1,0),0)</f>
        <v>0.36130000000000001</v>
      </c>
      <c r="AS361" t="e">
        <f>VLOOKUP($AD361,excitation!$A$1:$CV$577,MATCH(C$9,excitation!$A$1:$CV$1,0),0)</f>
        <v>#N/A</v>
      </c>
      <c r="AT361" t="e">
        <f>VLOOKUP($AD361,emission!$A$1:$CV$577,MATCH($C$9,emission!$A$1:$CV$1,0),0)</f>
        <v>#N/A</v>
      </c>
      <c r="AU361">
        <f>VLOOKUP($AD361,excitation!$A$1:$CV$577,MATCH(C$10,excitation!$A$1:$CV$1,0),0)</f>
        <v>0.87000000476837003</v>
      </c>
      <c r="AV361">
        <f>VLOOKUP($AD361,emission!$A$1:$CV$577,MATCH($C$10,emission!$A$1:$CV$1,0),0)</f>
        <v>0.81000000238419001</v>
      </c>
      <c r="AW361" t="e">
        <f>VLOOKUP($AD361,excitation!$A$1:$CV$577,MATCH(C$11,excitation!$A$1:$CV$1,0),0)</f>
        <v>#N/A</v>
      </c>
      <c r="AX361" t="e">
        <f>VLOOKUP($AD361,emission!$A$1:$CV$577,MATCH($C$11,emission!$A$1:$CV$1,0),0)</f>
        <v>#N/A</v>
      </c>
    </row>
    <row r="362" spans="7:50" x14ac:dyDescent="0.25">
      <c r="G362">
        <v>660</v>
      </c>
      <c r="H362" t="b">
        <f t="shared" si="111"/>
        <v>0</v>
      </c>
      <c r="I362" t="b">
        <f t="shared" si="101"/>
        <v>0</v>
      </c>
      <c r="J362">
        <f t="shared" si="112"/>
        <v>0</v>
      </c>
      <c r="K362">
        <f t="shared" si="102"/>
        <v>0</v>
      </c>
      <c r="L362" t="b">
        <f t="shared" si="113"/>
        <v>0</v>
      </c>
      <c r="M362" t="b">
        <f t="shared" si="103"/>
        <v>0</v>
      </c>
      <c r="N362">
        <f t="shared" si="114"/>
        <v>0</v>
      </c>
      <c r="O362">
        <f t="shared" si="104"/>
        <v>8.0000000000000002E-3</v>
      </c>
      <c r="P362">
        <f t="shared" si="115"/>
        <v>5.0000000000000001E-3</v>
      </c>
      <c r="Q362">
        <f t="shared" si="105"/>
        <v>3.8199999999999998E-2</v>
      </c>
      <c r="R362">
        <f t="shared" si="116"/>
        <v>0</v>
      </c>
      <c r="S362">
        <f t="shared" si="106"/>
        <v>9.5200000000000007E-2</v>
      </c>
      <c r="T362">
        <f t="shared" si="117"/>
        <v>9.1000000000000004E-3</v>
      </c>
      <c r="U362">
        <f t="shared" si="107"/>
        <v>0.35349999999999998</v>
      </c>
      <c r="V362" t="b">
        <f t="shared" si="118"/>
        <v>0</v>
      </c>
      <c r="W362" t="b">
        <f t="shared" si="108"/>
        <v>0</v>
      </c>
      <c r="X362">
        <f t="shared" si="119"/>
        <v>0.82999998331070002</v>
      </c>
      <c r="Y362">
        <f t="shared" si="109"/>
        <v>0.85000002384186002</v>
      </c>
      <c r="Z362" t="b">
        <f t="shared" si="120"/>
        <v>0</v>
      </c>
      <c r="AA362" t="b">
        <f t="shared" si="110"/>
        <v>0</v>
      </c>
      <c r="AB362">
        <v>0</v>
      </c>
      <c r="AD362" s="1">
        <v>660</v>
      </c>
      <c r="AE362" t="e">
        <f>VLOOKUP($AD362,excitation!$A$1:$CV$577,MATCH(C$2,excitation!$A$1:$CV$1,0),0)</f>
        <v>#N/A</v>
      </c>
      <c r="AF362" t="e">
        <f>VLOOKUP($AD362,emission!$A$1:$CV$577,MATCH($C$2,emission!$A$1:$CV$1,0),0)</f>
        <v>#N/A</v>
      </c>
      <c r="AG362">
        <f>VLOOKUP($AD362,excitation!$A$1:$CV$577,MATCH(C$3,excitation!$A$1:$CV$1,0),0)</f>
        <v>0</v>
      </c>
      <c r="AH362">
        <f>VLOOKUP($AD362,emission!$A$1:$CV$577,MATCH($C$3,emission!$A$1:$CV$1,0),0)</f>
        <v>0</v>
      </c>
      <c r="AI362" t="e">
        <f>VLOOKUP($AD362,excitation!$A$1:$CV$577,MATCH(C$4,excitation!$A$1:$CV$1,0),0)</f>
        <v>#N/A</v>
      </c>
      <c r="AJ362" t="e">
        <f>VLOOKUP($AD362,emission!$A$1:$CV$577,MATCH($C$4,emission!$A$1:$CV$1,0),0)</f>
        <v>#N/A</v>
      </c>
      <c r="AK362">
        <f>VLOOKUP($AD362,excitation!$A$1:$CV$577,MATCH(C$5,excitation!$A$1:$CV$1,0),0)</f>
        <v>0</v>
      </c>
      <c r="AL362">
        <f>VLOOKUP($AD362,emission!$A$1:$CV$577,MATCH($C$5,emission!$A$1:$CV$1,0),0)</f>
        <v>8.0000000000000002E-3</v>
      </c>
      <c r="AM362">
        <f>VLOOKUP($AD362,excitation!$A$1:$CV$577,MATCH(C$6,excitation!$A$1:$CV$1,0),0)</f>
        <v>5.0000000000000001E-3</v>
      </c>
      <c r="AN362">
        <f>VLOOKUP($AD362,emission!$A$1:$CV$577,MATCH($C$6,emission!$A$1:$CV$1,0),0)</f>
        <v>3.8199999999999998E-2</v>
      </c>
      <c r="AO362">
        <f>VLOOKUP($AD362,excitation!$A$1:$CV$577,MATCH(C$7,excitation!$A$1:$CV$1,0),0)</f>
        <v>0</v>
      </c>
      <c r="AP362">
        <f>VLOOKUP($AD362,emission!$A$1:$CV$577,MATCH($C$7,emission!$A$1:$CV$1,0),0)</f>
        <v>9.5200000000000007E-2</v>
      </c>
      <c r="AQ362">
        <f>VLOOKUP($AD362,excitation!$A$1:$CV$577,MATCH(C$8,excitation!$A$1:$CV$1,0),0)</f>
        <v>9.1000000000000004E-3</v>
      </c>
      <c r="AR362">
        <f>VLOOKUP($AD362,emission!$A$1:$CV$577,MATCH($C$8,emission!$A$1:$CV$1,0),0)</f>
        <v>0.35349999999999998</v>
      </c>
      <c r="AS362" t="e">
        <f>VLOOKUP($AD362,excitation!$A$1:$CV$577,MATCH(C$9,excitation!$A$1:$CV$1,0),0)</f>
        <v>#N/A</v>
      </c>
      <c r="AT362" t="e">
        <f>VLOOKUP($AD362,emission!$A$1:$CV$577,MATCH($C$9,emission!$A$1:$CV$1,0),0)</f>
        <v>#N/A</v>
      </c>
      <c r="AU362">
        <f>VLOOKUP($AD362,excitation!$A$1:$CV$577,MATCH(C$10,excitation!$A$1:$CV$1,0),0)</f>
        <v>0.82999998331070002</v>
      </c>
      <c r="AV362">
        <f>VLOOKUP($AD362,emission!$A$1:$CV$577,MATCH($C$10,emission!$A$1:$CV$1,0),0)</f>
        <v>0.85000002384186002</v>
      </c>
      <c r="AW362" t="e">
        <f>VLOOKUP($AD362,excitation!$A$1:$CV$577,MATCH(C$11,excitation!$A$1:$CV$1,0),0)</f>
        <v>#N/A</v>
      </c>
      <c r="AX362" t="e">
        <f>VLOOKUP($AD362,emission!$A$1:$CV$577,MATCH($C$11,emission!$A$1:$CV$1,0),0)</f>
        <v>#N/A</v>
      </c>
    </row>
    <row r="363" spans="7:50" x14ac:dyDescent="0.25">
      <c r="G363">
        <v>661</v>
      </c>
      <c r="H363" t="b">
        <f t="shared" si="111"/>
        <v>0</v>
      </c>
      <c r="I363" t="b">
        <f t="shared" si="101"/>
        <v>0</v>
      </c>
      <c r="J363">
        <f t="shared" si="112"/>
        <v>0</v>
      </c>
      <c r="K363">
        <f t="shared" si="102"/>
        <v>0</v>
      </c>
      <c r="L363" t="b">
        <f t="shared" si="113"/>
        <v>0</v>
      </c>
      <c r="M363" t="b">
        <f t="shared" si="103"/>
        <v>0</v>
      </c>
      <c r="N363">
        <f t="shared" si="114"/>
        <v>0</v>
      </c>
      <c r="O363">
        <f t="shared" si="104"/>
        <v>7.6E-3</v>
      </c>
      <c r="P363">
        <f t="shared" si="115"/>
        <v>5.3E-3</v>
      </c>
      <c r="Q363">
        <f t="shared" si="105"/>
        <v>3.7100000000000001E-2</v>
      </c>
      <c r="R363">
        <f t="shared" si="116"/>
        <v>0</v>
      </c>
      <c r="S363">
        <f t="shared" si="106"/>
        <v>9.0899999999999995E-2</v>
      </c>
      <c r="T363">
        <f t="shared" si="117"/>
        <v>8.0000000000000002E-3</v>
      </c>
      <c r="U363">
        <f t="shared" si="107"/>
        <v>0.3463</v>
      </c>
      <c r="V363" t="b">
        <f t="shared" si="118"/>
        <v>0</v>
      </c>
      <c r="W363" t="b">
        <f t="shared" si="108"/>
        <v>0</v>
      </c>
      <c r="X363">
        <f t="shared" si="119"/>
        <v>0.79000002145767001</v>
      </c>
      <c r="Y363">
        <f t="shared" si="109"/>
        <v>0.87999999523162997</v>
      </c>
      <c r="Z363" t="b">
        <f t="shared" si="120"/>
        <v>0</v>
      </c>
      <c r="AA363" t="b">
        <f t="shared" si="110"/>
        <v>0</v>
      </c>
      <c r="AB363">
        <v>0</v>
      </c>
      <c r="AD363" s="1">
        <v>661</v>
      </c>
      <c r="AE363" t="e">
        <f>VLOOKUP($AD363,excitation!$A$1:$CV$577,MATCH(C$2,excitation!$A$1:$CV$1,0),0)</f>
        <v>#N/A</v>
      </c>
      <c r="AF363" t="e">
        <f>VLOOKUP($AD363,emission!$A$1:$CV$577,MATCH($C$2,emission!$A$1:$CV$1,0),0)</f>
        <v>#N/A</v>
      </c>
      <c r="AG363">
        <f>VLOOKUP($AD363,excitation!$A$1:$CV$577,MATCH(C$3,excitation!$A$1:$CV$1,0),0)</f>
        <v>0</v>
      </c>
      <c r="AH363">
        <f>VLOOKUP($AD363,emission!$A$1:$CV$577,MATCH($C$3,emission!$A$1:$CV$1,0),0)</f>
        <v>0</v>
      </c>
      <c r="AI363" t="e">
        <f>VLOOKUP($AD363,excitation!$A$1:$CV$577,MATCH(C$4,excitation!$A$1:$CV$1,0),0)</f>
        <v>#N/A</v>
      </c>
      <c r="AJ363" t="e">
        <f>VLOOKUP($AD363,emission!$A$1:$CV$577,MATCH($C$4,emission!$A$1:$CV$1,0),0)</f>
        <v>#N/A</v>
      </c>
      <c r="AK363">
        <f>VLOOKUP($AD363,excitation!$A$1:$CV$577,MATCH(C$5,excitation!$A$1:$CV$1,0),0)</f>
        <v>0</v>
      </c>
      <c r="AL363">
        <f>VLOOKUP($AD363,emission!$A$1:$CV$577,MATCH($C$5,emission!$A$1:$CV$1,0),0)</f>
        <v>7.6E-3</v>
      </c>
      <c r="AM363">
        <f>VLOOKUP($AD363,excitation!$A$1:$CV$577,MATCH(C$6,excitation!$A$1:$CV$1,0),0)</f>
        <v>5.3E-3</v>
      </c>
      <c r="AN363">
        <f>VLOOKUP($AD363,emission!$A$1:$CV$577,MATCH($C$6,emission!$A$1:$CV$1,0),0)</f>
        <v>3.7100000000000001E-2</v>
      </c>
      <c r="AO363">
        <f>VLOOKUP($AD363,excitation!$A$1:$CV$577,MATCH(C$7,excitation!$A$1:$CV$1,0),0)</f>
        <v>0</v>
      </c>
      <c r="AP363">
        <f>VLOOKUP($AD363,emission!$A$1:$CV$577,MATCH($C$7,emission!$A$1:$CV$1,0),0)</f>
        <v>9.0899999999999995E-2</v>
      </c>
      <c r="AQ363">
        <f>VLOOKUP($AD363,excitation!$A$1:$CV$577,MATCH(C$8,excitation!$A$1:$CV$1,0),0)</f>
        <v>8.0000000000000002E-3</v>
      </c>
      <c r="AR363">
        <f>VLOOKUP($AD363,emission!$A$1:$CV$577,MATCH($C$8,emission!$A$1:$CV$1,0),0)</f>
        <v>0.3463</v>
      </c>
      <c r="AS363" t="e">
        <f>VLOOKUP($AD363,excitation!$A$1:$CV$577,MATCH(C$9,excitation!$A$1:$CV$1,0),0)</f>
        <v>#N/A</v>
      </c>
      <c r="AT363" t="e">
        <f>VLOOKUP($AD363,emission!$A$1:$CV$577,MATCH($C$9,emission!$A$1:$CV$1,0),0)</f>
        <v>#N/A</v>
      </c>
      <c r="AU363">
        <f>VLOOKUP($AD363,excitation!$A$1:$CV$577,MATCH(C$10,excitation!$A$1:$CV$1,0),0)</f>
        <v>0.79000002145767001</v>
      </c>
      <c r="AV363">
        <f>VLOOKUP($AD363,emission!$A$1:$CV$577,MATCH($C$10,emission!$A$1:$CV$1,0),0)</f>
        <v>0.87999999523162997</v>
      </c>
      <c r="AW363" t="e">
        <f>VLOOKUP($AD363,excitation!$A$1:$CV$577,MATCH(C$11,excitation!$A$1:$CV$1,0),0)</f>
        <v>#N/A</v>
      </c>
      <c r="AX363" t="e">
        <f>VLOOKUP($AD363,emission!$A$1:$CV$577,MATCH($C$11,emission!$A$1:$CV$1,0),0)</f>
        <v>#N/A</v>
      </c>
    </row>
    <row r="364" spans="7:50" x14ac:dyDescent="0.25">
      <c r="G364">
        <v>662</v>
      </c>
      <c r="H364" t="b">
        <f t="shared" si="111"/>
        <v>0</v>
      </c>
      <c r="I364" t="b">
        <f t="shared" si="101"/>
        <v>0</v>
      </c>
      <c r="J364">
        <f t="shared" si="112"/>
        <v>0</v>
      </c>
      <c r="K364">
        <f t="shared" si="102"/>
        <v>0</v>
      </c>
      <c r="L364" t="b">
        <f t="shared" si="113"/>
        <v>0</v>
      </c>
      <c r="M364" t="b">
        <f t="shared" si="103"/>
        <v>0</v>
      </c>
      <c r="N364">
        <f t="shared" si="114"/>
        <v>0</v>
      </c>
      <c r="O364">
        <f t="shared" si="104"/>
        <v>7.3000000000000001E-3</v>
      </c>
      <c r="P364">
        <f t="shared" si="115"/>
        <v>4.7999999999999996E-3</v>
      </c>
      <c r="Q364">
        <f t="shared" si="105"/>
        <v>3.6200000000000003E-2</v>
      </c>
      <c r="R364">
        <f t="shared" si="116"/>
        <v>0</v>
      </c>
      <c r="S364">
        <f t="shared" si="106"/>
        <v>8.8400000000000006E-2</v>
      </c>
      <c r="T364">
        <f t="shared" si="117"/>
        <v>8.8000000000000005E-3</v>
      </c>
      <c r="U364">
        <f t="shared" si="107"/>
        <v>0.34160000000000001</v>
      </c>
      <c r="V364" t="b">
        <f t="shared" si="118"/>
        <v>0</v>
      </c>
      <c r="W364" t="b">
        <f t="shared" si="108"/>
        <v>0</v>
      </c>
      <c r="X364">
        <f t="shared" si="119"/>
        <v>0.74000000953674006</v>
      </c>
      <c r="Y364">
        <f t="shared" si="109"/>
        <v>0.91000002622604004</v>
      </c>
      <c r="Z364" t="b">
        <f t="shared" si="120"/>
        <v>0</v>
      </c>
      <c r="AA364" t="b">
        <f t="shared" si="110"/>
        <v>0</v>
      </c>
      <c r="AB364">
        <v>0</v>
      </c>
      <c r="AD364" s="1">
        <v>662</v>
      </c>
      <c r="AE364" t="e">
        <f>VLOOKUP($AD364,excitation!$A$1:$CV$577,MATCH(C$2,excitation!$A$1:$CV$1,0),0)</f>
        <v>#N/A</v>
      </c>
      <c r="AF364" t="e">
        <f>VLOOKUP($AD364,emission!$A$1:$CV$577,MATCH($C$2,emission!$A$1:$CV$1,0),0)</f>
        <v>#N/A</v>
      </c>
      <c r="AG364">
        <f>VLOOKUP($AD364,excitation!$A$1:$CV$577,MATCH(C$3,excitation!$A$1:$CV$1,0),0)</f>
        <v>0</v>
      </c>
      <c r="AH364">
        <f>VLOOKUP($AD364,emission!$A$1:$CV$577,MATCH($C$3,emission!$A$1:$CV$1,0),0)</f>
        <v>0</v>
      </c>
      <c r="AI364" t="e">
        <f>VLOOKUP($AD364,excitation!$A$1:$CV$577,MATCH(C$4,excitation!$A$1:$CV$1,0),0)</f>
        <v>#N/A</v>
      </c>
      <c r="AJ364" t="e">
        <f>VLOOKUP($AD364,emission!$A$1:$CV$577,MATCH($C$4,emission!$A$1:$CV$1,0),0)</f>
        <v>#N/A</v>
      </c>
      <c r="AK364">
        <f>VLOOKUP($AD364,excitation!$A$1:$CV$577,MATCH(C$5,excitation!$A$1:$CV$1,0),0)</f>
        <v>0</v>
      </c>
      <c r="AL364">
        <f>VLOOKUP($AD364,emission!$A$1:$CV$577,MATCH($C$5,emission!$A$1:$CV$1,0),0)</f>
        <v>7.3000000000000001E-3</v>
      </c>
      <c r="AM364">
        <f>VLOOKUP($AD364,excitation!$A$1:$CV$577,MATCH(C$6,excitation!$A$1:$CV$1,0),0)</f>
        <v>4.7999999999999996E-3</v>
      </c>
      <c r="AN364">
        <f>VLOOKUP($AD364,emission!$A$1:$CV$577,MATCH($C$6,emission!$A$1:$CV$1,0),0)</f>
        <v>3.6200000000000003E-2</v>
      </c>
      <c r="AO364">
        <f>VLOOKUP($AD364,excitation!$A$1:$CV$577,MATCH(C$7,excitation!$A$1:$CV$1,0),0)</f>
        <v>0</v>
      </c>
      <c r="AP364">
        <f>VLOOKUP($AD364,emission!$A$1:$CV$577,MATCH($C$7,emission!$A$1:$CV$1,0),0)</f>
        <v>8.8400000000000006E-2</v>
      </c>
      <c r="AQ364">
        <f>VLOOKUP($AD364,excitation!$A$1:$CV$577,MATCH(C$8,excitation!$A$1:$CV$1,0),0)</f>
        <v>8.8000000000000005E-3</v>
      </c>
      <c r="AR364">
        <f>VLOOKUP($AD364,emission!$A$1:$CV$577,MATCH($C$8,emission!$A$1:$CV$1,0),0)</f>
        <v>0.34160000000000001</v>
      </c>
      <c r="AS364" t="e">
        <f>VLOOKUP($AD364,excitation!$A$1:$CV$577,MATCH(C$9,excitation!$A$1:$CV$1,0),0)</f>
        <v>#N/A</v>
      </c>
      <c r="AT364" t="e">
        <f>VLOOKUP($AD364,emission!$A$1:$CV$577,MATCH($C$9,emission!$A$1:$CV$1,0),0)</f>
        <v>#N/A</v>
      </c>
      <c r="AU364">
        <f>VLOOKUP($AD364,excitation!$A$1:$CV$577,MATCH(C$10,excitation!$A$1:$CV$1,0),0)</f>
        <v>0.74000000953674006</v>
      </c>
      <c r="AV364">
        <f>VLOOKUP($AD364,emission!$A$1:$CV$577,MATCH($C$10,emission!$A$1:$CV$1,0),0)</f>
        <v>0.91000002622604004</v>
      </c>
      <c r="AW364" t="e">
        <f>VLOOKUP($AD364,excitation!$A$1:$CV$577,MATCH(C$11,excitation!$A$1:$CV$1,0),0)</f>
        <v>#N/A</v>
      </c>
      <c r="AX364" t="e">
        <f>VLOOKUP($AD364,emission!$A$1:$CV$577,MATCH($C$11,emission!$A$1:$CV$1,0),0)</f>
        <v>#N/A</v>
      </c>
    </row>
    <row r="365" spans="7:50" x14ac:dyDescent="0.25">
      <c r="G365">
        <v>663</v>
      </c>
      <c r="H365" t="b">
        <f t="shared" si="111"/>
        <v>0</v>
      </c>
      <c r="I365" t="b">
        <f t="shared" si="101"/>
        <v>0</v>
      </c>
      <c r="J365">
        <f t="shared" si="112"/>
        <v>0</v>
      </c>
      <c r="K365">
        <f t="shared" si="102"/>
        <v>0</v>
      </c>
      <c r="L365" t="b">
        <f t="shared" si="113"/>
        <v>0</v>
      </c>
      <c r="M365" t="b">
        <f t="shared" si="103"/>
        <v>0</v>
      </c>
      <c r="N365">
        <f t="shared" si="114"/>
        <v>0</v>
      </c>
      <c r="O365">
        <f t="shared" si="104"/>
        <v>7.1999999999999998E-3</v>
      </c>
      <c r="P365">
        <f t="shared" si="115"/>
        <v>5.0000000000000001E-3</v>
      </c>
      <c r="Q365">
        <f t="shared" si="105"/>
        <v>3.49E-2</v>
      </c>
      <c r="R365">
        <f t="shared" si="116"/>
        <v>0</v>
      </c>
      <c r="S365">
        <f t="shared" si="106"/>
        <v>9.11E-2</v>
      </c>
      <c r="T365">
        <f t="shared" si="117"/>
        <v>7.3000000000000001E-3</v>
      </c>
      <c r="U365">
        <f t="shared" si="107"/>
        <v>0.3347</v>
      </c>
      <c r="V365" t="b">
        <f t="shared" si="118"/>
        <v>0</v>
      </c>
      <c r="W365" t="b">
        <f t="shared" si="108"/>
        <v>0</v>
      </c>
      <c r="X365">
        <f t="shared" si="119"/>
        <v>0.69999998807907005</v>
      </c>
      <c r="Y365">
        <f t="shared" si="109"/>
        <v>0.93999999761580999</v>
      </c>
      <c r="Z365" t="b">
        <f t="shared" si="120"/>
        <v>0</v>
      </c>
      <c r="AA365" t="b">
        <f t="shared" si="110"/>
        <v>0</v>
      </c>
      <c r="AB365">
        <v>0</v>
      </c>
      <c r="AD365" s="1">
        <v>663</v>
      </c>
      <c r="AE365" t="e">
        <f>VLOOKUP($AD365,excitation!$A$1:$CV$577,MATCH(C$2,excitation!$A$1:$CV$1,0),0)</f>
        <v>#N/A</v>
      </c>
      <c r="AF365" t="e">
        <f>VLOOKUP($AD365,emission!$A$1:$CV$577,MATCH($C$2,emission!$A$1:$CV$1,0),0)</f>
        <v>#N/A</v>
      </c>
      <c r="AG365">
        <f>VLOOKUP($AD365,excitation!$A$1:$CV$577,MATCH(C$3,excitation!$A$1:$CV$1,0),0)</f>
        <v>0</v>
      </c>
      <c r="AH365">
        <f>VLOOKUP($AD365,emission!$A$1:$CV$577,MATCH($C$3,emission!$A$1:$CV$1,0),0)</f>
        <v>0</v>
      </c>
      <c r="AI365" t="e">
        <f>VLOOKUP($AD365,excitation!$A$1:$CV$577,MATCH(C$4,excitation!$A$1:$CV$1,0),0)</f>
        <v>#N/A</v>
      </c>
      <c r="AJ365" t="e">
        <f>VLOOKUP($AD365,emission!$A$1:$CV$577,MATCH($C$4,emission!$A$1:$CV$1,0),0)</f>
        <v>#N/A</v>
      </c>
      <c r="AK365">
        <f>VLOOKUP($AD365,excitation!$A$1:$CV$577,MATCH(C$5,excitation!$A$1:$CV$1,0),0)</f>
        <v>0</v>
      </c>
      <c r="AL365">
        <f>VLOOKUP($AD365,emission!$A$1:$CV$577,MATCH($C$5,emission!$A$1:$CV$1,0),0)</f>
        <v>7.1999999999999998E-3</v>
      </c>
      <c r="AM365">
        <f>VLOOKUP($AD365,excitation!$A$1:$CV$577,MATCH(C$6,excitation!$A$1:$CV$1,0),0)</f>
        <v>5.0000000000000001E-3</v>
      </c>
      <c r="AN365">
        <f>VLOOKUP($AD365,emission!$A$1:$CV$577,MATCH($C$6,emission!$A$1:$CV$1,0),0)</f>
        <v>3.49E-2</v>
      </c>
      <c r="AO365">
        <f>VLOOKUP($AD365,excitation!$A$1:$CV$577,MATCH(C$7,excitation!$A$1:$CV$1,0),0)</f>
        <v>0</v>
      </c>
      <c r="AP365">
        <f>VLOOKUP($AD365,emission!$A$1:$CV$577,MATCH($C$7,emission!$A$1:$CV$1,0),0)</f>
        <v>9.11E-2</v>
      </c>
      <c r="AQ365">
        <f>VLOOKUP($AD365,excitation!$A$1:$CV$577,MATCH(C$8,excitation!$A$1:$CV$1,0),0)</f>
        <v>7.3000000000000001E-3</v>
      </c>
      <c r="AR365">
        <f>VLOOKUP($AD365,emission!$A$1:$CV$577,MATCH($C$8,emission!$A$1:$CV$1,0),0)</f>
        <v>0.3347</v>
      </c>
      <c r="AS365" t="e">
        <f>VLOOKUP($AD365,excitation!$A$1:$CV$577,MATCH(C$9,excitation!$A$1:$CV$1,0),0)</f>
        <v>#N/A</v>
      </c>
      <c r="AT365" t="e">
        <f>VLOOKUP($AD365,emission!$A$1:$CV$577,MATCH($C$9,emission!$A$1:$CV$1,0),0)</f>
        <v>#N/A</v>
      </c>
      <c r="AU365">
        <f>VLOOKUP($AD365,excitation!$A$1:$CV$577,MATCH(C$10,excitation!$A$1:$CV$1,0),0)</f>
        <v>0.69999998807907005</v>
      </c>
      <c r="AV365">
        <f>VLOOKUP($AD365,emission!$A$1:$CV$577,MATCH($C$10,emission!$A$1:$CV$1,0),0)</f>
        <v>0.93999999761580999</v>
      </c>
      <c r="AW365" t="e">
        <f>VLOOKUP($AD365,excitation!$A$1:$CV$577,MATCH(C$11,excitation!$A$1:$CV$1,0),0)</f>
        <v>#N/A</v>
      </c>
      <c r="AX365" t="e">
        <f>VLOOKUP($AD365,emission!$A$1:$CV$577,MATCH($C$11,emission!$A$1:$CV$1,0),0)</f>
        <v>#N/A</v>
      </c>
    </row>
    <row r="366" spans="7:50" x14ac:dyDescent="0.25">
      <c r="G366">
        <v>664</v>
      </c>
      <c r="H366" t="b">
        <f t="shared" si="111"/>
        <v>0</v>
      </c>
      <c r="I366" t="b">
        <f t="shared" si="101"/>
        <v>0</v>
      </c>
      <c r="J366">
        <f t="shared" si="112"/>
        <v>0</v>
      </c>
      <c r="K366">
        <f t="shared" si="102"/>
        <v>0</v>
      </c>
      <c r="L366" t="b">
        <f t="shared" si="113"/>
        <v>0</v>
      </c>
      <c r="M366" t="b">
        <f t="shared" si="103"/>
        <v>0</v>
      </c>
      <c r="N366">
        <f t="shared" si="114"/>
        <v>0</v>
      </c>
      <c r="O366">
        <f t="shared" si="104"/>
        <v>7.1000000000000004E-3</v>
      </c>
      <c r="P366">
        <f t="shared" si="115"/>
        <v>4.7999999999999996E-3</v>
      </c>
      <c r="Q366">
        <f t="shared" si="105"/>
        <v>3.4200000000000001E-2</v>
      </c>
      <c r="R366">
        <f t="shared" si="116"/>
        <v>0</v>
      </c>
      <c r="S366">
        <f t="shared" si="106"/>
        <v>8.6199999999999999E-2</v>
      </c>
      <c r="T366">
        <f t="shared" si="117"/>
        <v>7.1999999999999998E-3</v>
      </c>
      <c r="U366">
        <f t="shared" si="107"/>
        <v>0.32640000000000002</v>
      </c>
      <c r="V366" t="b">
        <f t="shared" si="118"/>
        <v>0</v>
      </c>
      <c r="W366" t="b">
        <f t="shared" si="108"/>
        <v>0</v>
      </c>
      <c r="X366">
        <f t="shared" si="119"/>
        <v>0.66000002622604004</v>
      </c>
      <c r="Y366">
        <f t="shared" si="109"/>
        <v>0.95999997854232999</v>
      </c>
      <c r="Z366" t="b">
        <f t="shared" si="120"/>
        <v>0</v>
      </c>
      <c r="AA366" t="b">
        <f t="shared" si="110"/>
        <v>0</v>
      </c>
      <c r="AB366">
        <v>0</v>
      </c>
      <c r="AD366" s="1">
        <v>664</v>
      </c>
      <c r="AE366" t="e">
        <f>VLOOKUP($AD366,excitation!$A$1:$CV$577,MATCH(C$2,excitation!$A$1:$CV$1,0),0)</f>
        <v>#N/A</v>
      </c>
      <c r="AF366" t="e">
        <f>VLOOKUP($AD366,emission!$A$1:$CV$577,MATCH($C$2,emission!$A$1:$CV$1,0),0)</f>
        <v>#N/A</v>
      </c>
      <c r="AG366">
        <f>VLOOKUP($AD366,excitation!$A$1:$CV$577,MATCH(C$3,excitation!$A$1:$CV$1,0),0)</f>
        <v>0</v>
      </c>
      <c r="AH366">
        <f>VLOOKUP($AD366,emission!$A$1:$CV$577,MATCH($C$3,emission!$A$1:$CV$1,0),0)</f>
        <v>0</v>
      </c>
      <c r="AI366" t="e">
        <f>VLOOKUP($AD366,excitation!$A$1:$CV$577,MATCH(C$4,excitation!$A$1:$CV$1,0),0)</f>
        <v>#N/A</v>
      </c>
      <c r="AJ366" t="e">
        <f>VLOOKUP($AD366,emission!$A$1:$CV$577,MATCH($C$4,emission!$A$1:$CV$1,0),0)</f>
        <v>#N/A</v>
      </c>
      <c r="AK366">
        <f>VLOOKUP($AD366,excitation!$A$1:$CV$577,MATCH(C$5,excitation!$A$1:$CV$1,0),0)</f>
        <v>0</v>
      </c>
      <c r="AL366">
        <f>VLOOKUP($AD366,emission!$A$1:$CV$577,MATCH($C$5,emission!$A$1:$CV$1,0),0)</f>
        <v>7.1000000000000004E-3</v>
      </c>
      <c r="AM366">
        <f>VLOOKUP($AD366,excitation!$A$1:$CV$577,MATCH(C$6,excitation!$A$1:$CV$1,0),0)</f>
        <v>4.7999999999999996E-3</v>
      </c>
      <c r="AN366">
        <f>VLOOKUP($AD366,emission!$A$1:$CV$577,MATCH($C$6,emission!$A$1:$CV$1,0),0)</f>
        <v>3.4200000000000001E-2</v>
      </c>
      <c r="AO366">
        <f>VLOOKUP($AD366,excitation!$A$1:$CV$577,MATCH(C$7,excitation!$A$1:$CV$1,0),0)</f>
        <v>0</v>
      </c>
      <c r="AP366">
        <f>VLOOKUP($AD366,emission!$A$1:$CV$577,MATCH($C$7,emission!$A$1:$CV$1,0),0)</f>
        <v>8.6199999999999999E-2</v>
      </c>
      <c r="AQ366">
        <f>VLOOKUP($AD366,excitation!$A$1:$CV$577,MATCH(C$8,excitation!$A$1:$CV$1,0),0)</f>
        <v>7.1999999999999998E-3</v>
      </c>
      <c r="AR366">
        <f>VLOOKUP($AD366,emission!$A$1:$CV$577,MATCH($C$8,emission!$A$1:$CV$1,0),0)</f>
        <v>0.32640000000000002</v>
      </c>
      <c r="AS366" t="e">
        <f>VLOOKUP($AD366,excitation!$A$1:$CV$577,MATCH(C$9,excitation!$A$1:$CV$1,0),0)</f>
        <v>#N/A</v>
      </c>
      <c r="AT366" t="e">
        <f>VLOOKUP($AD366,emission!$A$1:$CV$577,MATCH($C$9,emission!$A$1:$CV$1,0),0)</f>
        <v>#N/A</v>
      </c>
      <c r="AU366">
        <f>VLOOKUP($AD366,excitation!$A$1:$CV$577,MATCH(C$10,excitation!$A$1:$CV$1,0),0)</f>
        <v>0.66000002622604004</v>
      </c>
      <c r="AV366">
        <f>VLOOKUP($AD366,emission!$A$1:$CV$577,MATCH($C$10,emission!$A$1:$CV$1,0),0)</f>
        <v>0.95999997854232999</v>
      </c>
      <c r="AW366" t="e">
        <f>VLOOKUP($AD366,excitation!$A$1:$CV$577,MATCH(C$11,excitation!$A$1:$CV$1,0),0)</f>
        <v>#N/A</v>
      </c>
      <c r="AX366" t="e">
        <f>VLOOKUP($AD366,emission!$A$1:$CV$577,MATCH($C$11,emission!$A$1:$CV$1,0),0)</f>
        <v>#N/A</v>
      </c>
    </row>
    <row r="367" spans="7:50" x14ac:dyDescent="0.25">
      <c r="G367">
        <v>665</v>
      </c>
      <c r="H367" t="b">
        <f t="shared" si="111"/>
        <v>0</v>
      </c>
      <c r="I367" t="b">
        <f t="shared" si="101"/>
        <v>0</v>
      </c>
      <c r="J367">
        <f t="shared" si="112"/>
        <v>0</v>
      </c>
      <c r="K367">
        <f t="shared" si="102"/>
        <v>0</v>
      </c>
      <c r="L367" t="b">
        <f t="shared" si="113"/>
        <v>0</v>
      </c>
      <c r="M367" t="b">
        <f t="shared" si="103"/>
        <v>0</v>
      </c>
      <c r="N367">
        <f t="shared" si="114"/>
        <v>0</v>
      </c>
      <c r="O367">
        <f t="shared" si="104"/>
        <v>7.0000000000000001E-3</v>
      </c>
      <c r="P367">
        <f t="shared" si="115"/>
        <v>4.8999999999999998E-3</v>
      </c>
      <c r="Q367">
        <f t="shared" si="105"/>
        <v>3.3799999999999997E-2</v>
      </c>
      <c r="R367">
        <f t="shared" si="116"/>
        <v>0</v>
      </c>
      <c r="S367">
        <f t="shared" si="106"/>
        <v>8.4500000000000006E-2</v>
      </c>
      <c r="T367">
        <f t="shared" si="117"/>
        <v>7.6E-3</v>
      </c>
      <c r="U367">
        <f t="shared" si="107"/>
        <v>0.3211</v>
      </c>
      <c r="V367" t="b">
        <f t="shared" si="118"/>
        <v>0</v>
      </c>
      <c r="W367" t="b">
        <f t="shared" si="108"/>
        <v>0</v>
      </c>
      <c r="X367">
        <f t="shared" si="119"/>
        <v>0.61000001430510997</v>
      </c>
      <c r="Y367">
        <f t="shared" si="109"/>
        <v>0.98000001907348999</v>
      </c>
      <c r="Z367" t="b">
        <f t="shared" si="120"/>
        <v>0</v>
      </c>
      <c r="AA367" t="b">
        <f t="shared" si="110"/>
        <v>0</v>
      </c>
      <c r="AB367">
        <v>0</v>
      </c>
      <c r="AD367" s="1">
        <v>665</v>
      </c>
      <c r="AE367" t="e">
        <f>VLOOKUP($AD367,excitation!$A$1:$CV$577,MATCH(C$2,excitation!$A$1:$CV$1,0),0)</f>
        <v>#N/A</v>
      </c>
      <c r="AF367" t="e">
        <f>VLOOKUP($AD367,emission!$A$1:$CV$577,MATCH($C$2,emission!$A$1:$CV$1,0),0)</f>
        <v>#N/A</v>
      </c>
      <c r="AG367">
        <f>VLOOKUP($AD367,excitation!$A$1:$CV$577,MATCH(C$3,excitation!$A$1:$CV$1,0),0)</f>
        <v>0</v>
      </c>
      <c r="AH367">
        <f>VLOOKUP($AD367,emission!$A$1:$CV$577,MATCH($C$3,emission!$A$1:$CV$1,0),0)</f>
        <v>0</v>
      </c>
      <c r="AI367" t="e">
        <f>VLOOKUP($AD367,excitation!$A$1:$CV$577,MATCH(C$4,excitation!$A$1:$CV$1,0),0)</f>
        <v>#N/A</v>
      </c>
      <c r="AJ367" t="e">
        <f>VLOOKUP($AD367,emission!$A$1:$CV$577,MATCH($C$4,emission!$A$1:$CV$1,0),0)</f>
        <v>#N/A</v>
      </c>
      <c r="AK367">
        <f>VLOOKUP($AD367,excitation!$A$1:$CV$577,MATCH(C$5,excitation!$A$1:$CV$1,0),0)</f>
        <v>0</v>
      </c>
      <c r="AL367">
        <f>VLOOKUP($AD367,emission!$A$1:$CV$577,MATCH($C$5,emission!$A$1:$CV$1,0),0)</f>
        <v>7.0000000000000001E-3</v>
      </c>
      <c r="AM367">
        <f>VLOOKUP($AD367,excitation!$A$1:$CV$577,MATCH(C$6,excitation!$A$1:$CV$1,0),0)</f>
        <v>4.8999999999999998E-3</v>
      </c>
      <c r="AN367">
        <f>VLOOKUP($AD367,emission!$A$1:$CV$577,MATCH($C$6,emission!$A$1:$CV$1,0),0)</f>
        <v>3.3799999999999997E-2</v>
      </c>
      <c r="AO367">
        <f>VLOOKUP($AD367,excitation!$A$1:$CV$577,MATCH(C$7,excitation!$A$1:$CV$1,0),0)</f>
        <v>0</v>
      </c>
      <c r="AP367">
        <f>VLOOKUP($AD367,emission!$A$1:$CV$577,MATCH($C$7,emission!$A$1:$CV$1,0),0)</f>
        <v>8.4500000000000006E-2</v>
      </c>
      <c r="AQ367">
        <f>VLOOKUP($AD367,excitation!$A$1:$CV$577,MATCH(C$8,excitation!$A$1:$CV$1,0),0)</f>
        <v>7.6E-3</v>
      </c>
      <c r="AR367">
        <f>VLOOKUP($AD367,emission!$A$1:$CV$577,MATCH($C$8,emission!$A$1:$CV$1,0),0)</f>
        <v>0.3211</v>
      </c>
      <c r="AS367" t="e">
        <f>VLOOKUP($AD367,excitation!$A$1:$CV$577,MATCH(C$9,excitation!$A$1:$CV$1,0),0)</f>
        <v>#N/A</v>
      </c>
      <c r="AT367" t="e">
        <f>VLOOKUP($AD367,emission!$A$1:$CV$577,MATCH($C$9,emission!$A$1:$CV$1,0),0)</f>
        <v>#N/A</v>
      </c>
      <c r="AU367">
        <f>VLOOKUP($AD367,excitation!$A$1:$CV$577,MATCH(C$10,excitation!$A$1:$CV$1,0),0)</f>
        <v>0.61000001430510997</v>
      </c>
      <c r="AV367">
        <f>VLOOKUP($AD367,emission!$A$1:$CV$577,MATCH($C$10,emission!$A$1:$CV$1,0),0)</f>
        <v>0.98000001907348999</v>
      </c>
      <c r="AW367" t="e">
        <f>VLOOKUP($AD367,excitation!$A$1:$CV$577,MATCH(C$11,excitation!$A$1:$CV$1,0),0)</f>
        <v>#N/A</v>
      </c>
      <c r="AX367" t="e">
        <f>VLOOKUP($AD367,emission!$A$1:$CV$577,MATCH($C$11,emission!$A$1:$CV$1,0),0)</f>
        <v>#N/A</v>
      </c>
    </row>
    <row r="368" spans="7:50" x14ac:dyDescent="0.25">
      <c r="G368">
        <v>666</v>
      </c>
      <c r="H368" t="b">
        <f t="shared" si="111"/>
        <v>0</v>
      </c>
      <c r="I368" t="b">
        <f t="shared" si="101"/>
        <v>0</v>
      </c>
      <c r="J368">
        <f t="shared" si="112"/>
        <v>0</v>
      </c>
      <c r="K368">
        <f t="shared" si="102"/>
        <v>0</v>
      </c>
      <c r="L368" t="b">
        <f t="shared" si="113"/>
        <v>0</v>
      </c>
      <c r="M368" t="b">
        <f t="shared" si="103"/>
        <v>0</v>
      </c>
      <c r="N368">
        <f t="shared" si="114"/>
        <v>0</v>
      </c>
      <c r="O368">
        <f t="shared" si="104"/>
        <v>6.6E-3</v>
      </c>
      <c r="P368">
        <f t="shared" si="115"/>
        <v>4.7000000000000002E-3</v>
      </c>
      <c r="Q368">
        <f t="shared" si="105"/>
        <v>3.27E-2</v>
      </c>
      <c r="R368">
        <f t="shared" si="116"/>
        <v>0</v>
      </c>
      <c r="S368">
        <f t="shared" si="106"/>
        <v>8.4099999999999994E-2</v>
      </c>
      <c r="T368">
        <f t="shared" si="117"/>
        <v>6.7999999999999996E-3</v>
      </c>
      <c r="U368">
        <f t="shared" si="107"/>
        <v>0.31590000000000001</v>
      </c>
      <c r="V368" t="b">
        <f t="shared" si="118"/>
        <v>0</v>
      </c>
      <c r="W368" t="b">
        <f t="shared" si="108"/>
        <v>0</v>
      </c>
      <c r="X368">
        <f t="shared" si="119"/>
        <v>0.56000000238419001</v>
      </c>
      <c r="Y368">
        <f t="shared" si="109"/>
        <v>0.99000000953674006</v>
      </c>
      <c r="Z368" t="b">
        <f t="shared" si="120"/>
        <v>0</v>
      </c>
      <c r="AA368" t="b">
        <f t="shared" si="110"/>
        <v>0</v>
      </c>
      <c r="AB368">
        <v>0</v>
      </c>
      <c r="AD368" s="1">
        <v>666</v>
      </c>
      <c r="AE368" t="e">
        <f>VLOOKUP($AD368,excitation!$A$1:$CV$577,MATCH(C$2,excitation!$A$1:$CV$1,0),0)</f>
        <v>#N/A</v>
      </c>
      <c r="AF368" t="e">
        <f>VLOOKUP($AD368,emission!$A$1:$CV$577,MATCH($C$2,emission!$A$1:$CV$1,0),0)</f>
        <v>#N/A</v>
      </c>
      <c r="AG368">
        <f>VLOOKUP($AD368,excitation!$A$1:$CV$577,MATCH(C$3,excitation!$A$1:$CV$1,0),0)</f>
        <v>0</v>
      </c>
      <c r="AH368">
        <f>VLOOKUP($AD368,emission!$A$1:$CV$577,MATCH($C$3,emission!$A$1:$CV$1,0),0)</f>
        <v>0</v>
      </c>
      <c r="AI368" t="e">
        <f>VLOOKUP($AD368,excitation!$A$1:$CV$577,MATCH(C$4,excitation!$A$1:$CV$1,0),0)</f>
        <v>#N/A</v>
      </c>
      <c r="AJ368" t="e">
        <f>VLOOKUP($AD368,emission!$A$1:$CV$577,MATCH($C$4,emission!$A$1:$CV$1,0),0)</f>
        <v>#N/A</v>
      </c>
      <c r="AK368">
        <f>VLOOKUP($AD368,excitation!$A$1:$CV$577,MATCH(C$5,excitation!$A$1:$CV$1,0),0)</f>
        <v>0</v>
      </c>
      <c r="AL368">
        <f>VLOOKUP($AD368,emission!$A$1:$CV$577,MATCH($C$5,emission!$A$1:$CV$1,0),0)</f>
        <v>6.6E-3</v>
      </c>
      <c r="AM368">
        <f>VLOOKUP($AD368,excitation!$A$1:$CV$577,MATCH(C$6,excitation!$A$1:$CV$1,0),0)</f>
        <v>4.7000000000000002E-3</v>
      </c>
      <c r="AN368">
        <f>VLOOKUP($AD368,emission!$A$1:$CV$577,MATCH($C$6,emission!$A$1:$CV$1,0),0)</f>
        <v>3.27E-2</v>
      </c>
      <c r="AO368">
        <f>VLOOKUP($AD368,excitation!$A$1:$CV$577,MATCH(C$7,excitation!$A$1:$CV$1,0),0)</f>
        <v>0</v>
      </c>
      <c r="AP368">
        <f>VLOOKUP($AD368,emission!$A$1:$CV$577,MATCH($C$7,emission!$A$1:$CV$1,0),0)</f>
        <v>8.4099999999999994E-2</v>
      </c>
      <c r="AQ368">
        <f>VLOOKUP($AD368,excitation!$A$1:$CV$577,MATCH(C$8,excitation!$A$1:$CV$1,0),0)</f>
        <v>6.7999999999999996E-3</v>
      </c>
      <c r="AR368">
        <f>VLOOKUP($AD368,emission!$A$1:$CV$577,MATCH($C$8,emission!$A$1:$CV$1,0),0)</f>
        <v>0.31590000000000001</v>
      </c>
      <c r="AS368" t="e">
        <f>VLOOKUP($AD368,excitation!$A$1:$CV$577,MATCH(C$9,excitation!$A$1:$CV$1,0),0)</f>
        <v>#N/A</v>
      </c>
      <c r="AT368" t="e">
        <f>VLOOKUP($AD368,emission!$A$1:$CV$577,MATCH($C$9,emission!$A$1:$CV$1,0),0)</f>
        <v>#N/A</v>
      </c>
      <c r="AU368">
        <f>VLOOKUP($AD368,excitation!$A$1:$CV$577,MATCH(C$10,excitation!$A$1:$CV$1,0),0)</f>
        <v>0.56000000238419001</v>
      </c>
      <c r="AV368">
        <f>VLOOKUP($AD368,emission!$A$1:$CV$577,MATCH($C$10,emission!$A$1:$CV$1,0),0)</f>
        <v>0.99000000953674006</v>
      </c>
      <c r="AW368" t="e">
        <f>VLOOKUP($AD368,excitation!$A$1:$CV$577,MATCH(C$11,excitation!$A$1:$CV$1,0),0)</f>
        <v>#N/A</v>
      </c>
      <c r="AX368" t="e">
        <f>VLOOKUP($AD368,emission!$A$1:$CV$577,MATCH($C$11,emission!$A$1:$CV$1,0),0)</f>
        <v>#N/A</v>
      </c>
    </row>
    <row r="369" spans="7:50" x14ac:dyDescent="0.25">
      <c r="G369">
        <v>667</v>
      </c>
      <c r="H369" t="b">
        <f t="shared" si="111"/>
        <v>0</v>
      </c>
      <c r="I369" t="b">
        <f t="shared" si="101"/>
        <v>0</v>
      </c>
      <c r="J369">
        <f t="shared" si="112"/>
        <v>0</v>
      </c>
      <c r="K369">
        <f t="shared" si="102"/>
        <v>0</v>
      </c>
      <c r="L369" t="b">
        <f t="shared" si="113"/>
        <v>0</v>
      </c>
      <c r="M369" t="b">
        <f t="shared" si="103"/>
        <v>0</v>
      </c>
      <c r="N369">
        <f t="shared" si="114"/>
        <v>0</v>
      </c>
      <c r="O369">
        <f t="shared" si="104"/>
        <v>6.7000000000000002E-3</v>
      </c>
      <c r="P369">
        <f t="shared" si="115"/>
        <v>4.8999999999999998E-3</v>
      </c>
      <c r="Q369">
        <f t="shared" si="105"/>
        <v>3.1600000000000003E-2</v>
      </c>
      <c r="R369">
        <f t="shared" si="116"/>
        <v>0</v>
      </c>
      <c r="S369">
        <f t="shared" si="106"/>
        <v>8.1000000000000003E-2</v>
      </c>
      <c r="T369">
        <f t="shared" si="117"/>
        <v>7.9000000000000008E-3</v>
      </c>
      <c r="U369">
        <f t="shared" si="107"/>
        <v>0.30959999999999999</v>
      </c>
      <c r="V369" t="b">
        <f t="shared" si="118"/>
        <v>0</v>
      </c>
      <c r="W369" t="b">
        <f t="shared" si="108"/>
        <v>0</v>
      </c>
      <c r="X369">
        <f t="shared" si="119"/>
        <v>0.51999998092651001</v>
      </c>
      <c r="Y369">
        <f t="shared" si="109"/>
        <v>1</v>
      </c>
      <c r="Z369" t="b">
        <f t="shared" si="120"/>
        <v>0</v>
      </c>
      <c r="AA369" t="b">
        <f t="shared" si="110"/>
        <v>0</v>
      </c>
      <c r="AB369">
        <v>0</v>
      </c>
      <c r="AD369" s="1">
        <v>667</v>
      </c>
      <c r="AE369" t="e">
        <f>VLOOKUP($AD369,excitation!$A$1:$CV$577,MATCH(C$2,excitation!$A$1:$CV$1,0),0)</f>
        <v>#N/A</v>
      </c>
      <c r="AF369" t="e">
        <f>VLOOKUP($AD369,emission!$A$1:$CV$577,MATCH($C$2,emission!$A$1:$CV$1,0),0)</f>
        <v>#N/A</v>
      </c>
      <c r="AG369">
        <f>VLOOKUP($AD369,excitation!$A$1:$CV$577,MATCH(C$3,excitation!$A$1:$CV$1,0),0)</f>
        <v>0</v>
      </c>
      <c r="AH369">
        <f>VLOOKUP($AD369,emission!$A$1:$CV$577,MATCH($C$3,emission!$A$1:$CV$1,0),0)</f>
        <v>0</v>
      </c>
      <c r="AI369" t="e">
        <f>VLOOKUP($AD369,excitation!$A$1:$CV$577,MATCH(C$4,excitation!$A$1:$CV$1,0),0)</f>
        <v>#N/A</v>
      </c>
      <c r="AJ369" t="e">
        <f>VLOOKUP($AD369,emission!$A$1:$CV$577,MATCH($C$4,emission!$A$1:$CV$1,0),0)</f>
        <v>#N/A</v>
      </c>
      <c r="AK369">
        <f>VLOOKUP($AD369,excitation!$A$1:$CV$577,MATCH(C$5,excitation!$A$1:$CV$1,0),0)</f>
        <v>0</v>
      </c>
      <c r="AL369">
        <f>VLOOKUP($AD369,emission!$A$1:$CV$577,MATCH($C$5,emission!$A$1:$CV$1,0),0)</f>
        <v>6.7000000000000002E-3</v>
      </c>
      <c r="AM369">
        <f>VLOOKUP($AD369,excitation!$A$1:$CV$577,MATCH(C$6,excitation!$A$1:$CV$1,0),0)</f>
        <v>4.8999999999999998E-3</v>
      </c>
      <c r="AN369">
        <f>VLOOKUP($AD369,emission!$A$1:$CV$577,MATCH($C$6,emission!$A$1:$CV$1,0),0)</f>
        <v>3.1600000000000003E-2</v>
      </c>
      <c r="AO369">
        <f>VLOOKUP($AD369,excitation!$A$1:$CV$577,MATCH(C$7,excitation!$A$1:$CV$1,0),0)</f>
        <v>0</v>
      </c>
      <c r="AP369">
        <f>VLOOKUP($AD369,emission!$A$1:$CV$577,MATCH($C$7,emission!$A$1:$CV$1,0),0)</f>
        <v>8.1000000000000003E-2</v>
      </c>
      <c r="AQ369">
        <f>VLOOKUP($AD369,excitation!$A$1:$CV$577,MATCH(C$8,excitation!$A$1:$CV$1,0),0)</f>
        <v>7.9000000000000008E-3</v>
      </c>
      <c r="AR369">
        <f>VLOOKUP($AD369,emission!$A$1:$CV$577,MATCH($C$8,emission!$A$1:$CV$1,0),0)</f>
        <v>0.30959999999999999</v>
      </c>
      <c r="AS369" t="e">
        <f>VLOOKUP($AD369,excitation!$A$1:$CV$577,MATCH(C$9,excitation!$A$1:$CV$1,0),0)</f>
        <v>#N/A</v>
      </c>
      <c r="AT369" t="e">
        <f>VLOOKUP($AD369,emission!$A$1:$CV$577,MATCH($C$9,emission!$A$1:$CV$1,0),0)</f>
        <v>#N/A</v>
      </c>
      <c r="AU369">
        <f>VLOOKUP($AD369,excitation!$A$1:$CV$577,MATCH(C$10,excitation!$A$1:$CV$1,0),0)</f>
        <v>0.51999998092651001</v>
      </c>
      <c r="AV369">
        <f>VLOOKUP($AD369,emission!$A$1:$CV$577,MATCH($C$10,emission!$A$1:$CV$1,0),0)</f>
        <v>1</v>
      </c>
      <c r="AW369" t="e">
        <f>VLOOKUP($AD369,excitation!$A$1:$CV$577,MATCH(C$11,excitation!$A$1:$CV$1,0),0)</f>
        <v>#N/A</v>
      </c>
      <c r="AX369" t="e">
        <f>VLOOKUP($AD369,emission!$A$1:$CV$577,MATCH($C$11,emission!$A$1:$CV$1,0),0)</f>
        <v>#N/A</v>
      </c>
    </row>
    <row r="370" spans="7:50" x14ac:dyDescent="0.25">
      <c r="G370">
        <v>668</v>
      </c>
      <c r="H370" t="b">
        <f t="shared" si="111"/>
        <v>0</v>
      </c>
      <c r="I370" t="b">
        <f t="shared" si="101"/>
        <v>0</v>
      </c>
      <c r="J370">
        <f t="shared" si="112"/>
        <v>0</v>
      </c>
      <c r="K370">
        <f t="shared" si="102"/>
        <v>0</v>
      </c>
      <c r="L370" t="b">
        <f t="shared" si="113"/>
        <v>0</v>
      </c>
      <c r="M370" t="b">
        <f t="shared" si="103"/>
        <v>0</v>
      </c>
      <c r="N370">
        <f t="shared" si="114"/>
        <v>0</v>
      </c>
      <c r="O370">
        <f t="shared" si="104"/>
        <v>6.1999999999999998E-3</v>
      </c>
      <c r="P370">
        <f t="shared" si="115"/>
        <v>4.7000000000000002E-3</v>
      </c>
      <c r="Q370">
        <f t="shared" si="105"/>
        <v>3.04E-2</v>
      </c>
      <c r="R370">
        <f t="shared" si="116"/>
        <v>0</v>
      </c>
      <c r="S370">
        <f t="shared" si="106"/>
        <v>7.6700000000000004E-2</v>
      </c>
      <c r="T370">
        <f t="shared" si="117"/>
        <v>6.4999999999999997E-3</v>
      </c>
      <c r="U370">
        <f t="shared" si="107"/>
        <v>0.30230000000000001</v>
      </c>
      <c r="V370" t="b">
        <f t="shared" si="118"/>
        <v>0</v>
      </c>
      <c r="W370" t="b">
        <f t="shared" si="108"/>
        <v>0</v>
      </c>
      <c r="X370">
        <f t="shared" si="119"/>
        <v>0.47999998927116</v>
      </c>
      <c r="Y370">
        <f t="shared" si="109"/>
        <v>1</v>
      </c>
      <c r="Z370" t="b">
        <f t="shared" si="120"/>
        <v>0</v>
      </c>
      <c r="AA370" t="b">
        <f t="shared" si="110"/>
        <v>0</v>
      </c>
      <c r="AB370">
        <v>0</v>
      </c>
      <c r="AD370" s="1">
        <v>668</v>
      </c>
      <c r="AE370" t="e">
        <f>VLOOKUP($AD370,excitation!$A$1:$CV$577,MATCH(C$2,excitation!$A$1:$CV$1,0),0)</f>
        <v>#N/A</v>
      </c>
      <c r="AF370" t="e">
        <f>VLOOKUP($AD370,emission!$A$1:$CV$577,MATCH($C$2,emission!$A$1:$CV$1,0),0)</f>
        <v>#N/A</v>
      </c>
      <c r="AG370">
        <f>VLOOKUP($AD370,excitation!$A$1:$CV$577,MATCH(C$3,excitation!$A$1:$CV$1,0),0)</f>
        <v>0</v>
      </c>
      <c r="AH370">
        <f>VLOOKUP($AD370,emission!$A$1:$CV$577,MATCH($C$3,emission!$A$1:$CV$1,0),0)</f>
        <v>0</v>
      </c>
      <c r="AI370" t="e">
        <f>VLOOKUP($AD370,excitation!$A$1:$CV$577,MATCH(C$4,excitation!$A$1:$CV$1,0),0)</f>
        <v>#N/A</v>
      </c>
      <c r="AJ370" t="e">
        <f>VLOOKUP($AD370,emission!$A$1:$CV$577,MATCH($C$4,emission!$A$1:$CV$1,0),0)</f>
        <v>#N/A</v>
      </c>
      <c r="AK370">
        <f>VLOOKUP($AD370,excitation!$A$1:$CV$577,MATCH(C$5,excitation!$A$1:$CV$1,0),0)</f>
        <v>0</v>
      </c>
      <c r="AL370">
        <f>VLOOKUP($AD370,emission!$A$1:$CV$577,MATCH($C$5,emission!$A$1:$CV$1,0),0)</f>
        <v>6.1999999999999998E-3</v>
      </c>
      <c r="AM370">
        <f>VLOOKUP($AD370,excitation!$A$1:$CV$577,MATCH(C$6,excitation!$A$1:$CV$1,0),0)</f>
        <v>4.7000000000000002E-3</v>
      </c>
      <c r="AN370">
        <f>VLOOKUP($AD370,emission!$A$1:$CV$577,MATCH($C$6,emission!$A$1:$CV$1,0),0)</f>
        <v>3.04E-2</v>
      </c>
      <c r="AO370">
        <f>VLOOKUP($AD370,excitation!$A$1:$CV$577,MATCH(C$7,excitation!$A$1:$CV$1,0),0)</f>
        <v>0</v>
      </c>
      <c r="AP370">
        <f>VLOOKUP($AD370,emission!$A$1:$CV$577,MATCH($C$7,emission!$A$1:$CV$1,0),0)</f>
        <v>7.6700000000000004E-2</v>
      </c>
      <c r="AQ370">
        <f>VLOOKUP($AD370,excitation!$A$1:$CV$577,MATCH(C$8,excitation!$A$1:$CV$1,0),0)</f>
        <v>6.4999999999999997E-3</v>
      </c>
      <c r="AR370">
        <f>VLOOKUP($AD370,emission!$A$1:$CV$577,MATCH($C$8,emission!$A$1:$CV$1,0),0)</f>
        <v>0.30230000000000001</v>
      </c>
      <c r="AS370" t="e">
        <f>VLOOKUP($AD370,excitation!$A$1:$CV$577,MATCH(C$9,excitation!$A$1:$CV$1,0),0)</f>
        <v>#N/A</v>
      </c>
      <c r="AT370" t="e">
        <f>VLOOKUP($AD370,emission!$A$1:$CV$577,MATCH($C$9,emission!$A$1:$CV$1,0),0)</f>
        <v>#N/A</v>
      </c>
      <c r="AU370">
        <f>VLOOKUP($AD370,excitation!$A$1:$CV$577,MATCH(C$10,excitation!$A$1:$CV$1,0),0)</f>
        <v>0.47999998927116</v>
      </c>
      <c r="AV370">
        <f>VLOOKUP($AD370,emission!$A$1:$CV$577,MATCH($C$10,emission!$A$1:$CV$1,0),0)</f>
        <v>1</v>
      </c>
      <c r="AW370" t="e">
        <f>VLOOKUP($AD370,excitation!$A$1:$CV$577,MATCH(C$11,excitation!$A$1:$CV$1,0),0)</f>
        <v>#N/A</v>
      </c>
      <c r="AX370" t="e">
        <f>VLOOKUP($AD370,emission!$A$1:$CV$577,MATCH($C$11,emission!$A$1:$CV$1,0),0)</f>
        <v>#N/A</v>
      </c>
    </row>
    <row r="371" spans="7:50" x14ac:dyDescent="0.25">
      <c r="G371">
        <v>669</v>
      </c>
      <c r="H371" t="b">
        <f t="shared" si="111"/>
        <v>0</v>
      </c>
      <c r="I371" t="b">
        <f t="shared" si="101"/>
        <v>0</v>
      </c>
      <c r="J371">
        <f t="shared" si="112"/>
        <v>0</v>
      </c>
      <c r="K371">
        <f t="shared" si="102"/>
        <v>0</v>
      </c>
      <c r="L371" t="b">
        <f t="shared" si="113"/>
        <v>0</v>
      </c>
      <c r="M371" t="b">
        <f t="shared" si="103"/>
        <v>0</v>
      </c>
      <c r="N371">
        <f t="shared" si="114"/>
        <v>0</v>
      </c>
      <c r="O371">
        <f t="shared" si="104"/>
        <v>6.1000000000000004E-3</v>
      </c>
      <c r="P371">
        <f t="shared" si="115"/>
        <v>5.0000000000000001E-3</v>
      </c>
      <c r="Q371">
        <f t="shared" si="105"/>
        <v>3.0599999999999999E-2</v>
      </c>
      <c r="R371">
        <f t="shared" si="116"/>
        <v>0</v>
      </c>
      <c r="S371">
        <f t="shared" si="106"/>
        <v>7.7799999999999994E-2</v>
      </c>
      <c r="T371">
        <f t="shared" si="117"/>
        <v>7.4000000000000003E-3</v>
      </c>
      <c r="U371">
        <f t="shared" si="107"/>
        <v>0.29759999999999998</v>
      </c>
      <c r="V371" t="b">
        <f t="shared" si="118"/>
        <v>0</v>
      </c>
      <c r="W371" t="b">
        <f t="shared" si="108"/>
        <v>0</v>
      </c>
      <c r="X371">
        <f t="shared" si="119"/>
        <v>0.43999999761580999</v>
      </c>
      <c r="Y371">
        <f t="shared" si="109"/>
        <v>0.99000000953674006</v>
      </c>
      <c r="Z371" t="b">
        <f t="shared" si="120"/>
        <v>0</v>
      </c>
      <c r="AA371" t="b">
        <f t="shared" si="110"/>
        <v>0</v>
      </c>
      <c r="AB371">
        <v>0</v>
      </c>
      <c r="AD371" s="1">
        <v>669</v>
      </c>
      <c r="AE371" t="e">
        <f>VLOOKUP($AD371,excitation!$A$1:$CV$577,MATCH(C$2,excitation!$A$1:$CV$1,0),0)</f>
        <v>#N/A</v>
      </c>
      <c r="AF371" t="e">
        <f>VLOOKUP($AD371,emission!$A$1:$CV$577,MATCH($C$2,emission!$A$1:$CV$1,0),0)</f>
        <v>#N/A</v>
      </c>
      <c r="AG371">
        <f>VLOOKUP($AD371,excitation!$A$1:$CV$577,MATCH(C$3,excitation!$A$1:$CV$1,0),0)</f>
        <v>0</v>
      </c>
      <c r="AH371">
        <f>VLOOKUP($AD371,emission!$A$1:$CV$577,MATCH($C$3,emission!$A$1:$CV$1,0),0)</f>
        <v>0</v>
      </c>
      <c r="AI371" t="e">
        <f>VLOOKUP($AD371,excitation!$A$1:$CV$577,MATCH(C$4,excitation!$A$1:$CV$1,0),0)</f>
        <v>#N/A</v>
      </c>
      <c r="AJ371" t="e">
        <f>VLOOKUP($AD371,emission!$A$1:$CV$577,MATCH($C$4,emission!$A$1:$CV$1,0),0)</f>
        <v>#N/A</v>
      </c>
      <c r="AK371">
        <f>VLOOKUP($AD371,excitation!$A$1:$CV$577,MATCH(C$5,excitation!$A$1:$CV$1,0),0)</f>
        <v>0</v>
      </c>
      <c r="AL371">
        <f>VLOOKUP($AD371,emission!$A$1:$CV$577,MATCH($C$5,emission!$A$1:$CV$1,0),0)</f>
        <v>6.1000000000000004E-3</v>
      </c>
      <c r="AM371">
        <f>VLOOKUP($AD371,excitation!$A$1:$CV$577,MATCH(C$6,excitation!$A$1:$CV$1,0),0)</f>
        <v>5.0000000000000001E-3</v>
      </c>
      <c r="AN371">
        <f>VLOOKUP($AD371,emission!$A$1:$CV$577,MATCH($C$6,emission!$A$1:$CV$1,0),0)</f>
        <v>3.0599999999999999E-2</v>
      </c>
      <c r="AO371">
        <f>VLOOKUP($AD371,excitation!$A$1:$CV$577,MATCH(C$7,excitation!$A$1:$CV$1,0),0)</f>
        <v>0</v>
      </c>
      <c r="AP371">
        <f>VLOOKUP($AD371,emission!$A$1:$CV$577,MATCH($C$7,emission!$A$1:$CV$1,0),0)</f>
        <v>7.7799999999999994E-2</v>
      </c>
      <c r="AQ371">
        <f>VLOOKUP($AD371,excitation!$A$1:$CV$577,MATCH(C$8,excitation!$A$1:$CV$1,0),0)</f>
        <v>7.4000000000000003E-3</v>
      </c>
      <c r="AR371">
        <f>VLOOKUP($AD371,emission!$A$1:$CV$577,MATCH($C$8,emission!$A$1:$CV$1,0),0)</f>
        <v>0.29759999999999998</v>
      </c>
      <c r="AS371" t="e">
        <f>VLOOKUP($AD371,excitation!$A$1:$CV$577,MATCH(C$9,excitation!$A$1:$CV$1,0),0)</f>
        <v>#N/A</v>
      </c>
      <c r="AT371" t="e">
        <f>VLOOKUP($AD371,emission!$A$1:$CV$577,MATCH($C$9,emission!$A$1:$CV$1,0),0)</f>
        <v>#N/A</v>
      </c>
      <c r="AU371">
        <f>VLOOKUP($AD371,excitation!$A$1:$CV$577,MATCH(C$10,excitation!$A$1:$CV$1,0),0)</f>
        <v>0.43999999761580999</v>
      </c>
      <c r="AV371">
        <f>VLOOKUP($AD371,emission!$A$1:$CV$577,MATCH($C$10,emission!$A$1:$CV$1,0),0)</f>
        <v>0.99000000953674006</v>
      </c>
      <c r="AW371" t="e">
        <f>VLOOKUP($AD371,excitation!$A$1:$CV$577,MATCH(C$11,excitation!$A$1:$CV$1,0),0)</f>
        <v>#N/A</v>
      </c>
      <c r="AX371" t="e">
        <f>VLOOKUP($AD371,emission!$A$1:$CV$577,MATCH($C$11,emission!$A$1:$CV$1,0),0)</f>
        <v>#N/A</v>
      </c>
    </row>
    <row r="372" spans="7:50" x14ac:dyDescent="0.25">
      <c r="G372">
        <v>670</v>
      </c>
      <c r="H372" t="b">
        <f t="shared" si="111"/>
        <v>0</v>
      </c>
      <c r="I372" t="b">
        <f t="shared" si="101"/>
        <v>0</v>
      </c>
      <c r="J372">
        <f t="shared" si="112"/>
        <v>0</v>
      </c>
      <c r="K372">
        <f t="shared" si="102"/>
        <v>0</v>
      </c>
      <c r="L372" t="b">
        <f t="shared" si="113"/>
        <v>0</v>
      </c>
      <c r="M372" t="b">
        <f t="shared" si="103"/>
        <v>0</v>
      </c>
      <c r="N372">
        <f t="shared" si="114"/>
        <v>0</v>
      </c>
      <c r="O372">
        <f t="shared" si="104"/>
        <v>6.1000000000000004E-3</v>
      </c>
      <c r="P372">
        <f t="shared" si="115"/>
        <v>4.8999999999999998E-3</v>
      </c>
      <c r="Q372">
        <f t="shared" si="105"/>
        <v>2.8899999999999999E-2</v>
      </c>
      <c r="R372">
        <f t="shared" si="116"/>
        <v>0</v>
      </c>
      <c r="S372">
        <f t="shared" si="106"/>
        <v>7.6899999999999996E-2</v>
      </c>
      <c r="T372">
        <f t="shared" si="117"/>
        <v>6.8999999999999999E-3</v>
      </c>
      <c r="U372">
        <f t="shared" si="107"/>
        <v>0.28910000000000002</v>
      </c>
      <c r="V372" t="b">
        <f t="shared" si="118"/>
        <v>0</v>
      </c>
      <c r="W372" t="b">
        <f t="shared" si="108"/>
        <v>0</v>
      </c>
      <c r="X372">
        <f t="shared" si="119"/>
        <v>0.38999998569488997</v>
      </c>
      <c r="Y372">
        <f t="shared" si="109"/>
        <v>0.98000001907348999</v>
      </c>
      <c r="Z372" t="b">
        <f t="shared" si="120"/>
        <v>0</v>
      </c>
      <c r="AA372" t="b">
        <f t="shared" si="110"/>
        <v>0</v>
      </c>
      <c r="AB372">
        <v>0</v>
      </c>
      <c r="AD372" s="1">
        <v>670</v>
      </c>
      <c r="AE372" t="e">
        <f>VLOOKUP($AD372,excitation!$A$1:$CV$577,MATCH(C$2,excitation!$A$1:$CV$1,0),0)</f>
        <v>#N/A</v>
      </c>
      <c r="AF372" t="e">
        <f>VLOOKUP($AD372,emission!$A$1:$CV$577,MATCH($C$2,emission!$A$1:$CV$1,0),0)</f>
        <v>#N/A</v>
      </c>
      <c r="AG372">
        <f>VLOOKUP($AD372,excitation!$A$1:$CV$577,MATCH(C$3,excitation!$A$1:$CV$1,0),0)</f>
        <v>0</v>
      </c>
      <c r="AH372">
        <f>VLOOKUP($AD372,emission!$A$1:$CV$577,MATCH($C$3,emission!$A$1:$CV$1,0),0)</f>
        <v>0</v>
      </c>
      <c r="AI372" t="e">
        <f>VLOOKUP($AD372,excitation!$A$1:$CV$577,MATCH(C$4,excitation!$A$1:$CV$1,0),0)</f>
        <v>#N/A</v>
      </c>
      <c r="AJ372" t="e">
        <f>VLOOKUP($AD372,emission!$A$1:$CV$577,MATCH($C$4,emission!$A$1:$CV$1,0),0)</f>
        <v>#N/A</v>
      </c>
      <c r="AK372">
        <f>VLOOKUP($AD372,excitation!$A$1:$CV$577,MATCH(C$5,excitation!$A$1:$CV$1,0),0)</f>
        <v>0</v>
      </c>
      <c r="AL372">
        <f>VLOOKUP($AD372,emission!$A$1:$CV$577,MATCH($C$5,emission!$A$1:$CV$1,0),0)</f>
        <v>6.1000000000000004E-3</v>
      </c>
      <c r="AM372">
        <f>VLOOKUP($AD372,excitation!$A$1:$CV$577,MATCH(C$6,excitation!$A$1:$CV$1,0),0)</f>
        <v>4.8999999999999998E-3</v>
      </c>
      <c r="AN372">
        <f>VLOOKUP($AD372,emission!$A$1:$CV$577,MATCH($C$6,emission!$A$1:$CV$1,0),0)</f>
        <v>2.8899999999999999E-2</v>
      </c>
      <c r="AO372">
        <f>VLOOKUP($AD372,excitation!$A$1:$CV$577,MATCH(C$7,excitation!$A$1:$CV$1,0),0)</f>
        <v>0</v>
      </c>
      <c r="AP372">
        <f>VLOOKUP($AD372,emission!$A$1:$CV$577,MATCH($C$7,emission!$A$1:$CV$1,0),0)</f>
        <v>7.6899999999999996E-2</v>
      </c>
      <c r="AQ372">
        <f>VLOOKUP($AD372,excitation!$A$1:$CV$577,MATCH(C$8,excitation!$A$1:$CV$1,0),0)</f>
        <v>6.8999999999999999E-3</v>
      </c>
      <c r="AR372">
        <f>VLOOKUP($AD372,emission!$A$1:$CV$577,MATCH($C$8,emission!$A$1:$CV$1,0),0)</f>
        <v>0.28910000000000002</v>
      </c>
      <c r="AS372" t="e">
        <f>VLOOKUP($AD372,excitation!$A$1:$CV$577,MATCH(C$9,excitation!$A$1:$CV$1,0),0)</f>
        <v>#N/A</v>
      </c>
      <c r="AT372" t="e">
        <f>VLOOKUP($AD372,emission!$A$1:$CV$577,MATCH($C$9,emission!$A$1:$CV$1,0),0)</f>
        <v>#N/A</v>
      </c>
      <c r="AU372">
        <f>VLOOKUP($AD372,excitation!$A$1:$CV$577,MATCH(C$10,excitation!$A$1:$CV$1,0),0)</f>
        <v>0.38999998569488997</v>
      </c>
      <c r="AV372">
        <f>VLOOKUP($AD372,emission!$A$1:$CV$577,MATCH($C$10,emission!$A$1:$CV$1,0),0)</f>
        <v>0.98000001907348999</v>
      </c>
      <c r="AW372" t="e">
        <f>VLOOKUP($AD372,excitation!$A$1:$CV$577,MATCH(C$11,excitation!$A$1:$CV$1,0),0)</f>
        <v>#N/A</v>
      </c>
      <c r="AX372" t="e">
        <f>VLOOKUP($AD372,emission!$A$1:$CV$577,MATCH($C$11,emission!$A$1:$CV$1,0),0)</f>
        <v>#N/A</v>
      </c>
    </row>
    <row r="373" spans="7:50" x14ac:dyDescent="0.25">
      <c r="G373">
        <v>671</v>
      </c>
      <c r="H373" t="b">
        <f t="shared" si="111"/>
        <v>0</v>
      </c>
      <c r="I373" t="b">
        <f t="shared" si="101"/>
        <v>0</v>
      </c>
      <c r="J373">
        <f t="shared" si="112"/>
        <v>0</v>
      </c>
      <c r="K373">
        <f t="shared" si="102"/>
        <v>0</v>
      </c>
      <c r="L373" t="b">
        <f t="shared" si="113"/>
        <v>0</v>
      </c>
      <c r="M373" t="b">
        <f t="shared" si="103"/>
        <v>0</v>
      </c>
      <c r="N373">
        <f t="shared" si="114"/>
        <v>0</v>
      </c>
      <c r="O373">
        <f t="shared" si="104"/>
        <v>6.0000000000000001E-3</v>
      </c>
      <c r="P373">
        <f t="shared" si="115"/>
        <v>5.0000000000000001E-3</v>
      </c>
      <c r="Q373">
        <f t="shared" si="105"/>
        <v>2.7900000000000001E-2</v>
      </c>
      <c r="R373">
        <f t="shared" si="116"/>
        <v>0</v>
      </c>
      <c r="S373">
        <f t="shared" si="106"/>
        <v>7.3800000000000004E-2</v>
      </c>
      <c r="T373">
        <f t="shared" si="117"/>
        <v>7.4000000000000003E-3</v>
      </c>
      <c r="U373">
        <f t="shared" si="107"/>
        <v>0.28520000000000001</v>
      </c>
      <c r="V373" t="b">
        <f t="shared" si="118"/>
        <v>0</v>
      </c>
      <c r="W373" t="b">
        <f t="shared" si="108"/>
        <v>0</v>
      </c>
      <c r="X373">
        <f t="shared" si="119"/>
        <v>0.36000001430511003</v>
      </c>
      <c r="Y373">
        <f t="shared" si="109"/>
        <v>0.97000002861023005</v>
      </c>
      <c r="Z373" t="b">
        <f t="shared" si="120"/>
        <v>0</v>
      </c>
      <c r="AA373" t="b">
        <f t="shared" si="110"/>
        <v>0</v>
      </c>
      <c r="AB373">
        <v>0</v>
      </c>
      <c r="AD373" s="1">
        <v>671</v>
      </c>
      <c r="AE373" t="e">
        <f>VLOOKUP($AD373,excitation!$A$1:$CV$577,MATCH(C$2,excitation!$A$1:$CV$1,0),0)</f>
        <v>#N/A</v>
      </c>
      <c r="AF373" t="e">
        <f>VLOOKUP($AD373,emission!$A$1:$CV$577,MATCH($C$2,emission!$A$1:$CV$1,0),0)</f>
        <v>#N/A</v>
      </c>
      <c r="AG373">
        <f>VLOOKUP($AD373,excitation!$A$1:$CV$577,MATCH(C$3,excitation!$A$1:$CV$1,0),0)</f>
        <v>0</v>
      </c>
      <c r="AH373">
        <f>VLOOKUP($AD373,emission!$A$1:$CV$577,MATCH($C$3,emission!$A$1:$CV$1,0),0)</f>
        <v>0</v>
      </c>
      <c r="AI373" t="e">
        <f>VLOOKUP($AD373,excitation!$A$1:$CV$577,MATCH(C$4,excitation!$A$1:$CV$1,0),0)</f>
        <v>#N/A</v>
      </c>
      <c r="AJ373" t="e">
        <f>VLOOKUP($AD373,emission!$A$1:$CV$577,MATCH($C$4,emission!$A$1:$CV$1,0),0)</f>
        <v>#N/A</v>
      </c>
      <c r="AK373">
        <f>VLOOKUP($AD373,excitation!$A$1:$CV$577,MATCH(C$5,excitation!$A$1:$CV$1,0),0)</f>
        <v>0</v>
      </c>
      <c r="AL373">
        <f>VLOOKUP($AD373,emission!$A$1:$CV$577,MATCH($C$5,emission!$A$1:$CV$1,0),0)</f>
        <v>6.0000000000000001E-3</v>
      </c>
      <c r="AM373">
        <f>VLOOKUP($AD373,excitation!$A$1:$CV$577,MATCH(C$6,excitation!$A$1:$CV$1,0),0)</f>
        <v>5.0000000000000001E-3</v>
      </c>
      <c r="AN373">
        <f>VLOOKUP($AD373,emission!$A$1:$CV$577,MATCH($C$6,emission!$A$1:$CV$1,0),0)</f>
        <v>2.7900000000000001E-2</v>
      </c>
      <c r="AO373">
        <f>VLOOKUP($AD373,excitation!$A$1:$CV$577,MATCH(C$7,excitation!$A$1:$CV$1,0),0)</f>
        <v>0</v>
      </c>
      <c r="AP373">
        <f>VLOOKUP($AD373,emission!$A$1:$CV$577,MATCH($C$7,emission!$A$1:$CV$1,0),0)</f>
        <v>7.3800000000000004E-2</v>
      </c>
      <c r="AQ373">
        <f>VLOOKUP($AD373,excitation!$A$1:$CV$577,MATCH(C$8,excitation!$A$1:$CV$1,0),0)</f>
        <v>7.4000000000000003E-3</v>
      </c>
      <c r="AR373">
        <f>VLOOKUP($AD373,emission!$A$1:$CV$577,MATCH($C$8,emission!$A$1:$CV$1,0),0)</f>
        <v>0.28520000000000001</v>
      </c>
      <c r="AS373" t="e">
        <f>VLOOKUP($AD373,excitation!$A$1:$CV$577,MATCH(C$9,excitation!$A$1:$CV$1,0),0)</f>
        <v>#N/A</v>
      </c>
      <c r="AT373" t="e">
        <f>VLOOKUP($AD373,emission!$A$1:$CV$577,MATCH($C$9,emission!$A$1:$CV$1,0),0)</f>
        <v>#N/A</v>
      </c>
      <c r="AU373">
        <f>VLOOKUP($AD373,excitation!$A$1:$CV$577,MATCH(C$10,excitation!$A$1:$CV$1,0),0)</f>
        <v>0.36000001430511003</v>
      </c>
      <c r="AV373">
        <f>VLOOKUP($AD373,emission!$A$1:$CV$577,MATCH($C$10,emission!$A$1:$CV$1,0),0)</f>
        <v>0.97000002861023005</v>
      </c>
      <c r="AW373" t="e">
        <f>VLOOKUP($AD373,excitation!$A$1:$CV$577,MATCH(C$11,excitation!$A$1:$CV$1,0),0)</f>
        <v>#N/A</v>
      </c>
      <c r="AX373" t="e">
        <f>VLOOKUP($AD373,emission!$A$1:$CV$577,MATCH($C$11,emission!$A$1:$CV$1,0),0)</f>
        <v>#N/A</v>
      </c>
    </row>
    <row r="374" spans="7:50" x14ac:dyDescent="0.25">
      <c r="G374">
        <v>672</v>
      </c>
      <c r="H374" t="b">
        <f t="shared" si="111"/>
        <v>0</v>
      </c>
      <c r="I374" t="b">
        <f t="shared" si="101"/>
        <v>0</v>
      </c>
      <c r="J374">
        <f t="shared" si="112"/>
        <v>0</v>
      </c>
      <c r="K374">
        <f t="shared" si="102"/>
        <v>0</v>
      </c>
      <c r="L374" t="b">
        <f t="shared" si="113"/>
        <v>0</v>
      </c>
      <c r="M374" t="b">
        <f t="shared" si="103"/>
        <v>0</v>
      </c>
      <c r="N374">
        <f t="shared" si="114"/>
        <v>0</v>
      </c>
      <c r="O374">
        <f t="shared" si="104"/>
        <v>5.5999999999999999E-3</v>
      </c>
      <c r="P374">
        <f t="shared" si="115"/>
        <v>4.7999999999999996E-3</v>
      </c>
      <c r="Q374">
        <f t="shared" si="105"/>
        <v>2.75E-2</v>
      </c>
      <c r="R374">
        <f t="shared" si="116"/>
        <v>0</v>
      </c>
      <c r="S374">
        <f t="shared" si="106"/>
        <v>7.1499999999999994E-2</v>
      </c>
      <c r="T374">
        <f t="shared" si="117"/>
        <v>6.8999999999999999E-3</v>
      </c>
      <c r="U374">
        <f t="shared" si="107"/>
        <v>0.28089999999999998</v>
      </c>
      <c r="V374" t="b">
        <f t="shared" si="118"/>
        <v>0</v>
      </c>
      <c r="W374" t="b">
        <f t="shared" si="108"/>
        <v>0</v>
      </c>
      <c r="X374">
        <f t="shared" si="119"/>
        <v>0.31999999284744002</v>
      </c>
      <c r="Y374">
        <f t="shared" si="109"/>
        <v>0.93999999761580999</v>
      </c>
      <c r="Z374" t="b">
        <f t="shared" si="120"/>
        <v>0</v>
      </c>
      <c r="AA374" t="b">
        <f t="shared" si="110"/>
        <v>0</v>
      </c>
      <c r="AB374">
        <v>0</v>
      </c>
      <c r="AD374" s="1">
        <v>672</v>
      </c>
      <c r="AE374" t="e">
        <f>VLOOKUP($AD374,excitation!$A$1:$CV$577,MATCH(C$2,excitation!$A$1:$CV$1,0),0)</f>
        <v>#N/A</v>
      </c>
      <c r="AF374" t="e">
        <f>VLOOKUP($AD374,emission!$A$1:$CV$577,MATCH($C$2,emission!$A$1:$CV$1,0),0)</f>
        <v>#N/A</v>
      </c>
      <c r="AG374">
        <f>VLOOKUP($AD374,excitation!$A$1:$CV$577,MATCH(C$3,excitation!$A$1:$CV$1,0),0)</f>
        <v>0</v>
      </c>
      <c r="AH374">
        <f>VLOOKUP($AD374,emission!$A$1:$CV$577,MATCH($C$3,emission!$A$1:$CV$1,0),0)</f>
        <v>0</v>
      </c>
      <c r="AI374" t="e">
        <f>VLOOKUP($AD374,excitation!$A$1:$CV$577,MATCH(C$4,excitation!$A$1:$CV$1,0),0)</f>
        <v>#N/A</v>
      </c>
      <c r="AJ374" t="e">
        <f>VLOOKUP($AD374,emission!$A$1:$CV$577,MATCH($C$4,emission!$A$1:$CV$1,0),0)</f>
        <v>#N/A</v>
      </c>
      <c r="AK374">
        <f>VLOOKUP($AD374,excitation!$A$1:$CV$577,MATCH(C$5,excitation!$A$1:$CV$1,0),0)</f>
        <v>0</v>
      </c>
      <c r="AL374">
        <f>VLOOKUP($AD374,emission!$A$1:$CV$577,MATCH($C$5,emission!$A$1:$CV$1,0),0)</f>
        <v>5.5999999999999999E-3</v>
      </c>
      <c r="AM374">
        <f>VLOOKUP($AD374,excitation!$A$1:$CV$577,MATCH(C$6,excitation!$A$1:$CV$1,0),0)</f>
        <v>4.7999999999999996E-3</v>
      </c>
      <c r="AN374">
        <f>VLOOKUP($AD374,emission!$A$1:$CV$577,MATCH($C$6,emission!$A$1:$CV$1,0),0)</f>
        <v>2.75E-2</v>
      </c>
      <c r="AO374">
        <f>VLOOKUP($AD374,excitation!$A$1:$CV$577,MATCH(C$7,excitation!$A$1:$CV$1,0),0)</f>
        <v>0</v>
      </c>
      <c r="AP374">
        <f>VLOOKUP($AD374,emission!$A$1:$CV$577,MATCH($C$7,emission!$A$1:$CV$1,0),0)</f>
        <v>7.1499999999999994E-2</v>
      </c>
      <c r="AQ374">
        <f>VLOOKUP($AD374,excitation!$A$1:$CV$577,MATCH(C$8,excitation!$A$1:$CV$1,0),0)</f>
        <v>6.8999999999999999E-3</v>
      </c>
      <c r="AR374">
        <f>VLOOKUP($AD374,emission!$A$1:$CV$577,MATCH($C$8,emission!$A$1:$CV$1,0),0)</f>
        <v>0.28089999999999998</v>
      </c>
      <c r="AS374" t="e">
        <f>VLOOKUP($AD374,excitation!$A$1:$CV$577,MATCH(C$9,excitation!$A$1:$CV$1,0),0)</f>
        <v>#N/A</v>
      </c>
      <c r="AT374" t="e">
        <f>VLOOKUP($AD374,emission!$A$1:$CV$577,MATCH($C$9,emission!$A$1:$CV$1,0),0)</f>
        <v>#N/A</v>
      </c>
      <c r="AU374">
        <f>VLOOKUP($AD374,excitation!$A$1:$CV$577,MATCH(C$10,excitation!$A$1:$CV$1,0),0)</f>
        <v>0.31999999284744002</v>
      </c>
      <c r="AV374">
        <f>VLOOKUP($AD374,emission!$A$1:$CV$577,MATCH($C$10,emission!$A$1:$CV$1,0),0)</f>
        <v>0.93999999761580999</v>
      </c>
      <c r="AW374" t="e">
        <f>VLOOKUP($AD374,excitation!$A$1:$CV$577,MATCH(C$11,excitation!$A$1:$CV$1,0),0)</f>
        <v>#N/A</v>
      </c>
      <c r="AX374" t="e">
        <f>VLOOKUP($AD374,emission!$A$1:$CV$577,MATCH($C$11,emission!$A$1:$CV$1,0),0)</f>
        <v>#N/A</v>
      </c>
    </row>
    <row r="375" spans="7:50" x14ac:dyDescent="0.25">
      <c r="G375">
        <v>673</v>
      </c>
      <c r="H375" t="b">
        <f t="shared" si="111"/>
        <v>0</v>
      </c>
      <c r="I375" t="b">
        <f t="shared" si="101"/>
        <v>0</v>
      </c>
      <c r="J375">
        <f t="shared" si="112"/>
        <v>0</v>
      </c>
      <c r="K375">
        <f t="shared" si="102"/>
        <v>0</v>
      </c>
      <c r="L375" t="b">
        <f t="shared" si="113"/>
        <v>0</v>
      </c>
      <c r="M375" t="b">
        <f t="shared" si="103"/>
        <v>0</v>
      </c>
      <c r="N375">
        <f t="shared" si="114"/>
        <v>0</v>
      </c>
      <c r="O375">
        <f t="shared" si="104"/>
        <v>5.3E-3</v>
      </c>
      <c r="P375">
        <f t="shared" si="115"/>
        <v>4.7999999999999996E-3</v>
      </c>
      <c r="Q375">
        <f t="shared" si="105"/>
        <v>2.5999999999999999E-2</v>
      </c>
      <c r="R375">
        <f t="shared" si="116"/>
        <v>0</v>
      </c>
      <c r="S375">
        <f t="shared" si="106"/>
        <v>6.8500000000000005E-2</v>
      </c>
      <c r="T375">
        <f t="shared" si="117"/>
        <v>7.3000000000000001E-3</v>
      </c>
      <c r="U375">
        <f t="shared" si="107"/>
        <v>0.27650000000000002</v>
      </c>
      <c r="V375" t="b">
        <f t="shared" si="118"/>
        <v>0</v>
      </c>
      <c r="W375" t="b">
        <f t="shared" si="108"/>
        <v>0</v>
      </c>
      <c r="X375">
        <f t="shared" si="119"/>
        <v>0.28999999165535001</v>
      </c>
      <c r="Y375">
        <f t="shared" si="109"/>
        <v>0.92000001668929998</v>
      </c>
      <c r="Z375" t="b">
        <f t="shared" si="120"/>
        <v>0</v>
      </c>
      <c r="AA375" t="b">
        <f t="shared" si="110"/>
        <v>0</v>
      </c>
      <c r="AB375">
        <v>0</v>
      </c>
      <c r="AD375" s="1">
        <v>673</v>
      </c>
      <c r="AE375" t="e">
        <f>VLOOKUP($AD375,excitation!$A$1:$CV$577,MATCH(C$2,excitation!$A$1:$CV$1,0),0)</f>
        <v>#N/A</v>
      </c>
      <c r="AF375" t="e">
        <f>VLOOKUP($AD375,emission!$A$1:$CV$577,MATCH($C$2,emission!$A$1:$CV$1,0),0)</f>
        <v>#N/A</v>
      </c>
      <c r="AG375">
        <f>VLOOKUP($AD375,excitation!$A$1:$CV$577,MATCH(C$3,excitation!$A$1:$CV$1,0),0)</f>
        <v>0</v>
      </c>
      <c r="AH375">
        <f>VLOOKUP($AD375,emission!$A$1:$CV$577,MATCH($C$3,emission!$A$1:$CV$1,0),0)</f>
        <v>0</v>
      </c>
      <c r="AI375" t="e">
        <f>VLOOKUP($AD375,excitation!$A$1:$CV$577,MATCH(C$4,excitation!$A$1:$CV$1,0),0)</f>
        <v>#N/A</v>
      </c>
      <c r="AJ375" t="e">
        <f>VLOOKUP($AD375,emission!$A$1:$CV$577,MATCH($C$4,emission!$A$1:$CV$1,0),0)</f>
        <v>#N/A</v>
      </c>
      <c r="AK375">
        <f>VLOOKUP($AD375,excitation!$A$1:$CV$577,MATCH(C$5,excitation!$A$1:$CV$1,0),0)</f>
        <v>0</v>
      </c>
      <c r="AL375">
        <f>VLOOKUP($AD375,emission!$A$1:$CV$577,MATCH($C$5,emission!$A$1:$CV$1,0),0)</f>
        <v>5.3E-3</v>
      </c>
      <c r="AM375">
        <f>VLOOKUP($AD375,excitation!$A$1:$CV$577,MATCH(C$6,excitation!$A$1:$CV$1,0),0)</f>
        <v>4.7999999999999996E-3</v>
      </c>
      <c r="AN375">
        <f>VLOOKUP($AD375,emission!$A$1:$CV$577,MATCH($C$6,emission!$A$1:$CV$1,0),0)</f>
        <v>2.5999999999999999E-2</v>
      </c>
      <c r="AO375">
        <f>VLOOKUP($AD375,excitation!$A$1:$CV$577,MATCH(C$7,excitation!$A$1:$CV$1,0),0)</f>
        <v>0</v>
      </c>
      <c r="AP375">
        <f>VLOOKUP($AD375,emission!$A$1:$CV$577,MATCH($C$7,emission!$A$1:$CV$1,0),0)</f>
        <v>6.8500000000000005E-2</v>
      </c>
      <c r="AQ375">
        <f>VLOOKUP($AD375,excitation!$A$1:$CV$577,MATCH(C$8,excitation!$A$1:$CV$1,0),0)</f>
        <v>7.3000000000000001E-3</v>
      </c>
      <c r="AR375">
        <f>VLOOKUP($AD375,emission!$A$1:$CV$577,MATCH($C$8,emission!$A$1:$CV$1,0),0)</f>
        <v>0.27650000000000002</v>
      </c>
      <c r="AS375" t="e">
        <f>VLOOKUP($AD375,excitation!$A$1:$CV$577,MATCH(C$9,excitation!$A$1:$CV$1,0),0)</f>
        <v>#N/A</v>
      </c>
      <c r="AT375" t="e">
        <f>VLOOKUP($AD375,emission!$A$1:$CV$577,MATCH($C$9,emission!$A$1:$CV$1,0),0)</f>
        <v>#N/A</v>
      </c>
      <c r="AU375">
        <f>VLOOKUP($AD375,excitation!$A$1:$CV$577,MATCH(C$10,excitation!$A$1:$CV$1,0),0)</f>
        <v>0.28999999165535001</v>
      </c>
      <c r="AV375">
        <f>VLOOKUP($AD375,emission!$A$1:$CV$577,MATCH($C$10,emission!$A$1:$CV$1,0),0)</f>
        <v>0.92000001668929998</v>
      </c>
      <c r="AW375" t="e">
        <f>VLOOKUP($AD375,excitation!$A$1:$CV$577,MATCH(C$11,excitation!$A$1:$CV$1,0),0)</f>
        <v>#N/A</v>
      </c>
      <c r="AX375" t="e">
        <f>VLOOKUP($AD375,emission!$A$1:$CV$577,MATCH($C$11,emission!$A$1:$CV$1,0),0)</f>
        <v>#N/A</v>
      </c>
    </row>
    <row r="376" spans="7:50" x14ac:dyDescent="0.25">
      <c r="G376">
        <v>674</v>
      </c>
      <c r="H376" t="b">
        <f t="shared" si="111"/>
        <v>0</v>
      </c>
      <c r="I376" t="b">
        <f t="shared" si="101"/>
        <v>0</v>
      </c>
      <c r="J376">
        <f t="shared" si="112"/>
        <v>0</v>
      </c>
      <c r="K376">
        <f t="shared" si="102"/>
        <v>0</v>
      </c>
      <c r="L376" t="b">
        <f t="shared" si="113"/>
        <v>0</v>
      </c>
      <c r="M376" t="b">
        <f t="shared" si="103"/>
        <v>0</v>
      </c>
      <c r="N376">
        <f t="shared" si="114"/>
        <v>0</v>
      </c>
      <c r="O376">
        <f t="shared" si="104"/>
        <v>5.1999999999999998E-3</v>
      </c>
      <c r="P376">
        <f t="shared" si="115"/>
        <v>4.5999999999999999E-3</v>
      </c>
      <c r="Q376">
        <f t="shared" si="105"/>
        <v>2.5499999999999998E-2</v>
      </c>
      <c r="R376">
        <f t="shared" si="116"/>
        <v>0</v>
      </c>
      <c r="S376">
        <f t="shared" si="106"/>
        <v>6.7500000000000004E-2</v>
      </c>
      <c r="T376">
        <f t="shared" si="117"/>
        <v>5.7999999999999996E-3</v>
      </c>
      <c r="U376">
        <f t="shared" si="107"/>
        <v>0.26900000000000002</v>
      </c>
      <c r="V376" t="b">
        <f t="shared" si="118"/>
        <v>0</v>
      </c>
      <c r="W376" t="b">
        <f t="shared" si="108"/>
        <v>0</v>
      </c>
      <c r="X376">
        <f t="shared" si="119"/>
        <v>0.25999999046326</v>
      </c>
      <c r="Y376">
        <f t="shared" si="109"/>
        <v>0.87999999523162997</v>
      </c>
      <c r="Z376" t="b">
        <f t="shared" si="120"/>
        <v>0</v>
      </c>
      <c r="AA376" t="b">
        <f t="shared" si="110"/>
        <v>0</v>
      </c>
      <c r="AB376">
        <v>0</v>
      </c>
      <c r="AD376" s="1">
        <v>674</v>
      </c>
      <c r="AE376" t="e">
        <f>VLOOKUP($AD376,excitation!$A$1:$CV$577,MATCH(C$2,excitation!$A$1:$CV$1,0),0)</f>
        <v>#N/A</v>
      </c>
      <c r="AF376" t="e">
        <f>VLOOKUP($AD376,emission!$A$1:$CV$577,MATCH($C$2,emission!$A$1:$CV$1,0),0)</f>
        <v>#N/A</v>
      </c>
      <c r="AG376">
        <f>VLOOKUP($AD376,excitation!$A$1:$CV$577,MATCH(C$3,excitation!$A$1:$CV$1,0),0)</f>
        <v>0</v>
      </c>
      <c r="AH376">
        <f>VLOOKUP($AD376,emission!$A$1:$CV$577,MATCH($C$3,emission!$A$1:$CV$1,0),0)</f>
        <v>0</v>
      </c>
      <c r="AI376" t="e">
        <f>VLOOKUP($AD376,excitation!$A$1:$CV$577,MATCH(C$4,excitation!$A$1:$CV$1,0),0)</f>
        <v>#N/A</v>
      </c>
      <c r="AJ376" t="e">
        <f>VLOOKUP($AD376,emission!$A$1:$CV$577,MATCH($C$4,emission!$A$1:$CV$1,0),0)</f>
        <v>#N/A</v>
      </c>
      <c r="AK376">
        <f>VLOOKUP($AD376,excitation!$A$1:$CV$577,MATCH(C$5,excitation!$A$1:$CV$1,0),0)</f>
        <v>0</v>
      </c>
      <c r="AL376">
        <f>VLOOKUP($AD376,emission!$A$1:$CV$577,MATCH($C$5,emission!$A$1:$CV$1,0),0)</f>
        <v>5.1999999999999998E-3</v>
      </c>
      <c r="AM376">
        <f>VLOOKUP($AD376,excitation!$A$1:$CV$577,MATCH(C$6,excitation!$A$1:$CV$1,0),0)</f>
        <v>4.5999999999999999E-3</v>
      </c>
      <c r="AN376">
        <f>VLOOKUP($AD376,emission!$A$1:$CV$577,MATCH($C$6,emission!$A$1:$CV$1,0),0)</f>
        <v>2.5499999999999998E-2</v>
      </c>
      <c r="AO376">
        <f>VLOOKUP($AD376,excitation!$A$1:$CV$577,MATCH(C$7,excitation!$A$1:$CV$1,0),0)</f>
        <v>0</v>
      </c>
      <c r="AP376">
        <f>VLOOKUP($AD376,emission!$A$1:$CV$577,MATCH($C$7,emission!$A$1:$CV$1,0),0)</f>
        <v>6.7500000000000004E-2</v>
      </c>
      <c r="AQ376">
        <f>VLOOKUP($AD376,excitation!$A$1:$CV$577,MATCH(C$8,excitation!$A$1:$CV$1,0),0)</f>
        <v>5.7999999999999996E-3</v>
      </c>
      <c r="AR376">
        <f>VLOOKUP($AD376,emission!$A$1:$CV$577,MATCH($C$8,emission!$A$1:$CV$1,0),0)</f>
        <v>0.26900000000000002</v>
      </c>
      <c r="AS376" t="e">
        <f>VLOOKUP($AD376,excitation!$A$1:$CV$577,MATCH(C$9,excitation!$A$1:$CV$1,0),0)</f>
        <v>#N/A</v>
      </c>
      <c r="AT376" t="e">
        <f>VLOOKUP($AD376,emission!$A$1:$CV$577,MATCH($C$9,emission!$A$1:$CV$1,0),0)</f>
        <v>#N/A</v>
      </c>
      <c r="AU376">
        <f>VLOOKUP($AD376,excitation!$A$1:$CV$577,MATCH(C$10,excitation!$A$1:$CV$1,0),0)</f>
        <v>0.25999999046326</v>
      </c>
      <c r="AV376">
        <f>VLOOKUP($AD376,emission!$A$1:$CV$577,MATCH($C$10,emission!$A$1:$CV$1,0),0)</f>
        <v>0.87999999523162997</v>
      </c>
      <c r="AW376" t="e">
        <f>VLOOKUP($AD376,excitation!$A$1:$CV$577,MATCH(C$11,excitation!$A$1:$CV$1,0),0)</f>
        <v>#N/A</v>
      </c>
      <c r="AX376" t="e">
        <f>VLOOKUP($AD376,emission!$A$1:$CV$577,MATCH($C$11,emission!$A$1:$CV$1,0),0)</f>
        <v>#N/A</v>
      </c>
    </row>
    <row r="377" spans="7:50" x14ac:dyDescent="0.25">
      <c r="G377">
        <v>675</v>
      </c>
      <c r="H377" t="b">
        <f t="shared" si="111"/>
        <v>0</v>
      </c>
      <c r="I377" t="b">
        <f t="shared" si="101"/>
        <v>0</v>
      </c>
      <c r="J377">
        <f t="shared" si="112"/>
        <v>0</v>
      </c>
      <c r="K377">
        <f t="shared" si="102"/>
        <v>0</v>
      </c>
      <c r="L377" t="b">
        <f t="shared" si="113"/>
        <v>0</v>
      </c>
      <c r="M377" t="b">
        <f t="shared" si="103"/>
        <v>0</v>
      </c>
      <c r="N377">
        <f t="shared" si="114"/>
        <v>0</v>
      </c>
      <c r="O377">
        <f t="shared" si="104"/>
        <v>5.1000000000000004E-3</v>
      </c>
      <c r="P377">
        <f t="shared" si="115"/>
        <v>5.1000000000000004E-3</v>
      </c>
      <c r="Q377">
        <f t="shared" si="105"/>
        <v>2.4899999999999999E-2</v>
      </c>
      <c r="R377">
        <f t="shared" si="116"/>
        <v>0</v>
      </c>
      <c r="S377">
        <f t="shared" si="106"/>
        <v>6.7299999999999999E-2</v>
      </c>
      <c r="T377">
        <f t="shared" si="117"/>
        <v>7.1000000000000004E-3</v>
      </c>
      <c r="U377">
        <f t="shared" si="107"/>
        <v>0.26579999999999998</v>
      </c>
      <c r="V377" t="b">
        <f t="shared" si="118"/>
        <v>0</v>
      </c>
      <c r="W377" t="b">
        <f t="shared" si="108"/>
        <v>0</v>
      </c>
      <c r="X377">
        <f t="shared" si="119"/>
        <v>0.23000000417232999</v>
      </c>
      <c r="Y377">
        <f t="shared" si="109"/>
        <v>0.85000002384186002</v>
      </c>
      <c r="Z377" t="b">
        <f t="shared" si="120"/>
        <v>0</v>
      </c>
      <c r="AA377" t="b">
        <f t="shared" si="110"/>
        <v>0</v>
      </c>
      <c r="AB377">
        <v>0</v>
      </c>
      <c r="AD377" s="1">
        <v>675</v>
      </c>
      <c r="AE377" t="e">
        <f>VLOOKUP($AD377,excitation!$A$1:$CV$577,MATCH(C$2,excitation!$A$1:$CV$1,0),0)</f>
        <v>#N/A</v>
      </c>
      <c r="AF377" t="e">
        <f>VLOOKUP($AD377,emission!$A$1:$CV$577,MATCH($C$2,emission!$A$1:$CV$1,0),0)</f>
        <v>#N/A</v>
      </c>
      <c r="AG377">
        <f>VLOOKUP($AD377,excitation!$A$1:$CV$577,MATCH(C$3,excitation!$A$1:$CV$1,0),0)</f>
        <v>0</v>
      </c>
      <c r="AH377">
        <f>VLOOKUP($AD377,emission!$A$1:$CV$577,MATCH($C$3,emission!$A$1:$CV$1,0),0)</f>
        <v>0</v>
      </c>
      <c r="AI377" t="e">
        <f>VLOOKUP($AD377,excitation!$A$1:$CV$577,MATCH(C$4,excitation!$A$1:$CV$1,0),0)</f>
        <v>#N/A</v>
      </c>
      <c r="AJ377" t="e">
        <f>VLOOKUP($AD377,emission!$A$1:$CV$577,MATCH($C$4,emission!$A$1:$CV$1,0),0)</f>
        <v>#N/A</v>
      </c>
      <c r="AK377">
        <f>VLOOKUP($AD377,excitation!$A$1:$CV$577,MATCH(C$5,excitation!$A$1:$CV$1,0),0)</f>
        <v>0</v>
      </c>
      <c r="AL377">
        <f>VLOOKUP($AD377,emission!$A$1:$CV$577,MATCH($C$5,emission!$A$1:$CV$1,0),0)</f>
        <v>5.1000000000000004E-3</v>
      </c>
      <c r="AM377">
        <f>VLOOKUP($AD377,excitation!$A$1:$CV$577,MATCH(C$6,excitation!$A$1:$CV$1,0),0)</f>
        <v>5.1000000000000004E-3</v>
      </c>
      <c r="AN377">
        <f>VLOOKUP($AD377,emission!$A$1:$CV$577,MATCH($C$6,emission!$A$1:$CV$1,0),0)</f>
        <v>2.4899999999999999E-2</v>
      </c>
      <c r="AO377">
        <f>VLOOKUP($AD377,excitation!$A$1:$CV$577,MATCH(C$7,excitation!$A$1:$CV$1,0),0)</f>
        <v>0</v>
      </c>
      <c r="AP377">
        <f>VLOOKUP($AD377,emission!$A$1:$CV$577,MATCH($C$7,emission!$A$1:$CV$1,0),0)</f>
        <v>6.7299999999999999E-2</v>
      </c>
      <c r="AQ377">
        <f>VLOOKUP($AD377,excitation!$A$1:$CV$577,MATCH(C$8,excitation!$A$1:$CV$1,0),0)</f>
        <v>7.1000000000000004E-3</v>
      </c>
      <c r="AR377">
        <f>VLOOKUP($AD377,emission!$A$1:$CV$577,MATCH($C$8,emission!$A$1:$CV$1,0),0)</f>
        <v>0.26579999999999998</v>
      </c>
      <c r="AS377" t="e">
        <f>VLOOKUP($AD377,excitation!$A$1:$CV$577,MATCH(C$9,excitation!$A$1:$CV$1,0),0)</f>
        <v>#N/A</v>
      </c>
      <c r="AT377" t="e">
        <f>VLOOKUP($AD377,emission!$A$1:$CV$577,MATCH($C$9,emission!$A$1:$CV$1,0),0)</f>
        <v>#N/A</v>
      </c>
      <c r="AU377">
        <f>VLOOKUP($AD377,excitation!$A$1:$CV$577,MATCH(C$10,excitation!$A$1:$CV$1,0),0)</f>
        <v>0.23000000417232999</v>
      </c>
      <c r="AV377">
        <f>VLOOKUP($AD377,emission!$A$1:$CV$577,MATCH($C$10,emission!$A$1:$CV$1,0),0)</f>
        <v>0.85000002384186002</v>
      </c>
      <c r="AW377" t="e">
        <f>VLOOKUP($AD377,excitation!$A$1:$CV$577,MATCH(C$11,excitation!$A$1:$CV$1,0),0)</f>
        <v>#N/A</v>
      </c>
      <c r="AX377" t="e">
        <f>VLOOKUP($AD377,emission!$A$1:$CV$577,MATCH($C$11,emission!$A$1:$CV$1,0),0)</f>
        <v>#N/A</v>
      </c>
    </row>
    <row r="378" spans="7:50" x14ac:dyDescent="0.25">
      <c r="G378">
        <v>676</v>
      </c>
      <c r="H378" t="b">
        <f t="shared" si="111"/>
        <v>0</v>
      </c>
      <c r="I378" t="b">
        <f t="shared" si="101"/>
        <v>0</v>
      </c>
      <c r="J378">
        <f t="shared" si="112"/>
        <v>0</v>
      </c>
      <c r="K378">
        <f t="shared" si="102"/>
        <v>0</v>
      </c>
      <c r="L378" t="b">
        <f t="shared" si="113"/>
        <v>0</v>
      </c>
      <c r="M378" t="b">
        <f t="shared" si="103"/>
        <v>0</v>
      </c>
      <c r="N378">
        <f t="shared" si="114"/>
        <v>0</v>
      </c>
      <c r="O378">
        <f t="shared" si="104"/>
        <v>0</v>
      </c>
      <c r="P378">
        <f t="shared" si="115"/>
        <v>0</v>
      </c>
      <c r="Q378">
        <f t="shared" si="105"/>
        <v>0</v>
      </c>
      <c r="R378">
        <f t="shared" si="116"/>
        <v>0</v>
      </c>
      <c r="S378">
        <f t="shared" si="106"/>
        <v>6.5100000000000005E-2</v>
      </c>
      <c r="T378">
        <f t="shared" si="117"/>
        <v>0</v>
      </c>
      <c r="U378">
        <f t="shared" si="107"/>
        <v>0.26150000000000001</v>
      </c>
      <c r="V378" t="b">
        <f t="shared" si="118"/>
        <v>0</v>
      </c>
      <c r="W378" t="b">
        <f t="shared" si="108"/>
        <v>0</v>
      </c>
      <c r="X378">
        <f t="shared" si="119"/>
        <v>0.20000000298022999</v>
      </c>
      <c r="Y378">
        <f t="shared" si="109"/>
        <v>0.82999998331070002</v>
      </c>
      <c r="Z378" t="b">
        <f t="shared" si="120"/>
        <v>0</v>
      </c>
      <c r="AA378" t="b">
        <f t="shared" si="110"/>
        <v>0</v>
      </c>
      <c r="AB378">
        <v>0</v>
      </c>
      <c r="AD378" s="1">
        <v>676</v>
      </c>
      <c r="AE378" t="e">
        <f>VLOOKUP($AD378,excitation!$A$1:$CV$577,MATCH(C$2,excitation!$A$1:$CV$1,0),0)</f>
        <v>#N/A</v>
      </c>
      <c r="AF378" t="e">
        <f>VLOOKUP($AD378,emission!$A$1:$CV$577,MATCH($C$2,emission!$A$1:$CV$1,0),0)</f>
        <v>#N/A</v>
      </c>
      <c r="AG378">
        <f>VLOOKUP($AD378,excitation!$A$1:$CV$577,MATCH(C$3,excitation!$A$1:$CV$1,0),0)</f>
        <v>0</v>
      </c>
      <c r="AH378">
        <f>VLOOKUP($AD378,emission!$A$1:$CV$577,MATCH($C$3,emission!$A$1:$CV$1,0),0)</f>
        <v>0</v>
      </c>
      <c r="AI378" t="e">
        <f>VLOOKUP($AD378,excitation!$A$1:$CV$577,MATCH(C$4,excitation!$A$1:$CV$1,0),0)</f>
        <v>#N/A</v>
      </c>
      <c r="AJ378" t="e">
        <f>VLOOKUP($AD378,emission!$A$1:$CV$577,MATCH($C$4,emission!$A$1:$CV$1,0),0)</f>
        <v>#N/A</v>
      </c>
      <c r="AK378">
        <f>VLOOKUP($AD378,excitation!$A$1:$CV$577,MATCH(C$5,excitation!$A$1:$CV$1,0),0)</f>
        <v>0</v>
      </c>
      <c r="AL378">
        <f>VLOOKUP($AD378,emission!$A$1:$CV$577,MATCH($C$5,emission!$A$1:$CV$1,0),0)</f>
        <v>0</v>
      </c>
      <c r="AM378">
        <f>VLOOKUP($AD378,excitation!$A$1:$CV$577,MATCH(C$6,excitation!$A$1:$CV$1,0),0)</f>
        <v>0</v>
      </c>
      <c r="AN378">
        <f>VLOOKUP($AD378,emission!$A$1:$CV$577,MATCH($C$6,emission!$A$1:$CV$1,0),0)</f>
        <v>0</v>
      </c>
      <c r="AO378">
        <f>VLOOKUP($AD378,excitation!$A$1:$CV$577,MATCH(C$7,excitation!$A$1:$CV$1,0),0)</f>
        <v>0</v>
      </c>
      <c r="AP378">
        <f>VLOOKUP($AD378,emission!$A$1:$CV$577,MATCH($C$7,emission!$A$1:$CV$1,0),0)</f>
        <v>6.5100000000000005E-2</v>
      </c>
      <c r="AQ378">
        <f>VLOOKUP($AD378,excitation!$A$1:$CV$577,MATCH(C$8,excitation!$A$1:$CV$1,0),0)</f>
        <v>0</v>
      </c>
      <c r="AR378">
        <f>VLOOKUP($AD378,emission!$A$1:$CV$577,MATCH($C$8,emission!$A$1:$CV$1,0),0)</f>
        <v>0.26150000000000001</v>
      </c>
      <c r="AS378" t="e">
        <f>VLOOKUP($AD378,excitation!$A$1:$CV$577,MATCH(C$9,excitation!$A$1:$CV$1,0),0)</f>
        <v>#N/A</v>
      </c>
      <c r="AT378" t="e">
        <f>VLOOKUP($AD378,emission!$A$1:$CV$577,MATCH($C$9,emission!$A$1:$CV$1,0),0)</f>
        <v>#N/A</v>
      </c>
      <c r="AU378">
        <f>VLOOKUP($AD378,excitation!$A$1:$CV$577,MATCH(C$10,excitation!$A$1:$CV$1,0),0)</f>
        <v>0.20000000298022999</v>
      </c>
      <c r="AV378">
        <f>VLOOKUP($AD378,emission!$A$1:$CV$577,MATCH($C$10,emission!$A$1:$CV$1,0),0)</f>
        <v>0.82999998331070002</v>
      </c>
      <c r="AW378" t="e">
        <f>VLOOKUP($AD378,excitation!$A$1:$CV$577,MATCH(C$11,excitation!$A$1:$CV$1,0),0)</f>
        <v>#N/A</v>
      </c>
      <c r="AX378" t="e">
        <f>VLOOKUP($AD378,emission!$A$1:$CV$577,MATCH($C$11,emission!$A$1:$CV$1,0),0)</f>
        <v>#N/A</v>
      </c>
    </row>
    <row r="379" spans="7:50" x14ac:dyDescent="0.25">
      <c r="G379">
        <v>677</v>
      </c>
      <c r="H379" t="b">
        <f t="shared" si="111"/>
        <v>0</v>
      </c>
      <c r="I379" t="b">
        <f t="shared" si="101"/>
        <v>0</v>
      </c>
      <c r="J379">
        <f t="shared" si="112"/>
        <v>0</v>
      </c>
      <c r="K379">
        <f t="shared" si="102"/>
        <v>0</v>
      </c>
      <c r="L379" t="b">
        <f t="shared" si="113"/>
        <v>0</v>
      </c>
      <c r="M379" t="b">
        <f t="shared" si="103"/>
        <v>0</v>
      </c>
      <c r="N379">
        <f t="shared" si="114"/>
        <v>0</v>
      </c>
      <c r="O379">
        <f t="shared" si="104"/>
        <v>0</v>
      </c>
      <c r="P379">
        <f t="shared" si="115"/>
        <v>0</v>
      </c>
      <c r="Q379">
        <f t="shared" si="105"/>
        <v>0</v>
      </c>
      <c r="R379">
        <f t="shared" si="116"/>
        <v>0</v>
      </c>
      <c r="S379">
        <f t="shared" si="106"/>
        <v>6.13E-2</v>
      </c>
      <c r="T379">
        <f t="shared" si="117"/>
        <v>0</v>
      </c>
      <c r="U379">
        <f t="shared" si="107"/>
        <v>0.2555</v>
      </c>
      <c r="V379" t="b">
        <f t="shared" si="118"/>
        <v>0</v>
      </c>
      <c r="W379" t="b">
        <f t="shared" si="108"/>
        <v>0</v>
      </c>
      <c r="X379">
        <f t="shared" si="119"/>
        <v>0.18000000715256001</v>
      </c>
      <c r="Y379">
        <f t="shared" si="109"/>
        <v>0.77999997138976995</v>
      </c>
      <c r="Z379" t="b">
        <f t="shared" si="120"/>
        <v>0</v>
      </c>
      <c r="AA379" t="b">
        <f t="shared" si="110"/>
        <v>0</v>
      </c>
      <c r="AB379">
        <v>0</v>
      </c>
      <c r="AD379" s="1">
        <v>677</v>
      </c>
      <c r="AE379" t="e">
        <f>VLOOKUP($AD379,excitation!$A$1:$CV$577,MATCH(C$2,excitation!$A$1:$CV$1,0),0)</f>
        <v>#N/A</v>
      </c>
      <c r="AF379" t="e">
        <f>VLOOKUP($AD379,emission!$A$1:$CV$577,MATCH($C$2,emission!$A$1:$CV$1,0),0)</f>
        <v>#N/A</v>
      </c>
      <c r="AG379">
        <f>VLOOKUP($AD379,excitation!$A$1:$CV$577,MATCH(C$3,excitation!$A$1:$CV$1,0),0)</f>
        <v>0</v>
      </c>
      <c r="AH379">
        <f>VLOOKUP($AD379,emission!$A$1:$CV$577,MATCH($C$3,emission!$A$1:$CV$1,0),0)</f>
        <v>0</v>
      </c>
      <c r="AI379" t="e">
        <f>VLOOKUP($AD379,excitation!$A$1:$CV$577,MATCH(C$4,excitation!$A$1:$CV$1,0),0)</f>
        <v>#N/A</v>
      </c>
      <c r="AJ379" t="e">
        <f>VLOOKUP($AD379,emission!$A$1:$CV$577,MATCH($C$4,emission!$A$1:$CV$1,0),0)</f>
        <v>#N/A</v>
      </c>
      <c r="AK379">
        <f>VLOOKUP($AD379,excitation!$A$1:$CV$577,MATCH(C$5,excitation!$A$1:$CV$1,0),0)</f>
        <v>0</v>
      </c>
      <c r="AL379">
        <f>VLOOKUP($AD379,emission!$A$1:$CV$577,MATCH($C$5,emission!$A$1:$CV$1,0),0)</f>
        <v>0</v>
      </c>
      <c r="AM379">
        <f>VLOOKUP($AD379,excitation!$A$1:$CV$577,MATCH(C$6,excitation!$A$1:$CV$1,0),0)</f>
        <v>0</v>
      </c>
      <c r="AN379">
        <f>VLOOKUP($AD379,emission!$A$1:$CV$577,MATCH($C$6,emission!$A$1:$CV$1,0),0)</f>
        <v>0</v>
      </c>
      <c r="AO379">
        <f>VLOOKUP($AD379,excitation!$A$1:$CV$577,MATCH(C$7,excitation!$A$1:$CV$1,0),0)</f>
        <v>0</v>
      </c>
      <c r="AP379">
        <f>VLOOKUP($AD379,emission!$A$1:$CV$577,MATCH($C$7,emission!$A$1:$CV$1,0),0)</f>
        <v>6.13E-2</v>
      </c>
      <c r="AQ379">
        <f>VLOOKUP($AD379,excitation!$A$1:$CV$577,MATCH(C$8,excitation!$A$1:$CV$1,0),0)</f>
        <v>0</v>
      </c>
      <c r="AR379">
        <f>VLOOKUP($AD379,emission!$A$1:$CV$577,MATCH($C$8,emission!$A$1:$CV$1,0),0)</f>
        <v>0.2555</v>
      </c>
      <c r="AS379" t="e">
        <f>VLOOKUP($AD379,excitation!$A$1:$CV$577,MATCH(C$9,excitation!$A$1:$CV$1,0),0)</f>
        <v>#N/A</v>
      </c>
      <c r="AT379" t="e">
        <f>VLOOKUP($AD379,emission!$A$1:$CV$577,MATCH($C$9,emission!$A$1:$CV$1,0),0)</f>
        <v>#N/A</v>
      </c>
      <c r="AU379">
        <f>VLOOKUP($AD379,excitation!$A$1:$CV$577,MATCH(C$10,excitation!$A$1:$CV$1,0),0)</f>
        <v>0.18000000715256001</v>
      </c>
      <c r="AV379">
        <f>VLOOKUP($AD379,emission!$A$1:$CV$577,MATCH($C$10,emission!$A$1:$CV$1,0),0)</f>
        <v>0.77999997138976995</v>
      </c>
      <c r="AW379" t="e">
        <f>VLOOKUP($AD379,excitation!$A$1:$CV$577,MATCH(C$11,excitation!$A$1:$CV$1,0),0)</f>
        <v>#N/A</v>
      </c>
      <c r="AX379" t="e">
        <f>VLOOKUP($AD379,emission!$A$1:$CV$577,MATCH($C$11,emission!$A$1:$CV$1,0),0)</f>
        <v>#N/A</v>
      </c>
    </row>
    <row r="380" spans="7:50" x14ac:dyDescent="0.25">
      <c r="G380">
        <v>678</v>
      </c>
      <c r="H380" t="b">
        <f t="shared" si="111"/>
        <v>0</v>
      </c>
      <c r="I380" t="b">
        <f t="shared" si="101"/>
        <v>0</v>
      </c>
      <c r="J380">
        <f t="shared" si="112"/>
        <v>0</v>
      </c>
      <c r="K380">
        <f t="shared" si="102"/>
        <v>0</v>
      </c>
      <c r="L380" t="b">
        <f t="shared" si="113"/>
        <v>0</v>
      </c>
      <c r="M380" t="b">
        <f t="shared" si="103"/>
        <v>0</v>
      </c>
      <c r="N380">
        <f t="shared" si="114"/>
        <v>0</v>
      </c>
      <c r="O380">
        <f t="shared" si="104"/>
        <v>0</v>
      </c>
      <c r="P380">
        <f t="shared" si="115"/>
        <v>0</v>
      </c>
      <c r="Q380">
        <f t="shared" si="105"/>
        <v>0</v>
      </c>
      <c r="R380">
        <f t="shared" si="116"/>
        <v>0</v>
      </c>
      <c r="S380">
        <f t="shared" si="106"/>
        <v>6.1899999999999997E-2</v>
      </c>
      <c r="T380">
        <f t="shared" si="117"/>
        <v>0</v>
      </c>
      <c r="U380">
        <f t="shared" si="107"/>
        <v>0.25080000000000002</v>
      </c>
      <c r="V380" t="b">
        <f t="shared" si="118"/>
        <v>0</v>
      </c>
      <c r="W380" t="b">
        <f t="shared" si="108"/>
        <v>0</v>
      </c>
      <c r="X380">
        <f t="shared" si="119"/>
        <v>0.15999999642372001</v>
      </c>
      <c r="Y380">
        <f t="shared" si="109"/>
        <v>0.75</v>
      </c>
      <c r="Z380" t="b">
        <f t="shared" si="120"/>
        <v>0</v>
      </c>
      <c r="AA380" t="b">
        <f t="shared" si="110"/>
        <v>0</v>
      </c>
      <c r="AB380">
        <v>0</v>
      </c>
      <c r="AD380" s="1">
        <v>678</v>
      </c>
      <c r="AE380" t="e">
        <f>VLOOKUP($AD380,excitation!$A$1:$CV$577,MATCH(C$2,excitation!$A$1:$CV$1,0),0)</f>
        <v>#N/A</v>
      </c>
      <c r="AF380" t="e">
        <f>VLOOKUP($AD380,emission!$A$1:$CV$577,MATCH($C$2,emission!$A$1:$CV$1,0),0)</f>
        <v>#N/A</v>
      </c>
      <c r="AG380">
        <f>VLOOKUP($AD380,excitation!$A$1:$CV$577,MATCH(C$3,excitation!$A$1:$CV$1,0),0)</f>
        <v>0</v>
      </c>
      <c r="AH380">
        <f>VLOOKUP($AD380,emission!$A$1:$CV$577,MATCH($C$3,emission!$A$1:$CV$1,0),0)</f>
        <v>0</v>
      </c>
      <c r="AI380" t="e">
        <f>VLOOKUP($AD380,excitation!$A$1:$CV$577,MATCH(C$4,excitation!$A$1:$CV$1,0),0)</f>
        <v>#N/A</v>
      </c>
      <c r="AJ380" t="e">
        <f>VLOOKUP($AD380,emission!$A$1:$CV$577,MATCH($C$4,emission!$A$1:$CV$1,0),0)</f>
        <v>#N/A</v>
      </c>
      <c r="AK380">
        <f>VLOOKUP($AD380,excitation!$A$1:$CV$577,MATCH(C$5,excitation!$A$1:$CV$1,0),0)</f>
        <v>0</v>
      </c>
      <c r="AL380">
        <f>VLOOKUP($AD380,emission!$A$1:$CV$577,MATCH($C$5,emission!$A$1:$CV$1,0),0)</f>
        <v>0</v>
      </c>
      <c r="AM380">
        <f>VLOOKUP($AD380,excitation!$A$1:$CV$577,MATCH(C$6,excitation!$A$1:$CV$1,0),0)</f>
        <v>0</v>
      </c>
      <c r="AN380">
        <f>VLOOKUP($AD380,emission!$A$1:$CV$577,MATCH($C$6,emission!$A$1:$CV$1,0),0)</f>
        <v>0</v>
      </c>
      <c r="AO380">
        <f>VLOOKUP($AD380,excitation!$A$1:$CV$577,MATCH(C$7,excitation!$A$1:$CV$1,0),0)</f>
        <v>0</v>
      </c>
      <c r="AP380">
        <f>VLOOKUP($AD380,emission!$A$1:$CV$577,MATCH($C$7,emission!$A$1:$CV$1,0),0)</f>
        <v>6.1899999999999997E-2</v>
      </c>
      <c r="AQ380">
        <f>VLOOKUP($AD380,excitation!$A$1:$CV$577,MATCH(C$8,excitation!$A$1:$CV$1,0),0)</f>
        <v>0</v>
      </c>
      <c r="AR380">
        <f>VLOOKUP($AD380,emission!$A$1:$CV$577,MATCH($C$8,emission!$A$1:$CV$1,0),0)</f>
        <v>0.25080000000000002</v>
      </c>
      <c r="AS380" t="e">
        <f>VLOOKUP($AD380,excitation!$A$1:$CV$577,MATCH(C$9,excitation!$A$1:$CV$1,0),0)</f>
        <v>#N/A</v>
      </c>
      <c r="AT380" t="e">
        <f>VLOOKUP($AD380,emission!$A$1:$CV$577,MATCH($C$9,emission!$A$1:$CV$1,0),0)</f>
        <v>#N/A</v>
      </c>
      <c r="AU380">
        <f>VLOOKUP($AD380,excitation!$A$1:$CV$577,MATCH(C$10,excitation!$A$1:$CV$1,0),0)</f>
        <v>0.15999999642372001</v>
      </c>
      <c r="AV380">
        <f>VLOOKUP($AD380,emission!$A$1:$CV$577,MATCH($C$10,emission!$A$1:$CV$1,0),0)</f>
        <v>0.75</v>
      </c>
      <c r="AW380" t="e">
        <f>VLOOKUP($AD380,excitation!$A$1:$CV$577,MATCH(C$11,excitation!$A$1:$CV$1,0),0)</f>
        <v>#N/A</v>
      </c>
      <c r="AX380" t="e">
        <f>VLOOKUP($AD380,emission!$A$1:$CV$577,MATCH($C$11,emission!$A$1:$CV$1,0),0)</f>
        <v>#N/A</v>
      </c>
    </row>
    <row r="381" spans="7:50" x14ac:dyDescent="0.25">
      <c r="G381">
        <v>679</v>
      </c>
      <c r="H381" t="b">
        <f t="shared" si="111"/>
        <v>0</v>
      </c>
      <c r="I381" t="b">
        <f t="shared" si="101"/>
        <v>0</v>
      </c>
      <c r="J381">
        <f t="shared" si="112"/>
        <v>0</v>
      </c>
      <c r="K381">
        <f t="shared" si="102"/>
        <v>0</v>
      </c>
      <c r="L381" t="b">
        <f t="shared" si="113"/>
        <v>0</v>
      </c>
      <c r="M381" t="b">
        <f t="shared" si="103"/>
        <v>0</v>
      </c>
      <c r="N381">
        <f t="shared" si="114"/>
        <v>0</v>
      </c>
      <c r="O381">
        <f t="shared" si="104"/>
        <v>0</v>
      </c>
      <c r="P381">
        <f t="shared" si="115"/>
        <v>0</v>
      </c>
      <c r="Q381">
        <f t="shared" si="105"/>
        <v>0</v>
      </c>
      <c r="R381">
        <f t="shared" si="116"/>
        <v>0</v>
      </c>
      <c r="S381">
        <f t="shared" si="106"/>
        <v>5.9200000000000003E-2</v>
      </c>
      <c r="T381">
        <f t="shared" si="117"/>
        <v>0</v>
      </c>
      <c r="U381">
        <f t="shared" si="107"/>
        <v>0.2457</v>
      </c>
      <c r="V381" t="b">
        <f t="shared" si="118"/>
        <v>0</v>
      </c>
      <c r="W381" t="b">
        <f t="shared" si="108"/>
        <v>0</v>
      </c>
      <c r="X381">
        <f t="shared" si="119"/>
        <v>0.14000000059605</v>
      </c>
      <c r="Y381">
        <f t="shared" si="109"/>
        <v>0.70999997854232999</v>
      </c>
      <c r="Z381" t="b">
        <f t="shared" si="120"/>
        <v>0</v>
      </c>
      <c r="AA381" t="b">
        <f t="shared" si="110"/>
        <v>0</v>
      </c>
      <c r="AB381">
        <v>0</v>
      </c>
      <c r="AD381" s="1">
        <v>679</v>
      </c>
      <c r="AE381" t="e">
        <f>VLOOKUP($AD381,excitation!$A$1:$CV$577,MATCH(C$2,excitation!$A$1:$CV$1,0),0)</f>
        <v>#N/A</v>
      </c>
      <c r="AF381" t="e">
        <f>VLOOKUP($AD381,emission!$A$1:$CV$577,MATCH($C$2,emission!$A$1:$CV$1,0),0)</f>
        <v>#N/A</v>
      </c>
      <c r="AG381">
        <f>VLOOKUP($AD381,excitation!$A$1:$CV$577,MATCH(C$3,excitation!$A$1:$CV$1,0),0)</f>
        <v>0</v>
      </c>
      <c r="AH381">
        <f>VLOOKUP($AD381,emission!$A$1:$CV$577,MATCH($C$3,emission!$A$1:$CV$1,0),0)</f>
        <v>0</v>
      </c>
      <c r="AI381" t="e">
        <f>VLOOKUP($AD381,excitation!$A$1:$CV$577,MATCH(C$4,excitation!$A$1:$CV$1,0),0)</f>
        <v>#N/A</v>
      </c>
      <c r="AJ381" t="e">
        <f>VLOOKUP($AD381,emission!$A$1:$CV$577,MATCH($C$4,emission!$A$1:$CV$1,0),0)</f>
        <v>#N/A</v>
      </c>
      <c r="AK381">
        <f>VLOOKUP($AD381,excitation!$A$1:$CV$577,MATCH(C$5,excitation!$A$1:$CV$1,0),0)</f>
        <v>0</v>
      </c>
      <c r="AL381">
        <f>VLOOKUP($AD381,emission!$A$1:$CV$577,MATCH($C$5,emission!$A$1:$CV$1,0),0)</f>
        <v>0</v>
      </c>
      <c r="AM381">
        <f>VLOOKUP($AD381,excitation!$A$1:$CV$577,MATCH(C$6,excitation!$A$1:$CV$1,0),0)</f>
        <v>0</v>
      </c>
      <c r="AN381">
        <f>VLOOKUP($AD381,emission!$A$1:$CV$577,MATCH($C$6,emission!$A$1:$CV$1,0),0)</f>
        <v>0</v>
      </c>
      <c r="AO381">
        <f>VLOOKUP($AD381,excitation!$A$1:$CV$577,MATCH(C$7,excitation!$A$1:$CV$1,0),0)</f>
        <v>0</v>
      </c>
      <c r="AP381">
        <f>VLOOKUP($AD381,emission!$A$1:$CV$577,MATCH($C$7,emission!$A$1:$CV$1,0),0)</f>
        <v>5.9200000000000003E-2</v>
      </c>
      <c r="AQ381">
        <f>VLOOKUP($AD381,excitation!$A$1:$CV$577,MATCH(C$8,excitation!$A$1:$CV$1,0),0)</f>
        <v>0</v>
      </c>
      <c r="AR381">
        <f>VLOOKUP($AD381,emission!$A$1:$CV$577,MATCH($C$8,emission!$A$1:$CV$1,0),0)</f>
        <v>0.2457</v>
      </c>
      <c r="AS381" t="e">
        <f>VLOOKUP($AD381,excitation!$A$1:$CV$577,MATCH(C$9,excitation!$A$1:$CV$1,0),0)</f>
        <v>#N/A</v>
      </c>
      <c r="AT381" t="e">
        <f>VLOOKUP($AD381,emission!$A$1:$CV$577,MATCH($C$9,emission!$A$1:$CV$1,0),0)</f>
        <v>#N/A</v>
      </c>
      <c r="AU381">
        <f>VLOOKUP($AD381,excitation!$A$1:$CV$577,MATCH(C$10,excitation!$A$1:$CV$1,0),0)</f>
        <v>0.14000000059605</v>
      </c>
      <c r="AV381">
        <f>VLOOKUP($AD381,emission!$A$1:$CV$577,MATCH($C$10,emission!$A$1:$CV$1,0),0)</f>
        <v>0.70999997854232999</v>
      </c>
      <c r="AW381" t="e">
        <f>VLOOKUP($AD381,excitation!$A$1:$CV$577,MATCH(C$11,excitation!$A$1:$CV$1,0),0)</f>
        <v>#N/A</v>
      </c>
      <c r="AX381" t="e">
        <f>VLOOKUP($AD381,emission!$A$1:$CV$577,MATCH($C$11,emission!$A$1:$CV$1,0),0)</f>
        <v>#N/A</v>
      </c>
    </row>
    <row r="382" spans="7:50" x14ac:dyDescent="0.25">
      <c r="G382">
        <v>680</v>
      </c>
      <c r="H382" t="b">
        <f t="shared" si="111"/>
        <v>0</v>
      </c>
      <c r="I382" t="b">
        <f t="shared" si="101"/>
        <v>0</v>
      </c>
      <c r="J382">
        <f t="shared" si="112"/>
        <v>0</v>
      </c>
      <c r="K382">
        <f t="shared" si="102"/>
        <v>0</v>
      </c>
      <c r="L382" t="b">
        <f t="shared" si="113"/>
        <v>0</v>
      </c>
      <c r="M382" t="b">
        <f t="shared" si="103"/>
        <v>0</v>
      </c>
      <c r="N382">
        <f t="shared" si="114"/>
        <v>0</v>
      </c>
      <c r="O382">
        <f t="shared" si="104"/>
        <v>0</v>
      </c>
      <c r="P382">
        <f t="shared" si="115"/>
        <v>0</v>
      </c>
      <c r="Q382">
        <f t="shared" si="105"/>
        <v>0</v>
      </c>
      <c r="R382">
        <f t="shared" si="116"/>
        <v>0</v>
      </c>
      <c r="S382">
        <f t="shared" si="106"/>
        <v>5.9299999999999999E-2</v>
      </c>
      <c r="T382">
        <f t="shared" si="117"/>
        <v>0</v>
      </c>
      <c r="U382">
        <f t="shared" si="107"/>
        <v>0.24149999999999999</v>
      </c>
      <c r="V382" t="b">
        <f t="shared" si="118"/>
        <v>0</v>
      </c>
      <c r="W382" t="b">
        <f t="shared" si="108"/>
        <v>0</v>
      </c>
      <c r="X382">
        <f t="shared" si="119"/>
        <v>0.11999999731779</v>
      </c>
      <c r="Y382">
        <f t="shared" si="109"/>
        <v>0.67000001668929998</v>
      </c>
      <c r="Z382" t="b">
        <f t="shared" si="120"/>
        <v>0</v>
      </c>
      <c r="AA382" t="b">
        <f t="shared" si="110"/>
        <v>0</v>
      </c>
      <c r="AB382">
        <v>0</v>
      </c>
      <c r="AD382" s="1">
        <v>680</v>
      </c>
      <c r="AE382" t="e">
        <f>VLOOKUP($AD382,excitation!$A$1:$CV$577,MATCH(C$2,excitation!$A$1:$CV$1,0),0)</f>
        <v>#N/A</v>
      </c>
      <c r="AF382" t="e">
        <f>VLOOKUP($AD382,emission!$A$1:$CV$577,MATCH($C$2,emission!$A$1:$CV$1,0),0)</f>
        <v>#N/A</v>
      </c>
      <c r="AG382">
        <f>VLOOKUP($AD382,excitation!$A$1:$CV$577,MATCH(C$3,excitation!$A$1:$CV$1,0),0)</f>
        <v>0</v>
      </c>
      <c r="AH382">
        <f>VLOOKUP($AD382,emission!$A$1:$CV$577,MATCH($C$3,emission!$A$1:$CV$1,0),0)</f>
        <v>0</v>
      </c>
      <c r="AI382" t="e">
        <f>VLOOKUP($AD382,excitation!$A$1:$CV$577,MATCH(C$4,excitation!$A$1:$CV$1,0),0)</f>
        <v>#N/A</v>
      </c>
      <c r="AJ382" t="e">
        <f>VLOOKUP($AD382,emission!$A$1:$CV$577,MATCH($C$4,emission!$A$1:$CV$1,0),0)</f>
        <v>#N/A</v>
      </c>
      <c r="AK382">
        <f>VLOOKUP($AD382,excitation!$A$1:$CV$577,MATCH(C$5,excitation!$A$1:$CV$1,0),0)</f>
        <v>0</v>
      </c>
      <c r="AL382">
        <f>VLOOKUP($AD382,emission!$A$1:$CV$577,MATCH($C$5,emission!$A$1:$CV$1,0),0)</f>
        <v>0</v>
      </c>
      <c r="AM382">
        <f>VLOOKUP($AD382,excitation!$A$1:$CV$577,MATCH(C$6,excitation!$A$1:$CV$1,0),0)</f>
        <v>0</v>
      </c>
      <c r="AN382">
        <f>VLOOKUP($AD382,emission!$A$1:$CV$577,MATCH($C$6,emission!$A$1:$CV$1,0),0)</f>
        <v>0</v>
      </c>
      <c r="AO382">
        <f>VLOOKUP($AD382,excitation!$A$1:$CV$577,MATCH(C$7,excitation!$A$1:$CV$1,0),0)</f>
        <v>0</v>
      </c>
      <c r="AP382">
        <f>VLOOKUP($AD382,emission!$A$1:$CV$577,MATCH($C$7,emission!$A$1:$CV$1,0),0)</f>
        <v>5.9299999999999999E-2</v>
      </c>
      <c r="AQ382">
        <f>VLOOKUP($AD382,excitation!$A$1:$CV$577,MATCH(C$8,excitation!$A$1:$CV$1,0),0)</f>
        <v>0</v>
      </c>
      <c r="AR382">
        <f>VLOOKUP($AD382,emission!$A$1:$CV$577,MATCH($C$8,emission!$A$1:$CV$1,0),0)</f>
        <v>0.24149999999999999</v>
      </c>
      <c r="AS382" t="e">
        <f>VLOOKUP($AD382,excitation!$A$1:$CV$577,MATCH(C$9,excitation!$A$1:$CV$1,0),0)</f>
        <v>#N/A</v>
      </c>
      <c r="AT382" t="e">
        <f>VLOOKUP($AD382,emission!$A$1:$CV$577,MATCH($C$9,emission!$A$1:$CV$1,0),0)</f>
        <v>#N/A</v>
      </c>
      <c r="AU382">
        <f>VLOOKUP($AD382,excitation!$A$1:$CV$577,MATCH(C$10,excitation!$A$1:$CV$1,0),0)</f>
        <v>0.11999999731779</v>
      </c>
      <c r="AV382">
        <f>VLOOKUP($AD382,emission!$A$1:$CV$577,MATCH($C$10,emission!$A$1:$CV$1,0),0)</f>
        <v>0.67000001668929998</v>
      </c>
      <c r="AW382" t="e">
        <f>VLOOKUP($AD382,excitation!$A$1:$CV$577,MATCH(C$11,excitation!$A$1:$CV$1,0),0)</f>
        <v>#N/A</v>
      </c>
      <c r="AX382" t="e">
        <f>VLOOKUP($AD382,emission!$A$1:$CV$577,MATCH($C$11,emission!$A$1:$CV$1,0),0)</f>
        <v>#N/A</v>
      </c>
    </row>
    <row r="383" spans="7:50" x14ac:dyDescent="0.25">
      <c r="G383">
        <v>681</v>
      </c>
      <c r="H383" t="b">
        <f t="shared" si="111"/>
        <v>0</v>
      </c>
      <c r="I383" t="b">
        <f t="shared" si="101"/>
        <v>0</v>
      </c>
      <c r="J383">
        <f t="shared" si="112"/>
        <v>0</v>
      </c>
      <c r="K383">
        <f t="shared" si="102"/>
        <v>0</v>
      </c>
      <c r="L383" t="b">
        <f t="shared" si="113"/>
        <v>0</v>
      </c>
      <c r="M383" t="b">
        <f t="shared" si="103"/>
        <v>0</v>
      </c>
      <c r="N383">
        <f t="shared" si="114"/>
        <v>0</v>
      </c>
      <c r="O383">
        <f t="shared" si="104"/>
        <v>0</v>
      </c>
      <c r="P383">
        <f t="shared" si="115"/>
        <v>0</v>
      </c>
      <c r="Q383">
        <f t="shared" si="105"/>
        <v>0</v>
      </c>
      <c r="R383">
        <f t="shared" si="116"/>
        <v>0</v>
      </c>
      <c r="S383">
        <f t="shared" si="106"/>
        <v>5.5599999999999997E-2</v>
      </c>
      <c r="T383">
        <f t="shared" si="117"/>
        <v>0</v>
      </c>
      <c r="U383">
        <f t="shared" si="107"/>
        <v>0.23699999999999999</v>
      </c>
      <c r="V383" t="b">
        <f t="shared" si="118"/>
        <v>0</v>
      </c>
      <c r="W383" t="b">
        <f t="shared" si="108"/>
        <v>0</v>
      </c>
      <c r="X383">
        <f t="shared" si="119"/>
        <v>0.10999999940395</v>
      </c>
      <c r="Y383">
        <f t="shared" si="109"/>
        <v>0.62999999523162997</v>
      </c>
      <c r="Z383" t="b">
        <f t="shared" si="120"/>
        <v>0</v>
      </c>
      <c r="AA383" t="b">
        <f t="shared" si="110"/>
        <v>0</v>
      </c>
      <c r="AB383">
        <v>0</v>
      </c>
      <c r="AD383" s="1">
        <v>681</v>
      </c>
      <c r="AE383" t="e">
        <f>VLOOKUP($AD383,excitation!$A$1:$CV$577,MATCH(C$2,excitation!$A$1:$CV$1,0),0)</f>
        <v>#N/A</v>
      </c>
      <c r="AF383" t="e">
        <f>VLOOKUP($AD383,emission!$A$1:$CV$577,MATCH($C$2,emission!$A$1:$CV$1,0),0)</f>
        <v>#N/A</v>
      </c>
      <c r="AG383">
        <f>VLOOKUP($AD383,excitation!$A$1:$CV$577,MATCH(C$3,excitation!$A$1:$CV$1,0),0)</f>
        <v>0</v>
      </c>
      <c r="AH383">
        <f>VLOOKUP($AD383,emission!$A$1:$CV$577,MATCH($C$3,emission!$A$1:$CV$1,0),0)</f>
        <v>0</v>
      </c>
      <c r="AI383" t="e">
        <f>VLOOKUP($AD383,excitation!$A$1:$CV$577,MATCH(C$4,excitation!$A$1:$CV$1,0),0)</f>
        <v>#N/A</v>
      </c>
      <c r="AJ383" t="e">
        <f>VLOOKUP($AD383,emission!$A$1:$CV$577,MATCH($C$4,emission!$A$1:$CV$1,0),0)</f>
        <v>#N/A</v>
      </c>
      <c r="AK383">
        <f>VLOOKUP($AD383,excitation!$A$1:$CV$577,MATCH(C$5,excitation!$A$1:$CV$1,0),0)</f>
        <v>0</v>
      </c>
      <c r="AL383">
        <f>VLOOKUP($AD383,emission!$A$1:$CV$577,MATCH($C$5,emission!$A$1:$CV$1,0),0)</f>
        <v>0</v>
      </c>
      <c r="AM383">
        <f>VLOOKUP($AD383,excitation!$A$1:$CV$577,MATCH(C$6,excitation!$A$1:$CV$1,0),0)</f>
        <v>0</v>
      </c>
      <c r="AN383">
        <f>VLOOKUP($AD383,emission!$A$1:$CV$577,MATCH($C$6,emission!$A$1:$CV$1,0),0)</f>
        <v>0</v>
      </c>
      <c r="AO383">
        <f>VLOOKUP($AD383,excitation!$A$1:$CV$577,MATCH(C$7,excitation!$A$1:$CV$1,0),0)</f>
        <v>0</v>
      </c>
      <c r="AP383">
        <f>VLOOKUP($AD383,emission!$A$1:$CV$577,MATCH($C$7,emission!$A$1:$CV$1,0),0)</f>
        <v>5.5599999999999997E-2</v>
      </c>
      <c r="AQ383">
        <f>VLOOKUP($AD383,excitation!$A$1:$CV$577,MATCH(C$8,excitation!$A$1:$CV$1,0),0)</f>
        <v>0</v>
      </c>
      <c r="AR383">
        <f>VLOOKUP($AD383,emission!$A$1:$CV$577,MATCH($C$8,emission!$A$1:$CV$1,0),0)</f>
        <v>0.23699999999999999</v>
      </c>
      <c r="AS383" t="e">
        <f>VLOOKUP($AD383,excitation!$A$1:$CV$577,MATCH(C$9,excitation!$A$1:$CV$1,0),0)</f>
        <v>#N/A</v>
      </c>
      <c r="AT383" t="e">
        <f>VLOOKUP($AD383,emission!$A$1:$CV$577,MATCH($C$9,emission!$A$1:$CV$1,0),0)</f>
        <v>#N/A</v>
      </c>
      <c r="AU383">
        <f>VLOOKUP($AD383,excitation!$A$1:$CV$577,MATCH(C$10,excitation!$A$1:$CV$1,0),0)</f>
        <v>0.10999999940395</v>
      </c>
      <c r="AV383">
        <f>VLOOKUP($AD383,emission!$A$1:$CV$577,MATCH($C$10,emission!$A$1:$CV$1,0),0)</f>
        <v>0.62999999523162997</v>
      </c>
      <c r="AW383" t="e">
        <f>VLOOKUP($AD383,excitation!$A$1:$CV$577,MATCH(C$11,excitation!$A$1:$CV$1,0),0)</f>
        <v>#N/A</v>
      </c>
      <c r="AX383" t="e">
        <f>VLOOKUP($AD383,emission!$A$1:$CV$577,MATCH($C$11,emission!$A$1:$CV$1,0),0)</f>
        <v>#N/A</v>
      </c>
    </row>
    <row r="384" spans="7:50" x14ac:dyDescent="0.25">
      <c r="G384">
        <v>682</v>
      </c>
      <c r="H384" t="b">
        <f t="shared" si="111"/>
        <v>0</v>
      </c>
      <c r="I384" t="b">
        <f t="shared" si="101"/>
        <v>0</v>
      </c>
      <c r="J384">
        <f t="shared" si="112"/>
        <v>0</v>
      </c>
      <c r="K384">
        <f t="shared" si="102"/>
        <v>0</v>
      </c>
      <c r="L384" t="b">
        <f t="shared" si="113"/>
        <v>0</v>
      </c>
      <c r="M384" t="b">
        <f t="shared" si="103"/>
        <v>0</v>
      </c>
      <c r="N384">
        <f t="shared" si="114"/>
        <v>0</v>
      </c>
      <c r="O384">
        <f t="shared" si="104"/>
        <v>0</v>
      </c>
      <c r="P384">
        <f t="shared" si="115"/>
        <v>0</v>
      </c>
      <c r="Q384">
        <f t="shared" si="105"/>
        <v>0</v>
      </c>
      <c r="R384">
        <f t="shared" si="116"/>
        <v>0</v>
      </c>
      <c r="S384">
        <f t="shared" si="106"/>
        <v>5.1200000000000002E-2</v>
      </c>
      <c r="T384">
        <f t="shared" si="117"/>
        <v>0</v>
      </c>
      <c r="U384">
        <f t="shared" si="107"/>
        <v>0.23180000000000001</v>
      </c>
      <c r="V384" t="b">
        <f t="shared" si="118"/>
        <v>0</v>
      </c>
      <c r="W384" t="b">
        <f t="shared" si="108"/>
        <v>0</v>
      </c>
      <c r="X384">
        <f t="shared" si="119"/>
        <v>0.10000000149012001</v>
      </c>
      <c r="Y384">
        <f t="shared" si="109"/>
        <v>0.60000002384186002</v>
      </c>
      <c r="Z384" t="b">
        <f t="shared" si="120"/>
        <v>0</v>
      </c>
      <c r="AA384" t="b">
        <f t="shared" si="110"/>
        <v>0</v>
      </c>
      <c r="AB384">
        <v>0</v>
      </c>
      <c r="AD384" s="1">
        <v>682</v>
      </c>
      <c r="AE384" t="e">
        <f>VLOOKUP($AD384,excitation!$A$1:$CV$577,MATCH(C$2,excitation!$A$1:$CV$1,0),0)</f>
        <v>#N/A</v>
      </c>
      <c r="AF384" t="e">
        <f>VLOOKUP($AD384,emission!$A$1:$CV$577,MATCH($C$2,emission!$A$1:$CV$1,0),0)</f>
        <v>#N/A</v>
      </c>
      <c r="AG384">
        <f>VLOOKUP($AD384,excitation!$A$1:$CV$577,MATCH(C$3,excitation!$A$1:$CV$1,0),0)</f>
        <v>0</v>
      </c>
      <c r="AH384">
        <f>VLOOKUP($AD384,emission!$A$1:$CV$577,MATCH($C$3,emission!$A$1:$CV$1,0),0)</f>
        <v>0</v>
      </c>
      <c r="AI384" t="e">
        <f>VLOOKUP($AD384,excitation!$A$1:$CV$577,MATCH(C$4,excitation!$A$1:$CV$1,0),0)</f>
        <v>#N/A</v>
      </c>
      <c r="AJ384" t="e">
        <f>VLOOKUP($AD384,emission!$A$1:$CV$577,MATCH($C$4,emission!$A$1:$CV$1,0),0)</f>
        <v>#N/A</v>
      </c>
      <c r="AK384">
        <f>VLOOKUP($AD384,excitation!$A$1:$CV$577,MATCH(C$5,excitation!$A$1:$CV$1,0),0)</f>
        <v>0</v>
      </c>
      <c r="AL384">
        <f>VLOOKUP($AD384,emission!$A$1:$CV$577,MATCH($C$5,emission!$A$1:$CV$1,0),0)</f>
        <v>0</v>
      </c>
      <c r="AM384">
        <f>VLOOKUP($AD384,excitation!$A$1:$CV$577,MATCH(C$6,excitation!$A$1:$CV$1,0),0)</f>
        <v>0</v>
      </c>
      <c r="AN384">
        <f>VLOOKUP($AD384,emission!$A$1:$CV$577,MATCH($C$6,emission!$A$1:$CV$1,0),0)</f>
        <v>0</v>
      </c>
      <c r="AO384">
        <f>VLOOKUP($AD384,excitation!$A$1:$CV$577,MATCH(C$7,excitation!$A$1:$CV$1,0),0)</f>
        <v>0</v>
      </c>
      <c r="AP384">
        <f>VLOOKUP($AD384,emission!$A$1:$CV$577,MATCH($C$7,emission!$A$1:$CV$1,0),0)</f>
        <v>5.1200000000000002E-2</v>
      </c>
      <c r="AQ384">
        <f>VLOOKUP($AD384,excitation!$A$1:$CV$577,MATCH(C$8,excitation!$A$1:$CV$1,0),0)</f>
        <v>0</v>
      </c>
      <c r="AR384">
        <f>VLOOKUP($AD384,emission!$A$1:$CV$577,MATCH($C$8,emission!$A$1:$CV$1,0),0)</f>
        <v>0.23180000000000001</v>
      </c>
      <c r="AS384" t="e">
        <f>VLOOKUP($AD384,excitation!$A$1:$CV$577,MATCH(C$9,excitation!$A$1:$CV$1,0),0)</f>
        <v>#N/A</v>
      </c>
      <c r="AT384" t="e">
        <f>VLOOKUP($AD384,emission!$A$1:$CV$577,MATCH($C$9,emission!$A$1:$CV$1,0),0)</f>
        <v>#N/A</v>
      </c>
      <c r="AU384">
        <f>VLOOKUP($AD384,excitation!$A$1:$CV$577,MATCH(C$10,excitation!$A$1:$CV$1,0),0)</f>
        <v>0.10000000149012001</v>
      </c>
      <c r="AV384">
        <f>VLOOKUP($AD384,emission!$A$1:$CV$577,MATCH($C$10,emission!$A$1:$CV$1,0),0)</f>
        <v>0.60000002384186002</v>
      </c>
      <c r="AW384" t="e">
        <f>VLOOKUP($AD384,excitation!$A$1:$CV$577,MATCH(C$11,excitation!$A$1:$CV$1,0),0)</f>
        <v>#N/A</v>
      </c>
      <c r="AX384" t="e">
        <f>VLOOKUP($AD384,emission!$A$1:$CV$577,MATCH($C$11,emission!$A$1:$CV$1,0),0)</f>
        <v>#N/A</v>
      </c>
    </row>
    <row r="385" spans="7:50" x14ac:dyDescent="0.25">
      <c r="G385">
        <v>683</v>
      </c>
      <c r="H385" t="b">
        <f t="shared" si="111"/>
        <v>0</v>
      </c>
      <c r="I385" t="b">
        <f t="shared" si="101"/>
        <v>0</v>
      </c>
      <c r="J385">
        <f t="shared" si="112"/>
        <v>0</v>
      </c>
      <c r="K385">
        <f t="shared" si="102"/>
        <v>0</v>
      </c>
      <c r="L385" t="b">
        <f t="shared" si="113"/>
        <v>0</v>
      </c>
      <c r="M385" t="b">
        <f t="shared" si="103"/>
        <v>0</v>
      </c>
      <c r="N385">
        <f t="shared" si="114"/>
        <v>0</v>
      </c>
      <c r="O385">
        <f t="shared" si="104"/>
        <v>0</v>
      </c>
      <c r="P385">
        <f t="shared" si="115"/>
        <v>0</v>
      </c>
      <c r="Q385">
        <f t="shared" si="105"/>
        <v>0</v>
      </c>
      <c r="R385">
        <f t="shared" si="116"/>
        <v>0</v>
      </c>
      <c r="S385">
        <f t="shared" si="106"/>
        <v>5.1999999999999998E-2</v>
      </c>
      <c r="T385">
        <f t="shared" si="117"/>
        <v>0</v>
      </c>
      <c r="U385">
        <f t="shared" si="107"/>
        <v>0.2263</v>
      </c>
      <c r="V385" t="b">
        <f t="shared" si="118"/>
        <v>0</v>
      </c>
      <c r="W385" t="b">
        <f t="shared" si="108"/>
        <v>0</v>
      </c>
      <c r="X385">
        <f t="shared" si="119"/>
        <v>7.9999998211861004E-2</v>
      </c>
      <c r="Y385">
        <f t="shared" si="109"/>
        <v>0.55000001192092995</v>
      </c>
      <c r="Z385" t="b">
        <f t="shared" si="120"/>
        <v>0</v>
      </c>
      <c r="AA385" t="b">
        <f t="shared" si="110"/>
        <v>0</v>
      </c>
      <c r="AB385">
        <v>0</v>
      </c>
      <c r="AD385" s="1">
        <v>683</v>
      </c>
      <c r="AE385" t="e">
        <f>VLOOKUP($AD385,excitation!$A$1:$CV$577,MATCH(C$2,excitation!$A$1:$CV$1,0),0)</f>
        <v>#N/A</v>
      </c>
      <c r="AF385" t="e">
        <f>VLOOKUP($AD385,emission!$A$1:$CV$577,MATCH($C$2,emission!$A$1:$CV$1,0),0)</f>
        <v>#N/A</v>
      </c>
      <c r="AG385">
        <f>VLOOKUP($AD385,excitation!$A$1:$CV$577,MATCH(C$3,excitation!$A$1:$CV$1,0),0)</f>
        <v>0</v>
      </c>
      <c r="AH385">
        <f>VLOOKUP($AD385,emission!$A$1:$CV$577,MATCH($C$3,emission!$A$1:$CV$1,0),0)</f>
        <v>0</v>
      </c>
      <c r="AI385" t="e">
        <f>VLOOKUP($AD385,excitation!$A$1:$CV$577,MATCH(C$4,excitation!$A$1:$CV$1,0),0)</f>
        <v>#N/A</v>
      </c>
      <c r="AJ385" t="e">
        <f>VLOOKUP($AD385,emission!$A$1:$CV$577,MATCH($C$4,emission!$A$1:$CV$1,0),0)</f>
        <v>#N/A</v>
      </c>
      <c r="AK385">
        <f>VLOOKUP($AD385,excitation!$A$1:$CV$577,MATCH(C$5,excitation!$A$1:$CV$1,0),0)</f>
        <v>0</v>
      </c>
      <c r="AL385">
        <f>VLOOKUP($AD385,emission!$A$1:$CV$577,MATCH($C$5,emission!$A$1:$CV$1,0),0)</f>
        <v>0</v>
      </c>
      <c r="AM385">
        <f>VLOOKUP($AD385,excitation!$A$1:$CV$577,MATCH(C$6,excitation!$A$1:$CV$1,0),0)</f>
        <v>0</v>
      </c>
      <c r="AN385">
        <f>VLOOKUP($AD385,emission!$A$1:$CV$577,MATCH($C$6,emission!$A$1:$CV$1,0),0)</f>
        <v>0</v>
      </c>
      <c r="AO385">
        <f>VLOOKUP($AD385,excitation!$A$1:$CV$577,MATCH(C$7,excitation!$A$1:$CV$1,0),0)</f>
        <v>0</v>
      </c>
      <c r="AP385">
        <f>VLOOKUP($AD385,emission!$A$1:$CV$577,MATCH($C$7,emission!$A$1:$CV$1,0),0)</f>
        <v>5.1999999999999998E-2</v>
      </c>
      <c r="AQ385">
        <f>VLOOKUP($AD385,excitation!$A$1:$CV$577,MATCH(C$8,excitation!$A$1:$CV$1,0),0)</f>
        <v>0</v>
      </c>
      <c r="AR385">
        <f>VLOOKUP($AD385,emission!$A$1:$CV$577,MATCH($C$8,emission!$A$1:$CV$1,0),0)</f>
        <v>0.2263</v>
      </c>
      <c r="AS385" t="e">
        <f>VLOOKUP($AD385,excitation!$A$1:$CV$577,MATCH(C$9,excitation!$A$1:$CV$1,0),0)</f>
        <v>#N/A</v>
      </c>
      <c r="AT385" t="e">
        <f>VLOOKUP($AD385,emission!$A$1:$CV$577,MATCH($C$9,emission!$A$1:$CV$1,0),0)</f>
        <v>#N/A</v>
      </c>
      <c r="AU385">
        <f>VLOOKUP($AD385,excitation!$A$1:$CV$577,MATCH(C$10,excitation!$A$1:$CV$1,0),0)</f>
        <v>7.9999998211861004E-2</v>
      </c>
      <c r="AV385">
        <f>VLOOKUP($AD385,emission!$A$1:$CV$577,MATCH($C$10,emission!$A$1:$CV$1,0),0)</f>
        <v>0.55000001192092995</v>
      </c>
      <c r="AW385" t="e">
        <f>VLOOKUP($AD385,excitation!$A$1:$CV$577,MATCH(C$11,excitation!$A$1:$CV$1,0),0)</f>
        <v>#N/A</v>
      </c>
      <c r="AX385" t="e">
        <f>VLOOKUP($AD385,emission!$A$1:$CV$577,MATCH($C$11,emission!$A$1:$CV$1,0),0)</f>
        <v>#N/A</v>
      </c>
    </row>
    <row r="386" spans="7:50" x14ac:dyDescent="0.25">
      <c r="G386">
        <v>684</v>
      </c>
      <c r="H386" t="b">
        <f t="shared" si="111"/>
        <v>0</v>
      </c>
      <c r="I386" t="b">
        <f t="shared" ref="I386:I449" si="121">IF($BF$2=TRUE,AF386*IF($BE$14=TRUE,VLOOKUP($D$13,$AD$1:$CV$577,2,FALSE),1))</f>
        <v>0</v>
      </c>
      <c r="J386">
        <f t="shared" si="112"/>
        <v>0</v>
      </c>
      <c r="K386">
        <f t="shared" ref="K386:K449" si="122">IF($BF$3=TRUE,AH386*IF($BE$14=TRUE,VLOOKUP($D$13,$AD$1:$CV$577,4,FALSE),1))</f>
        <v>0</v>
      </c>
      <c r="L386" t="b">
        <f t="shared" si="113"/>
        <v>0</v>
      </c>
      <c r="M386" t="b">
        <f t="shared" ref="M386:M449" si="123">IF($BF$4=TRUE,AJ386*IF($BE$14=TRUE,VLOOKUP($D$13,$AD$1:$CV$577,6,FALSE),1))</f>
        <v>0</v>
      </c>
      <c r="N386">
        <f t="shared" si="114"/>
        <v>0</v>
      </c>
      <c r="O386">
        <f t="shared" ref="O386:O449" si="124">IF($BF$5=TRUE,AL386*IF($BE$14=TRUE,VLOOKUP($D$13,$AD$1:$CV$577,8,FALSE),1))</f>
        <v>0</v>
      </c>
      <c r="P386">
        <f t="shared" si="115"/>
        <v>0</v>
      </c>
      <c r="Q386">
        <f t="shared" ref="Q386:Q449" si="125">IF($BF$6=TRUE,AN386*IF($BE$14=TRUE,VLOOKUP($D$13,$AD$1:$CV$577,10,FALSE),1))</f>
        <v>0</v>
      </c>
      <c r="R386">
        <f t="shared" si="116"/>
        <v>0</v>
      </c>
      <c r="S386">
        <f t="shared" ref="S386:S449" si="126">IF($BF$7=TRUE,AP386*IF($BE$14=TRUE,VLOOKUP($D$13,$AD$1:$CV$577,12,FALSE),1))</f>
        <v>5.2699999999999997E-2</v>
      </c>
      <c r="T386">
        <f t="shared" si="117"/>
        <v>0</v>
      </c>
      <c r="U386">
        <f t="shared" ref="U386:U449" si="127">IF($BF$8=TRUE,AR386*IF($BE$14=TRUE,VLOOKUP($D$13,$AD$1:$CV$577,14,FALSE),1))</f>
        <v>0.2218</v>
      </c>
      <c r="V386" t="b">
        <f t="shared" si="118"/>
        <v>0</v>
      </c>
      <c r="W386" t="b">
        <f t="shared" ref="W386:W449" si="128">IF($BF$9=TRUE,AT386*IF($BE$14=TRUE,VLOOKUP($D$13,$AD$1:$CV$577,16,FALSE),1))</f>
        <v>0</v>
      </c>
      <c r="X386">
        <f t="shared" si="119"/>
        <v>7.0000000298023002E-2</v>
      </c>
      <c r="Y386">
        <f t="shared" ref="Y386:Y449" si="129">IF($BF$10=TRUE,AV386*IF($BE$14=TRUE,VLOOKUP($D$13,$AD$1:$CV$577,18,FALSE),1))</f>
        <v>0.51999998092651001</v>
      </c>
      <c r="Z386" t="b">
        <f t="shared" si="120"/>
        <v>0</v>
      </c>
      <c r="AA386" t="b">
        <f t="shared" ref="AA386:AA449" si="130">IF($BF$11=TRUE,CV386*IF($BE$14=TRUE,VLOOKUP($D$13,$AD$1:$CV$577,20,FALSE),1))</f>
        <v>0</v>
      </c>
      <c r="AB386">
        <v>0</v>
      </c>
      <c r="AD386" s="1">
        <v>684</v>
      </c>
      <c r="AE386" t="e">
        <f>VLOOKUP($AD386,excitation!$A$1:$CV$577,MATCH(C$2,excitation!$A$1:$CV$1,0),0)</f>
        <v>#N/A</v>
      </c>
      <c r="AF386" t="e">
        <f>VLOOKUP($AD386,emission!$A$1:$CV$577,MATCH($C$2,emission!$A$1:$CV$1,0),0)</f>
        <v>#N/A</v>
      </c>
      <c r="AG386">
        <f>VLOOKUP($AD386,excitation!$A$1:$CV$577,MATCH(C$3,excitation!$A$1:$CV$1,0),0)</f>
        <v>0</v>
      </c>
      <c r="AH386">
        <f>VLOOKUP($AD386,emission!$A$1:$CV$577,MATCH($C$3,emission!$A$1:$CV$1,0),0)</f>
        <v>0</v>
      </c>
      <c r="AI386" t="e">
        <f>VLOOKUP($AD386,excitation!$A$1:$CV$577,MATCH(C$4,excitation!$A$1:$CV$1,0),0)</f>
        <v>#N/A</v>
      </c>
      <c r="AJ386" t="e">
        <f>VLOOKUP($AD386,emission!$A$1:$CV$577,MATCH($C$4,emission!$A$1:$CV$1,0),0)</f>
        <v>#N/A</v>
      </c>
      <c r="AK386">
        <f>VLOOKUP($AD386,excitation!$A$1:$CV$577,MATCH(C$5,excitation!$A$1:$CV$1,0),0)</f>
        <v>0</v>
      </c>
      <c r="AL386">
        <f>VLOOKUP($AD386,emission!$A$1:$CV$577,MATCH($C$5,emission!$A$1:$CV$1,0),0)</f>
        <v>0</v>
      </c>
      <c r="AM386">
        <f>VLOOKUP($AD386,excitation!$A$1:$CV$577,MATCH(C$6,excitation!$A$1:$CV$1,0),0)</f>
        <v>0</v>
      </c>
      <c r="AN386">
        <f>VLOOKUP($AD386,emission!$A$1:$CV$577,MATCH($C$6,emission!$A$1:$CV$1,0),0)</f>
        <v>0</v>
      </c>
      <c r="AO386">
        <f>VLOOKUP($AD386,excitation!$A$1:$CV$577,MATCH(C$7,excitation!$A$1:$CV$1,0),0)</f>
        <v>0</v>
      </c>
      <c r="AP386">
        <f>VLOOKUP($AD386,emission!$A$1:$CV$577,MATCH($C$7,emission!$A$1:$CV$1,0),0)</f>
        <v>5.2699999999999997E-2</v>
      </c>
      <c r="AQ386">
        <f>VLOOKUP($AD386,excitation!$A$1:$CV$577,MATCH(C$8,excitation!$A$1:$CV$1,0),0)</f>
        <v>0</v>
      </c>
      <c r="AR386">
        <f>VLOOKUP($AD386,emission!$A$1:$CV$577,MATCH($C$8,emission!$A$1:$CV$1,0),0)</f>
        <v>0.2218</v>
      </c>
      <c r="AS386" t="e">
        <f>VLOOKUP($AD386,excitation!$A$1:$CV$577,MATCH(C$9,excitation!$A$1:$CV$1,0),0)</f>
        <v>#N/A</v>
      </c>
      <c r="AT386" t="e">
        <f>VLOOKUP($AD386,emission!$A$1:$CV$577,MATCH($C$9,emission!$A$1:$CV$1,0),0)</f>
        <v>#N/A</v>
      </c>
      <c r="AU386">
        <f>VLOOKUP($AD386,excitation!$A$1:$CV$577,MATCH(C$10,excitation!$A$1:$CV$1,0),0)</f>
        <v>7.0000000298023002E-2</v>
      </c>
      <c r="AV386">
        <f>VLOOKUP($AD386,emission!$A$1:$CV$577,MATCH($C$10,emission!$A$1:$CV$1,0),0)</f>
        <v>0.51999998092651001</v>
      </c>
      <c r="AW386" t="e">
        <f>VLOOKUP($AD386,excitation!$A$1:$CV$577,MATCH(C$11,excitation!$A$1:$CV$1,0),0)</f>
        <v>#N/A</v>
      </c>
      <c r="AX386" t="e">
        <f>VLOOKUP($AD386,emission!$A$1:$CV$577,MATCH($C$11,emission!$A$1:$CV$1,0),0)</f>
        <v>#N/A</v>
      </c>
    </row>
    <row r="387" spans="7:50" x14ac:dyDescent="0.25">
      <c r="G387">
        <v>685</v>
      </c>
      <c r="H387" t="b">
        <f t="shared" ref="H387:H450" si="131">IF($BE$2=TRUE,AE387)</f>
        <v>0</v>
      </c>
      <c r="I387" t="b">
        <f t="shared" si="121"/>
        <v>0</v>
      </c>
      <c r="J387">
        <f t="shared" ref="J387:J450" si="132">IF($BE$3=TRUE,AG387)</f>
        <v>0</v>
      </c>
      <c r="K387">
        <f t="shared" si="122"/>
        <v>0</v>
      </c>
      <c r="L387" t="b">
        <f t="shared" ref="L387:L450" si="133">IF($BE$4=TRUE,AI387)</f>
        <v>0</v>
      </c>
      <c r="M387" t="b">
        <f t="shared" si="123"/>
        <v>0</v>
      </c>
      <c r="N387">
        <f t="shared" ref="N387:N450" si="134">IF($BE$5=TRUE,AK387)</f>
        <v>0</v>
      </c>
      <c r="O387">
        <f t="shared" si="124"/>
        <v>0</v>
      </c>
      <c r="P387">
        <f t="shared" ref="P387:P450" si="135">IF($BE$6=TRUE,AM387)</f>
        <v>0</v>
      </c>
      <c r="Q387">
        <f t="shared" si="125"/>
        <v>0</v>
      </c>
      <c r="R387">
        <f t="shared" ref="R387:R450" si="136">IF($BE$7=TRUE,AO387)</f>
        <v>0</v>
      </c>
      <c r="S387">
        <f t="shared" si="126"/>
        <v>4.9299999999999997E-2</v>
      </c>
      <c r="T387">
        <f t="shared" ref="T387:T450" si="137">IF($BE$8=TRUE,AQ387)</f>
        <v>0</v>
      </c>
      <c r="U387">
        <f t="shared" si="127"/>
        <v>0.2175</v>
      </c>
      <c r="V387" t="b">
        <f t="shared" ref="V387:V450" si="138">IF($BE$9=TRUE,AS387)</f>
        <v>0</v>
      </c>
      <c r="W387" t="b">
        <f t="shared" si="128"/>
        <v>0</v>
      </c>
      <c r="X387">
        <f t="shared" ref="X387:X450" si="139">IF($BE$10=TRUE,AU387)</f>
        <v>7.0000000298023002E-2</v>
      </c>
      <c r="Y387">
        <f t="shared" si="129"/>
        <v>0.47999998927116</v>
      </c>
      <c r="Z387" t="b">
        <f t="shared" ref="Z387:Z450" si="140">IF($BE$11=TRUE,AW387)</f>
        <v>0</v>
      </c>
      <c r="AA387" t="b">
        <f t="shared" si="130"/>
        <v>0</v>
      </c>
      <c r="AB387">
        <v>0</v>
      </c>
      <c r="AD387" s="1">
        <v>685</v>
      </c>
      <c r="AE387" t="e">
        <f>VLOOKUP($AD387,excitation!$A$1:$CV$577,MATCH(C$2,excitation!$A$1:$CV$1,0),0)</f>
        <v>#N/A</v>
      </c>
      <c r="AF387" t="e">
        <f>VLOOKUP($AD387,emission!$A$1:$CV$577,MATCH($C$2,emission!$A$1:$CV$1,0),0)</f>
        <v>#N/A</v>
      </c>
      <c r="AG387">
        <f>VLOOKUP($AD387,excitation!$A$1:$CV$577,MATCH(C$3,excitation!$A$1:$CV$1,0),0)</f>
        <v>0</v>
      </c>
      <c r="AH387">
        <f>VLOOKUP($AD387,emission!$A$1:$CV$577,MATCH($C$3,emission!$A$1:$CV$1,0),0)</f>
        <v>0</v>
      </c>
      <c r="AI387" t="e">
        <f>VLOOKUP($AD387,excitation!$A$1:$CV$577,MATCH(C$4,excitation!$A$1:$CV$1,0),0)</f>
        <v>#N/A</v>
      </c>
      <c r="AJ387" t="e">
        <f>VLOOKUP($AD387,emission!$A$1:$CV$577,MATCH($C$4,emission!$A$1:$CV$1,0),0)</f>
        <v>#N/A</v>
      </c>
      <c r="AK387">
        <f>VLOOKUP($AD387,excitation!$A$1:$CV$577,MATCH(C$5,excitation!$A$1:$CV$1,0),0)</f>
        <v>0</v>
      </c>
      <c r="AL387">
        <f>VLOOKUP($AD387,emission!$A$1:$CV$577,MATCH($C$5,emission!$A$1:$CV$1,0),0)</f>
        <v>0</v>
      </c>
      <c r="AM387">
        <f>VLOOKUP($AD387,excitation!$A$1:$CV$577,MATCH(C$6,excitation!$A$1:$CV$1,0),0)</f>
        <v>0</v>
      </c>
      <c r="AN387">
        <f>VLOOKUP($AD387,emission!$A$1:$CV$577,MATCH($C$6,emission!$A$1:$CV$1,0),0)</f>
        <v>0</v>
      </c>
      <c r="AO387">
        <f>VLOOKUP($AD387,excitation!$A$1:$CV$577,MATCH(C$7,excitation!$A$1:$CV$1,0),0)</f>
        <v>0</v>
      </c>
      <c r="AP387">
        <f>VLOOKUP($AD387,emission!$A$1:$CV$577,MATCH($C$7,emission!$A$1:$CV$1,0),0)</f>
        <v>4.9299999999999997E-2</v>
      </c>
      <c r="AQ387">
        <f>VLOOKUP($AD387,excitation!$A$1:$CV$577,MATCH(C$8,excitation!$A$1:$CV$1,0),0)</f>
        <v>0</v>
      </c>
      <c r="AR387">
        <f>VLOOKUP($AD387,emission!$A$1:$CV$577,MATCH($C$8,emission!$A$1:$CV$1,0),0)</f>
        <v>0.2175</v>
      </c>
      <c r="AS387" t="e">
        <f>VLOOKUP($AD387,excitation!$A$1:$CV$577,MATCH(C$9,excitation!$A$1:$CV$1,0),0)</f>
        <v>#N/A</v>
      </c>
      <c r="AT387" t="e">
        <f>VLOOKUP($AD387,emission!$A$1:$CV$577,MATCH($C$9,emission!$A$1:$CV$1,0),0)</f>
        <v>#N/A</v>
      </c>
      <c r="AU387">
        <f>VLOOKUP($AD387,excitation!$A$1:$CV$577,MATCH(C$10,excitation!$A$1:$CV$1,0),0)</f>
        <v>7.0000000298023002E-2</v>
      </c>
      <c r="AV387">
        <f>VLOOKUP($AD387,emission!$A$1:$CV$577,MATCH($C$10,emission!$A$1:$CV$1,0),0)</f>
        <v>0.47999998927116</v>
      </c>
      <c r="AW387" t="e">
        <f>VLOOKUP($AD387,excitation!$A$1:$CV$577,MATCH(C$11,excitation!$A$1:$CV$1,0),0)</f>
        <v>#N/A</v>
      </c>
      <c r="AX387" t="e">
        <f>VLOOKUP($AD387,emission!$A$1:$CV$577,MATCH($C$11,emission!$A$1:$CV$1,0),0)</f>
        <v>#N/A</v>
      </c>
    </row>
    <row r="388" spans="7:50" x14ac:dyDescent="0.25">
      <c r="G388">
        <v>686</v>
      </c>
      <c r="H388" t="b">
        <f t="shared" si="131"/>
        <v>0</v>
      </c>
      <c r="I388" t="b">
        <f t="shared" si="121"/>
        <v>0</v>
      </c>
      <c r="J388">
        <f t="shared" si="132"/>
        <v>0</v>
      </c>
      <c r="K388">
        <f t="shared" si="122"/>
        <v>0</v>
      </c>
      <c r="L388" t="b">
        <f t="shared" si="133"/>
        <v>0</v>
      </c>
      <c r="M388" t="b">
        <f t="shared" si="123"/>
        <v>0</v>
      </c>
      <c r="N388">
        <f t="shared" si="134"/>
        <v>0</v>
      </c>
      <c r="O388">
        <f t="shared" si="124"/>
        <v>0</v>
      </c>
      <c r="P388">
        <f t="shared" si="135"/>
        <v>0</v>
      </c>
      <c r="Q388">
        <f t="shared" si="125"/>
        <v>0</v>
      </c>
      <c r="R388">
        <f t="shared" si="136"/>
        <v>0</v>
      </c>
      <c r="S388">
        <f t="shared" si="126"/>
        <v>4.7199999999999999E-2</v>
      </c>
      <c r="T388">
        <f t="shared" si="137"/>
        <v>0</v>
      </c>
      <c r="U388">
        <f t="shared" si="127"/>
        <v>0.21260000000000001</v>
      </c>
      <c r="V388" t="b">
        <f t="shared" si="138"/>
        <v>0</v>
      </c>
      <c r="W388" t="b">
        <f t="shared" si="128"/>
        <v>0</v>
      </c>
      <c r="X388">
        <f t="shared" si="139"/>
        <v>5.9999998658895E-2</v>
      </c>
      <c r="Y388">
        <f t="shared" si="129"/>
        <v>0.44999998807906999</v>
      </c>
      <c r="Z388" t="b">
        <f t="shared" si="140"/>
        <v>0</v>
      </c>
      <c r="AA388" t="b">
        <f t="shared" si="130"/>
        <v>0</v>
      </c>
      <c r="AB388">
        <v>0</v>
      </c>
      <c r="AD388" s="1">
        <v>686</v>
      </c>
      <c r="AE388" t="e">
        <f>VLOOKUP($AD388,excitation!$A$1:$CV$577,MATCH(C$2,excitation!$A$1:$CV$1,0),0)</f>
        <v>#N/A</v>
      </c>
      <c r="AF388" t="e">
        <f>VLOOKUP($AD388,emission!$A$1:$CV$577,MATCH($C$2,emission!$A$1:$CV$1,0),0)</f>
        <v>#N/A</v>
      </c>
      <c r="AG388">
        <f>VLOOKUP($AD388,excitation!$A$1:$CV$577,MATCH(C$3,excitation!$A$1:$CV$1,0),0)</f>
        <v>0</v>
      </c>
      <c r="AH388">
        <f>VLOOKUP($AD388,emission!$A$1:$CV$577,MATCH($C$3,emission!$A$1:$CV$1,0),0)</f>
        <v>0</v>
      </c>
      <c r="AI388" t="e">
        <f>VLOOKUP($AD388,excitation!$A$1:$CV$577,MATCH(C$4,excitation!$A$1:$CV$1,0),0)</f>
        <v>#N/A</v>
      </c>
      <c r="AJ388" t="e">
        <f>VLOOKUP($AD388,emission!$A$1:$CV$577,MATCH($C$4,emission!$A$1:$CV$1,0),0)</f>
        <v>#N/A</v>
      </c>
      <c r="AK388">
        <f>VLOOKUP($AD388,excitation!$A$1:$CV$577,MATCH(C$5,excitation!$A$1:$CV$1,0),0)</f>
        <v>0</v>
      </c>
      <c r="AL388">
        <f>VLOOKUP($AD388,emission!$A$1:$CV$577,MATCH($C$5,emission!$A$1:$CV$1,0),0)</f>
        <v>0</v>
      </c>
      <c r="AM388">
        <f>VLOOKUP($AD388,excitation!$A$1:$CV$577,MATCH(C$6,excitation!$A$1:$CV$1,0),0)</f>
        <v>0</v>
      </c>
      <c r="AN388">
        <f>VLOOKUP($AD388,emission!$A$1:$CV$577,MATCH($C$6,emission!$A$1:$CV$1,0),0)</f>
        <v>0</v>
      </c>
      <c r="AO388">
        <f>VLOOKUP($AD388,excitation!$A$1:$CV$577,MATCH(C$7,excitation!$A$1:$CV$1,0),0)</f>
        <v>0</v>
      </c>
      <c r="AP388">
        <f>VLOOKUP($AD388,emission!$A$1:$CV$577,MATCH($C$7,emission!$A$1:$CV$1,0),0)</f>
        <v>4.7199999999999999E-2</v>
      </c>
      <c r="AQ388">
        <f>VLOOKUP($AD388,excitation!$A$1:$CV$577,MATCH(C$8,excitation!$A$1:$CV$1,0),0)</f>
        <v>0</v>
      </c>
      <c r="AR388">
        <f>VLOOKUP($AD388,emission!$A$1:$CV$577,MATCH($C$8,emission!$A$1:$CV$1,0),0)</f>
        <v>0.21260000000000001</v>
      </c>
      <c r="AS388" t="e">
        <f>VLOOKUP($AD388,excitation!$A$1:$CV$577,MATCH(C$9,excitation!$A$1:$CV$1,0),0)</f>
        <v>#N/A</v>
      </c>
      <c r="AT388" t="e">
        <f>VLOOKUP($AD388,emission!$A$1:$CV$577,MATCH($C$9,emission!$A$1:$CV$1,0),0)</f>
        <v>#N/A</v>
      </c>
      <c r="AU388">
        <f>VLOOKUP($AD388,excitation!$A$1:$CV$577,MATCH(C$10,excitation!$A$1:$CV$1,0),0)</f>
        <v>5.9999998658895E-2</v>
      </c>
      <c r="AV388">
        <f>VLOOKUP($AD388,emission!$A$1:$CV$577,MATCH($C$10,emission!$A$1:$CV$1,0),0)</f>
        <v>0.44999998807906999</v>
      </c>
      <c r="AW388" t="e">
        <f>VLOOKUP($AD388,excitation!$A$1:$CV$577,MATCH(C$11,excitation!$A$1:$CV$1,0),0)</f>
        <v>#N/A</v>
      </c>
      <c r="AX388" t="e">
        <f>VLOOKUP($AD388,emission!$A$1:$CV$577,MATCH($C$11,emission!$A$1:$CV$1,0),0)</f>
        <v>#N/A</v>
      </c>
    </row>
    <row r="389" spans="7:50" x14ac:dyDescent="0.25">
      <c r="G389">
        <v>687</v>
      </c>
      <c r="H389" t="b">
        <f t="shared" si="131"/>
        <v>0</v>
      </c>
      <c r="I389" t="b">
        <f t="shared" si="121"/>
        <v>0</v>
      </c>
      <c r="J389">
        <f t="shared" si="132"/>
        <v>0</v>
      </c>
      <c r="K389">
        <f t="shared" si="122"/>
        <v>0</v>
      </c>
      <c r="L389" t="b">
        <f t="shared" si="133"/>
        <v>0</v>
      </c>
      <c r="M389" t="b">
        <f t="shared" si="123"/>
        <v>0</v>
      </c>
      <c r="N389">
        <f t="shared" si="134"/>
        <v>0</v>
      </c>
      <c r="O389">
        <f t="shared" si="124"/>
        <v>0</v>
      </c>
      <c r="P389">
        <f t="shared" si="135"/>
        <v>0</v>
      </c>
      <c r="Q389">
        <f t="shared" si="125"/>
        <v>0</v>
      </c>
      <c r="R389">
        <f t="shared" si="136"/>
        <v>0</v>
      </c>
      <c r="S389">
        <f t="shared" si="126"/>
        <v>4.6699999999999998E-2</v>
      </c>
      <c r="T389">
        <f t="shared" si="137"/>
        <v>0</v>
      </c>
      <c r="U389">
        <f t="shared" si="127"/>
        <v>0.20660000000000001</v>
      </c>
      <c r="V389" t="b">
        <f t="shared" si="138"/>
        <v>0</v>
      </c>
      <c r="W389" t="b">
        <f t="shared" si="128"/>
        <v>0</v>
      </c>
      <c r="X389">
        <f t="shared" si="139"/>
        <v>5.0000000745057997E-2</v>
      </c>
      <c r="Y389">
        <f t="shared" si="129"/>
        <v>0.41999998688697998</v>
      </c>
      <c r="Z389" t="b">
        <f t="shared" si="140"/>
        <v>0</v>
      </c>
      <c r="AA389" t="b">
        <f t="shared" si="130"/>
        <v>0</v>
      </c>
      <c r="AB389">
        <v>0</v>
      </c>
      <c r="AD389" s="1">
        <v>687</v>
      </c>
      <c r="AE389" t="e">
        <f>VLOOKUP($AD389,excitation!$A$1:$CV$577,MATCH(C$2,excitation!$A$1:$CV$1,0),0)</f>
        <v>#N/A</v>
      </c>
      <c r="AF389" t="e">
        <f>VLOOKUP($AD389,emission!$A$1:$CV$577,MATCH($C$2,emission!$A$1:$CV$1,0),0)</f>
        <v>#N/A</v>
      </c>
      <c r="AG389">
        <f>VLOOKUP($AD389,excitation!$A$1:$CV$577,MATCH(C$3,excitation!$A$1:$CV$1,0),0)</f>
        <v>0</v>
      </c>
      <c r="AH389">
        <f>VLOOKUP($AD389,emission!$A$1:$CV$577,MATCH($C$3,emission!$A$1:$CV$1,0),0)</f>
        <v>0</v>
      </c>
      <c r="AI389" t="e">
        <f>VLOOKUP($AD389,excitation!$A$1:$CV$577,MATCH(C$4,excitation!$A$1:$CV$1,0),0)</f>
        <v>#N/A</v>
      </c>
      <c r="AJ389" t="e">
        <f>VLOOKUP($AD389,emission!$A$1:$CV$577,MATCH($C$4,emission!$A$1:$CV$1,0),0)</f>
        <v>#N/A</v>
      </c>
      <c r="AK389">
        <f>VLOOKUP($AD389,excitation!$A$1:$CV$577,MATCH(C$5,excitation!$A$1:$CV$1,0),0)</f>
        <v>0</v>
      </c>
      <c r="AL389">
        <f>VLOOKUP($AD389,emission!$A$1:$CV$577,MATCH($C$5,emission!$A$1:$CV$1,0),0)</f>
        <v>0</v>
      </c>
      <c r="AM389">
        <f>VLOOKUP($AD389,excitation!$A$1:$CV$577,MATCH(C$6,excitation!$A$1:$CV$1,0),0)</f>
        <v>0</v>
      </c>
      <c r="AN389">
        <f>VLOOKUP($AD389,emission!$A$1:$CV$577,MATCH($C$6,emission!$A$1:$CV$1,0),0)</f>
        <v>0</v>
      </c>
      <c r="AO389">
        <f>VLOOKUP($AD389,excitation!$A$1:$CV$577,MATCH(C$7,excitation!$A$1:$CV$1,0),0)</f>
        <v>0</v>
      </c>
      <c r="AP389">
        <f>VLOOKUP($AD389,emission!$A$1:$CV$577,MATCH($C$7,emission!$A$1:$CV$1,0),0)</f>
        <v>4.6699999999999998E-2</v>
      </c>
      <c r="AQ389">
        <f>VLOOKUP($AD389,excitation!$A$1:$CV$577,MATCH(C$8,excitation!$A$1:$CV$1,0),0)</f>
        <v>0</v>
      </c>
      <c r="AR389">
        <f>VLOOKUP($AD389,emission!$A$1:$CV$577,MATCH($C$8,emission!$A$1:$CV$1,0),0)</f>
        <v>0.20660000000000001</v>
      </c>
      <c r="AS389" t="e">
        <f>VLOOKUP($AD389,excitation!$A$1:$CV$577,MATCH(C$9,excitation!$A$1:$CV$1,0),0)</f>
        <v>#N/A</v>
      </c>
      <c r="AT389" t="e">
        <f>VLOOKUP($AD389,emission!$A$1:$CV$577,MATCH($C$9,emission!$A$1:$CV$1,0),0)</f>
        <v>#N/A</v>
      </c>
      <c r="AU389">
        <f>VLOOKUP($AD389,excitation!$A$1:$CV$577,MATCH(C$10,excitation!$A$1:$CV$1,0),0)</f>
        <v>5.0000000745057997E-2</v>
      </c>
      <c r="AV389">
        <f>VLOOKUP($AD389,emission!$A$1:$CV$577,MATCH($C$10,emission!$A$1:$CV$1,0),0)</f>
        <v>0.41999998688697998</v>
      </c>
      <c r="AW389" t="e">
        <f>VLOOKUP($AD389,excitation!$A$1:$CV$577,MATCH(C$11,excitation!$A$1:$CV$1,0),0)</f>
        <v>#N/A</v>
      </c>
      <c r="AX389" t="e">
        <f>VLOOKUP($AD389,emission!$A$1:$CV$577,MATCH($C$11,emission!$A$1:$CV$1,0),0)</f>
        <v>#N/A</v>
      </c>
    </row>
    <row r="390" spans="7:50" x14ac:dyDescent="0.25">
      <c r="G390">
        <v>688</v>
      </c>
      <c r="H390" t="b">
        <f t="shared" si="131"/>
        <v>0</v>
      </c>
      <c r="I390" t="b">
        <f t="shared" si="121"/>
        <v>0</v>
      </c>
      <c r="J390">
        <f t="shared" si="132"/>
        <v>0</v>
      </c>
      <c r="K390">
        <f t="shared" si="122"/>
        <v>0</v>
      </c>
      <c r="L390" t="b">
        <f t="shared" si="133"/>
        <v>0</v>
      </c>
      <c r="M390" t="b">
        <f t="shared" si="123"/>
        <v>0</v>
      </c>
      <c r="N390">
        <f t="shared" si="134"/>
        <v>0</v>
      </c>
      <c r="O390">
        <f t="shared" si="124"/>
        <v>0</v>
      </c>
      <c r="P390">
        <f t="shared" si="135"/>
        <v>0</v>
      </c>
      <c r="Q390">
        <f t="shared" si="125"/>
        <v>0</v>
      </c>
      <c r="R390">
        <f t="shared" si="136"/>
        <v>0</v>
      </c>
      <c r="S390">
        <f t="shared" si="126"/>
        <v>4.3999999999999997E-2</v>
      </c>
      <c r="T390">
        <f t="shared" si="137"/>
        <v>0</v>
      </c>
      <c r="U390">
        <f t="shared" si="127"/>
        <v>0.2011</v>
      </c>
      <c r="V390" t="b">
        <f t="shared" si="138"/>
        <v>0</v>
      </c>
      <c r="W390" t="b">
        <f t="shared" si="128"/>
        <v>0</v>
      </c>
      <c r="X390">
        <f t="shared" si="139"/>
        <v>5.0000000745057997E-2</v>
      </c>
      <c r="Y390">
        <f t="shared" si="129"/>
        <v>0.38999998569488997</v>
      </c>
      <c r="Z390" t="b">
        <f t="shared" si="140"/>
        <v>0</v>
      </c>
      <c r="AA390" t="b">
        <f t="shared" si="130"/>
        <v>0</v>
      </c>
      <c r="AB390">
        <v>0</v>
      </c>
      <c r="AD390" s="1">
        <v>688</v>
      </c>
      <c r="AE390" t="e">
        <f>VLOOKUP($AD390,excitation!$A$1:$CV$577,MATCH(C$2,excitation!$A$1:$CV$1,0),0)</f>
        <v>#N/A</v>
      </c>
      <c r="AF390" t="e">
        <f>VLOOKUP($AD390,emission!$A$1:$CV$577,MATCH($C$2,emission!$A$1:$CV$1,0),0)</f>
        <v>#N/A</v>
      </c>
      <c r="AG390">
        <f>VLOOKUP($AD390,excitation!$A$1:$CV$577,MATCH(C$3,excitation!$A$1:$CV$1,0),0)</f>
        <v>0</v>
      </c>
      <c r="AH390">
        <f>VLOOKUP($AD390,emission!$A$1:$CV$577,MATCH($C$3,emission!$A$1:$CV$1,0),0)</f>
        <v>0</v>
      </c>
      <c r="AI390" t="e">
        <f>VLOOKUP($AD390,excitation!$A$1:$CV$577,MATCH(C$4,excitation!$A$1:$CV$1,0),0)</f>
        <v>#N/A</v>
      </c>
      <c r="AJ390" t="e">
        <f>VLOOKUP($AD390,emission!$A$1:$CV$577,MATCH($C$4,emission!$A$1:$CV$1,0),0)</f>
        <v>#N/A</v>
      </c>
      <c r="AK390">
        <f>VLOOKUP($AD390,excitation!$A$1:$CV$577,MATCH(C$5,excitation!$A$1:$CV$1,0),0)</f>
        <v>0</v>
      </c>
      <c r="AL390">
        <f>VLOOKUP($AD390,emission!$A$1:$CV$577,MATCH($C$5,emission!$A$1:$CV$1,0),0)</f>
        <v>0</v>
      </c>
      <c r="AM390">
        <f>VLOOKUP($AD390,excitation!$A$1:$CV$577,MATCH(C$6,excitation!$A$1:$CV$1,0),0)</f>
        <v>0</v>
      </c>
      <c r="AN390">
        <f>VLOOKUP($AD390,emission!$A$1:$CV$577,MATCH($C$6,emission!$A$1:$CV$1,0),0)</f>
        <v>0</v>
      </c>
      <c r="AO390">
        <f>VLOOKUP($AD390,excitation!$A$1:$CV$577,MATCH(C$7,excitation!$A$1:$CV$1,0),0)</f>
        <v>0</v>
      </c>
      <c r="AP390">
        <f>VLOOKUP($AD390,emission!$A$1:$CV$577,MATCH($C$7,emission!$A$1:$CV$1,0),0)</f>
        <v>4.3999999999999997E-2</v>
      </c>
      <c r="AQ390">
        <f>VLOOKUP($AD390,excitation!$A$1:$CV$577,MATCH(C$8,excitation!$A$1:$CV$1,0),0)</f>
        <v>0</v>
      </c>
      <c r="AR390">
        <f>VLOOKUP($AD390,emission!$A$1:$CV$577,MATCH($C$8,emission!$A$1:$CV$1,0),0)</f>
        <v>0.2011</v>
      </c>
      <c r="AS390" t="e">
        <f>VLOOKUP($AD390,excitation!$A$1:$CV$577,MATCH(C$9,excitation!$A$1:$CV$1,0),0)</f>
        <v>#N/A</v>
      </c>
      <c r="AT390" t="e">
        <f>VLOOKUP($AD390,emission!$A$1:$CV$577,MATCH($C$9,emission!$A$1:$CV$1,0),0)</f>
        <v>#N/A</v>
      </c>
      <c r="AU390">
        <f>VLOOKUP($AD390,excitation!$A$1:$CV$577,MATCH(C$10,excitation!$A$1:$CV$1,0),0)</f>
        <v>5.0000000745057997E-2</v>
      </c>
      <c r="AV390">
        <f>VLOOKUP($AD390,emission!$A$1:$CV$577,MATCH($C$10,emission!$A$1:$CV$1,0),0)</f>
        <v>0.38999998569488997</v>
      </c>
      <c r="AW390" t="e">
        <f>VLOOKUP($AD390,excitation!$A$1:$CV$577,MATCH(C$11,excitation!$A$1:$CV$1,0),0)</f>
        <v>#N/A</v>
      </c>
      <c r="AX390" t="e">
        <f>VLOOKUP($AD390,emission!$A$1:$CV$577,MATCH($C$11,emission!$A$1:$CV$1,0),0)</f>
        <v>#N/A</v>
      </c>
    </row>
    <row r="391" spans="7:50" x14ac:dyDescent="0.25">
      <c r="G391">
        <v>689</v>
      </c>
      <c r="H391" t="b">
        <f t="shared" si="131"/>
        <v>0</v>
      </c>
      <c r="I391" t="b">
        <f t="shared" si="121"/>
        <v>0</v>
      </c>
      <c r="J391">
        <f t="shared" si="132"/>
        <v>0</v>
      </c>
      <c r="K391">
        <f t="shared" si="122"/>
        <v>0</v>
      </c>
      <c r="L391" t="b">
        <f t="shared" si="133"/>
        <v>0</v>
      </c>
      <c r="M391" t="b">
        <f t="shared" si="123"/>
        <v>0</v>
      </c>
      <c r="N391">
        <f t="shared" si="134"/>
        <v>0</v>
      </c>
      <c r="O391">
        <f t="shared" si="124"/>
        <v>0</v>
      </c>
      <c r="P391">
        <f t="shared" si="135"/>
        <v>0</v>
      </c>
      <c r="Q391">
        <f t="shared" si="125"/>
        <v>0</v>
      </c>
      <c r="R391">
        <f t="shared" si="136"/>
        <v>0</v>
      </c>
      <c r="S391">
        <f t="shared" si="126"/>
        <v>4.3200000000000002E-2</v>
      </c>
      <c r="T391">
        <f t="shared" si="137"/>
        <v>0</v>
      </c>
      <c r="U391">
        <f t="shared" si="127"/>
        <v>0.19689999999999999</v>
      </c>
      <c r="V391" t="b">
        <f t="shared" si="138"/>
        <v>0</v>
      </c>
      <c r="W391" t="b">
        <f t="shared" si="128"/>
        <v>0</v>
      </c>
      <c r="X391">
        <f t="shared" si="139"/>
        <v>3.9999999105930002E-2</v>
      </c>
      <c r="Y391">
        <f t="shared" si="129"/>
        <v>0.36000001430511003</v>
      </c>
      <c r="Z391" t="b">
        <f t="shared" si="140"/>
        <v>0</v>
      </c>
      <c r="AA391" t="b">
        <f t="shared" si="130"/>
        <v>0</v>
      </c>
      <c r="AB391">
        <v>0</v>
      </c>
      <c r="AD391" s="1">
        <v>689</v>
      </c>
      <c r="AE391" t="e">
        <f>VLOOKUP($AD391,excitation!$A$1:$CV$577,MATCH(C$2,excitation!$A$1:$CV$1,0),0)</f>
        <v>#N/A</v>
      </c>
      <c r="AF391" t="e">
        <f>VLOOKUP($AD391,emission!$A$1:$CV$577,MATCH($C$2,emission!$A$1:$CV$1,0),0)</f>
        <v>#N/A</v>
      </c>
      <c r="AG391">
        <f>VLOOKUP($AD391,excitation!$A$1:$CV$577,MATCH(C$3,excitation!$A$1:$CV$1,0),0)</f>
        <v>0</v>
      </c>
      <c r="AH391">
        <f>VLOOKUP($AD391,emission!$A$1:$CV$577,MATCH($C$3,emission!$A$1:$CV$1,0),0)</f>
        <v>0</v>
      </c>
      <c r="AI391" t="e">
        <f>VLOOKUP($AD391,excitation!$A$1:$CV$577,MATCH(C$4,excitation!$A$1:$CV$1,0),0)</f>
        <v>#N/A</v>
      </c>
      <c r="AJ391" t="e">
        <f>VLOOKUP($AD391,emission!$A$1:$CV$577,MATCH($C$4,emission!$A$1:$CV$1,0),0)</f>
        <v>#N/A</v>
      </c>
      <c r="AK391">
        <f>VLOOKUP($AD391,excitation!$A$1:$CV$577,MATCH(C$5,excitation!$A$1:$CV$1,0),0)</f>
        <v>0</v>
      </c>
      <c r="AL391">
        <f>VLOOKUP($AD391,emission!$A$1:$CV$577,MATCH($C$5,emission!$A$1:$CV$1,0),0)</f>
        <v>0</v>
      </c>
      <c r="AM391">
        <f>VLOOKUP($AD391,excitation!$A$1:$CV$577,MATCH(C$6,excitation!$A$1:$CV$1,0),0)</f>
        <v>0</v>
      </c>
      <c r="AN391">
        <f>VLOOKUP($AD391,emission!$A$1:$CV$577,MATCH($C$6,emission!$A$1:$CV$1,0),0)</f>
        <v>0</v>
      </c>
      <c r="AO391">
        <f>VLOOKUP($AD391,excitation!$A$1:$CV$577,MATCH(C$7,excitation!$A$1:$CV$1,0),0)</f>
        <v>0</v>
      </c>
      <c r="AP391">
        <f>VLOOKUP($AD391,emission!$A$1:$CV$577,MATCH($C$7,emission!$A$1:$CV$1,0),0)</f>
        <v>4.3200000000000002E-2</v>
      </c>
      <c r="AQ391">
        <f>VLOOKUP($AD391,excitation!$A$1:$CV$577,MATCH(C$8,excitation!$A$1:$CV$1,0),0)</f>
        <v>0</v>
      </c>
      <c r="AR391">
        <f>VLOOKUP($AD391,emission!$A$1:$CV$577,MATCH($C$8,emission!$A$1:$CV$1,0),0)</f>
        <v>0.19689999999999999</v>
      </c>
      <c r="AS391" t="e">
        <f>VLOOKUP($AD391,excitation!$A$1:$CV$577,MATCH(C$9,excitation!$A$1:$CV$1,0),0)</f>
        <v>#N/A</v>
      </c>
      <c r="AT391" t="e">
        <f>VLOOKUP($AD391,emission!$A$1:$CV$577,MATCH($C$9,emission!$A$1:$CV$1,0),0)</f>
        <v>#N/A</v>
      </c>
      <c r="AU391">
        <f>VLOOKUP($AD391,excitation!$A$1:$CV$577,MATCH(C$10,excitation!$A$1:$CV$1,0),0)</f>
        <v>3.9999999105930002E-2</v>
      </c>
      <c r="AV391">
        <f>VLOOKUP($AD391,emission!$A$1:$CV$577,MATCH($C$10,emission!$A$1:$CV$1,0),0)</f>
        <v>0.36000001430511003</v>
      </c>
      <c r="AW391" t="e">
        <f>VLOOKUP($AD391,excitation!$A$1:$CV$577,MATCH(C$11,excitation!$A$1:$CV$1,0),0)</f>
        <v>#N/A</v>
      </c>
      <c r="AX391" t="e">
        <f>VLOOKUP($AD391,emission!$A$1:$CV$577,MATCH($C$11,emission!$A$1:$CV$1,0),0)</f>
        <v>#N/A</v>
      </c>
    </row>
    <row r="392" spans="7:50" x14ac:dyDescent="0.25">
      <c r="G392">
        <v>690</v>
      </c>
      <c r="H392" t="b">
        <f t="shared" si="131"/>
        <v>0</v>
      </c>
      <c r="I392" t="b">
        <f t="shared" si="121"/>
        <v>0</v>
      </c>
      <c r="J392">
        <f t="shared" si="132"/>
        <v>0</v>
      </c>
      <c r="K392">
        <f t="shared" si="122"/>
        <v>0</v>
      </c>
      <c r="L392" t="b">
        <f t="shared" si="133"/>
        <v>0</v>
      </c>
      <c r="M392" t="b">
        <f t="shared" si="123"/>
        <v>0</v>
      </c>
      <c r="N392">
        <f t="shared" si="134"/>
        <v>0</v>
      </c>
      <c r="O392">
        <f t="shared" si="124"/>
        <v>0</v>
      </c>
      <c r="P392">
        <f t="shared" si="135"/>
        <v>0</v>
      </c>
      <c r="Q392">
        <f t="shared" si="125"/>
        <v>0</v>
      </c>
      <c r="R392">
        <f t="shared" si="136"/>
        <v>0</v>
      </c>
      <c r="S392">
        <f t="shared" si="126"/>
        <v>4.1500000000000002E-2</v>
      </c>
      <c r="T392">
        <f t="shared" si="137"/>
        <v>0</v>
      </c>
      <c r="U392">
        <f t="shared" si="127"/>
        <v>0.19320000000000001</v>
      </c>
      <c r="V392" t="b">
        <f t="shared" si="138"/>
        <v>0</v>
      </c>
      <c r="W392" t="b">
        <f t="shared" si="128"/>
        <v>0</v>
      </c>
      <c r="X392">
        <f t="shared" si="139"/>
        <v>3.9999999105930002E-2</v>
      </c>
      <c r="Y392">
        <f t="shared" si="129"/>
        <v>0.33000001311302002</v>
      </c>
      <c r="Z392" t="b">
        <f t="shared" si="140"/>
        <v>0</v>
      </c>
      <c r="AA392" t="b">
        <f t="shared" si="130"/>
        <v>0</v>
      </c>
      <c r="AB392">
        <v>0</v>
      </c>
      <c r="AD392" s="1">
        <v>690</v>
      </c>
      <c r="AE392" t="e">
        <f>VLOOKUP($AD392,excitation!$A$1:$CV$577,MATCH(C$2,excitation!$A$1:$CV$1,0),0)</f>
        <v>#N/A</v>
      </c>
      <c r="AF392" t="e">
        <f>VLOOKUP($AD392,emission!$A$1:$CV$577,MATCH($C$2,emission!$A$1:$CV$1,0),0)</f>
        <v>#N/A</v>
      </c>
      <c r="AG392">
        <f>VLOOKUP($AD392,excitation!$A$1:$CV$577,MATCH(C$3,excitation!$A$1:$CV$1,0),0)</f>
        <v>0</v>
      </c>
      <c r="AH392">
        <f>VLOOKUP($AD392,emission!$A$1:$CV$577,MATCH($C$3,emission!$A$1:$CV$1,0),0)</f>
        <v>0</v>
      </c>
      <c r="AI392" t="e">
        <f>VLOOKUP($AD392,excitation!$A$1:$CV$577,MATCH(C$4,excitation!$A$1:$CV$1,0),0)</f>
        <v>#N/A</v>
      </c>
      <c r="AJ392" t="e">
        <f>VLOOKUP($AD392,emission!$A$1:$CV$577,MATCH($C$4,emission!$A$1:$CV$1,0),0)</f>
        <v>#N/A</v>
      </c>
      <c r="AK392">
        <f>VLOOKUP($AD392,excitation!$A$1:$CV$577,MATCH(C$5,excitation!$A$1:$CV$1,0),0)</f>
        <v>0</v>
      </c>
      <c r="AL392">
        <f>VLOOKUP($AD392,emission!$A$1:$CV$577,MATCH($C$5,emission!$A$1:$CV$1,0),0)</f>
        <v>0</v>
      </c>
      <c r="AM392">
        <f>VLOOKUP($AD392,excitation!$A$1:$CV$577,MATCH(C$6,excitation!$A$1:$CV$1,0),0)</f>
        <v>0</v>
      </c>
      <c r="AN392">
        <f>VLOOKUP($AD392,emission!$A$1:$CV$577,MATCH($C$6,emission!$A$1:$CV$1,0),0)</f>
        <v>0</v>
      </c>
      <c r="AO392">
        <f>VLOOKUP($AD392,excitation!$A$1:$CV$577,MATCH(C$7,excitation!$A$1:$CV$1,0),0)</f>
        <v>0</v>
      </c>
      <c r="AP392">
        <f>VLOOKUP($AD392,emission!$A$1:$CV$577,MATCH($C$7,emission!$A$1:$CV$1,0),0)</f>
        <v>4.1500000000000002E-2</v>
      </c>
      <c r="AQ392">
        <f>VLOOKUP($AD392,excitation!$A$1:$CV$577,MATCH(C$8,excitation!$A$1:$CV$1,0),0)</f>
        <v>0</v>
      </c>
      <c r="AR392">
        <f>VLOOKUP($AD392,emission!$A$1:$CV$577,MATCH($C$8,emission!$A$1:$CV$1,0),0)</f>
        <v>0.19320000000000001</v>
      </c>
      <c r="AS392" t="e">
        <f>VLOOKUP($AD392,excitation!$A$1:$CV$577,MATCH(C$9,excitation!$A$1:$CV$1,0),0)</f>
        <v>#N/A</v>
      </c>
      <c r="AT392" t="e">
        <f>VLOOKUP($AD392,emission!$A$1:$CV$577,MATCH($C$9,emission!$A$1:$CV$1,0),0)</f>
        <v>#N/A</v>
      </c>
      <c r="AU392">
        <f>VLOOKUP($AD392,excitation!$A$1:$CV$577,MATCH(C$10,excitation!$A$1:$CV$1,0),0)</f>
        <v>3.9999999105930002E-2</v>
      </c>
      <c r="AV392">
        <f>VLOOKUP($AD392,emission!$A$1:$CV$577,MATCH($C$10,emission!$A$1:$CV$1,0),0)</f>
        <v>0.33000001311302002</v>
      </c>
      <c r="AW392" t="e">
        <f>VLOOKUP($AD392,excitation!$A$1:$CV$577,MATCH(C$11,excitation!$A$1:$CV$1,0),0)</f>
        <v>#N/A</v>
      </c>
      <c r="AX392" t="e">
        <f>VLOOKUP($AD392,emission!$A$1:$CV$577,MATCH($C$11,emission!$A$1:$CV$1,0),0)</f>
        <v>#N/A</v>
      </c>
    </row>
    <row r="393" spans="7:50" x14ac:dyDescent="0.25">
      <c r="G393">
        <v>691</v>
      </c>
      <c r="H393" t="b">
        <f t="shared" si="131"/>
        <v>0</v>
      </c>
      <c r="I393" t="b">
        <f t="shared" si="121"/>
        <v>0</v>
      </c>
      <c r="J393">
        <f t="shared" si="132"/>
        <v>0</v>
      </c>
      <c r="K393">
        <f t="shared" si="122"/>
        <v>0</v>
      </c>
      <c r="L393" t="b">
        <f t="shared" si="133"/>
        <v>0</v>
      </c>
      <c r="M393" t="b">
        <f t="shared" si="123"/>
        <v>0</v>
      </c>
      <c r="N393">
        <f t="shared" si="134"/>
        <v>0</v>
      </c>
      <c r="O393">
        <f t="shared" si="124"/>
        <v>0</v>
      </c>
      <c r="P393">
        <f t="shared" si="135"/>
        <v>0</v>
      </c>
      <c r="Q393">
        <f t="shared" si="125"/>
        <v>0</v>
      </c>
      <c r="R393">
        <f t="shared" si="136"/>
        <v>0</v>
      </c>
      <c r="S393">
        <f t="shared" si="126"/>
        <v>3.8399999999999997E-2</v>
      </c>
      <c r="T393">
        <f t="shared" si="137"/>
        <v>0</v>
      </c>
      <c r="U393">
        <f t="shared" si="127"/>
        <v>0.18729999999999999</v>
      </c>
      <c r="V393" t="b">
        <f t="shared" si="138"/>
        <v>0</v>
      </c>
      <c r="W393" t="b">
        <f t="shared" si="128"/>
        <v>0</v>
      </c>
      <c r="X393">
        <f t="shared" si="139"/>
        <v>2.9999999329448E-2</v>
      </c>
      <c r="Y393">
        <f t="shared" si="129"/>
        <v>0.31000000238419001</v>
      </c>
      <c r="Z393" t="b">
        <f t="shared" si="140"/>
        <v>0</v>
      </c>
      <c r="AA393" t="b">
        <f t="shared" si="130"/>
        <v>0</v>
      </c>
      <c r="AB393">
        <v>0</v>
      </c>
      <c r="AD393" s="1">
        <v>691</v>
      </c>
      <c r="AE393" t="e">
        <f>VLOOKUP($AD393,excitation!$A$1:$CV$577,MATCH(C$2,excitation!$A$1:$CV$1,0),0)</f>
        <v>#N/A</v>
      </c>
      <c r="AF393" t="e">
        <f>VLOOKUP($AD393,emission!$A$1:$CV$577,MATCH($C$2,emission!$A$1:$CV$1,0),0)</f>
        <v>#N/A</v>
      </c>
      <c r="AG393">
        <f>VLOOKUP($AD393,excitation!$A$1:$CV$577,MATCH(C$3,excitation!$A$1:$CV$1,0),0)</f>
        <v>0</v>
      </c>
      <c r="AH393">
        <f>VLOOKUP($AD393,emission!$A$1:$CV$577,MATCH($C$3,emission!$A$1:$CV$1,0),0)</f>
        <v>0</v>
      </c>
      <c r="AI393" t="e">
        <f>VLOOKUP($AD393,excitation!$A$1:$CV$577,MATCH(C$4,excitation!$A$1:$CV$1,0),0)</f>
        <v>#N/A</v>
      </c>
      <c r="AJ393" t="e">
        <f>VLOOKUP($AD393,emission!$A$1:$CV$577,MATCH($C$4,emission!$A$1:$CV$1,0),0)</f>
        <v>#N/A</v>
      </c>
      <c r="AK393">
        <f>VLOOKUP($AD393,excitation!$A$1:$CV$577,MATCH(C$5,excitation!$A$1:$CV$1,0),0)</f>
        <v>0</v>
      </c>
      <c r="AL393">
        <f>VLOOKUP($AD393,emission!$A$1:$CV$577,MATCH($C$5,emission!$A$1:$CV$1,0),0)</f>
        <v>0</v>
      </c>
      <c r="AM393">
        <f>VLOOKUP($AD393,excitation!$A$1:$CV$577,MATCH(C$6,excitation!$A$1:$CV$1,0),0)</f>
        <v>0</v>
      </c>
      <c r="AN393">
        <f>VLOOKUP($AD393,emission!$A$1:$CV$577,MATCH($C$6,emission!$A$1:$CV$1,0),0)</f>
        <v>0</v>
      </c>
      <c r="AO393">
        <f>VLOOKUP($AD393,excitation!$A$1:$CV$577,MATCH(C$7,excitation!$A$1:$CV$1,0),0)</f>
        <v>0</v>
      </c>
      <c r="AP393">
        <f>VLOOKUP($AD393,emission!$A$1:$CV$577,MATCH($C$7,emission!$A$1:$CV$1,0),0)</f>
        <v>3.8399999999999997E-2</v>
      </c>
      <c r="AQ393">
        <f>VLOOKUP($AD393,excitation!$A$1:$CV$577,MATCH(C$8,excitation!$A$1:$CV$1,0),0)</f>
        <v>0</v>
      </c>
      <c r="AR393">
        <f>VLOOKUP($AD393,emission!$A$1:$CV$577,MATCH($C$8,emission!$A$1:$CV$1,0),0)</f>
        <v>0.18729999999999999</v>
      </c>
      <c r="AS393" t="e">
        <f>VLOOKUP($AD393,excitation!$A$1:$CV$577,MATCH(C$9,excitation!$A$1:$CV$1,0),0)</f>
        <v>#N/A</v>
      </c>
      <c r="AT393" t="e">
        <f>VLOOKUP($AD393,emission!$A$1:$CV$577,MATCH($C$9,emission!$A$1:$CV$1,0),0)</f>
        <v>#N/A</v>
      </c>
      <c r="AU393">
        <f>VLOOKUP($AD393,excitation!$A$1:$CV$577,MATCH(C$10,excitation!$A$1:$CV$1,0),0)</f>
        <v>2.9999999329448E-2</v>
      </c>
      <c r="AV393">
        <f>VLOOKUP($AD393,emission!$A$1:$CV$577,MATCH($C$10,emission!$A$1:$CV$1,0),0)</f>
        <v>0.31000000238419001</v>
      </c>
      <c r="AW393" t="e">
        <f>VLOOKUP($AD393,excitation!$A$1:$CV$577,MATCH(C$11,excitation!$A$1:$CV$1,0),0)</f>
        <v>#N/A</v>
      </c>
      <c r="AX393" t="e">
        <f>VLOOKUP($AD393,emission!$A$1:$CV$577,MATCH($C$11,emission!$A$1:$CV$1,0),0)</f>
        <v>#N/A</v>
      </c>
    </row>
    <row r="394" spans="7:50" x14ac:dyDescent="0.25">
      <c r="G394">
        <v>692</v>
      </c>
      <c r="H394" t="b">
        <f t="shared" si="131"/>
        <v>0</v>
      </c>
      <c r="I394" t="b">
        <f t="shared" si="121"/>
        <v>0</v>
      </c>
      <c r="J394">
        <f t="shared" si="132"/>
        <v>0</v>
      </c>
      <c r="K394">
        <f t="shared" si="122"/>
        <v>0</v>
      </c>
      <c r="L394" t="b">
        <f t="shared" si="133"/>
        <v>0</v>
      </c>
      <c r="M394" t="b">
        <f t="shared" si="123"/>
        <v>0</v>
      </c>
      <c r="N394">
        <f t="shared" si="134"/>
        <v>0</v>
      </c>
      <c r="O394">
        <f t="shared" si="124"/>
        <v>0</v>
      </c>
      <c r="P394">
        <f t="shared" si="135"/>
        <v>0</v>
      </c>
      <c r="Q394">
        <f t="shared" si="125"/>
        <v>0</v>
      </c>
      <c r="R394">
        <f t="shared" si="136"/>
        <v>0</v>
      </c>
      <c r="S394">
        <f t="shared" si="126"/>
        <v>3.9300000000000002E-2</v>
      </c>
      <c r="T394">
        <f t="shared" si="137"/>
        <v>0</v>
      </c>
      <c r="U394">
        <f t="shared" si="127"/>
        <v>0.18390000000000001</v>
      </c>
      <c r="V394" t="b">
        <f t="shared" si="138"/>
        <v>0</v>
      </c>
      <c r="W394" t="b">
        <f t="shared" si="128"/>
        <v>0</v>
      </c>
      <c r="X394">
        <f t="shared" si="139"/>
        <v>2.9999999329448E-2</v>
      </c>
      <c r="Y394">
        <f t="shared" si="129"/>
        <v>0.28000000119209001</v>
      </c>
      <c r="Z394" t="b">
        <f t="shared" si="140"/>
        <v>0</v>
      </c>
      <c r="AA394" t="b">
        <f t="shared" si="130"/>
        <v>0</v>
      </c>
      <c r="AB394">
        <v>0</v>
      </c>
      <c r="AD394" s="1">
        <v>692</v>
      </c>
      <c r="AE394" t="e">
        <f>VLOOKUP($AD394,excitation!$A$1:$CV$577,MATCH(C$2,excitation!$A$1:$CV$1,0),0)</f>
        <v>#N/A</v>
      </c>
      <c r="AF394" t="e">
        <f>VLOOKUP($AD394,emission!$A$1:$CV$577,MATCH($C$2,emission!$A$1:$CV$1,0),0)</f>
        <v>#N/A</v>
      </c>
      <c r="AG394">
        <f>VLOOKUP($AD394,excitation!$A$1:$CV$577,MATCH(C$3,excitation!$A$1:$CV$1,0),0)</f>
        <v>0</v>
      </c>
      <c r="AH394">
        <f>VLOOKUP($AD394,emission!$A$1:$CV$577,MATCH($C$3,emission!$A$1:$CV$1,0),0)</f>
        <v>0</v>
      </c>
      <c r="AI394" t="e">
        <f>VLOOKUP($AD394,excitation!$A$1:$CV$577,MATCH(C$4,excitation!$A$1:$CV$1,0),0)</f>
        <v>#N/A</v>
      </c>
      <c r="AJ394" t="e">
        <f>VLOOKUP($AD394,emission!$A$1:$CV$577,MATCH($C$4,emission!$A$1:$CV$1,0),0)</f>
        <v>#N/A</v>
      </c>
      <c r="AK394">
        <f>VLOOKUP($AD394,excitation!$A$1:$CV$577,MATCH(C$5,excitation!$A$1:$CV$1,0),0)</f>
        <v>0</v>
      </c>
      <c r="AL394">
        <f>VLOOKUP($AD394,emission!$A$1:$CV$577,MATCH($C$5,emission!$A$1:$CV$1,0),0)</f>
        <v>0</v>
      </c>
      <c r="AM394">
        <f>VLOOKUP($AD394,excitation!$A$1:$CV$577,MATCH(C$6,excitation!$A$1:$CV$1,0),0)</f>
        <v>0</v>
      </c>
      <c r="AN394">
        <f>VLOOKUP($AD394,emission!$A$1:$CV$577,MATCH($C$6,emission!$A$1:$CV$1,0),0)</f>
        <v>0</v>
      </c>
      <c r="AO394">
        <f>VLOOKUP($AD394,excitation!$A$1:$CV$577,MATCH(C$7,excitation!$A$1:$CV$1,0),0)</f>
        <v>0</v>
      </c>
      <c r="AP394">
        <f>VLOOKUP($AD394,emission!$A$1:$CV$577,MATCH($C$7,emission!$A$1:$CV$1,0),0)</f>
        <v>3.9300000000000002E-2</v>
      </c>
      <c r="AQ394">
        <f>VLOOKUP($AD394,excitation!$A$1:$CV$577,MATCH(C$8,excitation!$A$1:$CV$1,0),0)</f>
        <v>0</v>
      </c>
      <c r="AR394">
        <f>VLOOKUP($AD394,emission!$A$1:$CV$577,MATCH($C$8,emission!$A$1:$CV$1,0),0)</f>
        <v>0.18390000000000001</v>
      </c>
      <c r="AS394" t="e">
        <f>VLOOKUP($AD394,excitation!$A$1:$CV$577,MATCH(C$9,excitation!$A$1:$CV$1,0),0)</f>
        <v>#N/A</v>
      </c>
      <c r="AT394" t="e">
        <f>VLOOKUP($AD394,emission!$A$1:$CV$577,MATCH($C$9,emission!$A$1:$CV$1,0),0)</f>
        <v>#N/A</v>
      </c>
      <c r="AU394">
        <f>VLOOKUP($AD394,excitation!$A$1:$CV$577,MATCH(C$10,excitation!$A$1:$CV$1,0),0)</f>
        <v>2.9999999329448E-2</v>
      </c>
      <c r="AV394">
        <f>VLOOKUP($AD394,emission!$A$1:$CV$577,MATCH($C$10,emission!$A$1:$CV$1,0),0)</f>
        <v>0.28000000119209001</v>
      </c>
      <c r="AW394" t="e">
        <f>VLOOKUP($AD394,excitation!$A$1:$CV$577,MATCH(C$11,excitation!$A$1:$CV$1,0),0)</f>
        <v>#N/A</v>
      </c>
      <c r="AX394" t="e">
        <f>VLOOKUP($AD394,emission!$A$1:$CV$577,MATCH($C$11,emission!$A$1:$CV$1,0),0)</f>
        <v>#N/A</v>
      </c>
    </row>
    <row r="395" spans="7:50" x14ac:dyDescent="0.25">
      <c r="G395">
        <v>693</v>
      </c>
      <c r="H395" t="b">
        <f t="shared" si="131"/>
        <v>0</v>
      </c>
      <c r="I395" t="b">
        <f t="shared" si="121"/>
        <v>0</v>
      </c>
      <c r="J395">
        <f t="shared" si="132"/>
        <v>0</v>
      </c>
      <c r="K395">
        <f t="shared" si="122"/>
        <v>0</v>
      </c>
      <c r="L395" t="b">
        <f t="shared" si="133"/>
        <v>0</v>
      </c>
      <c r="M395" t="b">
        <f t="shared" si="123"/>
        <v>0</v>
      </c>
      <c r="N395">
        <f t="shared" si="134"/>
        <v>0</v>
      </c>
      <c r="O395">
        <f t="shared" si="124"/>
        <v>0</v>
      </c>
      <c r="P395">
        <f t="shared" si="135"/>
        <v>0</v>
      </c>
      <c r="Q395">
        <f t="shared" si="125"/>
        <v>0</v>
      </c>
      <c r="R395">
        <f t="shared" si="136"/>
        <v>0</v>
      </c>
      <c r="S395">
        <f t="shared" si="126"/>
        <v>3.7199999999999997E-2</v>
      </c>
      <c r="T395">
        <f t="shared" si="137"/>
        <v>0</v>
      </c>
      <c r="U395">
        <f t="shared" si="127"/>
        <v>0.17799999999999999</v>
      </c>
      <c r="V395" t="b">
        <f t="shared" si="138"/>
        <v>0</v>
      </c>
      <c r="W395" t="b">
        <f t="shared" si="128"/>
        <v>0</v>
      </c>
      <c r="X395">
        <f t="shared" si="139"/>
        <v>2.9999999329448E-2</v>
      </c>
      <c r="Y395">
        <f t="shared" si="129"/>
        <v>0.27000001072884</v>
      </c>
      <c r="Z395" t="b">
        <f t="shared" si="140"/>
        <v>0</v>
      </c>
      <c r="AA395" t="b">
        <f t="shared" si="130"/>
        <v>0</v>
      </c>
      <c r="AB395">
        <v>0</v>
      </c>
      <c r="AD395" s="1">
        <v>693</v>
      </c>
      <c r="AE395" t="e">
        <f>VLOOKUP($AD395,excitation!$A$1:$CV$577,MATCH(C$2,excitation!$A$1:$CV$1,0),0)</f>
        <v>#N/A</v>
      </c>
      <c r="AF395" t="e">
        <f>VLOOKUP($AD395,emission!$A$1:$CV$577,MATCH($C$2,emission!$A$1:$CV$1,0),0)</f>
        <v>#N/A</v>
      </c>
      <c r="AG395">
        <f>VLOOKUP($AD395,excitation!$A$1:$CV$577,MATCH(C$3,excitation!$A$1:$CV$1,0),0)</f>
        <v>0</v>
      </c>
      <c r="AH395">
        <f>VLOOKUP($AD395,emission!$A$1:$CV$577,MATCH($C$3,emission!$A$1:$CV$1,0),0)</f>
        <v>0</v>
      </c>
      <c r="AI395" t="e">
        <f>VLOOKUP($AD395,excitation!$A$1:$CV$577,MATCH(C$4,excitation!$A$1:$CV$1,0),0)</f>
        <v>#N/A</v>
      </c>
      <c r="AJ395" t="e">
        <f>VLOOKUP($AD395,emission!$A$1:$CV$577,MATCH($C$4,emission!$A$1:$CV$1,0),0)</f>
        <v>#N/A</v>
      </c>
      <c r="AK395">
        <f>VLOOKUP($AD395,excitation!$A$1:$CV$577,MATCH(C$5,excitation!$A$1:$CV$1,0),0)</f>
        <v>0</v>
      </c>
      <c r="AL395">
        <f>VLOOKUP($AD395,emission!$A$1:$CV$577,MATCH($C$5,emission!$A$1:$CV$1,0),0)</f>
        <v>0</v>
      </c>
      <c r="AM395">
        <f>VLOOKUP($AD395,excitation!$A$1:$CV$577,MATCH(C$6,excitation!$A$1:$CV$1,0),0)</f>
        <v>0</v>
      </c>
      <c r="AN395">
        <f>VLOOKUP($AD395,emission!$A$1:$CV$577,MATCH($C$6,emission!$A$1:$CV$1,0),0)</f>
        <v>0</v>
      </c>
      <c r="AO395">
        <f>VLOOKUP($AD395,excitation!$A$1:$CV$577,MATCH(C$7,excitation!$A$1:$CV$1,0),0)</f>
        <v>0</v>
      </c>
      <c r="AP395">
        <f>VLOOKUP($AD395,emission!$A$1:$CV$577,MATCH($C$7,emission!$A$1:$CV$1,0),0)</f>
        <v>3.7199999999999997E-2</v>
      </c>
      <c r="AQ395">
        <f>VLOOKUP($AD395,excitation!$A$1:$CV$577,MATCH(C$8,excitation!$A$1:$CV$1,0),0)</f>
        <v>0</v>
      </c>
      <c r="AR395">
        <f>VLOOKUP($AD395,emission!$A$1:$CV$577,MATCH($C$8,emission!$A$1:$CV$1,0),0)</f>
        <v>0.17799999999999999</v>
      </c>
      <c r="AS395" t="e">
        <f>VLOOKUP($AD395,excitation!$A$1:$CV$577,MATCH(C$9,excitation!$A$1:$CV$1,0),0)</f>
        <v>#N/A</v>
      </c>
      <c r="AT395" t="e">
        <f>VLOOKUP($AD395,emission!$A$1:$CV$577,MATCH($C$9,emission!$A$1:$CV$1,0),0)</f>
        <v>#N/A</v>
      </c>
      <c r="AU395">
        <f>VLOOKUP($AD395,excitation!$A$1:$CV$577,MATCH(C$10,excitation!$A$1:$CV$1,0),0)</f>
        <v>2.9999999329448E-2</v>
      </c>
      <c r="AV395">
        <f>VLOOKUP($AD395,emission!$A$1:$CV$577,MATCH($C$10,emission!$A$1:$CV$1,0),0)</f>
        <v>0.27000001072884</v>
      </c>
      <c r="AW395" t="e">
        <f>VLOOKUP($AD395,excitation!$A$1:$CV$577,MATCH(C$11,excitation!$A$1:$CV$1,0),0)</f>
        <v>#N/A</v>
      </c>
      <c r="AX395" t="e">
        <f>VLOOKUP($AD395,emission!$A$1:$CV$577,MATCH($C$11,emission!$A$1:$CV$1,0),0)</f>
        <v>#N/A</v>
      </c>
    </row>
    <row r="396" spans="7:50" x14ac:dyDescent="0.25">
      <c r="G396">
        <v>694</v>
      </c>
      <c r="H396" t="b">
        <f t="shared" si="131"/>
        <v>0</v>
      </c>
      <c r="I396" t="b">
        <f t="shared" si="121"/>
        <v>0</v>
      </c>
      <c r="J396">
        <f t="shared" si="132"/>
        <v>0</v>
      </c>
      <c r="K396">
        <f t="shared" si="122"/>
        <v>0</v>
      </c>
      <c r="L396" t="b">
        <f t="shared" si="133"/>
        <v>0</v>
      </c>
      <c r="M396" t="b">
        <f t="shared" si="123"/>
        <v>0</v>
      </c>
      <c r="N396">
        <f t="shared" si="134"/>
        <v>0</v>
      </c>
      <c r="O396">
        <f t="shared" si="124"/>
        <v>0</v>
      </c>
      <c r="P396">
        <f t="shared" si="135"/>
        <v>0</v>
      </c>
      <c r="Q396">
        <f t="shared" si="125"/>
        <v>0</v>
      </c>
      <c r="R396">
        <f t="shared" si="136"/>
        <v>0</v>
      </c>
      <c r="S396">
        <f t="shared" si="126"/>
        <v>3.4599999999999999E-2</v>
      </c>
      <c r="T396">
        <f t="shared" si="137"/>
        <v>0</v>
      </c>
      <c r="U396">
        <f t="shared" si="127"/>
        <v>0.17469999999999999</v>
      </c>
      <c r="V396" t="b">
        <f t="shared" si="138"/>
        <v>0</v>
      </c>
      <c r="W396" t="b">
        <f t="shared" si="128"/>
        <v>0</v>
      </c>
      <c r="X396">
        <f t="shared" si="139"/>
        <v>1.9999999552965001E-2</v>
      </c>
      <c r="Y396">
        <f t="shared" si="129"/>
        <v>0.23999999463558</v>
      </c>
      <c r="Z396" t="b">
        <f t="shared" si="140"/>
        <v>0</v>
      </c>
      <c r="AA396" t="b">
        <f t="shared" si="130"/>
        <v>0</v>
      </c>
      <c r="AB396">
        <v>0</v>
      </c>
      <c r="AD396" s="1">
        <v>694</v>
      </c>
      <c r="AE396" t="e">
        <f>VLOOKUP($AD396,excitation!$A$1:$CV$577,MATCH(C$2,excitation!$A$1:$CV$1,0),0)</f>
        <v>#N/A</v>
      </c>
      <c r="AF396" t="e">
        <f>VLOOKUP($AD396,emission!$A$1:$CV$577,MATCH($C$2,emission!$A$1:$CV$1,0),0)</f>
        <v>#N/A</v>
      </c>
      <c r="AG396">
        <f>VLOOKUP($AD396,excitation!$A$1:$CV$577,MATCH(C$3,excitation!$A$1:$CV$1,0),0)</f>
        <v>0</v>
      </c>
      <c r="AH396">
        <f>VLOOKUP($AD396,emission!$A$1:$CV$577,MATCH($C$3,emission!$A$1:$CV$1,0),0)</f>
        <v>0</v>
      </c>
      <c r="AI396" t="e">
        <f>VLOOKUP($AD396,excitation!$A$1:$CV$577,MATCH(C$4,excitation!$A$1:$CV$1,0),0)</f>
        <v>#N/A</v>
      </c>
      <c r="AJ396" t="e">
        <f>VLOOKUP($AD396,emission!$A$1:$CV$577,MATCH($C$4,emission!$A$1:$CV$1,0),0)</f>
        <v>#N/A</v>
      </c>
      <c r="AK396">
        <f>VLOOKUP($AD396,excitation!$A$1:$CV$577,MATCH(C$5,excitation!$A$1:$CV$1,0),0)</f>
        <v>0</v>
      </c>
      <c r="AL396">
        <f>VLOOKUP($AD396,emission!$A$1:$CV$577,MATCH($C$5,emission!$A$1:$CV$1,0),0)</f>
        <v>0</v>
      </c>
      <c r="AM396">
        <f>VLOOKUP($AD396,excitation!$A$1:$CV$577,MATCH(C$6,excitation!$A$1:$CV$1,0),0)</f>
        <v>0</v>
      </c>
      <c r="AN396">
        <f>VLOOKUP($AD396,emission!$A$1:$CV$577,MATCH($C$6,emission!$A$1:$CV$1,0),0)</f>
        <v>0</v>
      </c>
      <c r="AO396">
        <f>VLOOKUP($AD396,excitation!$A$1:$CV$577,MATCH(C$7,excitation!$A$1:$CV$1,0),0)</f>
        <v>0</v>
      </c>
      <c r="AP396">
        <f>VLOOKUP($AD396,emission!$A$1:$CV$577,MATCH($C$7,emission!$A$1:$CV$1,0),0)</f>
        <v>3.4599999999999999E-2</v>
      </c>
      <c r="AQ396">
        <f>VLOOKUP($AD396,excitation!$A$1:$CV$577,MATCH(C$8,excitation!$A$1:$CV$1,0),0)</f>
        <v>0</v>
      </c>
      <c r="AR396">
        <f>VLOOKUP($AD396,emission!$A$1:$CV$577,MATCH($C$8,emission!$A$1:$CV$1,0),0)</f>
        <v>0.17469999999999999</v>
      </c>
      <c r="AS396" t="e">
        <f>VLOOKUP($AD396,excitation!$A$1:$CV$577,MATCH(C$9,excitation!$A$1:$CV$1,0),0)</f>
        <v>#N/A</v>
      </c>
      <c r="AT396" t="e">
        <f>VLOOKUP($AD396,emission!$A$1:$CV$577,MATCH($C$9,emission!$A$1:$CV$1,0),0)</f>
        <v>#N/A</v>
      </c>
      <c r="AU396">
        <f>VLOOKUP($AD396,excitation!$A$1:$CV$577,MATCH(C$10,excitation!$A$1:$CV$1,0),0)</f>
        <v>1.9999999552965001E-2</v>
      </c>
      <c r="AV396">
        <f>VLOOKUP($AD396,emission!$A$1:$CV$577,MATCH($C$10,emission!$A$1:$CV$1,0),0)</f>
        <v>0.23999999463558</v>
      </c>
      <c r="AW396" t="e">
        <f>VLOOKUP($AD396,excitation!$A$1:$CV$577,MATCH(C$11,excitation!$A$1:$CV$1,0),0)</f>
        <v>#N/A</v>
      </c>
      <c r="AX396" t="e">
        <f>VLOOKUP($AD396,emission!$A$1:$CV$577,MATCH($C$11,emission!$A$1:$CV$1,0),0)</f>
        <v>#N/A</v>
      </c>
    </row>
    <row r="397" spans="7:50" x14ac:dyDescent="0.25">
      <c r="G397">
        <v>695</v>
      </c>
      <c r="H397" t="b">
        <f t="shared" si="131"/>
        <v>0</v>
      </c>
      <c r="I397" t="b">
        <f t="shared" si="121"/>
        <v>0</v>
      </c>
      <c r="J397">
        <f t="shared" si="132"/>
        <v>0</v>
      </c>
      <c r="K397">
        <f t="shared" si="122"/>
        <v>0</v>
      </c>
      <c r="L397" t="b">
        <f t="shared" si="133"/>
        <v>0</v>
      </c>
      <c r="M397" t="b">
        <f t="shared" si="123"/>
        <v>0</v>
      </c>
      <c r="N397">
        <f t="shared" si="134"/>
        <v>0</v>
      </c>
      <c r="O397">
        <f t="shared" si="124"/>
        <v>0</v>
      </c>
      <c r="P397">
        <f t="shared" si="135"/>
        <v>0</v>
      </c>
      <c r="Q397">
        <f t="shared" si="125"/>
        <v>0</v>
      </c>
      <c r="R397">
        <f t="shared" si="136"/>
        <v>0</v>
      </c>
      <c r="S397">
        <f t="shared" si="126"/>
        <v>3.5400000000000001E-2</v>
      </c>
      <c r="T397">
        <f t="shared" si="137"/>
        <v>0</v>
      </c>
      <c r="U397">
        <f t="shared" si="127"/>
        <v>0.16969999999999999</v>
      </c>
      <c r="V397" t="b">
        <f t="shared" si="138"/>
        <v>0</v>
      </c>
      <c r="W397" t="b">
        <f t="shared" si="128"/>
        <v>0</v>
      </c>
      <c r="X397">
        <f t="shared" si="139"/>
        <v>1.9999999552965001E-2</v>
      </c>
      <c r="Y397">
        <f t="shared" si="129"/>
        <v>0.21999999880790999</v>
      </c>
      <c r="Z397" t="b">
        <f t="shared" si="140"/>
        <v>0</v>
      </c>
      <c r="AA397" t="b">
        <f t="shared" si="130"/>
        <v>0</v>
      </c>
      <c r="AB397">
        <v>0</v>
      </c>
      <c r="AD397" s="1">
        <v>695</v>
      </c>
      <c r="AE397" t="e">
        <f>VLOOKUP($AD397,excitation!$A$1:$CV$577,MATCH(C$2,excitation!$A$1:$CV$1,0),0)</f>
        <v>#N/A</v>
      </c>
      <c r="AF397" t="e">
        <f>VLOOKUP($AD397,emission!$A$1:$CV$577,MATCH($C$2,emission!$A$1:$CV$1,0),0)</f>
        <v>#N/A</v>
      </c>
      <c r="AG397">
        <f>VLOOKUP($AD397,excitation!$A$1:$CV$577,MATCH(C$3,excitation!$A$1:$CV$1,0),0)</f>
        <v>0</v>
      </c>
      <c r="AH397">
        <f>VLOOKUP($AD397,emission!$A$1:$CV$577,MATCH($C$3,emission!$A$1:$CV$1,0),0)</f>
        <v>0</v>
      </c>
      <c r="AI397" t="e">
        <f>VLOOKUP($AD397,excitation!$A$1:$CV$577,MATCH(C$4,excitation!$A$1:$CV$1,0),0)</f>
        <v>#N/A</v>
      </c>
      <c r="AJ397" t="e">
        <f>VLOOKUP($AD397,emission!$A$1:$CV$577,MATCH($C$4,emission!$A$1:$CV$1,0),0)</f>
        <v>#N/A</v>
      </c>
      <c r="AK397">
        <f>VLOOKUP($AD397,excitation!$A$1:$CV$577,MATCH(C$5,excitation!$A$1:$CV$1,0),0)</f>
        <v>0</v>
      </c>
      <c r="AL397">
        <f>VLOOKUP($AD397,emission!$A$1:$CV$577,MATCH($C$5,emission!$A$1:$CV$1,0),0)</f>
        <v>0</v>
      </c>
      <c r="AM397">
        <f>VLOOKUP($AD397,excitation!$A$1:$CV$577,MATCH(C$6,excitation!$A$1:$CV$1,0),0)</f>
        <v>0</v>
      </c>
      <c r="AN397">
        <f>VLOOKUP($AD397,emission!$A$1:$CV$577,MATCH($C$6,emission!$A$1:$CV$1,0),0)</f>
        <v>0</v>
      </c>
      <c r="AO397">
        <f>VLOOKUP($AD397,excitation!$A$1:$CV$577,MATCH(C$7,excitation!$A$1:$CV$1,0),0)</f>
        <v>0</v>
      </c>
      <c r="AP397">
        <f>VLOOKUP($AD397,emission!$A$1:$CV$577,MATCH($C$7,emission!$A$1:$CV$1,0),0)</f>
        <v>3.5400000000000001E-2</v>
      </c>
      <c r="AQ397">
        <f>VLOOKUP($AD397,excitation!$A$1:$CV$577,MATCH(C$8,excitation!$A$1:$CV$1,0),0)</f>
        <v>0</v>
      </c>
      <c r="AR397">
        <f>VLOOKUP($AD397,emission!$A$1:$CV$577,MATCH($C$8,emission!$A$1:$CV$1,0),0)</f>
        <v>0.16969999999999999</v>
      </c>
      <c r="AS397" t="e">
        <f>VLOOKUP($AD397,excitation!$A$1:$CV$577,MATCH(C$9,excitation!$A$1:$CV$1,0),0)</f>
        <v>#N/A</v>
      </c>
      <c r="AT397" t="e">
        <f>VLOOKUP($AD397,emission!$A$1:$CV$577,MATCH($C$9,emission!$A$1:$CV$1,0),0)</f>
        <v>#N/A</v>
      </c>
      <c r="AU397">
        <f>VLOOKUP($AD397,excitation!$A$1:$CV$577,MATCH(C$10,excitation!$A$1:$CV$1,0),0)</f>
        <v>1.9999999552965001E-2</v>
      </c>
      <c r="AV397">
        <f>VLOOKUP($AD397,emission!$A$1:$CV$577,MATCH($C$10,emission!$A$1:$CV$1,0),0)</f>
        <v>0.21999999880790999</v>
      </c>
      <c r="AW397" t="e">
        <f>VLOOKUP($AD397,excitation!$A$1:$CV$577,MATCH(C$11,excitation!$A$1:$CV$1,0),0)</f>
        <v>#N/A</v>
      </c>
      <c r="AX397" t="e">
        <f>VLOOKUP($AD397,emission!$A$1:$CV$577,MATCH($C$11,emission!$A$1:$CV$1,0),0)</f>
        <v>#N/A</v>
      </c>
    </row>
    <row r="398" spans="7:50" x14ac:dyDescent="0.25">
      <c r="G398">
        <v>696</v>
      </c>
      <c r="H398" t="b">
        <f t="shared" si="131"/>
        <v>0</v>
      </c>
      <c r="I398" t="b">
        <f t="shared" si="121"/>
        <v>0</v>
      </c>
      <c r="J398">
        <f t="shared" si="132"/>
        <v>0</v>
      </c>
      <c r="K398">
        <f t="shared" si="122"/>
        <v>0</v>
      </c>
      <c r="L398" t="b">
        <f t="shared" si="133"/>
        <v>0</v>
      </c>
      <c r="M398" t="b">
        <f t="shared" si="123"/>
        <v>0</v>
      </c>
      <c r="N398">
        <f t="shared" si="134"/>
        <v>0</v>
      </c>
      <c r="O398">
        <f t="shared" si="124"/>
        <v>0</v>
      </c>
      <c r="P398">
        <f t="shared" si="135"/>
        <v>0</v>
      </c>
      <c r="Q398">
        <f t="shared" si="125"/>
        <v>0</v>
      </c>
      <c r="R398">
        <f t="shared" si="136"/>
        <v>0</v>
      </c>
      <c r="S398">
        <f t="shared" si="126"/>
        <v>3.1E-2</v>
      </c>
      <c r="T398">
        <f t="shared" si="137"/>
        <v>0</v>
      </c>
      <c r="U398">
        <f t="shared" si="127"/>
        <v>0.16589999999999999</v>
      </c>
      <c r="V398" t="b">
        <f t="shared" si="138"/>
        <v>0</v>
      </c>
      <c r="W398" t="b">
        <f t="shared" si="128"/>
        <v>0</v>
      </c>
      <c r="X398">
        <f t="shared" si="139"/>
        <v>1.9999999552965001E-2</v>
      </c>
      <c r="Y398">
        <f t="shared" si="129"/>
        <v>0.20999999344348999</v>
      </c>
      <c r="Z398" t="b">
        <f t="shared" si="140"/>
        <v>0</v>
      </c>
      <c r="AA398" t="b">
        <f t="shared" si="130"/>
        <v>0</v>
      </c>
      <c r="AB398">
        <v>0</v>
      </c>
      <c r="AD398" s="1">
        <v>696</v>
      </c>
      <c r="AE398" t="e">
        <f>VLOOKUP($AD398,excitation!$A$1:$CV$577,MATCH(C$2,excitation!$A$1:$CV$1,0),0)</f>
        <v>#N/A</v>
      </c>
      <c r="AF398" t="e">
        <f>VLOOKUP($AD398,emission!$A$1:$CV$577,MATCH($C$2,emission!$A$1:$CV$1,0),0)</f>
        <v>#N/A</v>
      </c>
      <c r="AG398">
        <f>VLOOKUP($AD398,excitation!$A$1:$CV$577,MATCH(C$3,excitation!$A$1:$CV$1,0),0)</f>
        <v>0</v>
      </c>
      <c r="AH398">
        <f>VLOOKUP($AD398,emission!$A$1:$CV$577,MATCH($C$3,emission!$A$1:$CV$1,0),0)</f>
        <v>0</v>
      </c>
      <c r="AI398" t="e">
        <f>VLOOKUP($AD398,excitation!$A$1:$CV$577,MATCH(C$4,excitation!$A$1:$CV$1,0),0)</f>
        <v>#N/A</v>
      </c>
      <c r="AJ398" t="e">
        <f>VLOOKUP($AD398,emission!$A$1:$CV$577,MATCH($C$4,emission!$A$1:$CV$1,0),0)</f>
        <v>#N/A</v>
      </c>
      <c r="AK398">
        <f>VLOOKUP($AD398,excitation!$A$1:$CV$577,MATCH(C$5,excitation!$A$1:$CV$1,0),0)</f>
        <v>0</v>
      </c>
      <c r="AL398">
        <f>VLOOKUP($AD398,emission!$A$1:$CV$577,MATCH($C$5,emission!$A$1:$CV$1,0),0)</f>
        <v>0</v>
      </c>
      <c r="AM398">
        <f>VLOOKUP($AD398,excitation!$A$1:$CV$577,MATCH(C$6,excitation!$A$1:$CV$1,0),0)</f>
        <v>0</v>
      </c>
      <c r="AN398">
        <f>VLOOKUP($AD398,emission!$A$1:$CV$577,MATCH($C$6,emission!$A$1:$CV$1,0),0)</f>
        <v>0</v>
      </c>
      <c r="AO398">
        <f>VLOOKUP($AD398,excitation!$A$1:$CV$577,MATCH(C$7,excitation!$A$1:$CV$1,0),0)</f>
        <v>0</v>
      </c>
      <c r="AP398">
        <f>VLOOKUP($AD398,emission!$A$1:$CV$577,MATCH($C$7,emission!$A$1:$CV$1,0),0)</f>
        <v>3.1E-2</v>
      </c>
      <c r="AQ398">
        <f>VLOOKUP($AD398,excitation!$A$1:$CV$577,MATCH(C$8,excitation!$A$1:$CV$1,0),0)</f>
        <v>0</v>
      </c>
      <c r="AR398">
        <f>VLOOKUP($AD398,emission!$A$1:$CV$577,MATCH($C$8,emission!$A$1:$CV$1,0),0)</f>
        <v>0.16589999999999999</v>
      </c>
      <c r="AS398" t="e">
        <f>VLOOKUP($AD398,excitation!$A$1:$CV$577,MATCH(C$9,excitation!$A$1:$CV$1,0),0)</f>
        <v>#N/A</v>
      </c>
      <c r="AT398" t="e">
        <f>VLOOKUP($AD398,emission!$A$1:$CV$577,MATCH($C$9,emission!$A$1:$CV$1,0),0)</f>
        <v>#N/A</v>
      </c>
      <c r="AU398">
        <f>VLOOKUP($AD398,excitation!$A$1:$CV$577,MATCH(C$10,excitation!$A$1:$CV$1,0),0)</f>
        <v>1.9999999552965001E-2</v>
      </c>
      <c r="AV398">
        <f>VLOOKUP($AD398,emission!$A$1:$CV$577,MATCH($C$10,emission!$A$1:$CV$1,0),0)</f>
        <v>0.20999999344348999</v>
      </c>
      <c r="AW398" t="e">
        <f>VLOOKUP($AD398,excitation!$A$1:$CV$577,MATCH(C$11,excitation!$A$1:$CV$1,0),0)</f>
        <v>#N/A</v>
      </c>
      <c r="AX398" t="e">
        <f>VLOOKUP($AD398,emission!$A$1:$CV$577,MATCH($C$11,emission!$A$1:$CV$1,0),0)</f>
        <v>#N/A</v>
      </c>
    </row>
    <row r="399" spans="7:50" x14ac:dyDescent="0.25">
      <c r="G399">
        <v>697</v>
      </c>
      <c r="H399" t="b">
        <f t="shared" si="131"/>
        <v>0</v>
      </c>
      <c r="I399" t="b">
        <f t="shared" si="121"/>
        <v>0</v>
      </c>
      <c r="J399">
        <f t="shared" si="132"/>
        <v>0</v>
      </c>
      <c r="K399">
        <f t="shared" si="122"/>
        <v>0</v>
      </c>
      <c r="L399" t="b">
        <f t="shared" si="133"/>
        <v>0</v>
      </c>
      <c r="M399" t="b">
        <f t="shared" si="123"/>
        <v>0</v>
      </c>
      <c r="N399">
        <f t="shared" si="134"/>
        <v>0</v>
      </c>
      <c r="O399">
        <f t="shared" si="124"/>
        <v>0</v>
      </c>
      <c r="P399">
        <f t="shared" si="135"/>
        <v>0</v>
      </c>
      <c r="Q399">
        <f t="shared" si="125"/>
        <v>0</v>
      </c>
      <c r="R399">
        <f t="shared" si="136"/>
        <v>0</v>
      </c>
      <c r="S399">
        <f t="shared" si="126"/>
        <v>3.1099999999999999E-2</v>
      </c>
      <c r="T399">
        <f t="shared" si="137"/>
        <v>0</v>
      </c>
      <c r="U399">
        <f t="shared" si="127"/>
        <v>0.16250000000000001</v>
      </c>
      <c r="V399" t="b">
        <f t="shared" si="138"/>
        <v>0</v>
      </c>
      <c r="W399" t="b">
        <f t="shared" si="128"/>
        <v>0</v>
      </c>
      <c r="X399">
        <f t="shared" si="139"/>
        <v>1.9999999552965001E-2</v>
      </c>
      <c r="Y399">
        <f t="shared" si="129"/>
        <v>0.18999999761580999</v>
      </c>
      <c r="Z399" t="b">
        <f t="shared" si="140"/>
        <v>0</v>
      </c>
      <c r="AA399" t="b">
        <f t="shared" si="130"/>
        <v>0</v>
      </c>
      <c r="AB399">
        <v>0</v>
      </c>
      <c r="AD399" s="1">
        <v>697</v>
      </c>
      <c r="AE399" t="e">
        <f>VLOOKUP($AD399,excitation!$A$1:$CV$577,MATCH(C$2,excitation!$A$1:$CV$1,0),0)</f>
        <v>#N/A</v>
      </c>
      <c r="AF399" t="e">
        <f>VLOOKUP($AD399,emission!$A$1:$CV$577,MATCH($C$2,emission!$A$1:$CV$1,0),0)</f>
        <v>#N/A</v>
      </c>
      <c r="AG399">
        <f>VLOOKUP($AD399,excitation!$A$1:$CV$577,MATCH(C$3,excitation!$A$1:$CV$1,0),0)</f>
        <v>0</v>
      </c>
      <c r="AH399">
        <f>VLOOKUP($AD399,emission!$A$1:$CV$577,MATCH($C$3,emission!$A$1:$CV$1,0),0)</f>
        <v>0</v>
      </c>
      <c r="AI399" t="e">
        <f>VLOOKUP($AD399,excitation!$A$1:$CV$577,MATCH(C$4,excitation!$A$1:$CV$1,0),0)</f>
        <v>#N/A</v>
      </c>
      <c r="AJ399" t="e">
        <f>VLOOKUP($AD399,emission!$A$1:$CV$577,MATCH($C$4,emission!$A$1:$CV$1,0),0)</f>
        <v>#N/A</v>
      </c>
      <c r="AK399">
        <f>VLOOKUP($AD399,excitation!$A$1:$CV$577,MATCH(C$5,excitation!$A$1:$CV$1,0),0)</f>
        <v>0</v>
      </c>
      <c r="AL399">
        <f>VLOOKUP($AD399,emission!$A$1:$CV$577,MATCH($C$5,emission!$A$1:$CV$1,0),0)</f>
        <v>0</v>
      </c>
      <c r="AM399">
        <f>VLOOKUP($AD399,excitation!$A$1:$CV$577,MATCH(C$6,excitation!$A$1:$CV$1,0),0)</f>
        <v>0</v>
      </c>
      <c r="AN399">
        <f>VLOOKUP($AD399,emission!$A$1:$CV$577,MATCH($C$6,emission!$A$1:$CV$1,0),0)</f>
        <v>0</v>
      </c>
      <c r="AO399">
        <f>VLOOKUP($AD399,excitation!$A$1:$CV$577,MATCH(C$7,excitation!$A$1:$CV$1,0),0)</f>
        <v>0</v>
      </c>
      <c r="AP399">
        <f>VLOOKUP($AD399,emission!$A$1:$CV$577,MATCH($C$7,emission!$A$1:$CV$1,0),0)</f>
        <v>3.1099999999999999E-2</v>
      </c>
      <c r="AQ399">
        <f>VLOOKUP($AD399,excitation!$A$1:$CV$577,MATCH(C$8,excitation!$A$1:$CV$1,0),0)</f>
        <v>0</v>
      </c>
      <c r="AR399">
        <f>VLOOKUP($AD399,emission!$A$1:$CV$577,MATCH($C$8,emission!$A$1:$CV$1,0),0)</f>
        <v>0.16250000000000001</v>
      </c>
      <c r="AS399" t="e">
        <f>VLOOKUP($AD399,excitation!$A$1:$CV$577,MATCH(C$9,excitation!$A$1:$CV$1,0),0)</f>
        <v>#N/A</v>
      </c>
      <c r="AT399" t="e">
        <f>VLOOKUP($AD399,emission!$A$1:$CV$577,MATCH($C$9,emission!$A$1:$CV$1,0),0)</f>
        <v>#N/A</v>
      </c>
      <c r="AU399">
        <f>VLOOKUP($AD399,excitation!$A$1:$CV$577,MATCH(C$10,excitation!$A$1:$CV$1,0),0)</f>
        <v>1.9999999552965001E-2</v>
      </c>
      <c r="AV399">
        <f>VLOOKUP($AD399,emission!$A$1:$CV$577,MATCH($C$10,emission!$A$1:$CV$1,0),0)</f>
        <v>0.18999999761580999</v>
      </c>
      <c r="AW399" t="e">
        <f>VLOOKUP($AD399,excitation!$A$1:$CV$577,MATCH(C$11,excitation!$A$1:$CV$1,0),0)</f>
        <v>#N/A</v>
      </c>
      <c r="AX399" t="e">
        <f>VLOOKUP($AD399,emission!$A$1:$CV$577,MATCH($C$11,emission!$A$1:$CV$1,0),0)</f>
        <v>#N/A</v>
      </c>
    </row>
    <row r="400" spans="7:50" x14ac:dyDescent="0.25">
      <c r="G400">
        <v>698</v>
      </c>
      <c r="H400" t="b">
        <f t="shared" si="131"/>
        <v>0</v>
      </c>
      <c r="I400" t="b">
        <f t="shared" si="121"/>
        <v>0</v>
      </c>
      <c r="J400">
        <f t="shared" si="132"/>
        <v>0</v>
      </c>
      <c r="K400">
        <f t="shared" si="122"/>
        <v>0</v>
      </c>
      <c r="L400" t="b">
        <f t="shared" si="133"/>
        <v>0</v>
      </c>
      <c r="M400" t="b">
        <f t="shared" si="123"/>
        <v>0</v>
      </c>
      <c r="N400">
        <f t="shared" si="134"/>
        <v>0</v>
      </c>
      <c r="O400">
        <f t="shared" si="124"/>
        <v>0</v>
      </c>
      <c r="P400">
        <f t="shared" si="135"/>
        <v>0</v>
      </c>
      <c r="Q400">
        <f t="shared" si="125"/>
        <v>0</v>
      </c>
      <c r="R400">
        <f t="shared" si="136"/>
        <v>0</v>
      </c>
      <c r="S400">
        <f t="shared" si="126"/>
        <v>3.1300000000000001E-2</v>
      </c>
      <c r="T400">
        <f t="shared" si="137"/>
        <v>0</v>
      </c>
      <c r="U400">
        <f t="shared" si="127"/>
        <v>0.1588</v>
      </c>
      <c r="V400" t="b">
        <f t="shared" si="138"/>
        <v>0</v>
      </c>
      <c r="W400" t="b">
        <f t="shared" si="128"/>
        <v>0</v>
      </c>
      <c r="X400">
        <f t="shared" si="139"/>
        <v>1.9999999552965001E-2</v>
      </c>
      <c r="Y400">
        <f t="shared" si="129"/>
        <v>0.17000000178814001</v>
      </c>
      <c r="Z400" t="b">
        <f t="shared" si="140"/>
        <v>0</v>
      </c>
      <c r="AA400" t="b">
        <f t="shared" si="130"/>
        <v>0</v>
      </c>
      <c r="AB400">
        <v>0</v>
      </c>
      <c r="AD400" s="1">
        <v>698</v>
      </c>
      <c r="AE400" t="e">
        <f>VLOOKUP($AD400,excitation!$A$1:$CV$577,MATCH(C$2,excitation!$A$1:$CV$1,0),0)</f>
        <v>#N/A</v>
      </c>
      <c r="AF400" t="e">
        <f>VLOOKUP($AD400,emission!$A$1:$CV$577,MATCH($C$2,emission!$A$1:$CV$1,0),0)</f>
        <v>#N/A</v>
      </c>
      <c r="AG400">
        <f>VLOOKUP($AD400,excitation!$A$1:$CV$577,MATCH(C$3,excitation!$A$1:$CV$1,0),0)</f>
        <v>0</v>
      </c>
      <c r="AH400">
        <f>VLOOKUP($AD400,emission!$A$1:$CV$577,MATCH($C$3,emission!$A$1:$CV$1,0),0)</f>
        <v>0</v>
      </c>
      <c r="AI400" t="e">
        <f>VLOOKUP($AD400,excitation!$A$1:$CV$577,MATCH(C$4,excitation!$A$1:$CV$1,0),0)</f>
        <v>#N/A</v>
      </c>
      <c r="AJ400" t="e">
        <f>VLOOKUP($AD400,emission!$A$1:$CV$577,MATCH($C$4,emission!$A$1:$CV$1,0),0)</f>
        <v>#N/A</v>
      </c>
      <c r="AK400">
        <f>VLOOKUP($AD400,excitation!$A$1:$CV$577,MATCH(C$5,excitation!$A$1:$CV$1,0),0)</f>
        <v>0</v>
      </c>
      <c r="AL400">
        <f>VLOOKUP($AD400,emission!$A$1:$CV$577,MATCH($C$5,emission!$A$1:$CV$1,0),0)</f>
        <v>0</v>
      </c>
      <c r="AM400">
        <f>VLOOKUP($AD400,excitation!$A$1:$CV$577,MATCH(C$6,excitation!$A$1:$CV$1,0),0)</f>
        <v>0</v>
      </c>
      <c r="AN400">
        <f>VLOOKUP($AD400,emission!$A$1:$CV$577,MATCH($C$6,emission!$A$1:$CV$1,0),0)</f>
        <v>0</v>
      </c>
      <c r="AO400">
        <f>VLOOKUP($AD400,excitation!$A$1:$CV$577,MATCH(C$7,excitation!$A$1:$CV$1,0),0)</f>
        <v>0</v>
      </c>
      <c r="AP400">
        <f>VLOOKUP($AD400,emission!$A$1:$CV$577,MATCH($C$7,emission!$A$1:$CV$1,0),0)</f>
        <v>3.1300000000000001E-2</v>
      </c>
      <c r="AQ400">
        <f>VLOOKUP($AD400,excitation!$A$1:$CV$577,MATCH(C$8,excitation!$A$1:$CV$1,0),0)</f>
        <v>0</v>
      </c>
      <c r="AR400">
        <f>VLOOKUP($AD400,emission!$A$1:$CV$577,MATCH($C$8,emission!$A$1:$CV$1,0),0)</f>
        <v>0.1588</v>
      </c>
      <c r="AS400" t="e">
        <f>VLOOKUP($AD400,excitation!$A$1:$CV$577,MATCH(C$9,excitation!$A$1:$CV$1,0),0)</f>
        <v>#N/A</v>
      </c>
      <c r="AT400" t="e">
        <f>VLOOKUP($AD400,emission!$A$1:$CV$577,MATCH($C$9,emission!$A$1:$CV$1,0),0)</f>
        <v>#N/A</v>
      </c>
      <c r="AU400">
        <f>VLOOKUP($AD400,excitation!$A$1:$CV$577,MATCH(C$10,excitation!$A$1:$CV$1,0),0)</f>
        <v>1.9999999552965001E-2</v>
      </c>
      <c r="AV400">
        <f>VLOOKUP($AD400,emission!$A$1:$CV$577,MATCH($C$10,emission!$A$1:$CV$1,0),0)</f>
        <v>0.17000000178814001</v>
      </c>
      <c r="AW400" t="e">
        <f>VLOOKUP($AD400,excitation!$A$1:$CV$577,MATCH(C$11,excitation!$A$1:$CV$1,0),0)</f>
        <v>#N/A</v>
      </c>
      <c r="AX400" t="e">
        <f>VLOOKUP($AD400,emission!$A$1:$CV$577,MATCH($C$11,emission!$A$1:$CV$1,0),0)</f>
        <v>#N/A</v>
      </c>
    </row>
    <row r="401" spans="7:50" x14ac:dyDescent="0.25">
      <c r="G401">
        <v>699</v>
      </c>
      <c r="H401" t="b">
        <f t="shared" si="131"/>
        <v>0</v>
      </c>
      <c r="I401" t="b">
        <f t="shared" si="121"/>
        <v>0</v>
      </c>
      <c r="J401">
        <f t="shared" si="132"/>
        <v>0</v>
      </c>
      <c r="K401">
        <f t="shared" si="122"/>
        <v>0</v>
      </c>
      <c r="L401" t="b">
        <f t="shared" si="133"/>
        <v>0</v>
      </c>
      <c r="M401" t="b">
        <f t="shared" si="123"/>
        <v>0</v>
      </c>
      <c r="N401">
        <f t="shared" si="134"/>
        <v>0</v>
      </c>
      <c r="O401">
        <f t="shared" si="124"/>
        <v>0</v>
      </c>
      <c r="P401">
        <f t="shared" si="135"/>
        <v>0</v>
      </c>
      <c r="Q401">
        <f t="shared" si="125"/>
        <v>0</v>
      </c>
      <c r="R401">
        <f t="shared" si="136"/>
        <v>0</v>
      </c>
      <c r="S401">
        <f t="shared" si="126"/>
        <v>2.9000000000000001E-2</v>
      </c>
      <c r="T401">
        <f t="shared" si="137"/>
        <v>0</v>
      </c>
      <c r="U401">
        <f t="shared" si="127"/>
        <v>0.15229999999999999</v>
      </c>
      <c r="V401" t="b">
        <f t="shared" si="138"/>
        <v>0</v>
      </c>
      <c r="W401" t="b">
        <f t="shared" si="128"/>
        <v>0</v>
      </c>
      <c r="X401">
        <f t="shared" si="139"/>
        <v>9.9999997764825994E-3</v>
      </c>
      <c r="Y401">
        <f t="shared" si="129"/>
        <v>0.17000000178814001</v>
      </c>
      <c r="Z401" t="b">
        <f t="shared" si="140"/>
        <v>0</v>
      </c>
      <c r="AA401" t="b">
        <f t="shared" si="130"/>
        <v>0</v>
      </c>
      <c r="AB401">
        <v>0</v>
      </c>
      <c r="AD401" s="1">
        <v>699</v>
      </c>
      <c r="AE401" t="e">
        <f>VLOOKUP($AD401,excitation!$A$1:$CV$577,MATCH(C$2,excitation!$A$1:$CV$1,0),0)</f>
        <v>#N/A</v>
      </c>
      <c r="AF401" t="e">
        <f>VLOOKUP($AD401,emission!$A$1:$CV$577,MATCH($C$2,emission!$A$1:$CV$1,0),0)</f>
        <v>#N/A</v>
      </c>
      <c r="AG401">
        <f>VLOOKUP($AD401,excitation!$A$1:$CV$577,MATCH(C$3,excitation!$A$1:$CV$1,0),0)</f>
        <v>0</v>
      </c>
      <c r="AH401">
        <f>VLOOKUP($AD401,emission!$A$1:$CV$577,MATCH($C$3,emission!$A$1:$CV$1,0),0)</f>
        <v>0</v>
      </c>
      <c r="AI401" t="e">
        <f>VLOOKUP($AD401,excitation!$A$1:$CV$577,MATCH(C$4,excitation!$A$1:$CV$1,0),0)</f>
        <v>#N/A</v>
      </c>
      <c r="AJ401" t="e">
        <f>VLOOKUP($AD401,emission!$A$1:$CV$577,MATCH($C$4,emission!$A$1:$CV$1,0),0)</f>
        <v>#N/A</v>
      </c>
      <c r="AK401">
        <f>VLOOKUP($AD401,excitation!$A$1:$CV$577,MATCH(C$5,excitation!$A$1:$CV$1,0),0)</f>
        <v>0</v>
      </c>
      <c r="AL401">
        <f>VLOOKUP($AD401,emission!$A$1:$CV$577,MATCH($C$5,emission!$A$1:$CV$1,0),0)</f>
        <v>0</v>
      </c>
      <c r="AM401">
        <f>VLOOKUP($AD401,excitation!$A$1:$CV$577,MATCH(C$6,excitation!$A$1:$CV$1,0),0)</f>
        <v>0</v>
      </c>
      <c r="AN401">
        <f>VLOOKUP($AD401,emission!$A$1:$CV$577,MATCH($C$6,emission!$A$1:$CV$1,0),0)</f>
        <v>0</v>
      </c>
      <c r="AO401">
        <f>VLOOKUP($AD401,excitation!$A$1:$CV$577,MATCH(C$7,excitation!$A$1:$CV$1,0),0)</f>
        <v>0</v>
      </c>
      <c r="AP401">
        <f>VLOOKUP($AD401,emission!$A$1:$CV$577,MATCH($C$7,emission!$A$1:$CV$1,0),0)</f>
        <v>2.9000000000000001E-2</v>
      </c>
      <c r="AQ401">
        <f>VLOOKUP($AD401,excitation!$A$1:$CV$577,MATCH(C$8,excitation!$A$1:$CV$1,0),0)</f>
        <v>0</v>
      </c>
      <c r="AR401">
        <f>VLOOKUP($AD401,emission!$A$1:$CV$577,MATCH($C$8,emission!$A$1:$CV$1,0),0)</f>
        <v>0.15229999999999999</v>
      </c>
      <c r="AS401" t="e">
        <f>VLOOKUP($AD401,excitation!$A$1:$CV$577,MATCH(C$9,excitation!$A$1:$CV$1,0),0)</f>
        <v>#N/A</v>
      </c>
      <c r="AT401" t="e">
        <f>VLOOKUP($AD401,emission!$A$1:$CV$577,MATCH($C$9,emission!$A$1:$CV$1,0),0)</f>
        <v>#N/A</v>
      </c>
      <c r="AU401">
        <f>VLOOKUP($AD401,excitation!$A$1:$CV$577,MATCH(C$10,excitation!$A$1:$CV$1,0),0)</f>
        <v>9.9999997764825994E-3</v>
      </c>
      <c r="AV401">
        <f>VLOOKUP($AD401,emission!$A$1:$CV$577,MATCH($C$10,emission!$A$1:$CV$1,0),0)</f>
        <v>0.17000000178814001</v>
      </c>
      <c r="AW401" t="e">
        <f>VLOOKUP($AD401,excitation!$A$1:$CV$577,MATCH(C$11,excitation!$A$1:$CV$1,0),0)</f>
        <v>#N/A</v>
      </c>
      <c r="AX401" t="e">
        <f>VLOOKUP($AD401,emission!$A$1:$CV$577,MATCH($C$11,emission!$A$1:$CV$1,0),0)</f>
        <v>#N/A</v>
      </c>
    </row>
    <row r="402" spans="7:50" x14ac:dyDescent="0.25">
      <c r="G402">
        <v>700</v>
      </c>
      <c r="H402" t="b">
        <f t="shared" si="131"/>
        <v>0</v>
      </c>
      <c r="I402" t="b">
        <f t="shared" si="121"/>
        <v>0</v>
      </c>
      <c r="J402">
        <f t="shared" si="132"/>
        <v>0</v>
      </c>
      <c r="K402">
        <f t="shared" si="122"/>
        <v>0</v>
      </c>
      <c r="L402" t="b">
        <f t="shared" si="133"/>
        <v>0</v>
      </c>
      <c r="M402" t="b">
        <f t="shared" si="123"/>
        <v>0</v>
      </c>
      <c r="N402">
        <f t="shared" si="134"/>
        <v>0</v>
      </c>
      <c r="O402">
        <f t="shared" si="124"/>
        <v>0</v>
      </c>
      <c r="P402">
        <f t="shared" si="135"/>
        <v>0</v>
      </c>
      <c r="Q402">
        <f t="shared" si="125"/>
        <v>0</v>
      </c>
      <c r="R402">
        <f t="shared" si="136"/>
        <v>0</v>
      </c>
      <c r="S402">
        <f t="shared" si="126"/>
        <v>2.8500000000000001E-2</v>
      </c>
      <c r="T402">
        <f t="shared" si="137"/>
        <v>0</v>
      </c>
      <c r="U402">
        <f t="shared" si="127"/>
        <v>0.14910000000000001</v>
      </c>
      <c r="V402" t="b">
        <f t="shared" si="138"/>
        <v>0</v>
      </c>
      <c r="W402" t="b">
        <f t="shared" si="128"/>
        <v>0</v>
      </c>
      <c r="X402">
        <f t="shared" si="139"/>
        <v>9.9999997764825994E-3</v>
      </c>
      <c r="Y402">
        <f t="shared" si="129"/>
        <v>0.15000000596046001</v>
      </c>
      <c r="Z402" t="b">
        <f t="shared" si="140"/>
        <v>0</v>
      </c>
      <c r="AA402" t="b">
        <f t="shared" si="130"/>
        <v>0</v>
      </c>
      <c r="AB402">
        <v>0</v>
      </c>
      <c r="AD402" s="1">
        <v>700</v>
      </c>
      <c r="AE402" t="e">
        <f>VLOOKUP($AD402,excitation!$A$1:$CV$577,MATCH(C$2,excitation!$A$1:$CV$1,0),0)</f>
        <v>#N/A</v>
      </c>
      <c r="AF402" t="e">
        <f>VLOOKUP($AD402,emission!$A$1:$CV$577,MATCH($C$2,emission!$A$1:$CV$1,0),0)</f>
        <v>#N/A</v>
      </c>
      <c r="AG402">
        <f>VLOOKUP($AD402,excitation!$A$1:$CV$577,MATCH(C$3,excitation!$A$1:$CV$1,0),0)</f>
        <v>0</v>
      </c>
      <c r="AH402">
        <f>VLOOKUP($AD402,emission!$A$1:$CV$577,MATCH($C$3,emission!$A$1:$CV$1,0),0)</f>
        <v>0</v>
      </c>
      <c r="AI402" t="e">
        <f>VLOOKUP($AD402,excitation!$A$1:$CV$577,MATCH(C$4,excitation!$A$1:$CV$1,0),0)</f>
        <v>#N/A</v>
      </c>
      <c r="AJ402" t="e">
        <f>VLOOKUP($AD402,emission!$A$1:$CV$577,MATCH($C$4,emission!$A$1:$CV$1,0),0)</f>
        <v>#N/A</v>
      </c>
      <c r="AK402">
        <f>VLOOKUP($AD402,excitation!$A$1:$CV$577,MATCH(C$5,excitation!$A$1:$CV$1,0),0)</f>
        <v>0</v>
      </c>
      <c r="AL402">
        <f>VLOOKUP($AD402,emission!$A$1:$CV$577,MATCH($C$5,emission!$A$1:$CV$1,0),0)</f>
        <v>0</v>
      </c>
      <c r="AM402">
        <f>VLOOKUP($AD402,excitation!$A$1:$CV$577,MATCH(C$6,excitation!$A$1:$CV$1,0),0)</f>
        <v>0</v>
      </c>
      <c r="AN402">
        <f>VLOOKUP($AD402,emission!$A$1:$CV$577,MATCH($C$6,emission!$A$1:$CV$1,0),0)</f>
        <v>0</v>
      </c>
      <c r="AO402">
        <f>VLOOKUP($AD402,excitation!$A$1:$CV$577,MATCH(C$7,excitation!$A$1:$CV$1,0),0)</f>
        <v>0</v>
      </c>
      <c r="AP402">
        <f>VLOOKUP($AD402,emission!$A$1:$CV$577,MATCH($C$7,emission!$A$1:$CV$1,0),0)</f>
        <v>2.8500000000000001E-2</v>
      </c>
      <c r="AQ402">
        <f>VLOOKUP($AD402,excitation!$A$1:$CV$577,MATCH(C$8,excitation!$A$1:$CV$1,0),0)</f>
        <v>0</v>
      </c>
      <c r="AR402">
        <f>VLOOKUP($AD402,emission!$A$1:$CV$577,MATCH($C$8,emission!$A$1:$CV$1,0),0)</f>
        <v>0.14910000000000001</v>
      </c>
      <c r="AS402" t="e">
        <f>VLOOKUP($AD402,excitation!$A$1:$CV$577,MATCH(C$9,excitation!$A$1:$CV$1,0),0)</f>
        <v>#N/A</v>
      </c>
      <c r="AT402" t="e">
        <f>VLOOKUP($AD402,emission!$A$1:$CV$577,MATCH($C$9,emission!$A$1:$CV$1,0),0)</f>
        <v>#N/A</v>
      </c>
      <c r="AU402">
        <f>VLOOKUP($AD402,excitation!$A$1:$CV$577,MATCH(C$10,excitation!$A$1:$CV$1,0),0)</f>
        <v>9.9999997764825994E-3</v>
      </c>
      <c r="AV402">
        <f>VLOOKUP($AD402,emission!$A$1:$CV$577,MATCH($C$10,emission!$A$1:$CV$1,0),0)</f>
        <v>0.15000000596046001</v>
      </c>
      <c r="AW402" t="e">
        <f>VLOOKUP($AD402,excitation!$A$1:$CV$577,MATCH(C$11,excitation!$A$1:$CV$1,0),0)</f>
        <v>#N/A</v>
      </c>
      <c r="AX402" t="e">
        <f>VLOOKUP($AD402,emission!$A$1:$CV$577,MATCH($C$11,emission!$A$1:$CV$1,0),0)</f>
        <v>#N/A</v>
      </c>
    </row>
    <row r="403" spans="7:50" x14ac:dyDescent="0.25">
      <c r="G403">
        <v>701</v>
      </c>
      <c r="H403" t="b">
        <f t="shared" si="131"/>
        <v>0</v>
      </c>
      <c r="I403" t="b">
        <f t="shared" si="121"/>
        <v>0</v>
      </c>
      <c r="J403">
        <f t="shared" si="132"/>
        <v>0</v>
      </c>
      <c r="K403">
        <f t="shared" si="122"/>
        <v>0</v>
      </c>
      <c r="L403" t="b">
        <f t="shared" si="133"/>
        <v>0</v>
      </c>
      <c r="M403" t="b">
        <f t="shared" si="123"/>
        <v>0</v>
      </c>
      <c r="N403">
        <f t="shared" si="134"/>
        <v>0</v>
      </c>
      <c r="O403">
        <f t="shared" si="124"/>
        <v>0</v>
      </c>
      <c r="P403">
        <f t="shared" si="135"/>
        <v>0</v>
      </c>
      <c r="Q403">
        <f t="shared" si="125"/>
        <v>0</v>
      </c>
      <c r="R403">
        <f t="shared" si="136"/>
        <v>0</v>
      </c>
      <c r="S403">
        <f t="shared" si="126"/>
        <v>2.8799999999999999E-2</v>
      </c>
      <c r="T403">
        <f t="shared" si="137"/>
        <v>0</v>
      </c>
      <c r="U403">
        <f t="shared" si="127"/>
        <v>0.1439</v>
      </c>
      <c r="V403" t="b">
        <f t="shared" si="138"/>
        <v>0</v>
      </c>
      <c r="W403" t="b">
        <f t="shared" si="128"/>
        <v>0</v>
      </c>
      <c r="X403">
        <f t="shared" si="139"/>
        <v>9.9999997764825994E-3</v>
      </c>
      <c r="Y403">
        <f t="shared" si="129"/>
        <v>0.14000000059605</v>
      </c>
      <c r="Z403" t="b">
        <f t="shared" si="140"/>
        <v>0</v>
      </c>
      <c r="AA403" t="b">
        <f t="shared" si="130"/>
        <v>0</v>
      </c>
      <c r="AB403">
        <v>0</v>
      </c>
      <c r="AD403" s="1">
        <v>701</v>
      </c>
      <c r="AE403" t="e">
        <f>VLOOKUP($AD403,excitation!$A$1:$CV$577,MATCH(C$2,excitation!$A$1:$CV$1,0),0)</f>
        <v>#N/A</v>
      </c>
      <c r="AF403" t="e">
        <f>VLOOKUP($AD403,emission!$A$1:$CV$577,MATCH($C$2,emission!$A$1:$CV$1,0),0)</f>
        <v>#N/A</v>
      </c>
      <c r="AG403">
        <f>VLOOKUP($AD403,excitation!$A$1:$CV$577,MATCH(C$3,excitation!$A$1:$CV$1,0),0)</f>
        <v>0</v>
      </c>
      <c r="AH403">
        <f>VLOOKUP($AD403,emission!$A$1:$CV$577,MATCH($C$3,emission!$A$1:$CV$1,0),0)</f>
        <v>0</v>
      </c>
      <c r="AI403" t="e">
        <f>VLOOKUP($AD403,excitation!$A$1:$CV$577,MATCH(C$4,excitation!$A$1:$CV$1,0),0)</f>
        <v>#N/A</v>
      </c>
      <c r="AJ403" t="e">
        <f>VLOOKUP($AD403,emission!$A$1:$CV$577,MATCH($C$4,emission!$A$1:$CV$1,0),0)</f>
        <v>#N/A</v>
      </c>
      <c r="AK403">
        <f>VLOOKUP($AD403,excitation!$A$1:$CV$577,MATCH(C$5,excitation!$A$1:$CV$1,0),0)</f>
        <v>0</v>
      </c>
      <c r="AL403">
        <f>VLOOKUP($AD403,emission!$A$1:$CV$577,MATCH($C$5,emission!$A$1:$CV$1,0),0)</f>
        <v>0</v>
      </c>
      <c r="AM403">
        <f>VLOOKUP($AD403,excitation!$A$1:$CV$577,MATCH(C$6,excitation!$A$1:$CV$1,0),0)</f>
        <v>0</v>
      </c>
      <c r="AN403">
        <f>VLOOKUP($AD403,emission!$A$1:$CV$577,MATCH($C$6,emission!$A$1:$CV$1,0),0)</f>
        <v>0</v>
      </c>
      <c r="AO403">
        <f>VLOOKUP($AD403,excitation!$A$1:$CV$577,MATCH(C$7,excitation!$A$1:$CV$1,0),0)</f>
        <v>0</v>
      </c>
      <c r="AP403">
        <f>VLOOKUP($AD403,emission!$A$1:$CV$577,MATCH($C$7,emission!$A$1:$CV$1,0),0)</f>
        <v>2.8799999999999999E-2</v>
      </c>
      <c r="AQ403">
        <f>VLOOKUP($AD403,excitation!$A$1:$CV$577,MATCH(C$8,excitation!$A$1:$CV$1,0),0)</f>
        <v>0</v>
      </c>
      <c r="AR403">
        <f>VLOOKUP($AD403,emission!$A$1:$CV$577,MATCH($C$8,emission!$A$1:$CV$1,0),0)</f>
        <v>0.1439</v>
      </c>
      <c r="AS403" t="e">
        <f>VLOOKUP($AD403,excitation!$A$1:$CV$577,MATCH(C$9,excitation!$A$1:$CV$1,0),0)</f>
        <v>#N/A</v>
      </c>
      <c r="AT403" t="e">
        <f>VLOOKUP($AD403,emission!$A$1:$CV$577,MATCH($C$9,emission!$A$1:$CV$1,0),0)</f>
        <v>#N/A</v>
      </c>
      <c r="AU403">
        <f>VLOOKUP($AD403,excitation!$A$1:$CV$577,MATCH(C$10,excitation!$A$1:$CV$1,0),0)</f>
        <v>9.9999997764825994E-3</v>
      </c>
      <c r="AV403">
        <f>VLOOKUP($AD403,emission!$A$1:$CV$577,MATCH($C$10,emission!$A$1:$CV$1,0),0)</f>
        <v>0.14000000059605</v>
      </c>
      <c r="AW403" t="e">
        <f>VLOOKUP($AD403,excitation!$A$1:$CV$577,MATCH(C$11,excitation!$A$1:$CV$1,0),0)</f>
        <v>#N/A</v>
      </c>
      <c r="AX403" t="e">
        <f>VLOOKUP($AD403,emission!$A$1:$CV$577,MATCH($C$11,emission!$A$1:$CV$1,0),0)</f>
        <v>#N/A</v>
      </c>
    </row>
    <row r="404" spans="7:50" x14ac:dyDescent="0.25">
      <c r="G404">
        <v>702</v>
      </c>
      <c r="H404" t="b">
        <f t="shared" si="131"/>
        <v>0</v>
      </c>
      <c r="I404" t="b">
        <f t="shared" si="121"/>
        <v>0</v>
      </c>
      <c r="J404">
        <f t="shared" si="132"/>
        <v>0</v>
      </c>
      <c r="K404">
        <f t="shared" si="122"/>
        <v>0</v>
      </c>
      <c r="L404" t="b">
        <f t="shared" si="133"/>
        <v>0</v>
      </c>
      <c r="M404" t="b">
        <f t="shared" si="123"/>
        <v>0</v>
      </c>
      <c r="N404">
        <f t="shared" si="134"/>
        <v>0</v>
      </c>
      <c r="O404">
        <f t="shared" si="124"/>
        <v>0</v>
      </c>
      <c r="P404">
        <f t="shared" si="135"/>
        <v>0</v>
      </c>
      <c r="Q404">
        <f t="shared" si="125"/>
        <v>0</v>
      </c>
      <c r="R404">
        <f t="shared" si="136"/>
        <v>0</v>
      </c>
      <c r="S404">
        <f t="shared" si="126"/>
        <v>2.69E-2</v>
      </c>
      <c r="T404">
        <f t="shared" si="137"/>
        <v>0</v>
      </c>
      <c r="U404">
        <f t="shared" si="127"/>
        <v>0.13969999999999999</v>
      </c>
      <c r="V404" t="b">
        <f t="shared" si="138"/>
        <v>0</v>
      </c>
      <c r="W404" t="b">
        <f t="shared" si="128"/>
        <v>0</v>
      </c>
      <c r="X404">
        <f t="shared" si="139"/>
        <v>9.9999997764825994E-3</v>
      </c>
      <c r="Y404">
        <f t="shared" si="129"/>
        <v>0.14000000059605</v>
      </c>
      <c r="Z404" t="b">
        <f t="shared" si="140"/>
        <v>0</v>
      </c>
      <c r="AA404" t="b">
        <f t="shared" si="130"/>
        <v>0</v>
      </c>
      <c r="AB404">
        <v>0</v>
      </c>
      <c r="AD404" s="1">
        <v>702</v>
      </c>
      <c r="AE404" t="e">
        <f>VLOOKUP($AD404,excitation!$A$1:$CV$577,MATCH(C$2,excitation!$A$1:$CV$1,0),0)</f>
        <v>#N/A</v>
      </c>
      <c r="AF404" t="e">
        <f>VLOOKUP($AD404,emission!$A$1:$CV$577,MATCH($C$2,emission!$A$1:$CV$1,0),0)</f>
        <v>#N/A</v>
      </c>
      <c r="AG404">
        <f>VLOOKUP($AD404,excitation!$A$1:$CV$577,MATCH(C$3,excitation!$A$1:$CV$1,0),0)</f>
        <v>0</v>
      </c>
      <c r="AH404">
        <f>VLOOKUP($AD404,emission!$A$1:$CV$577,MATCH($C$3,emission!$A$1:$CV$1,0),0)</f>
        <v>0</v>
      </c>
      <c r="AI404" t="e">
        <f>VLOOKUP($AD404,excitation!$A$1:$CV$577,MATCH(C$4,excitation!$A$1:$CV$1,0),0)</f>
        <v>#N/A</v>
      </c>
      <c r="AJ404" t="e">
        <f>VLOOKUP($AD404,emission!$A$1:$CV$577,MATCH($C$4,emission!$A$1:$CV$1,0),0)</f>
        <v>#N/A</v>
      </c>
      <c r="AK404">
        <f>VLOOKUP($AD404,excitation!$A$1:$CV$577,MATCH(C$5,excitation!$A$1:$CV$1,0),0)</f>
        <v>0</v>
      </c>
      <c r="AL404">
        <f>VLOOKUP($AD404,emission!$A$1:$CV$577,MATCH($C$5,emission!$A$1:$CV$1,0),0)</f>
        <v>0</v>
      </c>
      <c r="AM404">
        <f>VLOOKUP($AD404,excitation!$A$1:$CV$577,MATCH(C$6,excitation!$A$1:$CV$1,0),0)</f>
        <v>0</v>
      </c>
      <c r="AN404">
        <f>VLOOKUP($AD404,emission!$A$1:$CV$577,MATCH($C$6,emission!$A$1:$CV$1,0),0)</f>
        <v>0</v>
      </c>
      <c r="AO404">
        <f>VLOOKUP($AD404,excitation!$A$1:$CV$577,MATCH(C$7,excitation!$A$1:$CV$1,0),0)</f>
        <v>0</v>
      </c>
      <c r="AP404">
        <f>VLOOKUP($AD404,emission!$A$1:$CV$577,MATCH($C$7,emission!$A$1:$CV$1,0),0)</f>
        <v>2.69E-2</v>
      </c>
      <c r="AQ404">
        <f>VLOOKUP($AD404,excitation!$A$1:$CV$577,MATCH(C$8,excitation!$A$1:$CV$1,0),0)</f>
        <v>0</v>
      </c>
      <c r="AR404">
        <f>VLOOKUP($AD404,emission!$A$1:$CV$577,MATCH($C$8,emission!$A$1:$CV$1,0),0)</f>
        <v>0.13969999999999999</v>
      </c>
      <c r="AS404" t="e">
        <f>VLOOKUP($AD404,excitation!$A$1:$CV$577,MATCH(C$9,excitation!$A$1:$CV$1,0),0)</f>
        <v>#N/A</v>
      </c>
      <c r="AT404" t="e">
        <f>VLOOKUP($AD404,emission!$A$1:$CV$577,MATCH($C$9,emission!$A$1:$CV$1,0),0)</f>
        <v>#N/A</v>
      </c>
      <c r="AU404">
        <f>VLOOKUP($AD404,excitation!$A$1:$CV$577,MATCH(C$10,excitation!$A$1:$CV$1,0),0)</f>
        <v>9.9999997764825994E-3</v>
      </c>
      <c r="AV404">
        <f>VLOOKUP($AD404,emission!$A$1:$CV$577,MATCH($C$10,emission!$A$1:$CV$1,0),0)</f>
        <v>0.14000000059605</v>
      </c>
      <c r="AW404" t="e">
        <f>VLOOKUP($AD404,excitation!$A$1:$CV$577,MATCH(C$11,excitation!$A$1:$CV$1,0),0)</f>
        <v>#N/A</v>
      </c>
      <c r="AX404" t="e">
        <f>VLOOKUP($AD404,emission!$A$1:$CV$577,MATCH($C$11,emission!$A$1:$CV$1,0),0)</f>
        <v>#N/A</v>
      </c>
    </row>
    <row r="405" spans="7:50" x14ac:dyDescent="0.25">
      <c r="G405">
        <v>703</v>
      </c>
      <c r="H405" t="b">
        <f t="shared" si="131"/>
        <v>0</v>
      </c>
      <c r="I405" t="b">
        <f t="shared" si="121"/>
        <v>0</v>
      </c>
      <c r="J405">
        <f t="shared" si="132"/>
        <v>0</v>
      </c>
      <c r="K405">
        <f t="shared" si="122"/>
        <v>0</v>
      </c>
      <c r="L405" t="b">
        <f t="shared" si="133"/>
        <v>0</v>
      </c>
      <c r="M405" t="b">
        <f t="shared" si="123"/>
        <v>0</v>
      </c>
      <c r="N405">
        <f t="shared" si="134"/>
        <v>0</v>
      </c>
      <c r="O405">
        <f t="shared" si="124"/>
        <v>0</v>
      </c>
      <c r="P405">
        <f t="shared" si="135"/>
        <v>0</v>
      </c>
      <c r="Q405">
        <f t="shared" si="125"/>
        <v>0</v>
      </c>
      <c r="R405">
        <f t="shared" si="136"/>
        <v>0</v>
      </c>
      <c r="S405">
        <f t="shared" si="126"/>
        <v>2.5399999999999999E-2</v>
      </c>
      <c r="T405">
        <f t="shared" si="137"/>
        <v>0</v>
      </c>
      <c r="U405">
        <f t="shared" si="127"/>
        <v>0.13519999999999999</v>
      </c>
      <c r="V405" t="b">
        <f t="shared" si="138"/>
        <v>0</v>
      </c>
      <c r="W405" t="b">
        <f t="shared" si="128"/>
        <v>0</v>
      </c>
      <c r="X405">
        <f t="shared" si="139"/>
        <v>9.9999997764825994E-3</v>
      </c>
      <c r="Y405">
        <f t="shared" si="129"/>
        <v>0.12999999523163</v>
      </c>
      <c r="Z405" t="b">
        <f t="shared" si="140"/>
        <v>0</v>
      </c>
      <c r="AA405" t="b">
        <f t="shared" si="130"/>
        <v>0</v>
      </c>
      <c r="AB405">
        <v>0</v>
      </c>
      <c r="AD405" s="1">
        <v>703</v>
      </c>
      <c r="AE405" t="e">
        <f>VLOOKUP($AD405,excitation!$A$1:$CV$577,MATCH(C$2,excitation!$A$1:$CV$1,0),0)</f>
        <v>#N/A</v>
      </c>
      <c r="AF405" t="e">
        <f>VLOOKUP($AD405,emission!$A$1:$CV$577,MATCH($C$2,emission!$A$1:$CV$1,0),0)</f>
        <v>#N/A</v>
      </c>
      <c r="AG405">
        <f>VLOOKUP($AD405,excitation!$A$1:$CV$577,MATCH(C$3,excitation!$A$1:$CV$1,0),0)</f>
        <v>0</v>
      </c>
      <c r="AH405">
        <f>VLOOKUP($AD405,emission!$A$1:$CV$577,MATCH($C$3,emission!$A$1:$CV$1,0),0)</f>
        <v>0</v>
      </c>
      <c r="AI405" t="e">
        <f>VLOOKUP($AD405,excitation!$A$1:$CV$577,MATCH(C$4,excitation!$A$1:$CV$1,0),0)</f>
        <v>#N/A</v>
      </c>
      <c r="AJ405" t="e">
        <f>VLOOKUP($AD405,emission!$A$1:$CV$577,MATCH($C$4,emission!$A$1:$CV$1,0),0)</f>
        <v>#N/A</v>
      </c>
      <c r="AK405">
        <f>VLOOKUP($AD405,excitation!$A$1:$CV$577,MATCH(C$5,excitation!$A$1:$CV$1,0),0)</f>
        <v>0</v>
      </c>
      <c r="AL405">
        <f>VLOOKUP($AD405,emission!$A$1:$CV$577,MATCH($C$5,emission!$A$1:$CV$1,0),0)</f>
        <v>0</v>
      </c>
      <c r="AM405">
        <f>VLOOKUP($AD405,excitation!$A$1:$CV$577,MATCH(C$6,excitation!$A$1:$CV$1,0),0)</f>
        <v>0</v>
      </c>
      <c r="AN405">
        <f>VLOOKUP($AD405,emission!$A$1:$CV$577,MATCH($C$6,emission!$A$1:$CV$1,0),0)</f>
        <v>0</v>
      </c>
      <c r="AO405">
        <f>VLOOKUP($AD405,excitation!$A$1:$CV$577,MATCH(C$7,excitation!$A$1:$CV$1,0),0)</f>
        <v>0</v>
      </c>
      <c r="AP405">
        <f>VLOOKUP($AD405,emission!$A$1:$CV$577,MATCH($C$7,emission!$A$1:$CV$1,0),0)</f>
        <v>2.5399999999999999E-2</v>
      </c>
      <c r="AQ405">
        <f>VLOOKUP($AD405,excitation!$A$1:$CV$577,MATCH(C$8,excitation!$A$1:$CV$1,0),0)</f>
        <v>0</v>
      </c>
      <c r="AR405">
        <f>VLOOKUP($AD405,emission!$A$1:$CV$577,MATCH($C$8,emission!$A$1:$CV$1,0),0)</f>
        <v>0.13519999999999999</v>
      </c>
      <c r="AS405" t="e">
        <f>VLOOKUP($AD405,excitation!$A$1:$CV$577,MATCH(C$9,excitation!$A$1:$CV$1,0),0)</f>
        <v>#N/A</v>
      </c>
      <c r="AT405" t="e">
        <f>VLOOKUP($AD405,emission!$A$1:$CV$577,MATCH($C$9,emission!$A$1:$CV$1,0),0)</f>
        <v>#N/A</v>
      </c>
      <c r="AU405">
        <f>VLOOKUP($AD405,excitation!$A$1:$CV$577,MATCH(C$10,excitation!$A$1:$CV$1,0),0)</f>
        <v>9.9999997764825994E-3</v>
      </c>
      <c r="AV405">
        <f>VLOOKUP($AD405,emission!$A$1:$CV$577,MATCH($C$10,emission!$A$1:$CV$1,0),0)</f>
        <v>0.12999999523163</v>
      </c>
      <c r="AW405" t="e">
        <f>VLOOKUP($AD405,excitation!$A$1:$CV$577,MATCH(C$11,excitation!$A$1:$CV$1,0),0)</f>
        <v>#N/A</v>
      </c>
      <c r="AX405" t="e">
        <f>VLOOKUP($AD405,emission!$A$1:$CV$577,MATCH($C$11,emission!$A$1:$CV$1,0),0)</f>
        <v>#N/A</v>
      </c>
    </row>
    <row r="406" spans="7:50" x14ac:dyDescent="0.25">
      <c r="G406">
        <v>704</v>
      </c>
      <c r="H406" t="b">
        <f t="shared" si="131"/>
        <v>0</v>
      </c>
      <c r="I406" t="b">
        <f t="shared" si="121"/>
        <v>0</v>
      </c>
      <c r="J406">
        <f t="shared" si="132"/>
        <v>0</v>
      </c>
      <c r="K406">
        <f t="shared" si="122"/>
        <v>0</v>
      </c>
      <c r="L406" t="b">
        <f t="shared" si="133"/>
        <v>0</v>
      </c>
      <c r="M406" t="b">
        <f t="shared" si="123"/>
        <v>0</v>
      </c>
      <c r="N406">
        <f t="shared" si="134"/>
        <v>0</v>
      </c>
      <c r="O406">
        <f t="shared" si="124"/>
        <v>0</v>
      </c>
      <c r="P406">
        <f t="shared" si="135"/>
        <v>0</v>
      </c>
      <c r="Q406">
        <f t="shared" si="125"/>
        <v>0</v>
      </c>
      <c r="R406">
        <f t="shared" si="136"/>
        <v>0</v>
      </c>
      <c r="S406">
        <f t="shared" si="126"/>
        <v>2.4799999999999999E-2</v>
      </c>
      <c r="T406">
        <f t="shared" si="137"/>
        <v>0</v>
      </c>
      <c r="U406">
        <f t="shared" si="127"/>
        <v>0.13</v>
      </c>
      <c r="V406" t="b">
        <f t="shared" si="138"/>
        <v>0</v>
      </c>
      <c r="W406" t="b">
        <f t="shared" si="128"/>
        <v>0</v>
      </c>
      <c r="X406">
        <f t="shared" si="139"/>
        <v>9.9999997764825994E-3</v>
      </c>
      <c r="Y406">
        <f t="shared" si="129"/>
        <v>0.11999999731779</v>
      </c>
      <c r="Z406" t="b">
        <f t="shared" si="140"/>
        <v>0</v>
      </c>
      <c r="AA406" t="b">
        <f t="shared" si="130"/>
        <v>0</v>
      </c>
      <c r="AB406">
        <v>0</v>
      </c>
      <c r="AD406" s="1">
        <v>704</v>
      </c>
      <c r="AE406" t="e">
        <f>VLOOKUP($AD406,excitation!$A$1:$CV$577,MATCH(C$2,excitation!$A$1:$CV$1,0),0)</f>
        <v>#N/A</v>
      </c>
      <c r="AF406" t="e">
        <f>VLOOKUP($AD406,emission!$A$1:$CV$577,MATCH($C$2,emission!$A$1:$CV$1,0),0)</f>
        <v>#N/A</v>
      </c>
      <c r="AG406">
        <f>VLOOKUP($AD406,excitation!$A$1:$CV$577,MATCH(C$3,excitation!$A$1:$CV$1,0),0)</f>
        <v>0</v>
      </c>
      <c r="AH406">
        <f>VLOOKUP($AD406,emission!$A$1:$CV$577,MATCH($C$3,emission!$A$1:$CV$1,0),0)</f>
        <v>0</v>
      </c>
      <c r="AI406" t="e">
        <f>VLOOKUP($AD406,excitation!$A$1:$CV$577,MATCH(C$4,excitation!$A$1:$CV$1,0),0)</f>
        <v>#N/A</v>
      </c>
      <c r="AJ406" t="e">
        <f>VLOOKUP($AD406,emission!$A$1:$CV$577,MATCH($C$4,emission!$A$1:$CV$1,0),0)</f>
        <v>#N/A</v>
      </c>
      <c r="AK406">
        <f>VLOOKUP($AD406,excitation!$A$1:$CV$577,MATCH(C$5,excitation!$A$1:$CV$1,0),0)</f>
        <v>0</v>
      </c>
      <c r="AL406">
        <f>VLOOKUP($AD406,emission!$A$1:$CV$577,MATCH($C$5,emission!$A$1:$CV$1,0),0)</f>
        <v>0</v>
      </c>
      <c r="AM406">
        <f>VLOOKUP($AD406,excitation!$A$1:$CV$577,MATCH(C$6,excitation!$A$1:$CV$1,0),0)</f>
        <v>0</v>
      </c>
      <c r="AN406">
        <f>VLOOKUP($AD406,emission!$A$1:$CV$577,MATCH($C$6,emission!$A$1:$CV$1,0),0)</f>
        <v>0</v>
      </c>
      <c r="AO406">
        <f>VLOOKUP($AD406,excitation!$A$1:$CV$577,MATCH(C$7,excitation!$A$1:$CV$1,0),0)</f>
        <v>0</v>
      </c>
      <c r="AP406">
        <f>VLOOKUP($AD406,emission!$A$1:$CV$577,MATCH($C$7,emission!$A$1:$CV$1,0),0)</f>
        <v>2.4799999999999999E-2</v>
      </c>
      <c r="AQ406">
        <f>VLOOKUP($AD406,excitation!$A$1:$CV$577,MATCH(C$8,excitation!$A$1:$CV$1,0),0)</f>
        <v>0</v>
      </c>
      <c r="AR406">
        <f>VLOOKUP($AD406,emission!$A$1:$CV$577,MATCH($C$8,emission!$A$1:$CV$1,0),0)</f>
        <v>0.13</v>
      </c>
      <c r="AS406" t="e">
        <f>VLOOKUP($AD406,excitation!$A$1:$CV$577,MATCH(C$9,excitation!$A$1:$CV$1,0),0)</f>
        <v>#N/A</v>
      </c>
      <c r="AT406" t="e">
        <f>VLOOKUP($AD406,emission!$A$1:$CV$577,MATCH($C$9,emission!$A$1:$CV$1,0),0)</f>
        <v>#N/A</v>
      </c>
      <c r="AU406">
        <f>VLOOKUP($AD406,excitation!$A$1:$CV$577,MATCH(C$10,excitation!$A$1:$CV$1,0),0)</f>
        <v>9.9999997764825994E-3</v>
      </c>
      <c r="AV406">
        <f>VLOOKUP($AD406,emission!$A$1:$CV$577,MATCH($C$10,emission!$A$1:$CV$1,0),0)</f>
        <v>0.11999999731779</v>
      </c>
      <c r="AW406" t="e">
        <f>VLOOKUP($AD406,excitation!$A$1:$CV$577,MATCH(C$11,excitation!$A$1:$CV$1,0),0)</f>
        <v>#N/A</v>
      </c>
      <c r="AX406" t="e">
        <f>VLOOKUP($AD406,emission!$A$1:$CV$577,MATCH($C$11,emission!$A$1:$CV$1,0),0)</f>
        <v>#N/A</v>
      </c>
    </row>
    <row r="407" spans="7:50" x14ac:dyDescent="0.25">
      <c r="G407">
        <v>705</v>
      </c>
      <c r="H407" t="b">
        <f t="shared" si="131"/>
        <v>0</v>
      </c>
      <c r="I407" t="b">
        <f t="shared" si="121"/>
        <v>0</v>
      </c>
      <c r="J407">
        <f t="shared" si="132"/>
        <v>0</v>
      </c>
      <c r="K407">
        <f t="shared" si="122"/>
        <v>0</v>
      </c>
      <c r="L407" t="b">
        <f t="shared" si="133"/>
        <v>0</v>
      </c>
      <c r="M407" t="b">
        <f t="shared" si="123"/>
        <v>0</v>
      </c>
      <c r="N407">
        <f t="shared" si="134"/>
        <v>0</v>
      </c>
      <c r="O407">
        <f t="shared" si="124"/>
        <v>0</v>
      </c>
      <c r="P407">
        <f t="shared" si="135"/>
        <v>0</v>
      </c>
      <c r="Q407">
        <f t="shared" si="125"/>
        <v>0</v>
      </c>
      <c r="R407">
        <f t="shared" si="136"/>
        <v>0</v>
      </c>
      <c r="S407">
        <f t="shared" si="126"/>
        <v>2.35E-2</v>
      </c>
      <c r="T407">
        <f t="shared" si="137"/>
        <v>0</v>
      </c>
      <c r="U407">
        <f t="shared" si="127"/>
        <v>0.12509999999999999</v>
      </c>
      <c r="V407" t="b">
        <f t="shared" si="138"/>
        <v>0</v>
      </c>
      <c r="W407" t="b">
        <f t="shared" si="128"/>
        <v>0</v>
      </c>
      <c r="X407">
        <f t="shared" si="139"/>
        <v>9.9999997764825994E-3</v>
      </c>
      <c r="Y407">
        <f t="shared" si="129"/>
        <v>0.10999999940395</v>
      </c>
      <c r="Z407" t="b">
        <f t="shared" si="140"/>
        <v>0</v>
      </c>
      <c r="AA407" t="b">
        <f t="shared" si="130"/>
        <v>0</v>
      </c>
      <c r="AB407">
        <v>0</v>
      </c>
      <c r="AD407" s="1">
        <v>705</v>
      </c>
      <c r="AE407" t="e">
        <f>VLOOKUP($AD407,excitation!$A$1:$CV$577,MATCH(C$2,excitation!$A$1:$CV$1,0),0)</f>
        <v>#N/A</v>
      </c>
      <c r="AF407" t="e">
        <f>VLOOKUP($AD407,emission!$A$1:$CV$577,MATCH($C$2,emission!$A$1:$CV$1,0),0)</f>
        <v>#N/A</v>
      </c>
      <c r="AG407">
        <f>VLOOKUP($AD407,excitation!$A$1:$CV$577,MATCH(C$3,excitation!$A$1:$CV$1,0),0)</f>
        <v>0</v>
      </c>
      <c r="AH407">
        <f>VLOOKUP($AD407,emission!$A$1:$CV$577,MATCH($C$3,emission!$A$1:$CV$1,0),0)</f>
        <v>0</v>
      </c>
      <c r="AI407" t="e">
        <f>VLOOKUP($AD407,excitation!$A$1:$CV$577,MATCH(C$4,excitation!$A$1:$CV$1,0),0)</f>
        <v>#N/A</v>
      </c>
      <c r="AJ407" t="e">
        <f>VLOOKUP($AD407,emission!$A$1:$CV$577,MATCH($C$4,emission!$A$1:$CV$1,0),0)</f>
        <v>#N/A</v>
      </c>
      <c r="AK407">
        <f>VLOOKUP($AD407,excitation!$A$1:$CV$577,MATCH(C$5,excitation!$A$1:$CV$1,0),0)</f>
        <v>0</v>
      </c>
      <c r="AL407">
        <f>VLOOKUP($AD407,emission!$A$1:$CV$577,MATCH($C$5,emission!$A$1:$CV$1,0),0)</f>
        <v>0</v>
      </c>
      <c r="AM407">
        <f>VLOOKUP($AD407,excitation!$A$1:$CV$577,MATCH(C$6,excitation!$A$1:$CV$1,0),0)</f>
        <v>0</v>
      </c>
      <c r="AN407">
        <f>VLOOKUP($AD407,emission!$A$1:$CV$577,MATCH($C$6,emission!$A$1:$CV$1,0),0)</f>
        <v>0</v>
      </c>
      <c r="AO407">
        <f>VLOOKUP($AD407,excitation!$A$1:$CV$577,MATCH(C$7,excitation!$A$1:$CV$1,0),0)</f>
        <v>0</v>
      </c>
      <c r="AP407">
        <f>VLOOKUP($AD407,emission!$A$1:$CV$577,MATCH($C$7,emission!$A$1:$CV$1,0),0)</f>
        <v>2.35E-2</v>
      </c>
      <c r="AQ407">
        <f>VLOOKUP($AD407,excitation!$A$1:$CV$577,MATCH(C$8,excitation!$A$1:$CV$1,0),0)</f>
        <v>0</v>
      </c>
      <c r="AR407">
        <f>VLOOKUP($AD407,emission!$A$1:$CV$577,MATCH($C$8,emission!$A$1:$CV$1,0),0)</f>
        <v>0.12509999999999999</v>
      </c>
      <c r="AS407" t="e">
        <f>VLOOKUP($AD407,excitation!$A$1:$CV$577,MATCH(C$9,excitation!$A$1:$CV$1,0),0)</f>
        <v>#N/A</v>
      </c>
      <c r="AT407" t="e">
        <f>VLOOKUP($AD407,emission!$A$1:$CV$577,MATCH($C$9,emission!$A$1:$CV$1,0),0)</f>
        <v>#N/A</v>
      </c>
      <c r="AU407">
        <f>VLOOKUP($AD407,excitation!$A$1:$CV$577,MATCH(C$10,excitation!$A$1:$CV$1,0),0)</f>
        <v>9.9999997764825994E-3</v>
      </c>
      <c r="AV407">
        <f>VLOOKUP($AD407,emission!$A$1:$CV$577,MATCH($C$10,emission!$A$1:$CV$1,0),0)</f>
        <v>0.10999999940395</v>
      </c>
      <c r="AW407" t="e">
        <f>VLOOKUP($AD407,excitation!$A$1:$CV$577,MATCH(C$11,excitation!$A$1:$CV$1,0),0)</f>
        <v>#N/A</v>
      </c>
      <c r="AX407" t="e">
        <f>VLOOKUP($AD407,emission!$A$1:$CV$577,MATCH($C$11,emission!$A$1:$CV$1,0),0)</f>
        <v>#N/A</v>
      </c>
    </row>
    <row r="408" spans="7:50" x14ac:dyDescent="0.25">
      <c r="G408">
        <v>706</v>
      </c>
      <c r="H408" t="b">
        <f t="shared" si="131"/>
        <v>0</v>
      </c>
      <c r="I408" t="b">
        <f t="shared" si="121"/>
        <v>0</v>
      </c>
      <c r="J408">
        <f t="shared" si="132"/>
        <v>0</v>
      </c>
      <c r="K408">
        <f t="shared" si="122"/>
        <v>0</v>
      </c>
      <c r="L408" t="b">
        <f t="shared" si="133"/>
        <v>0</v>
      </c>
      <c r="M408" t="b">
        <f t="shared" si="123"/>
        <v>0</v>
      </c>
      <c r="N408">
        <f t="shared" si="134"/>
        <v>0</v>
      </c>
      <c r="O408">
        <f t="shared" si="124"/>
        <v>0</v>
      </c>
      <c r="P408">
        <f t="shared" si="135"/>
        <v>0</v>
      </c>
      <c r="Q408">
        <f t="shared" si="125"/>
        <v>0</v>
      </c>
      <c r="R408">
        <f t="shared" si="136"/>
        <v>0</v>
      </c>
      <c r="S408">
        <f t="shared" si="126"/>
        <v>2.1700000000000001E-2</v>
      </c>
      <c r="T408">
        <f t="shared" si="137"/>
        <v>0</v>
      </c>
      <c r="U408">
        <f t="shared" si="127"/>
        <v>0.1225</v>
      </c>
      <c r="V408" t="b">
        <f t="shared" si="138"/>
        <v>0</v>
      </c>
      <c r="W408" t="b">
        <f t="shared" si="128"/>
        <v>0</v>
      </c>
      <c r="X408">
        <f t="shared" si="139"/>
        <v>0</v>
      </c>
      <c r="Y408">
        <f t="shared" si="129"/>
        <v>0.10999999940395</v>
      </c>
      <c r="Z408" t="b">
        <f t="shared" si="140"/>
        <v>0</v>
      </c>
      <c r="AA408" t="b">
        <f t="shared" si="130"/>
        <v>0</v>
      </c>
      <c r="AB408">
        <v>0</v>
      </c>
      <c r="AD408" s="1">
        <v>706</v>
      </c>
      <c r="AE408" t="e">
        <f>VLOOKUP($AD408,excitation!$A$1:$CV$577,MATCH(C$2,excitation!$A$1:$CV$1,0),0)</f>
        <v>#N/A</v>
      </c>
      <c r="AF408" t="e">
        <f>VLOOKUP($AD408,emission!$A$1:$CV$577,MATCH($C$2,emission!$A$1:$CV$1,0),0)</f>
        <v>#N/A</v>
      </c>
      <c r="AG408">
        <f>VLOOKUP($AD408,excitation!$A$1:$CV$577,MATCH(C$3,excitation!$A$1:$CV$1,0),0)</f>
        <v>0</v>
      </c>
      <c r="AH408">
        <f>VLOOKUP($AD408,emission!$A$1:$CV$577,MATCH($C$3,emission!$A$1:$CV$1,0),0)</f>
        <v>0</v>
      </c>
      <c r="AI408" t="e">
        <f>VLOOKUP($AD408,excitation!$A$1:$CV$577,MATCH(C$4,excitation!$A$1:$CV$1,0),0)</f>
        <v>#N/A</v>
      </c>
      <c r="AJ408" t="e">
        <f>VLOOKUP($AD408,emission!$A$1:$CV$577,MATCH($C$4,emission!$A$1:$CV$1,0),0)</f>
        <v>#N/A</v>
      </c>
      <c r="AK408">
        <f>VLOOKUP($AD408,excitation!$A$1:$CV$577,MATCH(C$5,excitation!$A$1:$CV$1,0),0)</f>
        <v>0</v>
      </c>
      <c r="AL408">
        <f>VLOOKUP($AD408,emission!$A$1:$CV$577,MATCH($C$5,emission!$A$1:$CV$1,0),0)</f>
        <v>0</v>
      </c>
      <c r="AM408">
        <f>VLOOKUP($AD408,excitation!$A$1:$CV$577,MATCH(C$6,excitation!$A$1:$CV$1,0),0)</f>
        <v>0</v>
      </c>
      <c r="AN408">
        <f>VLOOKUP($AD408,emission!$A$1:$CV$577,MATCH($C$6,emission!$A$1:$CV$1,0),0)</f>
        <v>0</v>
      </c>
      <c r="AO408">
        <f>VLOOKUP($AD408,excitation!$A$1:$CV$577,MATCH(C$7,excitation!$A$1:$CV$1,0),0)</f>
        <v>0</v>
      </c>
      <c r="AP408">
        <f>VLOOKUP($AD408,emission!$A$1:$CV$577,MATCH($C$7,emission!$A$1:$CV$1,0),0)</f>
        <v>2.1700000000000001E-2</v>
      </c>
      <c r="AQ408">
        <f>VLOOKUP($AD408,excitation!$A$1:$CV$577,MATCH(C$8,excitation!$A$1:$CV$1,0),0)</f>
        <v>0</v>
      </c>
      <c r="AR408">
        <f>VLOOKUP($AD408,emission!$A$1:$CV$577,MATCH($C$8,emission!$A$1:$CV$1,0),0)</f>
        <v>0.1225</v>
      </c>
      <c r="AS408" t="e">
        <f>VLOOKUP($AD408,excitation!$A$1:$CV$577,MATCH(C$9,excitation!$A$1:$CV$1,0),0)</f>
        <v>#N/A</v>
      </c>
      <c r="AT408" t="e">
        <f>VLOOKUP($AD408,emission!$A$1:$CV$577,MATCH($C$9,emission!$A$1:$CV$1,0),0)</f>
        <v>#N/A</v>
      </c>
      <c r="AU408">
        <f>VLOOKUP($AD408,excitation!$A$1:$CV$577,MATCH(C$10,excitation!$A$1:$CV$1,0),0)</f>
        <v>0</v>
      </c>
      <c r="AV408">
        <f>VLOOKUP($AD408,emission!$A$1:$CV$577,MATCH($C$10,emission!$A$1:$CV$1,0),0)</f>
        <v>0.10999999940395</v>
      </c>
      <c r="AW408" t="e">
        <f>VLOOKUP($AD408,excitation!$A$1:$CV$577,MATCH(C$11,excitation!$A$1:$CV$1,0),0)</f>
        <v>#N/A</v>
      </c>
      <c r="AX408" t="e">
        <f>VLOOKUP($AD408,emission!$A$1:$CV$577,MATCH($C$11,emission!$A$1:$CV$1,0),0)</f>
        <v>#N/A</v>
      </c>
    </row>
    <row r="409" spans="7:50" x14ac:dyDescent="0.25">
      <c r="G409">
        <v>707</v>
      </c>
      <c r="H409" t="b">
        <f t="shared" si="131"/>
        <v>0</v>
      </c>
      <c r="I409" t="b">
        <f t="shared" si="121"/>
        <v>0</v>
      </c>
      <c r="J409">
        <f t="shared" si="132"/>
        <v>0</v>
      </c>
      <c r="K409">
        <f t="shared" si="122"/>
        <v>0</v>
      </c>
      <c r="L409" t="b">
        <f t="shared" si="133"/>
        <v>0</v>
      </c>
      <c r="M409" t="b">
        <f t="shared" si="123"/>
        <v>0</v>
      </c>
      <c r="N409">
        <f t="shared" si="134"/>
        <v>0</v>
      </c>
      <c r="O409">
        <f t="shared" si="124"/>
        <v>0</v>
      </c>
      <c r="P409">
        <f t="shared" si="135"/>
        <v>0</v>
      </c>
      <c r="Q409">
        <f t="shared" si="125"/>
        <v>0</v>
      </c>
      <c r="R409">
        <f t="shared" si="136"/>
        <v>0</v>
      </c>
      <c r="S409">
        <f t="shared" si="126"/>
        <v>2.2200000000000001E-2</v>
      </c>
      <c r="T409">
        <f t="shared" si="137"/>
        <v>0</v>
      </c>
      <c r="U409">
        <f t="shared" si="127"/>
        <v>0.1187</v>
      </c>
      <c r="V409" t="b">
        <f t="shared" si="138"/>
        <v>0</v>
      </c>
      <c r="W409" t="b">
        <f t="shared" si="128"/>
        <v>0</v>
      </c>
      <c r="X409">
        <f t="shared" si="139"/>
        <v>0</v>
      </c>
      <c r="Y409">
        <f t="shared" si="129"/>
        <v>0.10000000149012001</v>
      </c>
      <c r="Z409" t="b">
        <f t="shared" si="140"/>
        <v>0</v>
      </c>
      <c r="AA409" t="b">
        <f t="shared" si="130"/>
        <v>0</v>
      </c>
      <c r="AB409">
        <v>0</v>
      </c>
      <c r="AD409" s="1">
        <v>707</v>
      </c>
      <c r="AE409" t="e">
        <f>VLOOKUP($AD409,excitation!$A$1:$CV$577,MATCH(C$2,excitation!$A$1:$CV$1,0),0)</f>
        <v>#N/A</v>
      </c>
      <c r="AF409" t="e">
        <f>VLOOKUP($AD409,emission!$A$1:$CV$577,MATCH($C$2,emission!$A$1:$CV$1,0),0)</f>
        <v>#N/A</v>
      </c>
      <c r="AG409">
        <f>VLOOKUP($AD409,excitation!$A$1:$CV$577,MATCH(C$3,excitation!$A$1:$CV$1,0),0)</f>
        <v>0</v>
      </c>
      <c r="AH409">
        <f>VLOOKUP($AD409,emission!$A$1:$CV$577,MATCH($C$3,emission!$A$1:$CV$1,0),0)</f>
        <v>0</v>
      </c>
      <c r="AI409" t="e">
        <f>VLOOKUP($AD409,excitation!$A$1:$CV$577,MATCH(C$4,excitation!$A$1:$CV$1,0),0)</f>
        <v>#N/A</v>
      </c>
      <c r="AJ409" t="e">
        <f>VLOOKUP($AD409,emission!$A$1:$CV$577,MATCH($C$4,emission!$A$1:$CV$1,0),0)</f>
        <v>#N/A</v>
      </c>
      <c r="AK409">
        <f>VLOOKUP($AD409,excitation!$A$1:$CV$577,MATCH(C$5,excitation!$A$1:$CV$1,0),0)</f>
        <v>0</v>
      </c>
      <c r="AL409">
        <f>VLOOKUP($AD409,emission!$A$1:$CV$577,MATCH($C$5,emission!$A$1:$CV$1,0),0)</f>
        <v>0</v>
      </c>
      <c r="AM409">
        <f>VLOOKUP($AD409,excitation!$A$1:$CV$577,MATCH(C$6,excitation!$A$1:$CV$1,0),0)</f>
        <v>0</v>
      </c>
      <c r="AN409">
        <f>VLOOKUP($AD409,emission!$A$1:$CV$577,MATCH($C$6,emission!$A$1:$CV$1,0),0)</f>
        <v>0</v>
      </c>
      <c r="AO409">
        <f>VLOOKUP($AD409,excitation!$A$1:$CV$577,MATCH(C$7,excitation!$A$1:$CV$1,0),0)</f>
        <v>0</v>
      </c>
      <c r="AP409">
        <f>VLOOKUP($AD409,emission!$A$1:$CV$577,MATCH($C$7,emission!$A$1:$CV$1,0),0)</f>
        <v>2.2200000000000001E-2</v>
      </c>
      <c r="AQ409">
        <f>VLOOKUP($AD409,excitation!$A$1:$CV$577,MATCH(C$8,excitation!$A$1:$CV$1,0),0)</f>
        <v>0</v>
      </c>
      <c r="AR409">
        <f>VLOOKUP($AD409,emission!$A$1:$CV$577,MATCH($C$8,emission!$A$1:$CV$1,0),0)</f>
        <v>0.1187</v>
      </c>
      <c r="AS409" t="e">
        <f>VLOOKUP($AD409,excitation!$A$1:$CV$577,MATCH(C$9,excitation!$A$1:$CV$1,0),0)</f>
        <v>#N/A</v>
      </c>
      <c r="AT409" t="e">
        <f>VLOOKUP($AD409,emission!$A$1:$CV$577,MATCH($C$9,emission!$A$1:$CV$1,0),0)</f>
        <v>#N/A</v>
      </c>
      <c r="AU409">
        <f>VLOOKUP($AD409,excitation!$A$1:$CV$577,MATCH(C$10,excitation!$A$1:$CV$1,0),0)</f>
        <v>0</v>
      </c>
      <c r="AV409">
        <f>VLOOKUP($AD409,emission!$A$1:$CV$577,MATCH($C$10,emission!$A$1:$CV$1,0),0)</f>
        <v>0.10000000149012001</v>
      </c>
      <c r="AW409" t="e">
        <f>VLOOKUP($AD409,excitation!$A$1:$CV$577,MATCH(C$11,excitation!$A$1:$CV$1,0),0)</f>
        <v>#N/A</v>
      </c>
      <c r="AX409" t="e">
        <f>VLOOKUP($AD409,emission!$A$1:$CV$577,MATCH($C$11,emission!$A$1:$CV$1,0),0)</f>
        <v>#N/A</v>
      </c>
    </row>
    <row r="410" spans="7:50" x14ac:dyDescent="0.25">
      <c r="G410">
        <v>708</v>
      </c>
      <c r="H410" t="b">
        <f t="shared" si="131"/>
        <v>0</v>
      </c>
      <c r="I410" t="b">
        <f t="shared" si="121"/>
        <v>0</v>
      </c>
      <c r="J410">
        <f t="shared" si="132"/>
        <v>0</v>
      </c>
      <c r="K410">
        <f t="shared" si="122"/>
        <v>0</v>
      </c>
      <c r="L410" t="b">
        <f t="shared" si="133"/>
        <v>0</v>
      </c>
      <c r="M410" t="b">
        <f t="shared" si="123"/>
        <v>0</v>
      </c>
      <c r="N410">
        <f t="shared" si="134"/>
        <v>0</v>
      </c>
      <c r="O410">
        <f t="shared" si="124"/>
        <v>0</v>
      </c>
      <c r="P410">
        <f t="shared" si="135"/>
        <v>0</v>
      </c>
      <c r="Q410">
        <f t="shared" si="125"/>
        <v>0</v>
      </c>
      <c r="R410">
        <f t="shared" si="136"/>
        <v>0</v>
      </c>
      <c r="S410">
        <f t="shared" si="126"/>
        <v>0.02</v>
      </c>
      <c r="T410">
        <f t="shared" si="137"/>
        <v>0</v>
      </c>
      <c r="U410">
        <f t="shared" si="127"/>
        <v>0.1149</v>
      </c>
      <c r="V410" t="b">
        <f t="shared" si="138"/>
        <v>0</v>
      </c>
      <c r="W410" t="b">
        <f t="shared" si="128"/>
        <v>0</v>
      </c>
      <c r="X410">
        <f t="shared" si="139"/>
        <v>0</v>
      </c>
      <c r="Y410">
        <f t="shared" si="129"/>
        <v>0.10000000149012001</v>
      </c>
      <c r="Z410" t="b">
        <f t="shared" si="140"/>
        <v>0</v>
      </c>
      <c r="AA410" t="b">
        <f t="shared" si="130"/>
        <v>0</v>
      </c>
      <c r="AB410">
        <v>0</v>
      </c>
      <c r="AD410" s="1">
        <v>708</v>
      </c>
      <c r="AE410" t="e">
        <f>VLOOKUP($AD410,excitation!$A$1:$CV$577,MATCH(C$2,excitation!$A$1:$CV$1,0),0)</f>
        <v>#N/A</v>
      </c>
      <c r="AF410" t="e">
        <f>VLOOKUP($AD410,emission!$A$1:$CV$577,MATCH($C$2,emission!$A$1:$CV$1,0),0)</f>
        <v>#N/A</v>
      </c>
      <c r="AG410">
        <f>VLOOKUP($AD410,excitation!$A$1:$CV$577,MATCH(C$3,excitation!$A$1:$CV$1,0),0)</f>
        <v>0</v>
      </c>
      <c r="AH410">
        <f>VLOOKUP($AD410,emission!$A$1:$CV$577,MATCH($C$3,emission!$A$1:$CV$1,0),0)</f>
        <v>0</v>
      </c>
      <c r="AI410" t="e">
        <f>VLOOKUP($AD410,excitation!$A$1:$CV$577,MATCH(C$4,excitation!$A$1:$CV$1,0),0)</f>
        <v>#N/A</v>
      </c>
      <c r="AJ410" t="e">
        <f>VLOOKUP($AD410,emission!$A$1:$CV$577,MATCH($C$4,emission!$A$1:$CV$1,0),0)</f>
        <v>#N/A</v>
      </c>
      <c r="AK410">
        <f>VLOOKUP($AD410,excitation!$A$1:$CV$577,MATCH(C$5,excitation!$A$1:$CV$1,0),0)</f>
        <v>0</v>
      </c>
      <c r="AL410">
        <f>VLOOKUP($AD410,emission!$A$1:$CV$577,MATCH($C$5,emission!$A$1:$CV$1,0),0)</f>
        <v>0</v>
      </c>
      <c r="AM410">
        <f>VLOOKUP($AD410,excitation!$A$1:$CV$577,MATCH(C$6,excitation!$A$1:$CV$1,0),0)</f>
        <v>0</v>
      </c>
      <c r="AN410">
        <f>VLOOKUP($AD410,emission!$A$1:$CV$577,MATCH($C$6,emission!$A$1:$CV$1,0),0)</f>
        <v>0</v>
      </c>
      <c r="AO410">
        <f>VLOOKUP($AD410,excitation!$A$1:$CV$577,MATCH(C$7,excitation!$A$1:$CV$1,0),0)</f>
        <v>0</v>
      </c>
      <c r="AP410">
        <f>VLOOKUP($AD410,emission!$A$1:$CV$577,MATCH($C$7,emission!$A$1:$CV$1,0),0)</f>
        <v>0.02</v>
      </c>
      <c r="AQ410">
        <f>VLOOKUP($AD410,excitation!$A$1:$CV$577,MATCH(C$8,excitation!$A$1:$CV$1,0),0)</f>
        <v>0</v>
      </c>
      <c r="AR410">
        <f>VLOOKUP($AD410,emission!$A$1:$CV$577,MATCH($C$8,emission!$A$1:$CV$1,0),0)</f>
        <v>0.1149</v>
      </c>
      <c r="AS410" t="e">
        <f>VLOOKUP($AD410,excitation!$A$1:$CV$577,MATCH(C$9,excitation!$A$1:$CV$1,0),0)</f>
        <v>#N/A</v>
      </c>
      <c r="AT410" t="e">
        <f>VLOOKUP($AD410,emission!$A$1:$CV$577,MATCH($C$9,emission!$A$1:$CV$1,0),0)</f>
        <v>#N/A</v>
      </c>
      <c r="AU410">
        <f>VLOOKUP($AD410,excitation!$A$1:$CV$577,MATCH(C$10,excitation!$A$1:$CV$1,0),0)</f>
        <v>0</v>
      </c>
      <c r="AV410">
        <f>VLOOKUP($AD410,emission!$A$1:$CV$577,MATCH($C$10,emission!$A$1:$CV$1,0),0)</f>
        <v>0.10000000149012001</v>
      </c>
      <c r="AW410" t="e">
        <f>VLOOKUP($AD410,excitation!$A$1:$CV$577,MATCH(C$11,excitation!$A$1:$CV$1,0),0)</f>
        <v>#N/A</v>
      </c>
      <c r="AX410" t="e">
        <f>VLOOKUP($AD410,emission!$A$1:$CV$577,MATCH($C$11,emission!$A$1:$CV$1,0),0)</f>
        <v>#N/A</v>
      </c>
    </row>
    <row r="411" spans="7:50" x14ac:dyDescent="0.25">
      <c r="G411">
        <v>709</v>
      </c>
      <c r="H411" t="b">
        <f t="shared" si="131"/>
        <v>0</v>
      </c>
      <c r="I411" t="b">
        <f t="shared" si="121"/>
        <v>0</v>
      </c>
      <c r="J411">
        <f t="shared" si="132"/>
        <v>0</v>
      </c>
      <c r="K411">
        <f t="shared" si="122"/>
        <v>0</v>
      </c>
      <c r="L411" t="b">
        <f t="shared" si="133"/>
        <v>0</v>
      </c>
      <c r="M411" t="b">
        <f t="shared" si="123"/>
        <v>0</v>
      </c>
      <c r="N411">
        <f t="shared" si="134"/>
        <v>0</v>
      </c>
      <c r="O411">
        <f t="shared" si="124"/>
        <v>0</v>
      </c>
      <c r="P411">
        <f t="shared" si="135"/>
        <v>0</v>
      </c>
      <c r="Q411">
        <f t="shared" si="125"/>
        <v>0</v>
      </c>
      <c r="R411">
        <f t="shared" si="136"/>
        <v>0</v>
      </c>
      <c r="S411">
        <f t="shared" si="126"/>
        <v>1.83E-2</v>
      </c>
      <c r="T411">
        <f t="shared" si="137"/>
        <v>0</v>
      </c>
      <c r="U411">
        <f t="shared" si="127"/>
        <v>0.10979999999999999</v>
      </c>
      <c r="V411" t="b">
        <f t="shared" si="138"/>
        <v>0</v>
      </c>
      <c r="W411" t="b">
        <f t="shared" si="128"/>
        <v>0</v>
      </c>
      <c r="X411">
        <f t="shared" si="139"/>
        <v>0</v>
      </c>
      <c r="Y411">
        <f t="shared" si="129"/>
        <v>9.0000003576279006E-2</v>
      </c>
      <c r="Z411" t="b">
        <f t="shared" si="140"/>
        <v>0</v>
      </c>
      <c r="AA411" t="b">
        <f t="shared" si="130"/>
        <v>0</v>
      </c>
      <c r="AB411">
        <v>0</v>
      </c>
      <c r="AD411" s="1">
        <v>709</v>
      </c>
      <c r="AE411" t="e">
        <f>VLOOKUP($AD411,excitation!$A$1:$CV$577,MATCH(C$2,excitation!$A$1:$CV$1,0),0)</f>
        <v>#N/A</v>
      </c>
      <c r="AF411" t="e">
        <f>VLOOKUP($AD411,emission!$A$1:$CV$577,MATCH($C$2,emission!$A$1:$CV$1,0),0)</f>
        <v>#N/A</v>
      </c>
      <c r="AG411">
        <f>VLOOKUP($AD411,excitation!$A$1:$CV$577,MATCH(C$3,excitation!$A$1:$CV$1,0),0)</f>
        <v>0</v>
      </c>
      <c r="AH411">
        <f>VLOOKUP($AD411,emission!$A$1:$CV$577,MATCH($C$3,emission!$A$1:$CV$1,0),0)</f>
        <v>0</v>
      </c>
      <c r="AI411" t="e">
        <f>VLOOKUP($AD411,excitation!$A$1:$CV$577,MATCH(C$4,excitation!$A$1:$CV$1,0),0)</f>
        <v>#N/A</v>
      </c>
      <c r="AJ411" t="e">
        <f>VLOOKUP($AD411,emission!$A$1:$CV$577,MATCH($C$4,emission!$A$1:$CV$1,0),0)</f>
        <v>#N/A</v>
      </c>
      <c r="AK411">
        <f>VLOOKUP($AD411,excitation!$A$1:$CV$577,MATCH(C$5,excitation!$A$1:$CV$1,0),0)</f>
        <v>0</v>
      </c>
      <c r="AL411">
        <f>VLOOKUP($AD411,emission!$A$1:$CV$577,MATCH($C$5,emission!$A$1:$CV$1,0),0)</f>
        <v>0</v>
      </c>
      <c r="AM411">
        <f>VLOOKUP($AD411,excitation!$A$1:$CV$577,MATCH(C$6,excitation!$A$1:$CV$1,0),0)</f>
        <v>0</v>
      </c>
      <c r="AN411">
        <f>VLOOKUP($AD411,emission!$A$1:$CV$577,MATCH($C$6,emission!$A$1:$CV$1,0),0)</f>
        <v>0</v>
      </c>
      <c r="AO411">
        <f>VLOOKUP($AD411,excitation!$A$1:$CV$577,MATCH(C$7,excitation!$A$1:$CV$1,0),0)</f>
        <v>0</v>
      </c>
      <c r="AP411">
        <f>VLOOKUP($AD411,emission!$A$1:$CV$577,MATCH($C$7,emission!$A$1:$CV$1,0),0)</f>
        <v>1.83E-2</v>
      </c>
      <c r="AQ411">
        <f>VLOOKUP($AD411,excitation!$A$1:$CV$577,MATCH(C$8,excitation!$A$1:$CV$1,0),0)</f>
        <v>0</v>
      </c>
      <c r="AR411">
        <f>VLOOKUP($AD411,emission!$A$1:$CV$577,MATCH($C$8,emission!$A$1:$CV$1,0),0)</f>
        <v>0.10979999999999999</v>
      </c>
      <c r="AS411" t="e">
        <f>VLOOKUP($AD411,excitation!$A$1:$CV$577,MATCH(C$9,excitation!$A$1:$CV$1,0),0)</f>
        <v>#N/A</v>
      </c>
      <c r="AT411" t="e">
        <f>VLOOKUP($AD411,emission!$A$1:$CV$577,MATCH($C$9,emission!$A$1:$CV$1,0),0)</f>
        <v>#N/A</v>
      </c>
      <c r="AU411">
        <f>VLOOKUP($AD411,excitation!$A$1:$CV$577,MATCH(C$10,excitation!$A$1:$CV$1,0),0)</f>
        <v>0</v>
      </c>
      <c r="AV411">
        <f>VLOOKUP($AD411,emission!$A$1:$CV$577,MATCH($C$10,emission!$A$1:$CV$1,0),0)</f>
        <v>9.0000003576279006E-2</v>
      </c>
      <c r="AW411" t="e">
        <f>VLOOKUP($AD411,excitation!$A$1:$CV$577,MATCH(C$11,excitation!$A$1:$CV$1,0),0)</f>
        <v>#N/A</v>
      </c>
      <c r="AX411" t="e">
        <f>VLOOKUP($AD411,emission!$A$1:$CV$577,MATCH($C$11,emission!$A$1:$CV$1,0),0)</f>
        <v>#N/A</v>
      </c>
    </row>
    <row r="412" spans="7:50" x14ac:dyDescent="0.25">
      <c r="G412">
        <v>710</v>
      </c>
      <c r="H412" t="b">
        <f t="shared" si="131"/>
        <v>0</v>
      </c>
      <c r="I412" t="b">
        <f t="shared" si="121"/>
        <v>0</v>
      </c>
      <c r="J412">
        <f t="shared" si="132"/>
        <v>0</v>
      </c>
      <c r="K412">
        <f t="shared" si="122"/>
        <v>0</v>
      </c>
      <c r="L412" t="b">
        <f t="shared" si="133"/>
        <v>0</v>
      </c>
      <c r="M412" t="b">
        <f t="shared" si="123"/>
        <v>0</v>
      </c>
      <c r="N412">
        <f t="shared" si="134"/>
        <v>0</v>
      </c>
      <c r="O412">
        <f t="shared" si="124"/>
        <v>0</v>
      </c>
      <c r="P412">
        <f t="shared" si="135"/>
        <v>0</v>
      </c>
      <c r="Q412">
        <f t="shared" si="125"/>
        <v>0</v>
      </c>
      <c r="R412">
        <f t="shared" si="136"/>
        <v>0</v>
      </c>
      <c r="S412">
        <f t="shared" si="126"/>
        <v>2.1100000000000001E-2</v>
      </c>
      <c r="T412">
        <f t="shared" si="137"/>
        <v>0</v>
      </c>
      <c r="U412">
        <f t="shared" si="127"/>
        <v>0.1065</v>
      </c>
      <c r="V412" t="b">
        <f t="shared" si="138"/>
        <v>0</v>
      </c>
      <c r="W412" t="b">
        <f t="shared" si="128"/>
        <v>0</v>
      </c>
      <c r="X412">
        <f t="shared" si="139"/>
        <v>0</v>
      </c>
      <c r="Y412">
        <f t="shared" si="129"/>
        <v>9.0000003576279006E-2</v>
      </c>
      <c r="Z412" t="b">
        <f t="shared" si="140"/>
        <v>0</v>
      </c>
      <c r="AA412" t="b">
        <f t="shared" si="130"/>
        <v>0</v>
      </c>
      <c r="AB412">
        <v>0</v>
      </c>
      <c r="AD412" s="1">
        <v>710</v>
      </c>
      <c r="AE412" t="e">
        <f>VLOOKUP($AD412,excitation!$A$1:$CV$577,MATCH(C$2,excitation!$A$1:$CV$1,0),0)</f>
        <v>#N/A</v>
      </c>
      <c r="AF412" t="e">
        <f>VLOOKUP($AD412,emission!$A$1:$CV$577,MATCH($C$2,emission!$A$1:$CV$1,0),0)</f>
        <v>#N/A</v>
      </c>
      <c r="AG412">
        <f>VLOOKUP($AD412,excitation!$A$1:$CV$577,MATCH(C$3,excitation!$A$1:$CV$1,0),0)</f>
        <v>0</v>
      </c>
      <c r="AH412">
        <f>VLOOKUP($AD412,emission!$A$1:$CV$577,MATCH($C$3,emission!$A$1:$CV$1,0),0)</f>
        <v>0</v>
      </c>
      <c r="AI412" t="e">
        <f>VLOOKUP($AD412,excitation!$A$1:$CV$577,MATCH(C$4,excitation!$A$1:$CV$1,0),0)</f>
        <v>#N/A</v>
      </c>
      <c r="AJ412" t="e">
        <f>VLOOKUP($AD412,emission!$A$1:$CV$577,MATCH($C$4,emission!$A$1:$CV$1,0),0)</f>
        <v>#N/A</v>
      </c>
      <c r="AK412">
        <f>VLOOKUP($AD412,excitation!$A$1:$CV$577,MATCH(C$5,excitation!$A$1:$CV$1,0),0)</f>
        <v>0</v>
      </c>
      <c r="AL412">
        <f>VLOOKUP($AD412,emission!$A$1:$CV$577,MATCH($C$5,emission!$A$1:$CV$1,0),0)</f>
        <v>0</v>
      </c>
      <c r="AM412">
        <f>VLOOKUP($AD412,excitation!$A$1:$CV$577,MATCH(C$6,excitation!$A$1:$CV$1,0),0)</f>
        <v>0</v>
      </c>
      <c r="AN412">
        <f>VLOOKUP($AD412,emission!$A$1:$CV$577,MATCH($C$6,emission!$A$1:$CV$1,0),0)</f>
        <v>0</v>
      </c>
      <c r="AO412">
        <f>VLOOKUP($AD412,excitation!$A$1:$CV$577,MATCH(C$7,excitation!$A$1:$CV$1,0),0)</f>
        <v>0</v>
      </c>
      <c r="AP412">
        <f>VLOOKUP($AD412,emission!$A$1:$CV$577,MATCH($C$7,emission!$A$1:$CV$1,0),0)</f>
        <v>2.1100000000000001E-2</v>
      </c>
      <c r="AQ412">
        <f>VLOOKUP($AD412,excitation!$A$1:$CV$577,MATCH(C$8,excitation!$A$1:$CV$1,0),0)</f>
        <v>0</v>
      </c>
      <c r="AR412">
        <f>VLOOKUP($AD412,emission!$A$1:$CV$577,MATCH($C$8,emission!$A$1:$CV$1,0),0)</f>
        <v>0.1065</v>
      </c>
      <c r="AS412" t="e">
        <f>VLOOKUP($AD412,excitation!$A$1:$CV$577,MATCH(C$9,excitation!$A$1:$CV$1,0),0)</f>
        <v>#N/A</v>
      </c>
      <c r="AT412" t="e">
        <f>VLOOKUP($AD412,emission!$A$1:$CV$577,MATCH($C$9,emission!$A$1:$CV$1,0),0)</f>
        <v>#N/A</v>
      </c>
      <c r="AU412">
        <f>VLOOKUP($AD412,excitation!$A$1:$CV$577,MATCH(C$10,excitation!$A$1:$CV$1,0),0)</f>
        <v>0</v>
      </c>
      <c r="AV412">
        <f>VLOOKUP($AD412,emission!$A$1:$CV$577,MATCH($C$10,emission!$A$1:$CV$1,0),0)</f>
        <v>9.0000003576279006E-2</v>
      </c>
      <c r="AW412" t="e">
        <f>VLOOKUP($AD412,excitation!$A$1:$CV$577,MATCH(C$11,excitation!$A$1:$CV$1,0),0)</f>
        <v>#N/A</v>
      </c>
      <c r="AX412" t="e">
        <f>VLOOKUP($AD412,emission!$A$1:$CV$577,MATCH($C$11,emission!$A$1:$CV$1,0),0)</f>
        <v>#N/A</v>
      </c>
    </row>
    <row r="413" spans="7:50" x14ac:dyDescent="0.25">
      <c r="G413">
        <v>711</v>
      </c>
      <c r="H413" t="b">
        <f t="shared" si="131"/>
        <v>0</v>
      </c>
      <c r="I413" t="b">
        <f t="shared" si="121"/>
        <v>0</v>
      </c>
      <c r="J413">
        <f t="shared" si="132"/>
        <v>0</v>
      </c>
      <c r="K413">
        <f t="shared" si="122"/>
        <v>0</v>
      </c>
      <c r="L413" t="b">
        <f t="shared" si="133"/>
        <v>0</v>
      </c>
      <c r="M413" t="b">
        <f t="shared" si="123"/>
        <v>0</v>
      </c>
      <c r="N413">
        <f t="shared" si="134"/>
        <v>0</v>
      </c>
      <c r="O413">
        <f t="shared" si="124"/>
        <v>0</v>
      </c>
      <c r="P413">
        <f t="shared" si="135"/>
        <v>0</v>
      </c>
      <c r="Q413">
        <f t="shared" si="125"/>
        <v>0</v>
      </c>
      <c r="R413">
        <f t="shared" si="136"/>
        <v>0</v>
      </c>
      <c r="S413">
        <f t="shared" si="126"/>
        <v>1.8499999999999999E-2</v>
      </c>
      <c r="T413">
        <f t="shared" si="137"/>
        <v>0</v>
      </c>
      <c r="U413">
        <f t="shared" si="127"/>
        <v>0.10249999999999999</v>
      </c>
      <c r="V413" t="b">
        <f t="shared" si="138"/>
        <v>0</v>
      </c>
      <c r="W413" t="b">
        <f t="shared" si="128"/>
        <v>0</v>
      </c>
      <c r="X413">
        <f t="shared" si="139"/>
        <v>0</v>
      </c>
      <c r="Y413">
        <f t="shared" si="129"/>
        <v>9.0000003576279006E-2</v>
      </c>
      <c r="Z413" t="b">
        <f t="shared" si="140"/>
        <v>0</v>
      </c>
      <c r="AA413" t="b">
        <f t="shared" si="130"/>
        <v>0</v>
      </c>
      <c r="AB413">
        <v>0</v>
      </c>
      <c r="AD413" s="1">
        <v>711</v>
      </c>
      <c r="AE413" t="e">
        <f>VLOOKUP($AD413,excitation!$A$1:$CV$577,MATCH(C$2,excitation!$A$1:$CV$1,0),0)</f>
        <v>#N/A</v>
      </c>
      <c r="AF413" t="e">
        <f>VLOOKUP($AD413,emission!$A$1:$CV$577,MATCH($C$2,emission!$A$1:$CV$1,0),0)</f>
        <v>#N/A</v>
      </c>
      <c r="AG413">
        <f>VLOOKUP($AD413,excitation!$A$1:$CV$577,MATCH(C$3,excitation!$A$1:$CV$1,0),0)</f>
        <v>0</v>
      </c>
      <c r="AH413">
        <f>VLOOKUP($AD413,emission!$A$1:$CV$577,MATCH($C$3,emission!$A$1:$CV$1,0),0)</f>
        <v>0</v>
      </c>
      <c r="AI413" t="e">
        <f>VLOOKUP($AD413,excitation!$A$1:$CV$577,MATCH(C$4,excitation!$A$1:$CV$1,0),0)</f>
        <v>#N/A</v>
      </c>
      <c r="AJ413" t="e">
        <f>VLOOKUP($AD413,emission!$A$1:$CV$577,MATCH($C$4,emission!$A$1:$CV$1,0),0)</f>
        <v>#N/A</v>
      </c>
      <c r="AK413">
        <f>VLOOKUP($AD413,excitation!$A$1:$CV$577,MATCH(C$5,excitation!$A$1:$CV$1,0),0)</f>
        <v>0</v>
      </c>
      <c r="AL413">
        <f>VLOOKUP($AD413,emission!$A$1:$CV$577,MATCH($C$5,emission!$A$1:$CV$1,0),0)</f>
        <v>0</v>
      </c>
      <c r="AM413">
        <f>VLOOKUP($AD413,excitation!$A$1:$CV$577,MATCH(C$6,excitation!$A$1:$CV$1,0),0)</f>
        <v>0</v>
      </c>
      <c r="AN413">
        <f>VLOOKUP($AD413,emission!$A$1:$CV$577,MATCH($C$6,emission!$A$1:$CV$1,0),0)</f>
        <v>0</v>
      </c>
      <c r="AO413">
        <f>VLOOKUP($AD413,excitation!$A$1:$CV$577,MATCH(C$7,excitation!$A$1:$CV$1,0),0)</f>
        <v>0</v>
      </c>
      <c r="AP413">
        <f>VLOOKUP($AD413,emission!$A$1:$CV$577,MATCH($C$7,emission!$A$1:$CV$1,0),0)</f>
        <v>1.8499999999999999E-2</v>
      </c>
      <c r="AQ413">
        <f>VLOOKUP($AD413,excitation!$A$1:$CV$577,MATCH(C$8,excitation!$A$1:$CV$1,0),0)</f>
        <v>0</v>
      </c>
      <c r="AR413">
        <f>VLOOKUP($AD413,emission!$A$1:$CV$577,MATCH($C$8,emission!$A$1:$CV$1,0),0)</f>
        <v>0.10249999999999999</v>
      </c>
      <c r="AS413" t="e">
        <f>VLOOKUP($AD413,excitation!$A$1:$CV$577,MATCH(C$9,excitation!$A$1:$CV$1,0),0)</f>
        <v>#N/A</v>
      </c>
      <c r="AT413" t="e">
        <f>VLOOKUP($AD413,emission!$A$1:$CV$577,MATCH($C$9,emission!$A$1:$CV$1,0),0)</f>
        <v>#N/A</v>
      </c>
      <c r="AU413">
        <f>VLOOKUP($AD413,excitation!$A$1:$CV$577,MATCH(C$10,excitation!$A$1:$CV$1,0),0)</f>
        <v>0</v>
      </c>
      <c r="AV413">
        <f>VLOOKUP($AD413,emission!$A$1:$CV$577,MATCH($C$10,emission!$A$1:$CV$1,0),0)</f>
        <v>9.0000003576279006E-2</v>
      </c>
      <c r="AW413" t="e">
        <f>VLOOKUP($AD413,excitation!$A$1:$CV$577,MATCH(C$11,excitation!$A$1:$CV$1,0),0)</f>
        <v>#N/A</v>
      </c>
      <c r="AX413" t="e">
        <f>VLOOKUP($AD413,emission!$A$1:$CV$577,MATCH($C$11,emission!$A$1:$CV$1,0),0)</f>
        <v>#N/A</v>
      </c>
    </row>
    <row r="414" spans="7:50" x14ac:dyDescent="0.25">
      <c r="G414">
        <v>712</v>
      </c>
      <c r="H414" t="b">
        <f t="shared" si="131"/>
        <v>0</v>
      </c>
      <c r="I414" t="b">
        <f t="shared" si="121"/>
        <v>0</v>
      </c>
      <c r="J414">
        <f t="shared" si="132"/>
        <v>0</v>
      </c>
      <c r="K414">
        <f t="shared" si="122"/>
        <v>0</v>
      </c>
      <c r="L414" t="b">
        <f t="shared" si="133"/>
        <v>0</v>
      </c>
      <c r="M414" t="b">
        <f t="shared" si="123"/>
        <v>0</v>
      </c>
      <c r="N414">
        <f t="shared" si="134"/>
        <v>0</v>
      </c>
      <c r="O414">
        <f t="shared" si="124"/>
        <v>0</v>
      </c>
      <c r="P414">
        <f t="shared" si="135"/>
        <v>0</v>
      </c>
      <c r="Q414">
        <f t="shared" si="125"/>
        <v>0</v>
      </c>
      <c r="R414">
        <f t="shared" si="136"/>
        <v>0</v>
      </c>
      <c r="S414">
        <f t="shared" si="126"/>
        <v>1.9199999999999998E-2</v>
      </c>
      <c r="T414">
        <f t="shared" si="137"/>
        <v>0</v>
      </c>
      <c r="U414">
        <f t="shared" si="127"/>
        <v>0.1004</v>
      </c>
      <c r="V414" t="b">
        <f t="shared" si="138"/>
        <v>0</v>
      </c>
      <c r="W414" t="b">
        <f t="shared" si="128"/>
        <v>0</v>
      </c>
      <c r="X414">
        <f t="shared" si="139"/>
        <v>0</v>
      </c>
      <c r="Y414">
        <f t="shared" si="129"/>
        <v>7.9999998211861004E-2</v>
      </c>
      <c r="Z414" t="b">
        <f t="shared" si="140"/>
        <v>0</v>
      </c>
      <c r="AA414" t="b">
        <f t="shared" si="130"/>
        <v>0</v>
      </c>
      <c r="AB414">
        <v>0</v>
      </c>
      <c r="AD414" s="1">
        <v>712</v>
      </c>
      <c r="AE414" t="e">
        <f>VLOOKUP($AD414,excitation!$A$1:$CV$577,MATCH(C$2,excitation!$A$1:$CV$1,0),0)</f>
        <v>#N/A</v>
      </c>
      <c r="AF414" t="e">
        <f>VLOOKUP($AD414,emission!$A$1:$CV$577,MATCH($C$2,emission!$A$1:$CV$1,0),0)</f>
        <v>#N/A</v>
      </c>
      <c r="AG414">
        <f>VLOOKUP($AD414,excitation!$A$1:$CV$577,MATCH(C$3,excitation!$A$1:$CV$1,0),0)</f>
        <v>0</v>
      </c>
      <c r="AH414">
        <f>VLOOKUP($AD414,emission!$A$1:$CV$577,MATCH($C$3,emission!$A$1:$CV$1,0),0)</f>
        <v>0</v>
      </c>
      <c r="AI414" t="e">
        <f>VLOOKUP($AD414,excitation!$A$1:$CV$577,MATCH(C$4,excitation!$A$1:$CV$1,0),0)</f>
        <v>#N/A</v>
      </c>
      <c r="AJ414" t="e">
        <f>VLOOKUP($AD414,emission!$A$1:$CV$577,MATCH($C$4,emission!$A$1:$CV$1,0),0)</f>
        <v>#N/A</v>
      </c>
      <c r="AK414">
        <f>VLOOKUP($AD414,excitation!$A$1:$CV$577,MATCH(C$5,excitation!$A$1:$CV$1,0),0)</f>
        <v>0</v>
      </c>
      <c r="AL414">
        <f>VLOOKUP($AD414,emission!$A$1:$CV$577,MATCH($C$5,emission!$A$1:$CV$1,0),0)</f>
        <v>0</v>
      </c>
      <c r="AM414">
        <f>VLOOKUP($AD414,excitation!$A$1:$CV$577,MATCH(C$6,excitation!$A$1:$CV$1,0),0)</f>
        <v>0</v>
      </c>
      <c r="AN414">
        <f>VLOOKUP($AD414,emission!$A$1:$CV$577,MATCH($C$6,emission!$A$1:$CV$1,0),0)</f>
        <v>0</v>
      </c>
      <c r="AO414">
        <f>VLOOKUP($AD414,excitation!$A$1:$CV$577,MATCH(C$7,excitation!$A$1:$CV$1,0),0)</f>
        <v>0</v>
      </c>
      <c r="AP414">
        <f>VLOOKUP($AD414,emission!$A$1:$CV$577,MATCH($C$7,emission!$A$1:$CV$1,0),0)</f>
        <v>1.9199999999999998E-2</v>
      </c>
      <c r="AQ414">
        <f>VLOOKUP($AD414,excitation!$A$1:$CV$577,MATCH(C$8,excitation!$A$1:$CV$1,0),0)</f>
        <v>0</v>
      </c>
      <c r="AR414">
        <f>VLOOKUP($AD414,emission!$A$1:$CV$577,MATCH($C$8,emission!$A$1:$CV$1,0),0)</f>
        <v>0.1004</v>
      </c>
      <c r="AS414" t="e">
        <f>VLOOKUP($AD414,excitation!$A$1:$CV$577,MATCH(C$9,excitation!$A$1:$CV$1,0),0)</f>
        <v>#N/A</v>
      </c>
      <c r="AT414" t="e">
        <f>VLOOKUP($AD414,emission!$A$1:$CV$577,MATCH($C$9,emission!$A$1:$CV$1,0),0)</f>
        <v>#N/A</v>
      </c>
      <c r="AU414">
        <f>VLOOKUP($AD414,excitation!$A$1:$CV$577,MATCH(C$10,excitation!$A$1:$CV$1,0),0)</f>
        <v>0</v>
      </c>
      <c r="AV414">
        <f>VLOOKUP($AD414,emission!$A$1:$CV$577,MATCH($C$10,emission!$A$1:$CV$1,0),0)</f>
        <v>7.9999998211861004E-2</v>
      </c>
      <c r="AW414" t="e">
        <f>VLOOKUP($AD414,excitation!$A$1:$CV$577,MATCH(C$11,excitation!$A$1:$CV$1,0),0)</f>
        <v>#N/A</v>
      </c>
      <c r="AX414" t="e">
        <f>VLOOKUP($AD414,emission!$A$1:$CV$577,MATCH($C$11,emission!$A$1:$CV$1,0),0)</f>
        <v>#N/A</v>
      </c>
    </row>
    <row r="415" spans="7:50" x14ac:dyDescent="0.25">
      <c r="G415">
        <v>713</v>
      </c>
      <c r="H415" t="b">
        <f t="shared" si="131"/>
        <v>0</v>
      </c>
      <c r="I415" t="b">
        <f t="shared" si="121"/>
        <v>0</v>
      </c>
      <c r="J415">
        <f t="shared" si="132"/>
        <v>0</v>
      </c>
      <c r="K415">
        <f t="shared" si="122"/>
        <v>0</v>
      </c>
      <c r="L415" t="b">
        <f t="shared" si="133"/>
        <v>0</v>
      </c>
      <c r="M415" t="b">
        <f t="shared" si="123"/>
        <v>0</v>
      </c>
      <c r="N415">
        <f t="shared" si="134"/>
        <v>0</v>
      </c>
      <c r="O415">
        <f t="shared" si="124"/>
        <v>0</v>
      </c>
      <c r="P415">
        <f t="shared" si="135"/>
        <v>0</v>
      </c>
      <c r="Q415">
        <f t="shared" si="125"/>
        <v>0</v>
      </c>
      <c r="R415">
        <f t="shared" si="136"/>
        <v>0</v>
      </c>
      <c r="S415">
        <f t="shared" si="126"/>
        <v>1.8100000000000002E-2</v>
      </c>
      <c r="T415">
        <f t="shared" si="137"/>
        <v>0</v>
      </c>
      <c r="U415">
        <f t="shared" si="127"/>
        <v>9.6500000000000002E-2</v>
      </c>
      <c r="V415" t="b">
        <f t="shared" si="138"/>
        <v>0</v>
      </c>
      <c r="W415" t="b">
        <f t="shared" si="128"/>
        <v>0</v>
      </c>
      <c r="X415">
        <f t="shared" si="139"/>
        <v>0</v>
      </c>
      <c r="Y415">
        <f t="shared" si="129"/>
        <v>7.9999998211861004E-2</v>
      </c>
      <c r="Z415" t="b">
        <f t="shared" si="140"/>
        <v>0</v>
      </c>
      <c r="AA415" t="b">
        <f t="shared" si="130"/>
        <v>0</v>
      </c>
      <c r="AB415">
        <v>0</v>
      </c>
      <c r="AD415" s="1">
        <v>713</v>
      </c>
      <c r="AE415" t="e">
        <f>VLOOKUP($AD415,excitation!$A$1:$CV$577,MATCH(C$2,excitation!$A$1:$CV$1,0),0)</f>
        <v>#N/A</v>
      </c>
      <c r="AF415" t="e">
        <f>VLOOKUP($AD415,emission!$A$1:$CV$577,MATCH($C$2,emission!$A$1:$CV$1,0),0)</f>
        <v>#N/A</v>
      </c>
      <c r="AG415">
        <f>VLOOKUP($AD415,excitation!$A$1:$CV$577,MATCH(C$3,excitation!$A$1:$CV$1,0),0)</f>
        <v>0</v>
      </c>
      <c r="AH415">
        <f>VLOOKUP($AD415,emission!$A$1:$CV$577,MATCH($C$3,emission!$A$1:$CV$1,0),0)</f>
        <v>0</v>
      </c>
      <c r="AI415" t="e">
        <f>VLOOKUP($AD415,excitation!$A$1:$CV$577,MATCH(C$4,excitation!$A$1:$CV$1,0),0)</f>
        <v>#N/A</v>
      </c>
      <c r="AJ415" t="e">
        <f>VLOOKUP($AD415,emission!$A$1:$CV$577,MATCH($C$4,emission!$A$1:$CV$1,0),0)</f>
        <v>#N/A</v>
      </c>
      <c r="AK415">
        <f>VLOOKUP($AD415,excitation!$A$1:$CV$577,MATCH(C$5,excitation!$A$1:$CV$1,0),0)</f>
        <v>0</v>
      </c>
      <c r="AL415">
        <f>VLOOKUP($AD415,emission!$A$1:$CV$577,MATCH($C$5,emission!$A$1:$CV$1,0),0)</f>
        <v>0</v>
      </c>
      <c r="AM415">
        <f>VLOOKUP($AD415,excitation!$A$1:$CV$577,MATCH(C$6,excitation!$A$1:$CV$1,0),0)</f>
        <v>0</v>
      </c>
      <c r="AN415">
        <f>VLOOKUP($AD415,emission!$A$1:$CV$577,MATCH($C$6,emission!$A$1:$CV$1,0),0)</f>
        <v>0</v>
      </c>
      <c r="AO415">
        <f>VLOOKUP($AD415,excitation!$A$1:$CV$577,MATCH(C$7,excitation!$A$1:$CV$1,0),0)</f>
        <v>0</v>
      </c>
      <c r="AP415">
        <f>VLOOKUP($AD415,emission!$A$1:$CV$577,MATCH($C$7,emission!$A$1:$CV$1,0),0)</f>
        <v>1.8100000000000002E-2</v>
      </c>
      <c r="AQ415">
        <f>VLOOKUP($AD415,excitation!$A$1:$CV$577,MATCH(C$8,excitation!$A$1:$CV$1,0),0)</f>
        <v>0</v>
      </c>
      <c r="AR415">
        <f>VLOOKUP($AD415,emission!$A$1:$CV$577,MATCH($C$8,emission!$A$1:$CV$1,0),0)</f>
        <v>9.6500000000000002E-2</v>
      </c>
      <c r="AS415" t="e">
        <f>VLOOKUP($AD415,excitation!$A$1:$CV$577,MATCH(C$9,excitation!$A$1:$CV$1,0),0)</f>
        <v>#N/A</v>
      </c>
      <c r="AT415" t="e">
        <f>VLOOKUP($AD415,emission!$A$1:$CV$577,MATCH($C$9,emission!$A$1:$CV$1,0),0)</f>
        <v>#N/A</v>
      </c>
      <c r="AU415">
        <f>VLOOKUP($AD415,excitation!$A$1:$CV$577,MATCH(C$10,excitation!$A$1:$CV$1,0),0)</f>
        <v>0</v>
      </c>
      <c r="AV415">
        <f>VLOOKUP($AD415,emission!$A$1:$CV$577,MATCH($C$10,emission!$A$1:$CV$1,0),0)</f>
        <v>7.9999998211861004E-2</v>
      </c>
      <c r="AW415" t="e">
        <f>VLOOKUP($AD415,excitation!$A$1:$CV$577,MATCH(C$11,excitation!$A$1:$CV$1,0),0)</f>
        <v>#N/A</v>
      </c>
      <c r="AX415" t="e">
        <f>VLOOKUP($AD415,emission!$A$1:$CV$577,MATCH($C$11,emission!$A$1:$CV$1,0),0)</f>
        <v>#N/A</v>
      </c>
    </row>
    <row r="416" spans="7:50" x14ac:dyDescent="0.25">
      <c r="G416">
        <v>714</v>
      </c>
      <c r="H416" t="b">
        <f t="shared" si="131"/>
        <v>0</v>
      </c>
      <c r="I416" t="b">
        <f t="shared" si="121"/>
        <v>0</v>
      </c>
      <c r="J416">
        <f t="shared" si="132"/>
        <v>0</v>
      </c>
      <c r="K416">
        <f t="shared" si="122"/>
        <v>0</v>
      </c>
      <c r="L416" t="b">
        <f t="shared" si="133"/>
        <v>0</v>
      </c>
      <c r="M416" t="b">
        <f t="shared" si="123"/>
        <v>0</v>
      </c>
      <c r="N416">
        <f t="shared" si="134"/>
        <v>0</v>
      </c>
      <c r="O416">
        <f t="shared" si="124"/>
        <v>0</v>
      </c>
      <c r="P416">
        <f t="shared" si="135"/>
        <v>0</v>
      </c>
      <c r="Q416">
        <f t="shared" si="125"/>
        <v>0</v>
      </c>
      <c r="R416">
        <f t="shared" si="136"/>
        <v>0</v>
      </c>
      <c r="S416">
        <f t="shared" si="126"/>
        <v>1.6500000000000001E-2</v>
      </c>
      <c r="T416">
        <f t="shared" si="137"/>
        <v>0</v>
      </c>
      <c r="U416">
        <f t="shared" si="127"/>
        <v>9.3700000000000006E-2</v>
      </c>
      <c r="V416" t="b">
        <f t="shared" si="138"/>
        <v>0</v>
      </c>
      <c r="W416" t="b">
        <f t="shared" si="128"/>
        <v>0</v>
      </c>
      <c r="X416">
        <f t="shared" si="139"/>
        <v>0</v>
      </c>
      <c r="Y416">
        <f t="shared" si="129"/>
        <v>7.9999998211861004E-2</v>
      </c>
      <c r="Z416" t="b">
        <f t="shared" si="140"/>
        <v>0</v>
      </c>
      <c r="AA416" t="b">
        <f t="shared" si="130"/>
        <v>0</v>
      </c>
      <c r="AB416">
        <v>0</v>
      </c>
      <c r="AD416" s="1">
        <v>714</v>
      </c>
      <c r="AE416" t="e">
        <f>VLOOKUP($AD416,excitation!$A$1:$CV$577,MATCH(C$2,excitation!$A$1:$CV$1,0),0)</f>
        <v>#N/A</v>
      </c>
      <c r="AF416" t="e">
        <f>VLOOKUP($AD416,emission!$A$1:$CV$577,MATCH($C$2,emission!$A$1:$CV$1,0),0)</f>
        <v>#N/A</v>
      </c>
      <c r="AG416">
        <f>VLOOKUP($AD416,excitation!$A$1:$CV$577,MATCH(C$3,excitation!$A$1:$CV$1,0),0)</f>
        <v>0</v>
      </c>
      <c r="AH416">
        <f>VLOOKUP($AD416,emission!$A$1:$CV$577,MATCH($C$3,emission!$A$1:$CV$1,0),0)</f>
        <v>0</v>
      </c>
      <c r="AI416" t="e">
        <f>VLOOKUP($AD416,excitation!$A$1:$CV$577,MATCH(C$4,excitation!$A$1:$CV$1,0),0)</f>
        <v>#N/A</v>
      </c>
      <c r="AJ416" t="e">
        <f>VLOOKUP($AD416,emission!$A$1:$CV$577,MATCH($C$4,emission!$A$1:$CV$1,0),0)</f>
        <v>#N/A</v>
      </c>
      <c r="AK416">
        <f>VLOOKUP($AD416,excitation!$A$1:$CV$577,MATCH(C$5,excitation!$A$1:$CV$1,0),0)</f>
        <v>0</v>
      </c>
      <c r="AL416">
        <f>VLOOKUP($AD416,emission!$A$1:$CV$577,MATCH($C$5,emission!$A$1:$CV$1,0),0)</f>
        <v>0</v>
      </c>
      <c r="AM416">
        <f>VLOOKUP($AD416,excitation!$A$1:$CV$577,MATCH(C$6,excitation!$A$1:$CV$1,0),0)</f>
        <v>0</v>
      </c>
      <c r="AN416">
        <f>VLOOKUP($AD416,emission!$A$1:$CV$577,MATCH($C$6,emission!$A$1:$CV$1,0),0)</f>
        <v>0</v>
      </c>
      <c r="AO416">
        <f>VLOOKUP($AD416,excitation!$A$1:$CV$577,MATCH(C$7,excitation!$A$1:$CV$1,0),0)</f>
        <v>0</v>
      </c>
      <c r="AP416">
        <f>VLOOKUP($AD416,emission!$A$1:$CV$577,MATCH($C$7,emission!$A$1:$CV$1,0),0)</f>
        <v>1.6500000000000001E-2</v>
      </c>
      <c r="AQ416">
        <f>VLOOKUP($AD416,excitation!$A$1:$CV$577,MATCH(C$8,excitation!$A$1:$CV$1,0),0)</f>
        <v>0</v>
      </c>
      <c r="AR416">
        <f>VLOOKUP($AD416,emission!$A$1:$CV$577,MATCH($C$8,emission!$A$1:$CV$1,0),0)</f>
        <v>9.3700000000000006E-2</v>
      </c>
      <c r="AS416" t="e">
        <f>VLOOKUP($AD416,excitation!$A$1:$CV$577,MATCH(C$9,excitation!$A$1:$CV$1,0),0)</f>
        <v>#N/A</v>
      </c>
      <c r="AT416" t="e">
        <f>VLOOKUP($AD416,emission!$A$1:$CV$577,MATCH($C$9,emission!$A$1:$CV$1,0),0)</f>
        <v>#N/A</v>
      </c>
      <c r="AU416">
        <f>VLOOKUP($AD416,excitation!$A$1:$CV$577,MATCH(C$10,excitation!$A$1:$CV$1,0),0)</f>
        <v>0</v>
      </c>
      <c r="AV416">
        <f>VLOOKUP($AD416,emission!$A$1:$CV$577,MATCH($C$10,emission!$A$1:$CV$1,0),0)</f>
        <v>7.9999998211861004E-2</v>
      </c>
      <c r="AW416" t="e">
        <f>VLOOKUP($AD416,excitation!$A$1:$CV$577,MATCH(C$11,excitation!$A$1:$CV$1,0),0)</f>
        <v>#N/A</v>
      </c>
      <c r="AX416" t="e">
        <f>VLOOKUP($AD416,emission!$A$1:$CV$577,MATCH($C$11,emission!$A$1:$CV$1,0),0)</f>
        <v>#N/A</v>
      </c>
    </row>
    <row r="417" spans="7:50" x14ac:dyDescent="0.25">
      <c r="G417">
        <v>715</v>
      </c>
      <c r="H417" t="b">
        <f t="shared" si="131"/>
        <v>0</v>
      </c>
      <c r="I417" t="b">
        <f t="shared" si="121"/>
        <v>0</v>
      </c>
      <c r="J417">
        <f t="shared" si="132"/>
        <v>0</v>
      </c>
      <c r="K417">
        <f t="shared" si="122"/>
        <v>0</v>
      </c>
      <c r="L417" t="b">
        <f t="shared" si="133"/>
        <v>0</v>
      </c>
      <c r="M417" t="b">
        <f t="shared" si="123"/>
        <v>0</v>
      </c>
      <c r="N417">
        <f t="shared" si="134"/>
        <v>0</v>
      </c>
      <c r="O417">
        <f t="shared" si="124"/>
        <v>0</v>
      </c>
      <c r="P417">
        <f t="shared" si="135"/>
        <v>0</v>
      </c>
      <c r="Q417">
        <f t="shared" si="125"/>
        <v>0</v>
      </c>
      <c r="R417">
        <f t="shared" si="136"/>
        <v>0</v>
      </c>
      <c r="S417">
        <f t="shared" si="126"/>
        <v>1.5800000000000002E-2</v>
      </c>
      <c r="T417">
        <f t="shared" si="137"/>
        <v>0</v>
      </c>
      <c r="U417">
        <f t="shared" si="127"/>
        <v>9.01E-2</v>
      </c>
      <c r="V417" t="b">
        <f t="shared" si="138"/>
        <v>0</v>
      </c>
      <c r="W417" t="b">
        <f t="shared" si="128"/>
        <v>0</v>
      </c>
      <c r="X417">
        <f t="shared" si="139"/>
        <v>0</v>
      </c>
      <c r="Y417">
        <f t="shared" si="129"/>
        <v>7.0000000298023002E-2</v>
      </c>
      <c r="Z417" t="b">
        <f t="shared" si="140"/>
        <v>0</v>
      </c>
      <c r="AA417" t="b">
        <f t="shared" si="130"/>
        <v>0</v>
      </c>
      <c r="AB417">
        <v>0</v>
      </c>
      <c r="AD417" s="1">
        <v>715</v>
      </c>
      <c r="AE417" t="e">
        <f>VLOOKUP($AD417,excitation!$A$1:$CV$577,MATCH(C$2,excitation!$A$1:$CV$1,0),0)</f>
        <v>#N/A</v>
      </c>
      <c r="AF417" t="e">
        <f>VLOOKUP($AD417,emission!$A$1:$CV$577,MATCH($C$2,emission!$A$1:$CV$1,0),0)</f>
        <v>#N/A</v>
      </c>
      <c r="AG417">
        <f>VLOOKUP($AD417,excitation!$A$1:$CV$577,MATCH(C$3,excitation!$A$1:$CV$1,0),0)</f>
        <v>0</v>
      </c>
      <c r="AH417">
        <f>VLOOKUP($AD417,emission!$A$1:$CV$577,MATCH($C$3,emission!$A$1:$CV$1,0),0)</f>
        <v>0</v>
      </c>
      <c r="AI417" t="e">
        <f>VLOOKUP($AD417,excitation!$A$1:$CV$577,MATCH(C$4,excitation!$A$1:$CV$1,0),0)</f>
        <v>#N/A</v>
      </c>
      <c r="AJ417" t="e">
        <f>VLOOKUP($AD417,emission!$A$1:$CV$577,MATCH($C$4,emission!$A$1:$CV$1,0),0)</f>
        <v>#N/A</v>
      </c>
      <c r="AK417">
        <f>VLOOKUP($AD417,excitation!$A$1:$CV$577,MATCH(C$5,excitation!$A$1:$CV$1,0),0)</f>
        <v>0</v>
      </c>
      <c r="AL417">
        <f>VLOOKUP($AD417,emission!$A$1:$CV$577,MATCH($C$5,emission!$A$1:$CV$1,0),0)</f>
        <v>0</v>
      </c>
      <c r="AM417">
        <f>VLOOKUP($AD417,excitation!$A$1:$CV$577,MATCH(C$6,excitation!$A$1:$CV$1,0),0)</f>
        <v>0</v>
      </c>
      <c r="AN417">
        <f>VLOOKUP($AD417,emission!$A$1:$CV$577,MATCH($C$6,emission!$A$1:$CV$1,0),0)</f>
        <v>0</v>
      </c>
      <c r="AO417">
        <f>VLOOKUP($AD417,excitation!$A$1:$CV$577,MATCH(C$7,excitation!$A$1:$CV$1,0),0)</f>
        <v>0</v>
      </c>
      <c r="AP417">
        <f>VLOOKUP($AD417,emission!$A$1:$CV$577,MATCH($C$7,emission!$A$1:$CV$1,0),0)</f>
        <v>1.5800000000000002E-2</v>
      </c>
      <c r="AQ417">
        <f>VLOOKUP($AD417,excitation!$A$1:$CV$577,MATCH(C$8,excitation!$A$1:$CV$1,0),0)</f>
        <v>0</v>
      </c>
      <c r="AR417">
        <f>VLOOKUP($AD417,emission!$A$1:$CV$577,MATCH($C$8,emission!$A$1:$CV$1,0),0)</f>
        <v>9.01E-2</v>
      </c>
      <c r="AS417" t="e">
        <f>VLOOKUP($AD417,excitation!$A$1:$CV$577,MATCH(C$9,excitation!$A$1:$CV$1,0),0)</f>
        <v>#N/A</v>
      </c>
      <c r="AT417" t="e">
        <f>VLOOKUP($AD417,emission!$A$1:$CV$577,MATCH($C$9,emission!$A$1:$CV$1,0),0)</f>
        <v>#N/A</v>
      </c>
      <c r="AU417">
        <f>VLOOKUP($AD417,excitation!$A$1:$CV$577,MATCH(C$10,excitation!$A$1:$CV$1,0),0)</f>
        <v>0</v>
      </c>
      <c r="AV417">
        <f>VLOOKUP($AD417,emission!$A$1:$CV$577,MATCH($C$10,emission!$A$1:$CV$1,0),0)</f>
        <v>7.0000000298023002E-2</v>
      </c>
      <c r="AW417" t="e">
        <f>VLOOKUP($AD417,excitation!$A$1:$CV$577,MATCH(C$11,excitation!$A$1:$CV$1,0),0)</f>
        <v>#N/A</v>
      </c>
      <c r="AX417" t="e">
        <f>VLOOKUP($AD417,emission!$A$1:$CV$577,MATCH($C$11,emission!$A$1:$CV$1,0),0)</f>
        <v>#N/A</v>
      </c>
    </row>
    <row r="418" spans="7:50" x14ac:dyDescent="0.25">
      <c r="G418">
        <v>716</v>
      </c>
      <c r="H418" t="b">
        <f t="shared" si="131"/>
        <v>0</v>
      </c>
      <c r="I418" t="b">
        <f t="shared" si="121"/>
        <v>0</v>
      </c>
      <c r="J418">
        <f t="shared" si="132"/>
        <v>0</v>
      </c>
      <c r="K418">
        <f t="shared" si="122"/>
        <v>0</v>
      </c>
      <c r="L418" t="b">
        <f t="shared" si="133"/>
        <v>0</v>
      </c>
      <c r="M418" t="b">
        <f t="shared" si="123"/>
        <v>0</v>
      </c>
      <c r="N418">
        <f t="shared" si="134"/>
        <v>0</v>
      </c>
      <c r="O418">
        <f t="shared" si="124"/>
        <v>0</v>
      </c>
      <c r="P418">
        <f t="shared" si="135"/>
        <v>0</v>
      </c>
      <c r="Q418">
        <f t="shared" si="125"/>
        <v>0</v>
      </c>
      <c r="R418">
        <f t="shared" si="136"/>
        <v>0</v>
      </c>
      <c r="S418">
        <f t="shared" si="126"/>
        <v>1.5599999999999999E-2</v>
      </c>
      <c r="T418">
        <f t="shared" si="137"/>
        <v>0</v>
      </c>
      <c r="U418">
        <f t="shared" si="127"/>
        <v>8.5199999999999998E-2</v>
      </c>
      <c r="V418" t="b">
        <f t="shared" si="138"/>
        <v>0</v>
      </c>
      <c r="W418" t="b">
        <f t="shared" si="128"/>
        <v>0</v>
      </c>
      <c r="X418">
        <f t="shared" si="139"/>
        <v>0</v>
      </c>
      <c r="Y418">
        <f t="shared" si="129"/>
        <v>7.0000000298023002E-2</v>
      </c>
      <c r="Z418" t="b">
        <f t="shared" si="140"/>
        <v>0</v>
      </c>
      <c r="AA418" t="b">
        <f t="shared" si="130"/>
        <v>0</v>
      </c>
      <c r="AB418">
        <v>0</v>
      </c>
      <c r="AD418" s="1">
        <v>716</v>
      </c>
      <c r="AE418" t="e">
        <f>VLOOKUP($AD418,excitation!$A$1:$CV$577,MATCH(C$2,excitation!$A$1:$CV$1,0),0)</f>
        <v>#N/A</v>
      </c>
      <c r="AF418" t="e">
        <f>VLOOKUP($AD418,emission!$A$1:$CV$577,MATCH($C$2,emission!$A$1:$CV$1,0),0)</f>
        <v>#N/A</v>
      </c>
      <c r="AG418">
        <f>VLOOKUP($AD418,excitation!$A$1:$CV$577,MATCH(C$3,excitation!$A$1:$CV$1,0),0)</f>
        <v>0</v>
      </c>
      <c r="AH418">
        <f>VLOOKUP($AD418,emission!$A$1:$CV$577,MATCH($C$3,emission!$A$1:$CV$1,0),0)</f>
        <v>0</v>
      </c>
      <c r="AI418" t="e">
        <f>VLOOKUP($AD418,excitation!$A$1:$CV$577,MATCH(C$4,excitation!$A$1:$CV$1,0),0)</f>
        <v>#N/A</v>
      </c>
      <c r="AJ418" t="e">
        <f>VLOOKUP($AD418,emission!$A$1:$CV$577,MATCH($C$4,emission!$A$1:$CV$1,0),0)</f>
        <v>#N/A</v>
      </c>
      <c r="AK418">
        <f>VLOOKUP($AD418,excitation!$A$1:$CV$577,MATCH(C$5,excitation!$A$1:$CV$1,0),0)</f>
        <v>0</v>
      </c>
      <c r="AL418">
        <f>VLOOKUP($AD418,emission!$A$1:$CV$577,MATCH($C$5,emission!$A$1:$CV$1,0),0)</f>
        <v>0</v>
      </c>
      <c r="AM418">
        <f>VLOOKUP($AD418,excitation!$A$1:$CV$577,MATCH(C$6,excitation!$A$1:$CV$1,0),0)</f>
        <v>0</v>
      </c>
      <c r="AN418">
        <f>VLOOKUP($AD418,emission!$A$1:$CV$577,MATCH($C$6,emission!$A$1:$CV$1,0),0)</f>
        <v>0</v>
      </c>
      <c r="AO418">
        <f>VLOOKUP($AD418,excitation!$A$1:$CV$577,MATCH(C$7,excitation!$A$1:$CV$1,0),0)</f>
        <v>0</v>
      </c>
      <c r="AP418">
        <f>VLOOKUP($AD418,emission!$A$1:$CV$577,MATCH($C$7,emission!$A$1:$CV$1,0),0)</f>
        <v>1.5599999999999999E-2</v>
      </c>
      <c r="AQ418">
        <f>VLOOKUP($AD418,excitation!$A$1:$CV$577,MATCH(C$8,excitation!$A$1:$CV$1,0),0)</f>
        <v>0</v>
      </c>
      <c r="AR418">
        <f>VLOOKUP($AD418,emission!$A$1:$CV$577,MATCH($C$8,emission!$A$1:$CV$1,0),0)</f>
        <v>8.5199999999999998E-2</v>
      </c>
      <c r="AS418" t="e">
        <f>VLOOKUP($AD418,excitation!$A$1:$CV$577,MATCH(C$9,excitation!$A$1:$CV$1,0),0)</f>
        <v>#N/A</v>
      </c>
      <c r="AT418" t="e">
        <f>VLOOKUP($AD418,emission!$A$1:$CV$577,MATCH($C$9,emission!$A$1:$CV$1,0),0)</f>
        <v>#N/A</v>
      </c>
      <c r="AU418">
        <f>VLOOKUP($AD418,excitation!$A$1:$CV$577,MATCH(C$10,excitation!$A$1:$CV$1,0),0)</f>
        <v>0</v>
      </c>
      <c r="AV418">
        <f>VLOOKUP($AD418,emission!$A$1:$CV$577,MATCH($C$10,emission!$A$1:$CV$1,0),0)</f>
        <v>7.0000000298023002E-2</v>
      </c>
      <c r="AW418" t="e">
        <f>VLOOKUP($AD418,excitation!$A$1:$CV$577,MATCH(C$11,excitation!$A$1:$CV$1,0),0)</f>
        <v>#N/A</v>
      </c>
      <c r="AX418" t="e">
        <f>VLOOKUP($AD418,emission!$A$1:$CV$577,MATCH($C$11,emission!$A$1:$CV$1,0),0)</f>
        <v>#N/A</v>
      </c>
    </row>
    <row r="419" spans="7:50" x14ac:dyDescent="0.25">
      <c r="G419">
        <v>717</v>
      </c>
      <c r="H419" t="b">
        <f t="shared" si="131"/>
        <v>0</v>
      </c>
      <c r="I419" t="b">
        <f t="shared" si="121"/>
        <v>0</v>
      </c>
      <c r="J419">
        <f t="shared" si="132"/>
        <v>0</v>
      </c>
      <c r="K419">
        <f t="shared" si="122"/>
        <v>0</v>
      </c>
      <c r="L419" t="b">
        <f t="shared" si="133"/>
        <v>0</v>
      </c>
      <c r="M419" t="b">
        <f t="shared" si="123"/>
        <v>0</v>
      </c>
      <c r="N419">
        <f t="shared" si="134"/>
        <v>0</v>
      </c>
      <c r="O419">
        <f t="shared" si="124"/>
        <v>0</v>
      </c>
      <c r="P419">
        <f t="shared" si="135"/>
        <v>0</v>
      </c>
      <c r="Q419">
        <f t="shared" si="125"/>
        <v>0</v>
      </c>
      <c r="R419">
        <f t="shared" si="136"/>
        <v>0</v>
      </c>
      <c r="S419">
        <f t="shared" si="126"/>
        <v>1.44E-2</v>
      </c>
      <c r="T419">
        <f t="shared" si="137"/>
        <v>0</v>
      </c>
      <c r="U419">
        <f t="shared" si="127"/>
        <v>8.3199999999999996E-2</v>
      </c>
      <c r="V419" t="b">
        <f t="shared" si="138"/>
        <v>0</v>
      </c>
      <c r="W419" t="b">
        <f t="shared" si="128"/>
        <v>0</v>
      </c>
      <c r="X419">
        <f t="shared" si="139"/>
        <v>0</v>
      </c>
      <c r="Y419">
        <f t="shared" si="129"/>
        <v>7.0000000298023002E-2</v>
      </c>
      <c r="Z419" t="b">
        <f t="shared" si="140"/>
        <v>0</v>
      </c>
      <c r="AA419" t="b">
        <f t="shared" si="130"/>
        <v>0</v>
      </c>
      <c r="AB419">
        <v>0</v>
      </c>
      <c r="AD419" s="1">
        <v>717</v>
      </c>
      <c r="AE419" t="e">
        <f>VLOOKUP($AD419,excitation!$A$1:$CV$577,MATCH(C$2,excitation!$A$1:$CV$1,0),0)</f>
        <v>#N/A</v>
      </c>
      <c r="AF419" t="e">
        <f>VLOOKUP($AD419,emission!$A$1:$CV$577,MATCH($C$2,emission!$A$1:$CV$1,0),0)</f>
        <v>#N/A</v>
      </c>
      <c r="AG419">
        <f>VLOOKUP($AD419,excitation!$A$1:$CV$577,MATCH(C$3,excitation!$A$1:$CV$1,0),0)</f>
        <v>0</v>
      </c>
      <c r="AH419">
        <f>VLOOKUP($AD419,emission!$A$1:$CV$577,MATCH($C$3,emission!$A$1:$CV$1,0),0)</f>
        <v>0</v>
      </c>
      <c r="AI419" t="e">
        <f>VLOOKUP($AD419,excitation!$A$1:$CV$577,MATCH(C$4,excitation!$A$1:$CV$1,0),0)</f>
        <v>#N/A</v>
      </c>
      <c r="AJ419" t="e">
        <f>VLOOKUP($AD419,emission!$A$1:$CV$577,MATCH($C$4,emission!$A$1:$CV$1,0),0)</f>
        <v>#N/A</v>
      </c>
      <c r="AK419">
        <f>VLOOKUP($AD419,excitation!$A$1:$CV$577,MATCH(C$5,excitation!$A$1:$CV$1,0),0)</f>
        <v>0</v>
      </c>
      <c r="AL419">
        <f>VLOOKUP($AD419,emission!$A$1:$CV$577,MATCH($C$5,emission!$A$1:$CV$1,0),0)</f>
        <v>0</v>
      </c>
      <c r="AM419">
        <f>VLOOKUP($AD419,excitation!$A$1:$CV$577,MATCH(C$6,excitation!$A$1:$CV$1,0),0)</f>
        <v>0</v>
      </c>
      <c r="AN419">
        <f>VLOOKUP($AD419,emission!$A$1:$CV$577,MATCH($C$6,emission!$A$1:$CV$1,0),0)</f>
        <v>0</v>
      </c>
      <c r="AO419">
        <f>VLOOKUP($AD419,excitation!$A$1:$CV$577,MATCH(C$7,excitation!$A$1:$CV$1,0),0)</f>
        <v>0</v>
      </c>
      <c r="AP419">
        <f>VLOOKUP($AD419,emission!$A$1:$CV$577,MATCH($C$7,emission!$A$1:$CV$1,0),0)</f>
        <v>1.44E-2</v>
      </c>
      <c r="AQ419">
        <f>VLOOKUP($AD419,excitation!$A$1:$CV$577,MATCH(C$8,excitation!$A$1:$CV$1,0),0)</f>
        <v>0</v>
      </c>
      <c r="AR419">
        <f>VLOOKUP($AD419,emission!$A$1:$CV$577,MATCH($C$8,emission!$A$1:$CV$1,0),0)</f>
        <v>8.3199999999999996E-2</v>
      </c>
      <c r="AS419" t="e">
        <f>VLOOKUP($AD419,excitation!$A$1:$CV$577,MATCH(C$9,excitation!$A$1:$CV$1,0),0)</f>
        <v>#N/A</v>
      </c>
      <c r="AT419" t="e">
        <f>VLOOKUP($AD419,emission!$A$1:$CV$577,MATCH($C$9,emission!$A$1:$CV$1,0),0)</f>
        <v>#N/A</v>
      </c>
      <c r="AU419">
        <f>VLOOKUP($AD419,excitation!$A$1:$CV$577,MATCH(C$10,excitation!$A$1:$CV$1,0),0)</f>
        <v>0</v>
      </c>
      <c r="AV419">
        <f>VLOOKUP($AD419,emission!$A$1:$CV$577,MATCH($C$10,emission!$A$1:$CV$1,0),0)</f>
        <v>7.0000000298023002E-2</v>
      </c>
      <c r="AW419" t="e">
        <f>VLOOKUP($AD419,excitation!$A$1:$CV$577,MATCH(C$11,excitation!$A$1:$CV$1,0),0)</f>
        <v>#N/A</v>
      </c>
      <c r="AX419" t="e">
        <f>VLOOKUP($AD419,emission!$A$1:$CV$577,MATCH($C$11,emission!$A$1:$CV$1,0),0)</f>
        <v>#N/A</v>
      </c>
    </row>
    <row r="420" spans="7:50" x14ac:dyDescent="0.25">
      <c r="G420">
        <v>718</v>
      </c>
      <c r="H420" t="b">
        <f t="shared" si="131"/>
        <v>0</v>
      </c>
      <c r="I420" t="b">
        <f t="shared" si="121"/>
        <v>0</v>
      </c>
      <c r="J420">
        <f t="shared" si="132"/>
        <v>0</v>
      </c>
      <c r="K420">
        <f t="shared" si="122"/>
        <v>0</v>
      </c>
      <c r="L420" t="b">
        <f t="shared" si="133"/>
        <v>0</v>
      </c>
      <c r="M420" t="b">
        <f t="shared" si="123"/>
        <v>0</v>
      </c>
      <c r="N420">
        <f t="shared" si="134"/>
        <v>0</v>
      </c>
      <c r="O420">
        <f t="shared" si="124"/>
        <v>0</v>
      </c>
      <c r="P420">
        <f t="shared" si="135"/>
        <v>0</v>
      </c>
      <c r="Q420">
        <f t="shared" si="125"/>
        <v>0</v>
      </c>
      <c r="R420">
        <f t="shared" si="136"/>
        <v>0</v>
      </c>
      <c r="S420">
        <f t="shared" si="126"/>
        <v>1.5299999999999999E-2</v>
      </c>
      <c r="T420">
        <f t="shared" si="137"/>
        <v>0</v>
      </c>
      <c r="U420">
        <f t="shared" si="127"/>
        <v>8.0699999999999994E-2</v>
      </c>
      <c r="V420" t="b">
        <f t="shared" si="138"/>
        <v>0</v>
      </c>
      <c r="W420" t="b">
        <f t="shared" si="128"/>
        <v>0</v>
      </c>
      <c r="X420">
        <f t="shared" si="139"/>
        <v>0</v>
      </c>
      <c r="Y420">
        <f t="shared" si="129"/>
        <v>7.0000000298023002E-2</v>
      </c>
      <c r="Z420" t="b">
        <f t="shared" si="140"/>
        <v>0</v>
      </c>
      <c r="AA420" t="b">
        <f t="shared" si="130"/>
        <v>0</v>
      </c>
      <c r="AB420">
        <v>0</v>
      </c>
      <c r="AD420" s="1">
        <v>718</v>
      </c>
      <c r="AE420" t="e">
        <f>VLOOKUP($AD420,excitation!$A$1:$CV$577,MATCH(C$2,excitation!$A$1:$CV$1,0),0)</f>
        <v>#N/A</v>
      </c>
      <c r="AF420" t="e">
        <f>VLOOKUP($AD420,emission!$A$1:$CV$577,MATCH($C$2,emission!$A$1:$CV$1,0),0)</f>
        <v>#N/A</v>
      </c>
      <c r="AG420">
        <f>VLOOKUP($AD420,excitation!$A$1:$CV$577,MATCH(C$3,excitation!$A$1:$CV$1,0),0)</f>
        <v>0</v>
      </c>
      <c r="AH420">
        <f>VLOOKUP($AD420,emission!$A$1:$CV$577,MATCH($C$3,emission!$A$1:$CV$1,0),0)</f>
        <v>0</v>
      </c>
      <c r="AI420" t="e">
        <f>VLOOKUP($AD420,excitation!$A$1:$CV$577,MATCH(C$4,excitation!$A$1:$CV$1,0),0)</f>
        <v>#N/A</v>
      </c>
      <c r="AJ420" t="e">
        <f>VLOOKUP($AD420,emission!$A$1:$CV$577,MATCH($C$4,emission!$A$1:$CV$1,0),0)</f>
        <v>#N/A</v>
      </c>
      <c r="AK420">
        <f>VLOOKUP($AD420,excitation!$A$1:$CV$577,MATCH(C$5,excitation!$A$1:$CV$1,0),0)</f>
        <v>0</v>
      </c>
      <c r="AL420">
        <f>VLOOKUP($AD420,emission!$A$1:$CV$577,MATCH($C$5,emission!$A$1:$CV$1,0),0)</f>
        <v>0</v>
      </c>
      <c r="AM420">
        <f>VLOOKUP($AD420,excitation!$A$1:$CV$577,MATCH(C$6,excitation!$A$1:$CV$1,0),0)</f>
        <v>0</v>
      </c>
      <c r="AN420">
        <f>VLOOKUP($AD420,emission!$A$1:$CV$577,MATCH($C$6,emission!$A$1:$CV$1,0),0)</f>
        <v>0</v>
      </c>
      <c r="AO420">
        <f>VLOOKUP($AD420,excitation!$A$1:$CV$577,MATCH(C$7,excitation!$A$1:$CV$1,0),0)</f>
        <v>0</v>
      </c>
      <c r="AP420">
        <f>VLOOKUP($AD420,emission!$A$1:$CV$577,MATCH($C$7,emission!$A$1:$CV$1,0),0)</f>
        <v>1.5299999999999999E-2</v>
      </c>
      <c r="AQ420">
        <f>VLOOKUP($AD420,excitation!$A$1:$CV$577,MATCH(C$8,excitation!$A$1:$CV$1,0),0)</f>
        <v>0</v>
      </c>
      <c r="AR420">
        <f>VLOOKUP($AD420,emission!$A$1:$CV$577,MATCH($C$8,emission!$A$1:$CV$1,0),0)</f>
        <v>8.0699999999999994E-2</v>
      </c>
      <c r="AS420" t="e">
        <f>VLOOKUP($AD420,excitation!$A$1:$CV$577,MATCH(C$9,excitation!$A$1:$CV$1,0),0)</f>
        <v>#N/A</v>
      </c>
      <c r="AT420" t="e">
        <f>VLOOKUP($AD420,emission!$A$1:$CV$577,MATCH($C$9,emission!$A$1:$CV$1,0),0)</f>
        <v>#N/A</v>
      </c>
      <c r="AU420">
        <f>VLOOKUP($AD420,excitation!$A$1:$CV$577,MATCH(C$10,excitation!$A$1:$CV$1,0),0)</f>
        <v>0</v>
      </c>
      <c r="AV420">
        <f>VLOOKUP($AD420,emission!$A$1:$CV$577,MATCH($C$10,emission!$A$1:$CV$1,0),0)</f>
        <v>7.0000000298023002E-2</v>
      </c>
      <c r="AW420" t="e">
        <f>VLOOKUP($AD420,excitation!$A$1:$CV$577,MATCH(C$11,excitation!$A$1:$CV$1,0),0)</f>
        <v>#N/A</v>
      </c>
      <c r="AX420" t="e">
        <f>VLOOKUP($AD420,emission!$A$1:$CV$577,MATCH($C$11,emission!$A$1:$CV$1,0),0)</f>
        <v>#N/A</v>
      </c>
    </row>
    <row r="421" spans="7:50" x14ac:dyDescent="0.25">
      <c r="G421">
        <v>719</v>
      </c>
      <c r="H421" t="b">
        <f t="shared" si="131"/>
        <v>0</v>
      </c>
      <c r="I421" t="b">
        <f t="shared" si="121"/>
        <v>0</v>
      </c>
      <c r="J421">
        <f t="shared" si="132"/>
        <v>0</v>
      </c>
      <c r="K421">
        <f t="shared" si="122"/>
        <v>0</v>
      </c>
      <c r="L421" t="b">
        <f t="shared" si="133"/>
        <v>0</v>
      </c>
      <c r="M421" t="b">
        <f t="shared" si="123"/>
        <v>0</v>
      </c>
      <c r="N421">
        <f t="shared" si="134"/>
        <v>0</v>
      </c>
      <c r="O421">
        <f t="shared" si="124"/>
        <v>0</v>
      </c>
      <c r="P421">
        <f t="shared" si="135"/>
        <v>0</v>
      </c>
      <c r="Q421">
        <f t="shared" si="125"/>
        <v>0</v>
      </c>
      <c r="R421">
        <f t="shared" si="136"/>
        <v>0</v>
      </c>
      <c r="S421">
        <f t="shared" si="126"/>
        <v>1.2500000000000001E-2</v>
      </c>
      <c r="T421">
        <f t="shared" si="137"/>
        <v>0</v>
      </c>
      <c r="U421">
        <f t="shared" si="127"/>
        <v>7.6600000000000001E-2</v>
      </c>
      <c r="V421" t="b">
        <f t="shared" si="138"/>
        <v>0</v>
      </c>
      <c r="W421" t="b">
        <f t="shared" si="128"/>
        <v>0</v>
      </c>
      <c r="X421">
        <f t="shared" si="139"/>
        <v>0</v>
      </c>
      <c r="Y421">
        <f t="shared" si="129"/>
        <v>7.0000000298023002E-2</v>
      </c>
      <c r="Z421" t="b">
        <f t="shared" si="140"/>
        <v>0</v>
      </c>
      <c r="AA421" t="b">
        <f t="shared" si="130"/>
        <v>0</v>
      </c>
      <c r="AB421">
        <v>0</v>
      </c>
      <c r="AD421" s="1">
        <v>719</v>
      </c>
      <c r="AE421" t="e">
        <f>VLOOKUP($AD421,excitation!$A$1:$CV$577,MATCH(C$2,excitation!$A$1:$CV$1,0),0)</f>
        <v>#N/A</v>
      </c>
      <c r="AF421" t="e">
        <f>VLOOKUP($AD421,emission!$A$1:$CV$577,MATCH($C$2,emission!$A$1:$CV$1,0),0)</f>
        <v>#N/A</v>
      </c>
      <c r="AG421">
        <f>VLOOKUP($AD421,excitation!$A$1:$CV$577,MATCH(C$3,excitation!$A$1:$CV$1,0),0)</f>
        <v>0</v>
      </c>
      <c r="AH421">
        <f>VLOOKUP($AD421,emission!$A$1:$CV$577,MATCH($C$3,emission!$A$1:$CV$1,0),0)</f>
        <v>0</v>
      </c>
      <c r="AI421" t="e">
        <f>VLOOKUP($AD421,excitation!$A$1:$CV$577,MATCH(C$4,excitation!$A$1:$CV$1,0),0)</f>
        <v>#N/A</v>
      </c>
      <c r="AJ421" t="e">
        <f>VLOOKUP($AD421,emission!$A$1:$CV$577,MATCH($C$4,emission!$A$1:$CV$1,0),0)</f>
        <v>#N/A</v>
      </c>
      <c r="AK421">
        <f>VLOOKUP($AD421,excitation!$A$1:$CV$577,MATCH(C$5,excitation!$A$1:$CV$1,0),0)</f>
        <v>0</v>
      </c>
      <c r="AL421">
        <f>VLOOKUP($AD421,emission!$A$1:$CV$577,MATCH($C$5,emission!$A$1:$CV$1,0),0)</f>
        <v>0</v>
      </c>
      <c r="AM421">
        <f>VLOOKUP($AD421,excitation!$A$1:$CV$577,MATCH(C$6,excitation!$A$1:$CV$1,0),0)</f>
        <v>0</v>
      </c>
      <c r="AN421">
        <f>VLOOKUP($AD421,emission!$A$1:$CV$577,MATCH($C$6,emission!$A$1:$CV$1,0),0)</f>
        <v>0</v>
      </c>
      <c r="AO421">
        <f>VLOOKUP($AD421,excitation!$A$1:$CV$577,MATCH(C$7,excitation!$A$1:$CV$1,0),0)</f>
        <v>0</v>
      </c>
      <c r="AP421">
        <f>VLOOKUP($AD421,emission!$A$1:$CV$577,MATCH($C$7,emission!$A$1:$CV$1,0),0)</f>
        <v>1.2500000000000001E-2</v>
      </c>
      <c r="AQ421">
        <f>VLOOKUP($AD421,excitation!$A$1:$CV$577,MATCH(C$8,excitation!$A$1:$CV$1,0),0)</f>
        <v>0</v>
      </c>
      <c r="AR421">
        <f>VLOOKUP($AD421,emission!$A$1:$CV$577,MATCH($C$8,emission!$A$1:$CV$1,0),0)</f>
        <v>7.6600000000000001E-2</v>
      </c>
      <c r="AS421" t="e">
        <f>VLOOKUP($AD421,excitation!$A$1:$CV$577,MATCH(C$9,excitation!$A$1:$CV$1,0),0)</f>
        <v>#N/A</v>
      </c>
      <c r="AT421" t="e">
        <f>VLOOKUP($AD421,emission!$A$1:$CV$577,MATCH($C$9,emission!$A$1:$CV$1,0),0)</f>
        <v>#N/A</v>
      </c>
      <c r="AU421">
        <f>VLOOKUP($AD421,excitation!$A$1:$CV$577,MATCH(C$10,excitation!$A$1:$CV$1,0),0)</f>
        <v>0</v>
      </c>
      <c r="AV421">
        <f>VLOOKUP($AD421,emission!$A$1:$CV$577,MATCH($C$10,emission!$A$1:$CV$1,0),0)</f>
        <v>7.0000000298023002E-2</v>
      </c>
      <c r="AW421" t="e">
        <f>VLOOKUP($AD421,excitation!$A$1:$CV$577,MATCH(C$11,excitation!$A$1:$CV$1,0),0)</f>
        <v>#N/A</v>
      </c>
      <c r="AX421" t="e">
        <f>VLOOKUP($AD421,emission!$A$1:$CV$577,MATCH($C$11,emission!$A$1:$CV$1,0),0)</f>
        <v>#N/A</v>
      </c>
    </row>
    <row r="422" spans="7:50" x14ac:dyDescent="0.25">
      <c r="G422">
        <v>720</v>
      </c>
      <c r="H422" t="b">
        <f t="shared" si="131"/>
        <v>0</v>
      </c>
      <c r="I422" t="b">
        <f t="shared" si="121"/>
        <v>0</v>
      </c>
      <c r="J422">
        <f t="shared" si="132"/>
        <v>0</v>
      </c>
      <c r="K422">
        <f t="shared" si="122"/>
        <v>0</v>
      </c>
      <c r="L422" t="b">
        <f t="shared" si="133"/>
        <v>0</v>
      </c>
      <c r="M422" t="b">
        <f t="shared" si="123"/>
        <v>0</v>
      </c>
      <c r="N422">
        <f t="shared" si="134"/>
        <v>0</v>
      </c>
      <c r="O422">
        <f t="shared" si="124"/>
        <v>0</v>
      </c>
      <c r="P422">
        <f t="shared" si="135"/>
        <v>0</v>
      </c>
      <c r="Q422">
        <f t="shared" si="125"/>
        <v>0</v>
      </c>
      <c r="R422">
        <f t="shared" si="136"/>
        <v>0</v>
      </c>
      <c r="S422">
        <f t="shared" si="126"/>
        <v>1.5100000000000001E-2</v>
      </c>
      <c r="T422">
        <f t="shared" si="137"/>
        <v>0</v>
      </c>
      <c r="U422">
        <f t="shared" si="127"/>
        <v>7.3599999999999999E-2</v>
      </c>
      <c r="V422" t="b">
        <f t="shared" si="138"/>
        <v>0</v>
      </c>
      <c r="W422" t="b">
        <f t="shared" si="128"/>
        <v>0</v>
      </c>
      <c r="X422">
        <f t="shared" si="139"/>
        <v>0</v>
      </c>
      <c r="Y422">
        <f t="shared" si="129"/>
        <v>7.0000000298023002E-2</v>
      </c>
      <c r="Z422" t="b">
        <f t="shared" si="140"/>
        <v>0</v>
      </c>
      <c r="AA422" t="b">
        <f t="shared" si="130"/>
        <v>0</v>
      </c>
      <c r="AB422">
        <v>0</v>
      </c>
      <c r="AD422" s="1">
        <v>720</v>
      </c>
      <c r="AE422" t="e">
        <f>VLOOKUP($AD422,excitation!$A$1:$CV$577,MATCH(C$2,excitation!$A$1:$CV$1,0),0)</f>
        <v>#N/A</v>
      </c>
      <c r="AF422" t="e">
        <f>VLOOKUP($AD422,emission!$A$1:$CV$577,MATCH($C$2,emission!$A$1:$CV$1,0),0)</f>
        <v>#N/A</v>
      </c>
      <c r="AG422">
        <f>VLOOKUP($AD422,excitation!$A$1:$CV$577,MATCH(C$3,excitation!$A$1:$CV$1,0),0)</f>
        <v>0</v>
      </c>
      <c r="AH422">
        <f>VLOOKUP($AD422,emission!$A$1:$CV$577,MATCH($C$3,emission!$A$1:$CV$1,0),0)</f>
        <v>0</v>
      </c>
      <c r="AI422" t="e">
        <f>VLOOKUP($AD422,excitation!$A$1:$CV$577,MATCH(C$4,excitation!$A$1:$CV$1,0),0)</f>
        <v>#N/A</v>
      </c>
      <c r="AJ422" t="e">
        <f>VLOOKUP($AD422,emission!$A$1:$CV$577,MATCH($C$4,emission!$A$1:$CV$1,0),0)</f>
        <v>#N/A</v>
      </c>
      <c r="AK422">
        <f>VLOOKUP($AD422,excitation!$A$1:$CV$577,MATCH(C$5,excitation!$A$1:$CV$1,0),0)</f>
        <v>0</v>
      </c>
      <c r="AL422">
        <f>VLOOKUP($AD422,emission!$A$1:$CV$577,MATCH($C$5,emission!$A$1:$CV$1,0),0)</f>
        <v>0</v>
      </c>
      <c r="AM422">
        <f>VLOOKUP($AD422,excitation!$A$1:$CV$577,MATCH(C$6,excitation!$A$1:$CV$1,0),0)</f>
        <v>0</v>
      </c>
      <c r="AN422">
        <f>VLOOKUP($AD422,emission!$A$1:$CV$577,MATCH($C$6,emission!$A$1:$CV$1,0),0)</f>
        <v>0</v>
      </c>
      <c r="AO422">
        <f>VLOOKUP($AD422,excitation!$A$1:$CV$577,MATCH(C$7,excitation!$A$1:$CV$1,0),0)</f>
        <v>0</v>
      </c>
      <c r="AP422">
        <f>VLOOKUP($AD422,emission!$A$1:$CV$577,MATCH($C$7,emission!$A$1:$CV$1,0),0)</f>
        <v>1.5100000000000001E-2</v>
      </c>
      <c r="AQ422">
        <f>VLOOKUP($AD422,excitation!$A$1:$CV$577,MATCH(C$8,excitation!$A$1:$CV$1,0),0)</f>
        <v>0</v>
      </c>
      <c r="AR422">
        <f>VLOOKUP($AD422,emission!$A$1:$CV$577,MATCH($C$8,emission!$A$1:$CV$1,0),0)</f>
        <v>7.3599999999999999E-2</v>
      </c>
      <c r="AS422" t="e">
        <f>VLOOKUP($AD422,excitation!$A$1:$CV$577,MATCH(C$9,excitation!$A$1:$CV$1,0),0)</f>
        <v>#N/A</v>
      </c>
      <c r="AT422" t="e">
        <f>VLOOKUP($AD422,emission!$A$1:$CV$577,MATCH($C$9,emission!$A$1:$CV$1,0),0)</f>
        <v>#N/A</v>
      </c>
      <c r="AU422">
        <f>VLOOKUP($AD422,excitation!$A$1:$CV$577,MATCH(C$10,excitation!$A$1:$CV$1,0),0)</f>
        <v>0</v>
      </c>
      <c r="AV422">
        <f>VLOOKUP($AD422,emission!$A$1:$CV$577,MATCH($C$10,emission!$A$1:$CV$1,0),0)</f>
        <v>7.0000000298023002E-2</v>
      </c>
      <c r="AW422" t="e">
        <f>VLOOKUP($AD422,excitation!$A$1:$CV$577,MATCH(C$11,excitation!$A$1:$CV$1,0),0)</f>
        <v>#N/A</v>
      </c>
      <c r="AX422" t="e">
        <f>VLOOKUP($AD422,emission!$A$1:$CV$577,MATCH($C$11,emission!$A$1:$CV$1,0),0)</f>
        <v>#N/A</v>
      </c>
    </row>
    <row r="423" spans="7:50" x14ac:dyDescent="0.25">
      <c r="G423">
        <v>721</v>
      </c>
      <c r="H423" t="b">
        <f t="shared" si="131"/>
        <v>0</v>
      </c>
      <c r="I423" t="b">
        <f t="shared" si="121"/>
        <v>0</v>
      </c>
      <c r="J423">
        <f t="shared" si="132"/>
        <v>0</v>
      </c>
      <c r="K423">
        <f t="shared" si="122"/>
        <v>0</v>
      </c>
      <c r="L423" t="b">
        <f t="shared" si="133"/>
        <v>0</v>
      </c>
      <c r="M423" t="b">
        <f t="shared" si="123"/>
        <v>0</v>
      </c>
      <c r="N423">
        <f t="shared" si="134"/>
        <v>0</v>
      </c>
      <c r="O423">
        <f t="shared" si="124"/>
        <v>0</v>
      </c>
      <c r="P423">
        <f t="shared" si="135"/>
        <v>0</v>
      </c>
      <c r="Q423">
        <f t="shared" si="125"/>
        <v>0</v>
      </c>
      <c r="R423">
        <f t="shared" si="136"/>
        <v>0</v>
      </c>
      <c r="S423">
        <f t="shared" si="126"/>
        <v>1.1900000000000001E-2</v>
      </c>
      <c r="T423">
        <f t="shared" si="137"/>
        <v>0</v>
      </c>
      <c r="U423">
        <f t="shared" si="127"/>
        <v>7.3099999999999998E-2</v>
      </c>
      <c r="V423" t="b">
        <f t="shared" si="138"/>
        <v>0</v>
      </c>
      <c r="W423" t="b">
        <f t="shared" si="128"/>
        <v>0</v>
      </c>
      <c r="X423">
        <f t="shared" si="139"/>
        <v>0</v>
      </c>
      <c r="Y423">
        <f t="shared" si="129"/>
        <v>7.0000000298023002E-2</v>
      </c>
      <c r="Z423" t="b">
        <f t="shared" si="140"/>
        <v>0</v>
      </c>
      <c r="AA423" t="b">
        <f t="shared" si="130"/>
        <v>0</v>
      </c>
      <c r="AB423">
        <v>0</v>
      </c>
      <c r="AD423" s="1">
        <v>721</v>
      </c>
      <c r="AE423" t="e">
        <f>VLOOKUP($AD423,excitation!$A$1:$CV$577,MATCH(C$2,excitation!$A$1:$CV$1,0),0)</f>
        <v>#N/A</v>
      </c>
      <c r="AF423" t="e">
        <f>VLOOKUP($AD423,emission!$A$1:$CV$577,MATCH($C$2,emission!$A$1:$CV$1,0),0)</f>
        <v>#N/A</v>
      </c>
      <c r="AG423">
        <f>VLOOKUP($AD423,excitation!$A$1:$CV$577,MATCH(C$3,excitation!$A$1:$CV$1,0),0)</f>
        <v>0</v>
      </c>
      <c r="AH423">
        <f>VLOOKUP($AD423,emission!$A$1:$CV$577,MATCH($C$3,emission!$A$1:$CV$1,0),0)</f>
        <v>0</v>
      </c>
      <c r="AI423" t="e">
        <f>VLOOKUP($AD423,excitation!$A$1:$CV$577,MATCH(C$4,excitation!$A$1:$CV$1,0),0)</f>
        <v>#N/A</v>
      </c>
      <c r="AJ423" t="e">
        <f>VLOOKUP($AD423,emission!$A$1:$CV$577,MATCH($C$4,emission!$A$1:$CV$1,0),0)</f>
        <v>#N/A</v>
      </c>
      <c r="AK423">
        <f>VLOOKUP($AD423,excitation!$A$1:$CV$577,MATCH(C$5,excitation!$A$1:$CV$1,0),0)</f>
        <v>0</v>
      </c>
      <c r="AL423">
        <f>VLOOKUP($AD423,emission!$A$1:$CV$577,MATCH($C$5,emission!$A$1:$CV$1,0),0)</f>
        <v>0</v>
      </c>
      <c r="AM423">
        <f>VLOOKUP($AD423,excitation!$A$1:$CV$577,MATCH(C$6,excitation!$A$1:$CV$1,0),0)</f>
        <v>0</v>
      </c>
      <c r="AN423">
        <f>VLOOKUP($AD423,emission!$A$1:$CV$577,MATCH($C$6,emission!$A$1:$CV$1,0),0)</f>
        <v>0</v>
      </c>
      <c r="AO423">
        <f>VLOOKUP($AD423,excitation!$A$1:$CV$577,MATCH(C$7,excitation!$A$1:$CV$1,0),0)</f>
        <v>0</v>
      </c>
      <c r="AP423">
        <f>VLOOKUP($AD423,emission!$A$1:$CV$577,MATCH($C$7,emission!$A$1:$CV$1,0),0)</f>
        <v>1.1900000000000001E-2</v>
      </c>
      <c r="AQ423">
        <f>VLOOKUP($AD423,excitation!$A$1:$CV$577,MATCH(C$8,excitation!$A$1:$CV$1,0),0)</f>
        <v>0</v>
      </c>
      <c r="AR423">
        <f>VLOOKUP($AD423,emission!$A$1:$CV$577,MATCH($C$8,emission!$A$1:$CV$1,0),0)</f>
        <v>7.3099999999999998E-2</v>
      </c>
      <c r="AS423" t="e">
        <f>VLOOKUP($AD423,excitation!$A$1:$CV$577,MATCH(C$9,excitation!$A$1:$CV$1,0),0)</f>
        <v>#N/A</v>
      </c>
      <c r="AT423" t="e">
        <f>VLOOKUP($AD423,emission!$A$1:$CV$577,MATCH($C$9,emission!$A$1:$CV$1,0),0)</f>
        <v>#N/A</v>
      </c>
      <c r="AU423">
        <f>VLOOKUP($AD423,excitation!$A$1:$CV$577,MATCH(C$10,excitation!$A$1:$CV$1,0),0)</f>
        <v>0</v>
      </c>
      <c r="AV423">
        <f>VLOOKUP($AD423,emission!$A$1:$CV$577,MATCH($C$10,emission!$A$1:$CV$1,0),0)</f>
        <v>7.0000000298023002E-2</v>
      </c>
      <c r="AW423" t="e">
        <f>VLOOKUP($AD423,excitation!$A$1:$CV$577,MATCH(C$11,excitation!$A$1:$CV$1,0),0)</f>
        <v>#N/A</v>
      </c>
      <c r="AX423" t="e">
        <f>VLOOKUP($AD423,emission!$A$1:$CV$577,MATCH($C$11,emission!$A$1:$CV$1,0),0)</f>
        <v>#N/A</v>
      </c>
    </row>
    <row r="424" spans="7:50" x14ac:dyDescent="0.25">
      <c r="G424">
        <v>722</v>
      </c>
      <c r="H424" t="b">
        <f t="shared" si="131"/>
        <v>0</v>
      </c>
      <c r="I424" t="b">
        <f t="shared" si="121"/>
        <v>0</v>
      </c>
      <c r="J424">
        <f t="shared" si="132"/>
        <v>0</v>
      </c>
      <c r="K424">
        <f t="shared" si="122"/>
        <v>0</v>
      </c>
      <c r="L424" t="b">
        <f t="shared" si="133"/>
        <v>0</v>
      </c>
      <c r="M424" t="b">
        <f t="shared" si="123"/>
        <v>0</v>
      </c>
      <c r="N424">
        <f t="shared" si="134"/>
        <v>0</v>
      </c>
      <c r="O424">
        <f t="shared" si="124"/>
        <v>0</v>
      </c>
      <c r="P424">
        <f t="shared" si="135"/>
        <v>0</v>
      </c>
      <c r="Q424">
        <f t="shared" si="125"/>
        <v>0</v>
      </c>
      <c r="R424">
        <f t="shared" si="136"/>
        <v>0</v>
      </c>
      <c r="S424">
        <f t="shared" si="126"/>
        <v>1.2999999999999999E-2</v>
      </c>
      <c r="T424">
        <f t="shared" si="137"/>
        <v>0</v>
      </c>
      <c r="U424">
        <f t="shared" si="127"/>
        <v>7.0300000000000001E-2</v>
      </c>
      <c r="V424" t="b">
        <f t="shared" si="138"/>
        <v>0</v>
      </c>
      <c r="W424" t="b">
        <f t="shared" si="128"/>
        <v>0</v>
      </c>
      <c r="X424">
        <f t="shared" si="139"/>
        <v>0</v>
      </c>
      <c r="Y424">
        <f t="shared" si="129"/>
        <v>5.9999998658895E-2</v>
      </c>
      <c r="Z424" t="b">
        <f t="shared" si="140"/>
        <v>0</v>
      </c>
      <c r="AA424" t="b">
        <f t="shared" si="130"/>
        <v>0</v>
      </c>
      <c r="AB424">
        <v>0</v>
      </c>
      <c r="AD424" s="1">
        <v>722</v>
      </c>
      <c r="AE424" t="e">
        <f>VLOOKUP($AD424,excitation!$A$1:$CV$577,MATCH(C$2,excitation!$A$1:$CV$1,0),0)</f>
        <v>#N/A</v>
      </c>
      <c r="AF424" t="e">
        <f>VLOOKUP($AD424,emission!$A$1:$CV$577,MATCH($C$2,emission!$A$1:$CV$1,0),0)</f>
        <v>#N/A</v>
      </c>
      <c r="AG424">
        <f>VLOOKUP($AD424,excitation!$A$1:$CV$577,MATCH(C$3,excitation!$A$1:$CV$1,0),0)</f>
        <v>0</v>
      </c>
      <c r="AH424">
        <f>VLOOKUP($AD424,emission!$A$1:$CV$577,MATCH($C$3,emission!$A$1:$CV$1,0),0)</f>
        <v>0</v>
      </c>
      <c r="AI424" t="e">
        <f>VLOOKUP($AD424,excitation!$A$1:$CV$577,MATCH(C$4,excitation!$A$1:$CV$1,0),0)</f>
        <v>#N/A</v>
      </c>
      <c r="AJ424" t="e">
        <f>VLOOKUP($AD424,emission!$A$1:$CV$577,MATCH($C$4,emission!$A$1:$CV$1,0),0)</f>
        <v>#N/A</v>
      </c>
      <c r="AK424">
        <f>VLOOKUP($AD424,excitation!$A$1:$CV$577,MATCH(C$5,excitation!$A$1:$CV$1,0),0)</f>
        <v>0</v>
      </c>
      <c r="AL424">
        <f>VLOOKUP($AD424,emission!$A$1:$CV$577,MATCH($C$5,emission!$A$1:$CV$1,0),0)</f>
        <v>0</v>
      </c>
      <c r="AM424">
        <f>VLOOKUP($AD424,excitation!$A$1:$CV$577,MATCH(C$6,excitation!$A$1:$CV$1,0),0)</f>
        <v>0</v>
      </c>
      <c r="AN424">
        <f>VLOOKUP($AD424,emission!$A$1:$CV$577,MATCH($C$6,emission!$A$1:$CV$1,0),0)</f>
        <v>0</v>
      </c>
      <c r="AO424">
        <f>VLOOKUP($AD424,excitation!$A$1:$CV$577,MATCH(C$7,excitation!$A$1:$CV$1,0),0)</f>
        <v>0</v>
      </c>
      <c r="AP424">
        <f>VLOOKUP($AD424,emission!$A$1:$CV$577,MATCH($C$7,emission!$A$1:$CV$1,0),0)</f>
        <v>1.2999999999999999E-2</v>
      </c>
      <c r="AQ424">
        <f>VLOOKUP($AD424,excitation!$A$1:$CV$577,MATCH(C$8,excitation!$A$1:$CV$1,0),0)</f>
        <v>0</v>
      </c>
      <c r="AR424">
        <f>VLOOKUP($AD424,emission!$A$1:$CV$577,MATCH($C$8,emission!$A$1:$CV$1,0),0)</f>
        <v>7.0300000000000001E-2</v>
      </c>
      <c r="AS424" t="e">
        <f>VLOOKUP($AD424,excitation!$A$1:$CV$577,MATCH(C$9,excitation!$A$1:$CV$1,0),0)</f>
        <v>#N/A</v>
      </c>
      <c r="AT424" t="e">
        <f>VLOOKUP($AD424,emission!$A$1:$CV$577,MATCH($C$9,emission!$A$1:$CV$1,0),0)</f>
        <v>#N/A</v>
      </c>
      <c r="AU424">
        <f>VLOOKUP($AD424,excitation!$A$1:$CV$577,MATCH(C$10,excitation!$A$1:$CV$1,0),0)</f>
        <v>0</v>
      </c>
      <c r="AV424">
        <f>VLOOKUP($AD424,emission!$A$1:$CV$577,MATCH($C$10,emission!$A$1:$CV$1,0),0)</f>
        <v>5.9999998658895E-2</v>
      </c>
      <c r="AW424" t="e">
        <f>VLOOKUP($AD424,excitation!$A$1:$CV$577,MATCH(C$11,excitation!$A$1:$CV$1,0),0)</f>
        <v>#N/A</v>
      </c>
      <c r="AX424" t="e">
        <f>VLOOKUP($AD424,emission!$A$1:$CV$577,MATCH($C$11,emission!$A$1:$CV$1,0),0)</f>
        <v>#N/A</v>
      </c>
    </row>
    <row r="425" spans="7:50" x14ac:dyDescent="0.25">
      <c r="G425">
        <v>723</v>
      </c>
      <c r="H425" t="b">
        <f t="shared" si="131"/>
        <v>0</v>
      </c>
      <c r="I425" t="b">
        <f t="shared" si="121"/>
        <v>0</v>
      </c>
      <c r="J425">
        <f t="shared" si="132"/>
        <v>0</v>
      </c>
      <c r="K425">
        <f t="shared" si="122"/>
        <v>0</v>
      </c>
      <c r="L425" t="b">
        <f t="shared" si="133"/>
        <v>0</v>
      </c>
      <c r="M425" t="b">
        <f t="shared" si="123"/>
        <v>0</v>
      </c>
      <c r="N425">
        <f t="shared" si="134"/>
        <v>0</v>
      </c>
      <c r="O425">
        <f t="shared" si="124"/>
        <v>0</v>
      </c>
      <c r="P425">
        <f t="shared" si="135"/>
        <v>0</v>
      </c>
      <c r="Q425">
        <f t="shared" si="125"/>
        <v>0</v>
      </c>
      <c r="R425">
        <f t="shared" si="136"/>
        <v>0</v>
      </c>
      <c r="S425">
        <f t="shared" si="126"/>
        <v>1.29E-2</v>
      </c>
      <c r="T425">
        <f t="shared" si="137"/>
        <v>0</v>
      </c>
      <c r="U425">
        <f t="shared" si="127"/>
        <v>6.7199999999999996E-2</v>
      </c>
      <c r="V425" t="b">
        <f t="shared" si="138"/>
        <v>0</v>
      </c>
      <c r="W425" t="b">
        <f t="shared" si="128"/>
        <v>0</v>
      </c>
      <c r="X425">
        <f t="shared" si="139"/>
        <v>0</v>
      </c>
      <c r="Y425">
        <f t="shared" si="129"/>
        <v>5.9999998658895E-2</v>
      </c>
      <c r="Z425" t="b">
        <f t="shared" si="140"/>
        <v>0</v>
      </c>
      <c r="AA425" t="b">
        <f t="shared" si="130"/>
        <v>0</v>
      </c>
      <c r="AB425">
        <v>0</v>
      </c>
      <c r="AD425" s="1">
        <v>723</v>
      </c>
      <c r="AE425" t="e">
        <f>VLOOKUP($AD425,excitation!$A$1:$CV$577,MATCH(C$2,excitation!$A$1:$CV$1,0),0)</f>
        <v>#N/A</v>
      </c>
      <c r="AF425" t="e">
        <f>VLOOKUP($AD425,emission!$A$1:$CV$577,MATCH($C$2,emission!$A$1:$CV$1,0),0)</f>
        <v>#N/A</v>
      </c>
      <c r="AG425">
        <f>VLOOKUP($AD425,excitation!$A$1:$CV$577,MATCH(C$3,excitation!$A$1:$CV$1,0),0)</f>
        <v>0</v>
      </c>
      <c r="AH425">
        <f>VLOOKUP($AD425,emission!$A$1:$CV$577,MATCH($C$3,emission!$A$1:$CV$1,0),0)</f>
        <v>0</v>
      </c>
      <c r="AI425" t="e">
        <f>VLOOKUP($AD425,excitation!$A$1:$CV$577,MATCH(C$4,excitation!$A$1:$CV$1,0),0)</f>
        <v>#N/A</v>
      </c>
      <c r="AJ425" t="e">
        <f>VLOOKUP($AD425,emission!$A$1:$CV$577,MATCH($C$4,emission!$A$1:$CV$1,0),0)</f>
        <v>#N/A</v>
      </c>
      <c r="AK425">
        <f>VLOOKUP($AD425,excitation!$A$1:$CV$577,MATCH(C$5,excitation!$A$1:$CV$1,0),0)</f>
        <v>0</v>
      </c>
      <c r="AL425">
        <f>VLOOKUP($AD425,emission!$A$1:$CV$577,MATCH($C$5,emission!$A$1:$CV$1,0),0)</f>
        <v>0</v>
      </c>
      <c r="AM425">
        <f>VLOOKUP($AD425,excitation!$A$1:$CV$577,MATCH(C$6,excitation!$A$1:$CV$1,0),0)</f>
        <v>0</v>
      </c>
      <c r="AN425">
        <f>VLOOKUP($AD425,emission!$A$1:$CV$577,MATCH($C$6,emission!$A$1:$CV$1,0),0)</f>
        <v>0</v>
      </c>
      <c r="AO425">
        <f>VLOOKUP($AD425,excitation!$A$1:$CV$577,MATCH(C$7,excitation!$A$1:$CV$1,0),0)</f>
        <v>0</v>
      </c>
      <c r="AP425">
        <f>VLOOKUP($AD425,emission!$A$1:$CV$577,MATCH($C$7,emission!$A$1:$CV$1,0),0)</f>
        <v>1.29E-2</v>
      </c>
      <c r="AQ425">
        <f>VLOOKUP($AD425,excitation!$A$1:$CV$577,MATCH(C$8,excitation!$A$1:$CV$1,0),0)</f>
        <v>0</v>
      </c>
      <c r="AR425">
        <f>VLOOKUP($AD425,emission!$A$1:$CV$577,MATCH($C$8,emission!$A$1:$CV$1,0),0)</f>
        <v>6.7199999999999996E-2</v>
      </c>
      <c r="AS425" t="e">
        <f>VLOOKUP($AD425,excitation!$A$1:$CV$577,MATCH(C$9,excitation!$A$1:$CV$1,0),0)</f>
        <v>#N/A</v>
      </c>
      <c r="AT425" t="e">
        <f>VLOOKUP($AD425,emission!$A$1:$CV$577,MATCH($C$9,emission!$A$1:$CV$1,0),0)</f>
        <v>#N/A</v>
      </c>
      <c r="AU425">
        <f>VLOOKUP($AD425,excitation!$A$1:$CV$577,MATCH(C$10,excitation!$A$1:$CV$1,0),0)</f>
        <v>0</v>
      </c>
      <c r="AV425">
        <f>VLOOKUP($AD425,emission!$A$1:$CV$577,MATCH($C$10,emission!$A$1:$CV$1,0),0)</f>
        <v>5.9999998658895E-2</v>
      </c>
      <c r="AW425" t="e">
        <f>VLOOKUP($AD425,excitation!$A$1:$CV$577,MATCH(C$11,excitation!$A$1:$CV$1,0),0)</f>
        <v>#N/A</v>
      </c>
      <c r="AX425" t="e">
        <f>VLOOKUP($AD425,emission!$A$1:$CV$577,MATCH($C$11,emission!$A$1:$CV$1,0),0)</f>
        <v>#N/A</v>
      </c>
    </row>
    <row r="426" spans="7:50" x14ac:dyDescent="0.25">
      <c r="G426">
        <v>724</v>
      </c>
      <c r="H426" t="b">
        <f t="shared" si="131"/>
        <v>0</v>
      </c>
      <c r="I426" t="b">
        <f t="shared" si="121"/>
        <v>0</v>
      </c>
      <c r="J426">
        <f t="shared" si="132"/>
        <v>0</v>
      </c>
      <c r="K426">
        <f t="shared" si="122"/>
        <v>0</v>
      </c>
      <c r="L426" t="b">
        <f t="shared" si="133"/>
        <v>0</v>
      </c>
      <c r="M426" t="b">
        <f t="shared" si="123"/>
        <v>0</v>
      </c>
      <c r="N426">
        <f t="shared" si="134"/>
        <v>0</v>
      </c>
      <c r="O426">
        <f t="shared" si="124"/>
        <v>0</v>
      </c>
      <c r="P426">
        <f t="shared" si="135"/>
        <v>0</v>
      </c>
      <c r="Q426">
        <f t="shared" si="125"/>
        <v>0</v>
      </c>
      <c r="R426">
        <f t="shared" si="136"/>
        <v>0</v>
      </c>
      <c r="S426">
        <f t="shared" si="126"/>
        <v>1.3100000000000001E-2</v>
      </c>
      <c r="T426">
        <f t="shared" si="137"/>
        <v>0</v>
      </c>
      <c r="U426">
        <f t="shared" si="127"/>
        <v>6.3600000000000004E-2</v>
      </c>
      <c r="V426" t="b">
        <f t="shared" si="138"/>
        <v>0</v>
      </c>
      <c r="W426" t="b">
        <f t="shared" si="128"/>
        <v>0</v>
      </c>
      <c r="X426">
        <f t="shared" si="139"/>
        <v>0</v>
      </c>
      <c r="Y426">
        <f t="shared" si="129"/>
        <v>5.9999998658895E-2</v>
      </c>
      <c r="Z426" t="b">
        <f t="shared" si="140"/>
        <v>0</v>
      </c>
      <c r="AA426" t="b">
        <f t="shared" si="130"/>
        <v>0</v>
      </c>
      <c r="AB426">
        <v>0</v>
      </c>
      <c r="AD426" s="1">
        <v>724</v>
      </c>
      <c r="AE426" t="e">
        <f>VLOOKUP($AD426,excitation!$A$1:$CV$577,MATCH(C$2,excitation!$A$1:$CV$1,0),0)</f>
        <v>#N/A</v>
      </c>
      <c r="AF426" t="e">
        <f>VLOOKUP($AD426,emission!$A$1:$CV$577,MATCH($C$2,emission!$A$1:$CV$1,0),0)</f>
        <v>#N/A</v>
      </c>
      <c r="AG426">
        <f>VLOOKUP($AD426,excitation!$A$1:$CV$577,MATCH(C$3,excitation!$A$1:$CV$1,0),0)</f>
        <v>0</v>
      </c>
      <c r="AH426">
        <f>VLOOKUP($AD426,emission!$A$1:$CV$577,MATCH($C$3,emission!$A$1:$CV$1,0),0)</f>
        <v>0</v>
      </c>
      <c r="AI426" t="e">
        <f>VLOOKUP($AD426,excitation!$A$1:$CV$577,MATCH(C$4,excitation!$A$1:$CV$1,0),0)</f>
        <v>#N/A</v>
      </c>
      <c r="AJ426" t="e">
        <f>VLOOKUP($AD426,emission!$A$1:$CV$577,MATCH($C$4,emission!$A$1:$CV$1,0),0)</f>
        <v>#N/A</v>
      </c>
      <c r="AK426">
        <f>VLOOKUP($AD426,excitation!$A$1:$CV$577,MATCH(C$5,excitation!$A$1:$CV$1,0),0)</f>
        <v>0</v>
      </c>
      <c r="AL426">
        <f>VLOOKUP($AD426,emission!$A$1:$CV$577,MATCH($C$5,emission!$A$1:$CV$1,0),0)</f>
        <v>0</v>
      </c>
      <c r="AM426">
        <f>VLOOKUP($AD426,excitation!$A$1:$CV$577,MATCH(C$6,excitation!$A$1:$CV$1,0),0)</f>
        <v>0</v>
      </c>
      <c r="AN426">
        <f>VLOOKUP($AD426,emission!$A$1:$CV$577,MATCH($C$6,emission!$A$1:$CV$1,0),0)</f>
        <v>0</v>
      </c>
      <c r="AO426">
        <f>VLOOKUP($AD426,excitation!$A$1:$CV$577,MATCH(C$7,excitation!$A$1:$CV$1,0),0)</f>
        <v>0</v>
      </c>
      <c r="AP426">
        <f>VLOOKUP($AD426,emission!$A$1:$CV$577,MATCH($C$7,emission!$A$1:$CV$1,0),0)</f>
        <v>1.3100000000000001E-2</v>
      </c>
      <c r="AQ426">
        <f>VLOOKUP($AD426,excitation!$A$1:$CV$577,MATCH(C$8,excitation!$A$1:$CV$1,0),0)</f>
        <v>0</v>
      </c>
      <c r="AR426">
        <f>VLOOKUP($AD426,emission!$A$1:$CV$577,MATCH($C$8,emission!$A$1:$CV$1,0),0)</f>
        <v>6.3600000000000004E-2</v>
      </c>
      <c r="AS426" t="e">
        <f>VLOOKUP($AD426,excitation!$A$1:$CV$577,MATCH(C$9,excitation!$A$1:$CV$1,0),0)</f>
        <v>#N/A</v>
      </c>
      <c r="AT426" t="e">
        <f>VLOOKUP($AD426,emission!$A$1:$CV$577,MATCH($C$9,emission!$A$1:$CV$1,0),0)</f>
        <v>#N/A</v>
      </c>
      <c r="AU426">
        <f>VLOOKUP($AD426,excitation!$A$1:$CV$577,MATCH(C$10,excitation!$A$1:$CV$1,0),0)</f>
        <v>0</v>
      </c>
      <c r="AV426">
        <f>VLOOKUP($AD426,emission!$A$1:$CV$577,MATCH($C$10,emission!$A$1:$CV$1,0),0)</f>
        <v>5.9999998658895E-2</v>
      </c>
      <c r="AW426" t="e">
        <f>VLOOKUP($AD426,excitation!$A$1:$CV$577,MATCH(C$11,excitation!$A$1:$CV$1,0),0)</f>
        <v>#N/A</v>
      </c>
      <c r="AX426" t="e">
        <f>VLOOKUP($AD426,emission!$A$1:$CV$577,MATCH($C$11,emission!$A$1:$CV$1,0),0)</f>
        <v>#N/A</v>
      </c>
    </row>
    <row r="427" spans="7:50" x14ac:dyDescent="0.25">
      <c r="G427">
        <v>725</v>
      </c>
      <c r="H427" t="b">
        <f t="shared" si="131"/>
        <v>0</v>
      </c>
      <c r="I427" t="b">
        <f t="shared" si="121"/>
        <v>0</v>
      </c>
      <c r="J427">
        <f t="shared" si="132"/>
        <v>0</v>
      </c>
      <c r="K427">
        <f t="shared" si="122"/>
        <v>0</v>
      </c>
      <c r="L427" t="b">
        <f t="shared" si="133"/>
        <v>0</v>
      </c>
      <c r="M427" t="b">
        <f t="shared" si="123"/>
        <v>0</v>
      </c>
      <c r="N427">
        <f t="shared" si="134"/>
        <v>0</v>
      </c>
      <c r="O427">
        <f t="shared" si="124"/>
        <v>0</v>
      </c>
      <c r="P427">
        <f t="shared" si="135"/>
        <v>0</v>
      </c>
      <c r="Q427">
        <f t="shared" si="125"/>
        <v>0</v>
      </c>
      <c r="R427">
        <f t="shared" si="136"/>
        <v>0</v>
      </c>
      <c r="S427">
        <f t="shared" si="126"/>
        <v>0</v>
      </c>
      <c r="T427">
        <f t="shared" si="137"/>
        <v>0</v>
      </c>
      <c r="U427">
        <f t="shared" si="127"/>
        <v>6.1899999999999997E-2</v>
      </c>
      <c r="V427" t="b">
        <f t="shared" si="138"/>
        <v>0</v>
      </c>
      <c r="W427" t="b">
        <f t="shared" si="128"/>
        <v>0</v>
      </c>
      <c r="X427">
        <f t="shared" si="139"/>
        <v>0</v>
      </c>
      <c r="Y427">
        <f t="shared" si="129"/>
        <v>5.9999998658895E-2</v>
      </c>
      <c r="Z427" t="b">
        <f t="shared" si="140"/>
        <v>0</v>
      </c>
      <c r="AA427" t="b">
        <f t="shared" si="130"/>
        <v>0</v>
      </c>
      <c r="AB427">
        <v>0</v>
      </c>
      <c r="AD427" s="1">
        <v>725</v>
      </c>
      <c r="AE427" t="e">
        <f>VLOOKUP($AD427,excitation!$A$1:$CV$577,MATCH(C$2,excitation!$A$1:$CV$1,0),0)</f>
        <v>#N/A</v>
      </c>
      <c r="AF427" t="e">
        <f>VLOOKUP($AD427,emission!$A$1:$CV$577,MATCH($C$2,emission!$A$1:$CV$1,0),0)</f>
        <v>#N/A</v>
      </c>
      <c r="AG427">
        <f>VLOOKUP($AD427,excitation!$A$1:$CV$577,MATCH(C$3,excitation!$A$1:$CV$1,0),0)</f>
        <v>0</v>
      </c>
      <c r="AH427">
        <f>VLOOKUP($AD427,emission!$A$1:$CV$577,MATCH($C$3,emission!$A$1:$CV$1,0),0)</f>
        <v>0</v>
      </c>
      <c r="AI427" t="e">
        <f>VLOOKUP($AD427,excitation!$A$1:$CV$577,MATCH(C$4,excitation!$A$1:$CV$1,0),0)</f>
        <v>#N/A</v>
      </c>
      <c r="AJ427" t="e">
        <f>VLOOKUP($AD427,emission!$A$1:$CV$577,MATCH($C$4,emission!$A$1:$CV$1,0),0)</f>
        <v>#N/A</v>
      </c>
      <c r="AK427">
        <f>VLOOKUP($AD427,excitation!$A$1:$CV$577,MATCH(C$5,excitation!$A$1:$CV$1,0),0)</f>
        <v>0</v>
      </c>
      <c r="AL427">
        <f>VLOOKUP($AD427,emission!$A$1:$CV$577,MATCH($C$5,emission!$A$1:$CV$1,0),0)</f>
        <v>0</v>
      </c>
      <c r="AM427">
        <f>VLOOKUP($AD427,excitation!$A$1:$CV$577,MATCH(C$6,excitation!$A$1:$CV$1,0),0)</f>
        <v>0</v>
      </c>
      <c r="AN427">
        <f>VLOOKUP($AD427,emission!$A$1:$CV$577,MATCH($C$6,emission!$A$1:$CV$1,0),0)</f>
        <v>0</v>
      </c>
      <c r="AO427">
        <f>VLOOKUP($AD427,excitation!$A$1:$CV$577,MATCH(C$7,excitation!$A$1:$CV$1,0),0)</f>
        <v>0</v>
      </c>
      <c r="AP427">
        <f>VLOOKUP($AD427,emission!$A$1:$CV$577,MATCH($C$7,emission!$A$1:$CV$1,0),0)</f>
        <v>0</v>
      </c>
      <c r="AQ427">
        <f>VLOOKUP($AD427,excitation!$A$1:$CV$577,MATCH(C$8,excitation!$A$1:$CV$1,0),0)</f>
        <v>0</v>
      </c>
      <c r="AR427">
        <f>VLOOKUP($AD427,emission!$A$1:$CV$577,MATCH($C$8,emission!$A$1:$CV$1,0),0)</f>
        <v>6.1899999999999997E-2</v>
      </c>
      <c r="AS427" t="e">
        <f>VLOOKUP($AD427,excitation!$A$1:$CV$577,MATCH(C$9,excitation!$A$1:$CV$1,0),0)</f>
        <v>#N/A</v>
      </c>
      <c r="AT427" t="e">
        <f>VLOOKUP($AD427,emission!$A$1:$CV$577,MATCH($C$9,emission!$A$1:$CV$1,0),0)</f>
        <v>#N/A</v>
      </c>
      <c r="AU427">
        <f>VLOOKUP($AD427,excitation!$A$1:$CV$577,MATCH(C$10,excitation!$A$1:$CV$1,0),0)</f>
        <v>0</v>
      </c>
      <c r="AV427">
        <f>VLOOKUP($AD427,emission!$A$1:$CV$577,MATCH($C$10,emission!$A$1:$CV$1,0),0)</f>
        <v>5.9999998658895E-2</v>
      </c>
      <c r="AW427" t="e">
        <f>VLOOKUP($AD427,excitation!$A$1:$CV$577,MATCH(C$11,excitation!$A$1:$CV$1,0),0)</f>
        <v>#N/A</v>
      </c>
      <c r="AX427" t="e">
        <f>VLOOKUP($AD427,emission!$A$1:$CV$577,MATCH($C$11,emission!$A$1:$CV$1,0),0)</f>
        <v>#N/A</v>
      </c>
    </row>
    <row r="428" spans="7:50" x14ac:dyDescent="0.25">
      <c r="G428">
        <v>726</v>
      </c>
      <c r="H428" t="b">
        <f t="shared" si="131"/>
        <v>0</v>
      </c>
      <c r="I428" t="b">
        <f t="shared" si="121"/>
        <v>0</v>
      </c>
      <c r="J428">
        <f t="shared" si="132"/>
        <v>0</v>
      </c>
      <c r="K428">
        <f t="shared" si="122"/>
        <v>0</v>
      </c>
      <c r="L428" t="b">
        <f t="shared" si="133"/>
        <v>0</v>
      </c>
      <c r="M428" t="b">
        <f t="shared" si="123"/>
        <v>0</v>
      </c>
      <c r="N428">
        <f t="shared" si="134"/>
        <v>0</v>
      </c>
      <c r="O428">
        <f t="shared" si="124"/>
        <v>0</v>
      </c>
      <c r="P428">
        <f t="shared" si="135"/>
        <v>0</v>
      </c>
      <c r="Q428">
        <f t="shared" si="125"/>
        <v>0</v>
      </c>
      <c r="R428">
        <f t="shared" si="136"/>
        <v>0</v>
      </c>
      <c r="S428">
        <f t="shared" si="126"/>
        <v>0</v>
      </c>
      <c r="T428">
        <f t="shared" si="137"/>
        <v>0</v>
      </c>
      <c r="U428">
        <f t="shared" si="127"/>
        <v>6.0499999999999998E-2</v>
      </c>
      <c r="V428" t="b">
        <f t="shared" si="138"/>
        <v>0</v>
      </c>
      <c r="W428" t="b">
        <f t="shared" si="128"/>
        <v>0</v>
      </c>
      <c r="X428">
        <f t="shared" si="139"/>
        <v>0</v>
      </c>
      <c r="Y428">
        <f t="shared" si="129"/>
        <v>5.9999998658895E-2</v>
      </c>
      <c r="Z428" t="b">
        <f t="shared" si="140"/>
        <v>0</v>
      </c>
      <c r="AA428" t="b">
        <f t="shared" si="130"/>
        <v>0</v>
      </c>
      <c r="AB428">
        <v>0</v>
      </c>
      <c r="AD428" s="1">
        <v>726</v>
      </c>
      <c r="AE428" t="e">
        <f>VLOOKUP($AD428,excitation!$A$1:$CV$577,MATCH(C$2,excitation!$A$1:$CV$1,0),0)</f>
        <v>#N/A</v>
      </c>
      <c r="AF428" t="e">
        <f>VLOOKUP($AD428,emission!$A$1:$CV$577,MATCH($C$2,emission!$A$1:$CV$1,0),0)</f>
        <v>#N/A</v>
      </c>
      <c r="AG428">
        <f>VLOOKUP($AD428,excitation!$A$1:$CV$577,MATCH(C$3,excitation!$A$1:$CV$1,0),0)</f>
        <v>0</v>
      </c>
      <c r="AH428">
        <f>VLOOKUP($AD428,emission!$A$1:$CV$577,MATCH($C$3,emission!$A$1:$CV$1,0),0)</f>
        <v>0</v>
      </c>
      <c r="AI428" t="e">
        <f>VLOOKUP($AD428,excitation!$A$1:$CV$577,MATCH(C$4,excitation!$A$1:$CV$1,0),0)</f>
        <v>#N/A</v>
      </c>
      <c r="AJ428" t="e">
        <f>VLOOKUP($AD428,emission!$A$1:$CV$577,MATCH($C$4,emission!$A$1:$CV$1,0),0)</f>
        <v>#N/A</v>
      </c>
      <c r="AK428">
        <f>VLOOKUP($AD428,excitation!$A$1:$CV$577,MATCH(C$5,excitation!$A$1:$CV$1,0),0)</f>
        <v>0</v>
      </c>
      <c r="AL428">
        <f>VLOOKUP($AD428,emission!$A$1:$CV$577,MATCH($C$5,emission!$A$1:$CV$1,0),0)</f>
        <v>0</v>
      </c>
      <c r="AM428">
        <f>VLOOKUP($AD428,excitation!$A$1:$CV$577,MATCH(C$6,excitation!$A$1:$CV$1,0),0)</f>
        <v>0</v>
      </c>
      <c r="AN428">
        <f>VLOOKUP($AD428,emission!$A$1:$CV$577,MATCH($C$6,emission!$A$1:$CV$1,0),0)</f>
        <v>0</v>
      </c>
      <c r="AO428">
        <f>VLOOKUP($AD428,excitation!$A$1:$CV$577,MATCH(C$7,excitation!$A$1:$CV$1,0),0)</f>
        <v>0</v>
      </c>
      <c r="AP428">
        <f>VLOOKUP($AD428,emission!$A$1:$CV$577,MATCH($C$7,emission!$A$1:$CV$1,0),0)</f>
        <v>0</v>
      </c>
      <c r="AQ428">
        <f>VLOOKUP($AD428,excitation!$A$1:$CV$577,MATCH(C$8,excitation!$A$1:$CV$1,0),0)</f>
        <v>0</v>
      </c>
      <c r="AR428">
        <f>VLOOKUP($AD428,emission!$A$1:$CV$577,MATCH($C$8,emission!$A$1:$CV$1,0),0)</f>
        <v>6.0499999999999998E-2</v>
      </c>
      <c r="AS428" t="e">
        <f>VLOOKUP($AD428,excitation!$A$1:$CV$577,MATCH(C$9,excitation!$A$1:$CV$1,0),0)</f>
        <v>#N/A</v>
      </c>
      <c r="AT428" t="e">
        <f>VLOOKUP($AD428,emission!$A$1:$CV$577,MATCH($C$9,emission!$A$1:$CV$1,0),0)</f>
        <v>#N/A</v>
      </c>
      <c r="AU428">
        <f>VLOOKUP($AD428,excitation!$A$1:$CV$577,MATCH(C$10,excitation!$A$1:$CV$1,0),0)</f>
        <v>0</v>
      </c>
      <c r="AV428">
        <f>VLOOKUP($AD428,emission!$A$1:$CV$577,MATCH($C$10,emission!$A$1:$CV$1,0),0)</f>
        <v>5.9999998658895E-2</v>
      </c>
      <c r="AW428" t="e">
        <f>VLOOKUP($AD428,excitation!$A$1:$CV$577,MATCH(C$11,excitation!$A$1:$CV$1,0),0)</f>
        <v>#N/A</v>
      </c>
      <c r="AX428" t="e">
        <f>VLOOKUP($AD428,emission!$A$1:$CV$577,MATCH($C$11,emission!$A$1:$CV$1,0),0)</f>
        <v>#N/A</v>
      </c>
    </row>
    <row r="429" spans="7:50" x14ac:dyDescent="0.25">
      <c r="G429">
        <v>727</v>
      </c>
      <c r="H429" t="b">
        <f t="shared" si="131"/>
        <v>0</v>
      </c>
      <c r="I429" t="b">
        <f t="shared" si="121"/>
        <v>0</v>
      </c>
      <c r="J429">
        <f t="shared" si="132"/>
        <v>0</v>
      </c>
      <c r="K429">
        <f t="shared" si="122"/>
        <v>0</v>
      </c>
      <c r="L429" t="b">
        <f t="shared" si="133"/>
        <v>0</v>
      </c>
      <c r="M429" t="b">
        <f t="shared" si="123"/>
        <v>0</v>
      </c>
      <c r="N429">
        <f t="shared" si="134"/>
        <v>0</v>
      </c>
      <c r="O429">
        <f t="shared" si="124"/>
        <v>0</v>
      </c>
      <c r="P429">
        <f t="shared" si="135"/>
        <v>0</v>
      </c>
      <c r="Q429">
        <f t="shared" si="125"/>
        <v>0</v>
      </c>
      <c r="R429">
        <f t="shared" si="136"/>
        <v>0</v>
      </c>
      <c r="S429">
        <f t="shared" si="126"/>
        <v>0</v>
      </c>
      <c r="T429">
        <f t="shared" si="137"/>
        <v>0</v>
      </c>
      <c r="U429">
        <f t="shared" si="127"/>
        <v>5.8500000000000003E-2</v>
      </c>
      <c r="V429" t="b">
        <f t="shared" si="138"/>
        <v>0</v>
      </c>
      <c r="W429" t="b">
        <f t="shared" si="128"/>
        <v>0</v>
      </c>
      <c r="X429">
        <f t="shared" si="139"/>
        <v>0</v>
      </c>
      <c r="Y429">
        <f t="shared" si="129"/>
        <v>5.9999998658895E-2</v>
      </c>
      <c r="Z429" t="b">
        <f t="shared" si="140"/>
        <v>0</v>
      </c>
      <c r="AA429" t="b">
        <f t="shared" si="130"/>
        <v>0</v>
      </c>
      <c r="AB429">
        <v>0</v>
      </c>
      <c r="AD429" s="1">
        <v>727</v>
      </c>
      <c r="AE429" t="e">
        <f>VLOOKUP($AD429,excitation!$A$1:$CV$577,MATCH(C$2,excitation!$A$1:$CV$1,0),0)</f>
        <v>#N/A</v>
      </c>
      <c r="AF429" t="e">
        <f>VLOOKUP($AD429,emission!$A$1:$CV$577,MATCH($C$2,emission!$A$1:$CV$1,0),0)</f>
        <v>#N/A</v>
      </c>
      <c r="AG429">
        <f>VLOOKUP($AD429,excitation!$A$1:$CV$577,MATCH(C$3,excitation!$A$1:$CV$1,0),0)</f>
        <v>0</v>
      </c>
      <c r="AH429">
        <f>VLOOKUP($AD429,emission!$A$1:$CV$577,MATCH($C$3,emission!$A$1:$CV$1,0),0)</f>
        <v>0</v>
      </c>
      <c r="AI429" t="e">
        <f>VLOOKUP($AD429,excitation!$A$1:$CV$577,MATCH(C$4,excitation!$A$1:$CV$1,0),0)</f>
        <v>#N/A</v>
      </c>
      <c r="AJ429" t="e">
        <f>VLOOKUP($AD429,emission!$A$1:$CV$577,MATCH($C$4,emission!$A$1:$CV$1,0),0)</f>
        <v>#N/A</v>
      </c>
      <c r="AK429">
        <f>VLOOKUP($AD429,excitation!$A$1:$CV$577,MATCH(C$5,excitation!$A$1:$CV$1,0),0)</f>
        <v>0</v>
      </c>
      <c r="AL429">
        <f>VLOOKUP($AD429,emission!$A$1:$CV$577,MATCH($C$5,emission!$A$1:$CV$1,0),0)</f>
        <v>0</v>
      </c>
      <c r="AM429">
        <f>VLOOKUP($AD429,excitation!$A$1:$CV$577,MATCH(C$6,excitation!$A$1:$CV$1,0),0)</f>
        <v>0</v>
      </c>
      <c r="AN429">
        <f>VLOOKUP($AD429,emission!$A$1:$CV$577,MATCH($C$6,emission!$A$1:$CV$1,0),0)</f>
        <v>0</v>
      </c>
      <c r="AO429">
        <f>VLOOKUP($AD429,excitation!$A$1:$CV$577,MATCH(C$7,excitation!$A$1:$CV$1,0),0)</f>
        <v>0</v>
      </c>
      <c r="AP429">
        <f>VLOOKUP($AD429,emission!$A$1:$CV$577,MATCH($C$7,emission!$A$1:$CV$1,0),0)</f>
        <v>0</v>
      </c>
      <c r="AQ429">
        <f>VLOOKUP($AD429,excitation!$A$1:$CV$577,MATCH(C$8,excitation!$A$1:$CV$1,0),0)</f>
        <v>0</v>
      </c>
      <c r="AR429">
        <f>VLOOKUP($AD429,emission!$A$1:$CV$577,MATCH($C$8,emission!$A$1:$CV$1,0),0)</f>
        <v>5.8500000000000003E-2</v>
      </c>
      <c r="AS429" t="e">
        <f>VLOOKUP($AD429,excitation!$A$1:$CV$577,MATCH(C$9,excitation!$A$1:$CV$1,0),0)</f>
        <v>#N/A</v>
      </c>
      <c r="AT429" t="e">
        <f>VLOOKUP($AD429,emission!$A$1:$CV$577,MATCH($C$9,emission!$A$1:$CV$1,0),0)</f>
        <v>#N/A</v>
      </c>
      <c r="AU429">
        <f>VLOOKUP($AD429,excitation!$A$1:$CV$577,MATCH(C$10,excitation!$A$1:$CV$1,0),0)</f>
        <v>0</v>
      </c>
      <c r="AV429">
        <f>VLOOKUP($AD429,emission!$A$1:$CV$577,MATCH($C$10,emission!$A$1:$CV$1,0),0)</f>
        <v>5.9999998658895E-2</v>
      </c>
      <c r="AW429" t="e">
        <f>VLOOKUP($AD429,excitation!$A$1:$CV$577,MATCH(C$11,excitation!$A$1:$CV$1,0),0)</f>
        <v>#N/A</v>
      </c>
      <c r="AX429" t="e">
        <f>VLOOKUP($AD429,emission!$A$1:$CV$577,MATCH($C$11,emission!$A$1:$CV$1,0),0)</f>
        <v>#N/A</v>
      </c>
    </row>
    <row r="430" spans="7:50" x14ac:dyDescent="0.25">
      <c r="G430">
        <v>728</v>
      </c>
      <c r="H430" t="b">
        <f t="shared" si="131"/>
        <v>0</v>
      </c>
      <c r="I430" t="b">
        <f t="shared" si="121"/>
        <v>0</v>
      </c>
      <c r="J430">
        <f t="shared" si="132"/>
        <v>0</v>
      </c>
      <c r="K430">
        <f t="shared" si="122"/>
        <v>0</v>
      </c>
      <c r="L430" t="b">
        <f t="shared" si="133"/>
        <v>0</v>
      </c>
      <c r="M430" t="b">
        <f t="shared" si="123"/>
        <v>0</v>
      </c>
      <c r="N430">
        <f t="shared" si="134"/>
        <v>0</v>
      </c>
      <c r="O430">
        <f t="shared" si="124"/>
        <v>0</v>
      </c>
      <c r="P430">
        <f t="shared" si="135"/>
        <v>0</v>
      </c>
      <c r="Q430">
        <f t="shared" si="125"/>
        <v>0</v>
      </c>
      <c r="R430">
        <f t="shared" si="136"/>
        <v>0</v>
      </c>
      <c r="S430">
        <f t="shared" si="126"/>
        <v>0</v>
      </c>
      <c r="T430">
        <f t="shared" si="137"/>
        <v>0</v>
      </c>
      <c r="U430">
        <f t="shared" si="127"/>
        <v>5.79E-2</v>
      </c>
      <c r="V430" t="b">
        <f t="shared" si="138"/>
        <v>0</v>
      </c>
      <c r="W430" t="b">
        <f t="shared" si="128"/>
        <v>0</v>
      </c>
      <c r="X430">
        <f t="shared" si="139"/>
        <v>0</v>
      </c>
      <c r="Y430">
        <f t="shared" si="129"/>
        <v>5.0000000745057997E-2</v>
      </c>
      <c r="Z430" t="b">
        <f t="shared" si="140"/>
        <v>0</v>
      </c>
      <c r="AA430" t="b">
        <f t="shared" si="130"/>
        <v>0</v>
      </c>
      <c r="AB430">
        <v>0</v>
      </c>
      <c r="AD430" s="1">
        <v>728</v>
      </c>
      <c r="AE430" t="e">
        <f>VLOOKUP($AD430,excitation!$A$1:$CV$577,MATCH(C$2,excitation!$A$1:$CV$1,0),0)</f>
        <v>#N/A</v>
      </c>
      <c r="AF430" t="e">
        <f>VLOOKUP($AD430,emission!$A$1:$CV$577,MATCH($C$2,emission!$A$1:$CV$1,0),0)</f>
        <v>#N/A</v>
      </c>
      <c r="AG430">
        <f>VLOOKUP($AD430,excitation!$A$1:$CV$577,MATCH(C$3,excitation!$A$1:$CV$1,0),0)</f>
        <v>0</v>
      </c>
      <c r="AH430">
        <f>VLOOKUP($AD430,emission!$A$1:$CV$577,MATCH($C$3,emission!$A$1:$CV$1,0),0)</f>
        <v>0</v>
      </c>
      <c r="AI430" t="e">
        <f>VLOOKUP($AD430,excitation!$A$1:$CV$577,MATCH(C$4,excitation!$A$1:$CV$1,0),0)</f>
        <v>#N/A</v>
      </c>
      <c r="AJ430" t="e">
        <f>VLOOKUP($AD430,emission!$A$1:$CV$577,MATCH($C$4,emission!$A$1:$CV$1,0),0)</f>
        <v>#N/A</v>
      </c>
      <c r="AK430">
        <f>VLOOKUP($AD430,excitation!$A$1:$CV$577,MATCH(C$5,excitation!$A$1:$CV$1,0),0)</f>
        <v>0</v>
      </c>
      <c r="AL430">
        <f>VLOOKUP($AD430,emission!$A$1:$CV$577,MATCH($C$5,emission!$A$1:$CV$1,0),0)</f>
        <v>0</v>
      </c>
      <c r="AM430">
        <f>VLOOKUP($AD430,excitation!$A$1:$CV$577,MATCH(C$6,excitation!$A$1:$CV$1,0),0)</f>
        <v>0</v>
      </c>
      <c r="AN430">
        <f>VLOOKUP($AD430,emission!$A$1:$CV$577,MATCH($C$6,emission!$A$1:$CV$1,0),0)</f>
        <v>0</v>
      </c>
      <c r="AO430">
        <f>VLOOKUP($AD430,excitation!$A$1:$CV$577,MATCH(C$7,excitation!$A$1:$CV$1,0),0)</f>
        <v>0</v>
      </c>
      <c r="AP430">
        <f>VLOOKUP($AD430,emission!$A$1:$CV$577,MATCH($C$7,emission!$A$1:$CV$1,0),0)</f>
        <v>0</v>
      </c>
      <c r="AQ430">
        <f>VLOOKUP($AD430,excitation!$A$1:$CV$577,MATCH(C$8,excitation!$A$1:$CV$1,0),0)</f>
        <v>0</v>
      </c>
      <c r="AR430">
        <f>VLOOKUP($AD430,emission!$A$1:$CV$577,MATCH($C$8,emission!$A$1:$CV$1,0),0)</f>
        <v>5.79E-2</v>
      </c>
      <c r="AS430" t="e">
        <f>VLOOKUP($AD430,excitation!$A$1:$CV$577,MATCH(C$9,excitation!$A$1:$CV$1,0),0)</f>
        <v>#N/A</v>
      </c>
      <c r="AT430" t="e">
        <f>VLOOKUP($AD430,emission!$A$1:$CV$577,MATCH($C$9,emission!$A$1:$CV$1,0),0)</f>
        <v>#N/A</v>
      </c>
      <c r="AU430">
        <f>VLOOKUP($AD430,excitation!$A$1:$CV$577,MATCH(C$10,excitation!$A$1:$CV$1,0),0)</f>
        <v>0</v>
      </c>
      <c r="AV430">
        <f>VLOOKUP($AD430,emission!$A$1:$CV$577,MATCH($C$10,emission!$A$1:$CV$1,0),0)</f>
        <v>5.0000000745057997E-2</v>
      </c>
      <c r="AW430" t="e">
        <f>VLOOKUP($AD430,excitation!$A$1:$CV$577,MATCH(C$11,excitation!$A$1:$CV$1,0),0)</f>
        <v>#N/A</v>
      </c>
      <c r="AX430" t="e">
        <f>VLOOKUP($AD430,emission!$A$1:$CV$577,MATCH($C$11,emission!$A$1:$CV$1,0),0)</f>
        <v>#N/A</v>
      </c>
    </row>
    <row r="431" spans="7:50" x14ac:dyDescent="0.25">
      <c r="G431">
        <v>729</v>
      </c>
      <c r="H431" t="b">
        <f t="shared" si="131"/>
        <v>0</v>
      </c>
      <c r="I431" t="b">
        <f t="shared" si="121"/>
        <v>0</v>
      </c>
      <c r="J431">
        <f t="shared" si="132"/>
        <v>0</v>
      </c>
      <c r="K431">
        <f t="shared" si="122"/>
        <v>0</v>
      </c>
      <c r="L431" t="b">
        <f t="shared" si="133"/>
        <v>0</v>
      </c>
      <c r="M431" t="b">
        <f t="shared" si="123"/>
        <v>0</v>
      </c>
      <c r="N431">
        <f t="shared" si="134"/>
        <v>0</v>
      </c>
      <c r="O431">
        <f t="shared" si="124"/>
        <v>0</v>
      </c>
      <c r="P431">
        <f t="shared" si="135"/>
        <v>0</v>
      </c>
      <c r="Q431">
        <f t="shared" si="125"/>
        <v>0</v>
      </c>
      <c r="R431">
        <f t="shared" si="136"/>
        <v>0</v>
      </c>
      <c r="S431">
        <f t="shared" si="126"/>
        <v>0</v>
      </c>
      <c r="T431">
        <f t="shared" si="137"/>
        <v>0</v>
      </c>
      <c r="U431">
        <f t="shared" si="127"/>
        <v>5.5399999999999998E-2</v>
      </c>
      <c r="V431" t="b">
        <f t="shared" si="138"/>
        <v>0</v>
      </c>
      <c r="W431" t="b">
        <f t="shared" si="128"/>
        <v>0</v>
      </c>
      <c r="X431">
        <f t="shared" si="139"/>
        <v>0</v>
      </c>
      <c r="Y431">
        <f t="shared" si="129"/>
        <v>5.9999998658895E-2</v>
      </c>
      <c r="Z431" t="b">
        <f t="shared" si="140"/>
        <v>0</v>
      </c>
      <c r="AA431" t="b">
        <f t="shared" si="130"/>
        <v>0</v>
      </c>
      <c r="AB431">
        <v>0</v>
      </c>
      <c r="AD431" s="1">
        <v>729</v>
      </c>
      <c r="AE431" t="e">
        <f>VLOOKUP($AD431,excitation!$A$1:$CV$577,MATCH(C$2,excitation!$A$1:$CV$1,0),0)</f>
        <v>#N/A</v>
      </c>
      <c r="AF431" t="e">
        <f>VLOOKUP($AD431,emission!$A$1:$CV$577,MATCH($C$2,emission!$A$1:$CV$1,0),0)</f>
        <v>#N/A</v>
      </c>
      <c r="AG431">
        <f>VLOOKUP($AD431,excitation!$A$1:$CV$577,MATCH(C$3,excitation!$A$1:$CV$1,0),0)</f>
        <v>0</v>
      </c>
      <c r="AH431">
        <f>VLOOKUP($AD431,emission!$A$1:$CV$577,MATCH($C$3,emission!$A$1:$CV$1,0),0)</f>
        <v>0</v>
      </c>
      <c r="AI431" t="e">
        <f>VLOOKUP($AD431,excitation!$A$1:$CV$577,MATCH(C$4,excitation!$A$1:$CV$1,0),0)</f>
        <v>#N/A</v>
      </c>
      <c r="AJ431" t="e">
        <f>VLOOKUP($AD431,emission!$A$1:$CV$577,MATCH($C$4,emission!$A$1:$CV$1,0),0)</f>
        <v>#N/A</v>
      </c>
      <c r="AK431">
        <f>VLOOKUP($AD431,excitation!$A$1:$CV$577,MATCH(C$5,excitation!$A$1:$CV$1,0),0)</f>
        <v>0</v>
      </c>
      <c r="AL431">
        <f>VLOOKUP($AD431,emission!$A$1:$CV$577,MATCH($C$5,emission!$A$1:$CV$1,0),0)</f>
        <v>0</v>
      </c>
      <c r="AM431">
        <f>VLOOKUP($AD431,excitation!$A$1:$CV$577,MATCH(C$6,excitation!$A$1:$CV$1,0),0)</f>
        <v>0</v>
      </c>
      <c r="AN431">
        <f>VLOOKUP($AD431,emission!$A$1:$CV$577,MATCH($C$6,emission!$A$1:$CV$1,0),0)</f>
        <v>0</v>
      </c>
      <c r="AO431">
        <f>VLOOKUP($AD431,excitation!$A$1:$CV$577,MATCH(C$7,excitation!$A$1:$CV$1,0),0)</f>
        <v>0</v>
      </c>
      <c r="AP431">
        <f>VLOOKUP($AD431,emission!$A$1:$CV$577,MATCH($C$7,emission!$A$1:$CV$1,0),0)</f>
        <v>0</v>
      </c>
      <c r="AQ431">
        <f>VLOOKUP($AD431,excitation!$A$1:$CV$577,MATCH(C$8,excitation!$A$1:$CV$1,0),0)</f>
        <v>0</v>
      </c>
      <c r="AR431">
        <f>VLOOKUP($AD431,emission!$A$1:$CV$577,MATCH($C$8,emission!$A$1:$CV$1,0),0)</f>
        <v>5.5399999999999998E-2</v>
      </c>
      <c r="AS431" t="e">
        <f>VLOOKUP($AD431,excitation!$A$1:$CV$577,MATCH(C$9,excitation!$A$1:$CV$1,0),0)</f>
        <v>#N/A</v>
      </c>
      <c r="AT431" t="e">
        <f>VLOOKUP($AD431,emission!$A$1:$CV$577,MATCH($C$9,emission!$A$1:$CV$1,0),0)</f>
        <v>#N/A</v>
      </c>
      <c r="AU431">
        <f>VLOOKUP($AD431,excitation!$A$1:$CV$577,MATCH(C$10,excitation!$A$1:$CV$1,0),0)</f>
        <v>0</v>
      </c>
      <c r="AV431">
        <f>VLOOKUP($AD431,emission!$A$1:$CV$577,MATCH($C$10,emission!$A$1:$CV$1,0),0)</f>
        <v>5.9999998658895E-2</v>
      </c>
      <c r="AW431" t="e">
        <f>VLOOKUP($AD431,excitation!$A$1:$CV$577,MATCH(C$11,excitation!$A$1:$CV$1,0),0)</f>
        <v>#N/A</v>
      </c>
      <c r="AX431" t="e">
        <f>VLOOKUP($AD431,emission!$A$1:$CV$577,MATCH($C$11,emission!$A$1:$CV$1,0),0)</f>
        <v>#N/A</v>
      </c>
    </row>
    <row r="432" spans="7:50" x14ac:dyDescent="0.25">
      <c r="G432">
        <v>730</v>
      </c>
      <c r="H432" t="b">
        <f t="shared" si="131"/>
        <v>0</v>
      </c>
      <c r="I432" t="b">
        <f t="shared" si="121"/>
        <v>0</v>
      </c>
      <c r="J432">
        <f t="shared" si="132"/>
        <v>0</v>
      </c>
      <c r="K432">
        <f t="shared" si="122"/>
        <v>0</v>
      </c>
      <c r="L432" t="b">
        <f t="shared" si="133"/>
        <v>0</v>
      </c>
      <c r="M432" t="b">
        <f t="shared" si="123"/>
        <v>0</v>
      </c>
      <c r="N432">
        <f t="shared" si="134"/>
        <v>0</v>
      </c>
      <c r="O432">
        <f t="shared" si="124"/>
        <v>0</v>
      </c>
      <c r="P432">
        <f t="shared" si="135"/>
        <v>0</v>
      </c>
      <c r="Q432">
        <f t="shared" si="125"/>
        <v>0</v>
      </c>
      <c r="R432">
        <f t="shared" si="136"/>
        <v>0</v>
      </c>
      <c r="S432">
        <f t="shared" si="126"/>
        <v>0</v>
      </c>
      <c r="T432">
        <f t="shared" si="137"/>
        <v>0</v>
      </c>
      <c r="U432">
        <f t="shared" si="127"/>
        <v>5.4600000000000003E-2</v>
      </c>
      <c r="V432" t="b">
        <f t="shared" si="138"/>
        <v>0</v>
      </c>
      <c r="W432" t="b">
        <f t="shared" si="128"/>
        <v>0</v>
      </c>
      <c r="X432">
        <f t="shared" si="139"/>
        <v>0</v>
      </c>
      <c r="Y432">
        <f t="shared" si="129"/>
        <v>5.0000000745057997E-2</v>
      </c>
      <c r="Z432" t="b">
        <f t="shared" si="140"/>
        <v>0</v>
      </c>
      <c r="AA432" t="b">
        <f t="shared" si="130"/>
        <v>0</v>
      </c>
      <c r="AB432">
        <v>0</v>
      </c>
      <c r="AD432" s="1">
        <v>730</v>
      </c>
      <c r="AE432" t="e">
        <f>VLOOKUP($AD432,excitation!$A$1:$CV$577,MATCH(C$2,excitation!$A$1:$CV$1,0),0)</f>
        <v>#N/A</v>
      </c>
      <c r="AF432" t="e">
        <f>VLOOKUP($AD432,emission!$A$1:$CV$577,MATCH($C$2,emission!$A$1:$CV$1,0),0)</f>
        <v>#N/A</v>
      </c>
      <c r="AG432">
        <f>VLOOKUP($AD432,excitation!$A$1:$CV$577,MATCH(C$3,excitation!$A$1:$CV$1,0),0)</f>
        <v>0</v>
      </c>
      <c r="AH432">
        <f>VLOOKUP($AD432,emission!$A$1:$CV$577,MATCH($C$3,emission!$A$1:$CV$1,0),0)</f>
        <v>0</v>
      </c>
      <c r="AI432" t="e">
        <f>VLOOKUP($AD432,excitation!$A$1:$CV$577,MATCH(C$4,excitation!$A$1:$CV$1,0),0)</f>
        <v>#N/A</v>
      </c>
      <c r="AJ432" t="e">
        <f>VLOOKUP($AD432,emission!$A$1:$CV$577,MATCH($C$4,emission!$A$1:$CV$1,0),0)</f>
        <v>#N/A</v>
      </c>
      <c r="AK432">
        <f>VLOOKUP($AD432,excitation!$A$1:$CV$577,MATCH(C$5,excitation!$A$1:$CV$1,0),0)</f>
        <v>0</v>
      </c>
      <c r="AL432">
        <f>VLOOKUP($AD432,emission!$A$1:$CV$577,MATCH($C$5,emission!$A$1:$CV$1,0),0)</f>
        <v>0</v>
      </c>
      <c r="AM432">
        <f>VLOOKUP($AD432,excitation!$A$1:$CV$577,MATCH(C$6,excitation!$A$1:$CV$1,0),0)</f>
        <v>0</v>
      </c>
      <c r="AN432">
        <f>VLOOKUP($AD432,emission!$A$1:$CV$577,MATCH($C$6,emission!$A$1:$CV$1,0),0)</f>
        <v>0</v>
      </c>
      <c r="AO432">
        <f>VLOOKUP($AD432,excitation!$A$1:$CV$577,MATCH(C$7,excitation!$A$1:$CV$1,0),0)</f>
        <v>0</v>
      </c>
      <c r="AP432">
        <f>VLOOKUP($AD432,emission!$A$1:$CV$577,MATCH($C$7,emission!$A$1:$CV$1,0),0)</f>
        <v>0</v>
      </c>
      <c r="AQ432">
        <f>VLOOKUP($AD432,excitation!$A$1:$CV$577,MATCH(C$8,excitation!$A$1:$CV$1,0),0)</f>
        <v>0</v>
      </c>
      <c r="AR432">
        <f>VLOOKUP($AD432,emission!$A$1:$CV$577,MATCH($C$8,emission!$A$1:$CV$1,0),0)</f>
        <v>5.4600000000000003E-2</v>
      </c>
      <c r="AS432" t="e">
        <f>VLOOKUP($AD432,excitation!$A$1:$CV$577,MATCH(C$9,excitation!$A$1:$CV$1,0),0)</f>
        <v>#N/A</v>
      </c>
      <c r="AT432" t="e">
        <f>VLOOKUP($AD432,emission!$A$1:$CV$577,MATCH($C$9,emission!$A$1:$CV$1,0),0)</f>
        <v>#N/A</v>
      </c>
      <c r="AU432">
        <f>VLOOKUP($AD432,excitation!$A$1:$CV$577,MATCH(C$10,excitation!$A$1:$CV$1,0),0)</f>
        <v>0</v>
      </c>
      <c r="AV432">
        <f>VLOOKUP($AD432,emission!$A$1:$CV$577,MATCH($C$10,emission!$A$1:$CV$1,0),0)</f>
        <v>5.0000000745057997E-2</v>
      </c>
      <c r="AW432" t="e">
        <f>VLOOKUP($AD432,excitation!$A$1:$CV$577,MATCH(C$11,excitation!$A$1:$CV$1,0),0)</f>
        <v>#N/A</v>
      </c>
      <c r="AX432" t="e">
        <f>VLOOKUP($AD432,emission!$A$1:$CV$577,MATCH($C$11,emission!$A$1:$CV$1,0),0)</f>
        <v>#N/A</v>
      </c>
    </row>
    <row r="433" spans="7:50" x14ac:dyDescent="0.25">
      <c r="G433">
        <v>731</v>
      </c>
      <c r="H433" t="b">
        <f t="shared" si="131"/>
        <v>0</v>
      </c>
      <c r="I433" t="b">
        <f t="shared" si="121"/>
        <v>0</v>
      </c>
      <c r="J433">
        <f t="shared" si="132"/>
        <v>0</v>
      </c>
      <c r="K433">
        <f t="shared" si="122"/>
        <v>0</v>
      </c>
      <c r="L433" t="b">
        <f t="shared" si="133"/>
        <v>0</v>
      </c>
      <c r="M433" t="b">
        <f t="shared" si="123"/>
        <v>0</v>
      </c>
      <c r="N433">
        <f t="shared" si="134"/>
        <v>0</v>
      </c>
      <c r="O433">
        <f t="shared" si="124"/>
        <v>0</v>
      </c>
      <c r="P433">
        <f t="shared" si="135"/>
        <v>0</v>
      </c>
      <c r="Q433">
        <f t="shared" si="125"/>
        <v>0</v>
      </c>
      <c r="R433">
        <f t="shared" si="136"/>
        <v>0</v>
      </c>
      <c r="S433">
        <f t="shared" si="126"/>
        <v>0</v>
      </c>
      <c r="T433">
        <f t="shared" si="137"/>
        <v>0</v>
      </c>
      <c r="U433">
        <f t="shared" si="127"/>
        <v>5.3199999999999997E-2</v>
      </c>
      <c r="V433" t="b">
        <f t="shared" si="138"/>
        <v>0</v>
      </c>
      <c r="W433" t="b">
        <f t="shared" si="128"/>
        <v>0</v>
      </c>
      <c r="X433">
        <f t="shared" si="139"/>
        <v>0</v>
      </c>
      <c r="Y433">
        <f t="shared" si="129"/>
        <v>5.0000000745057997E-2</v>
      </c>
      <c r="Z433" t="b">
        <f t="shared" si="140"/>
        <v>0</v>
      </c>
      <c r="AA433" t="b">
        <f t="shared" si="130"/>
        <v>0</v>
      </c>
      <c r="AB433">
        <v>0</v>
      </c>
      <c r="AD433" s="1">
        <v>731</v>
      </c>
      <c r="AE433" t="e">
        <f>VLOOKUP($AD433,excitation!$A$1:$CV$577,MATCH(C$2,excitation!$A$1:$CV$1,0),0)</f>
        <v>#N/A</v>
      </c>
      <c r="AF433" t="e">
        <f>VLOOKUP($AD433,emission!$A$1:$CV$577,MATCH($C$2,emission!$A$1:$CV$1,0),0)</f>
        <v>#N/A</v>
      </c>
      <c r="AG433">
        <f>VLOOKUP($AD433,excitation!$A$1:$CV$577,MATCH(C$3,excitation!$A$1:$CV$1,0),0)</f>
        <v>0</v>
      </c>
      <c r="AH433">
        <f>VLOOKUP($AD433,emission!$A$1:$CV$577,MATCH($C$3,emission!$A$1:$CV$1,0),0)</f>
        <v>0</v>
      </c>
      <c r="AI433" t="e">
        <f>VLOOKUP($AD433,excitation!$A$1:$CV$577,MATCH(C$4,excitation!$A$1:$CV$1,0),0)</f>
        <v>#N/A</v>
      </c>
      <c r="AJ433" t="e">
        <f>VLOOKUP($AD433,emission!$A$1:$CV$577,MATCH($C$4,emission!$A$1:$CV$1,0),0)</f>
        <v>#N/A</v>
      </c>
      <c r="AK433">
        <f>VLOOKUP($AD433,excitation!$A$1:$CV$577,MATCH(C$5,excitation!$A$1:$CV$1,0),0)</f>
        <v>0</v>
      </c>
      <c r="AL433">
        <f>VLOOKUP($AD433,emission!$A$1:$CV$577,MATCH($C$5,emission!$A$1:$CV$1,0),0)</f>
        <v>0</v>
      </c>
      <c r="AM433">
        <f>VLOOKUP($AD433,excitation!$A$1:$CV$577,MATCH(C$6,excitation!$A$1:$CV$1,0),0)</f>
        <v>0</v>
      </c>
      <c r="AN433">
        <f>VLOOKUP($AD433,emission!$A$1:$CV$577,MATCH($C$6,emission!$A$1:$CV$1,0),0)</f>
        <v>0</v>
      </c>
      <c r="AO433">
        <f>VLOOKUP($AD433,excitation!$A$1:$CV$577,MATCH(C$7,excitation!$A$1:$CV$1,0),0)</f>
        <v>0</v>
      </c>
      <c r="AP433">
        <f>VLOOKUP($AD433,emission!$A$1:$CV$577,MATCH($C$7,emission!$A$1:$CV$1,0),0)</f>
        <v>0</v>
      </c>
      <c r="AQ433">
        <f>VLOOKUP($AD433,excitation!$A$1:$CV$577,MATCH(C$8,excitation!$A$1:$CV$1,0),0)</f>
        <v>0</v>
      </c>
      <c r="AR433">
        <f>VLOOKUP($AD433,emission!$A$1:$CV$577,MATCH($C$8,emission!$A$1:$CV$1,0),0)</f>
        <v>5.3199999999999997E-2</v>
      </c>
      <c r="AS433" t="e">
        <f>VLOOKUP($AD433,excitation!$A$1:$CV$577,MATCH(C$9,excitation!$A$1:$CV$1,0),0)</f>
        <v>#N/A</v>
      </c>
      <c r="AT433" t="e">
        <f>VLOOKUP($AD433,emission!$A$1:$CV$577,MATCH($C$9,emission!$A$1:$CV$1,0),0)</f>
        <v>#N/A</v>
      </c>
      <c r="AU433">
        <f>VLOOKUP($AD433,excitation!$A$1:$CV$577,MATCH(C$10,excitation!$A$1:$CV$1,0),0)</f>
        <v>0</v>
      </c>
      <c r="AV433">
        <f>VLOOKUP($AD433,emission!$A$1:$CV$577,MATCH($C$10,emission!$A$1:$CV$1,0),0)</f>
        <v>5.0000000745057997E-2</v>
      </c>
      <c r="AW433" t="e">
        <f>VLOOKUP($AD433,excitation!$A$1:$CV$577,MATCH(C$11,excitation!$A$1:$CV$1,0),0)</f>
        <v>#N/A</v>
      </c>
      <c r="AX433" t="e">
        <f>VLOOKUP($AD433,emission!$A$1:$CV$577,MATCH($C$11,emission!$A$1:$CV$1,0),0)</f>
        <v>#N/A</v>
      </c>
    </row>
    <row r="434" spans="7:50" x14ac:dyDescent="0.25">
      <c r="G434">
        <v>732</v>
      </c>
      <c r="H434" t="b">
        <f t="shared" si="131"/>
        <v>0</v>
      </c>
      <c r="I434" t="b">
        <f t="shared" si="121"/>
        <v>0</v>
      </c>
      <c r="J434">
        <f t="shared" si="132"/>
        <v>0</v>
      </c>
      <c r="K434">
        <f t="shared" si="122"/>
        <v>0</v>
      </c>
      <c r="L434" t="b">
        <f t="shared" si="133"/>
        <v>0</v>
      </c>
      <c r="M434" t="b">
        <f t="shared" si="123"/>
        <v>0</v>
      </c>
      <c r="N434">
        <f t="shared" si="134"/>
        <v>0</v>
      </c>
      <c r="O434">
        <f t="shared" si="124"/>
        <v>0</v>
      </c>
      <c r="P434">
        <f t="shared" si="135"/>
        <v>0</v>
      </c>
      <c r="Q434">
        <f t="shared" si="125"/>
        <v>0</v>
      </c>
      <c r="R434">
        <f t="shared" si="136"/>
        <v>0</v>
      </c>
      <c r="S434">
        <f t="shared" si="126"/>
        <v>0</v>
      </c>
      <c r="T434">
        <f t="shared" si="137"/>
        <v>0</v>
      </c>
      <c r="U434">
        <f t="shared" si="127"/>
        <v>5.1999999999999998E-2</v>
      </c>
      <c r="V434" t="b">
        <f t="shared" si="138"/>
        <v>0</v>
      </c>
      <c r="W434" t="b">
        <f t="shared" si="128"/>
        <v>0</v>
      </c>
      <c r="X434">
        <f t="shared" si="139"/>
        <v>0</v>
      </c>
      <c r="Y434">
        <f t="shared" si="129"/>
        <v>5.0000000745057997E-2</v>
      </c>
      <c r="Z434" t="b">
        <f t="shared" si="140"/>
        <v>0</v>
      </c>
      <c r="AA434" t="b">
        <f t="shared" si="130"/>
        <v>0</v>
      </c>
      <c r="AB434">
        <v>0</v>
      </c>
      <c r="AD434" s="1">
        <v>732</v>
      </c>
      <c r="AE434" t="e">
        <f>VLOOKUP($AD434,excitation!$A$1:$CV$577,MATCH(C$2,excitation!$A$1:$CV$1,0),0)</f>
        <v>#N/A</v>
      </c>
      <c r="AF434" t="e">
        <f>VLOOKUP($AD434,emission!$A$1:$CV$577,MATCH($C$2,emission!$A$1:$CV$1,0),0)</f>
        <v>#N/A</v>
      </c>
      <c r="AG434">
        <f>VLOOKUP($AD434,excitation!$A$1:$CV$577,MATCH(C$3,excitation!$A$1:$CV$1,0),0)</f>
        <v>0</v>
      </c>
      <c r="AH434">
        <f>VLOOKUP($AD434,emission!$A$1:$CV$577,MATCH($C$3,emission!$A$1:$CV$1,0),0)</f>
        <v>0</v>
      </c>
      <c r="AI434" t="e">
        <f>VLOOKUP($AD434,excitation!$A$1:$CV$577,MATCH(C$4,excitation!$A$1:$CV$1,0),0)</f>
        <v>#N/A</v>
      </c>
      <c r="AJ434" t="e">
        <f>VLOOKUP($AD434,emission!$A$1:$CV$577,MATCH($C$4,emission!$A$1:$CV$1,0),0)</f>
        <v>#N/A</v>
      </c>
      <c r="AK434">
        <f>VLOOKUP($AD434,excitation!$A$1:$CV$577,MATCH(C$5,excitation!$A$1:$CV$1,0),0)</f>
        <v>0</v>
      </c>
      <c r="AL434">
        <f>VLOOKUP($AD434,emission!$A$1:$CV$577,MATCH($C$5,emission!$A$1:$CV$1,0),0)</f>
        <v>0</v>
      </c>
      <c r="AM434">
        <f>VLOOKUP($AD434,excitation!$A$1:$CV$577,MATCH(C$6,excitation!$A$1:$CV$1,0),0)</f>
        <v>0</v>
      </c>
      <c r="AN434">
        <f>VLOOKUP($AD434,emission!$A$1:$CV$577,MATCH($C$6,emission!$A$1:$CV$1,0),0)</f>
        <v>0</v>
      </c>
      <c r="AO434">
        <f>VLOOKUP($AD434,excitation!$A$1:$CV$577,MATCH(C$7,excitation!$A$1:$CV$1,0),0)</f>
        <v>0</v>
      </c>
      <c r="AP434">
        <f>VLOOKUP($AD434,emission!$A$1:$CV$577,MATCH($C$7,emission!$A$1:$CV$1,0),0)</f>
        <v>0</v>
      </c>
      <c r="AQ434">
        <f>VLOOKUP($AD434,excitation!$A$1:$CV$577,MATCH(C$8,excitation!$A$1:$CV$1,0),0)</f>
        <v>0</v>
      </c>
      <c r="AR434">
        <f>VLOOKUP($AD434,emission!$A$1:$CV$577,MATCH($C$8,emission!$A$1:$CV$1,0),0)</f>
        <v>5.1999999999999998E-2</v>
      </c>
      <c r="AS434" t="e">
        <f>VLOOKUP($AD434,excitation!$A$1:$CV$577,MATCH(C$9,excitation!$A$1:$CV$1,0),0)</f>
        <v>#N/A</v>
      </c>
      <c r="AT434" t="e">
        <f>VLOOKUP($AD434,emission!$A$1:$CV$577,MATCH($C$9,emission!$A$1:$CV$1,0),0)</f>
        <v>#N/A</v>
      </c>
      <c r="AU434">
        <f>VLOOKUP($AD434,excitation!$A$1:$CV$577,MATCH(C$10,excitation!$A$1:$CV$1,0),0)</f>
        <v>0</v>
      </c>
      <c r="AV434">
        <f>VLOOKUP($AD434,emission!$A$1:$CV$577,MATCH($C$10,emission!$A$1:$CV$1,0),0)</f>
        <v>5.0000000745057997E-2</v>
      </c>
      <c r="AW434" t="e">
        <f>VLOOKUP($AD434,excitation!$A$1:$CV$577,MATCH(C$11,excitation!$A$1:$CV$1,0),0)</f>
        <v>#N/A</v>
      </c>
      <c r="AX434" t="e">
        <f>VLOOKUP($AD434,emission!$A$1:$CV$577,MATCH($C$11,emission!$A$1:$CV$1,0),0)</f>
        <v>#N/A</v>
      </c>
    </row>
    <row r="435" spans="7:50" x14ac:dyDescent="0.25">
      <c r="G435">
        <v>733</v>
      </c>
      <c r="H435" t="b">
        <f t="shared" si="131"/>
        <v>0</v>
      </c>
      <c r="I435" t="b">
        <f t="shared" si="121"/>
        <v>0</v>
      </c>
      <c r="J435">
        <f t="shared" si="132"/>
        <v>0</v>
      </c>
      <c r="K435">
        <f t="shared" si="122"/>
        <v>0</v>
      </c>
      <c r="L435" t="b">
        <f t="shared" si="133"/>
        <v>0</v>
      </c>
      <c r="M435" t="b">
        <f t="shared" si="123"/>
        <v>0</v>
      </c>
      <c r="N435">
        <f t="shared" si="134"/>
        <v>0</v>
      </c>
      <c r="O435">
        <f t="shared" si="124"/>
        <v>0</v>
      </c>
      <c r="P435">
        <f t="shared" si="135"/>
        <v>0</v>
      </c>
      <c r="Q435">
        <f t="shared" si="125"/>
        <v>0</v>
      </c>
      <c r="R435">
        <f t="shared" si="136"/>
        <v>0</v>
      </c>
      <c r="S435">
        <f t="shared" si="126"/>
        <v>0</v>
      </c>
      <c r="T435">
        <f t="shared" si="137"/>
        <v>0</v>
      </c>
      <c r="U435">
        <f t="shared" si="127"/>
        <v>5.11E-2</v>
      </c>
      <c r="V435" t="b">
        <f t="shared" si="138"/>
        <v>0</v>
      </c>
      <c r="W435" t="b">
        <f t="shared" si="128"/>
        <v>0</v>
      </c>
      <c r="X435">
        <f t="shared" si="139"/>
        <v>0</v>
      </c>
      <c r="Y435">
        <f t="shared" si="129"/>
        <v>5.0000000745057997E-2</v>
      </c>
      <c r="Z435" t="b">
        <f t="shared" si="140"/>
        <v>0</v>
      </c>
      <c r="AA435" t="b">
        <f t="shared" si="130"/>
        <v>0</v>
      </c>
      <c r="AB435">
        <v>0</v>
      </c>
      <c r="AD435" s="1">
        <v>733</v>
      </c>
      <c r="AE435" t="e">
        <f>VLOOKUP($AD435,excitation!$A$1:$CV$577,MATCH(C$2,excitation!$A$1:$CV$1,0),0)</f>
        <v>#N/A</v>
      </c>
      <c r="AF435" t="e">
        <f>VLOOKUP($AD435,emission!$A$1:$CV$577,MATCH($C$2,emission!$A$1:$CV$1,0),0)</f>
        <v>#N/A</v>
      </c>
      <c r="AG435">
        <f>VLOOKUP($AD435,excitation!$A$1:$CV$577,MATCH(C$3,excitation!$A$1:$CV$1,0),0)</f>
        <v>0</v>
      </c>
      <c r="AH435">
        <f>VLOOKUP($AD435,emission!$A$1:$CV$577,MATCH($C$3,emission!$A$1:$CV$1,0),0)</f>
        <v>0</v>
      </c>
      <c r="AI435" t="e">
        <f>VLOOKUP($AD435,excitation!$A$1:$CV$577,MATCH(C$4,excitation!$A$1:$CV$1,0),0)</f>
        <v>#N/A</v>
      </c>
      <c r="AJ435" t="e">
        <f>VLOOKUP($AD435,emission!$A$1:$CV$577,MATCH($C$4,emission!$A$1:$CV$1,0),0)</f>
        <v>#N/A</v>
      </c>
      <c r="AK435">
        <f>VLOOKUP($AD435,excitation!$A$1:$CV$577,MATCH(C$5,excitation!$A$1:$CV$1,0),0)</f>
        <v>0</v>
      </c>
      <c r="AL435">
        <f>VLOOKUP($AD435,emission!$A$1:$CV$577,MATCH($C$5,emission!$A$1:$CV$1,0),0)</f>
        <v>0</v>
      </c>
      <c r="AM435">
        <f>VLOOKUP($AD435,excitation!$A$1:$CV$577,MATCH(C$6,excitation!$A$1:$CV$1,0),0)</f>
        <v>0</v>
      </c>
      <c r="AN435">
        <f>VLOOKUP($AD435,emission!$A$1:$CV$577,MATCH($C$6,emission!$A$1:$CV$1,0),0)</f>
        <v>0</v>
      </c>
      <c r="AO435">
        <f>VLOOKUP($AD435,excitation!$A$1:$CV$577,MATCH(C$7,excitation!$A$1:$CV$1,0),0)</f>
        <v>0</v>
      </c>
      <c r="AP435">
        <f>VLOOKUP($AD435,emission!$A$1:$CV$577,MATCH($C$7,emission!$A$1:$CV$1,0),0)</f>
        <v>0</v>
      </c>
      <c r="AQ435">
        <f>VLOOKUP($AD435,excitation!$A$1:$CV$577,MATCH(C$8,excitation!$A$1:$CV$1,0),0)</f>
        <v>0</v>
      </c>
      <c r="AR435">
        <f>VLOOKUP($AD435,emission!$A$1:$CV$577,MATCH($C$8,emission!$A$1:$CV$1,0),0)</f>
        <v>5.11E-2</v>
      </c>
      <c r="AS435" t="e">
        <f>VLOOKUP($AD435,excitation!$A$1:$CV$577,MATCH(C$9,excitation!$A$1:$CV$1,0),0)</f>
        <v>#N/A</v>
      </c>
      <c r="AT435" t="e">
        <f>VLOOKUP($AD435,emission!$A$1:$CV$577,MATCH($C$9,emission!$A$1:$CV$1,0),0)</f>
        <v>#N/A</v>
      </c>
      <c r="AU435">
        <f>VLOOKUP($AD435,excitation!$A$1:$CV$577,MATCH(C$10,excitation!$A$1:$CV$1,0),0)</f>
        <v>0</v>
      </c>
      <c r="AV435">
        <f>VLOOKUP($AD435,emission!$A$1:$CV$577,MATCH($C$10,emission!$A$1:$CV$1,0),0)</f>
        <v>5.0000000745057997E-2</v>
      </c>
      <c r="AW435" t="e">
        <f>VLOOKUP($AD435,excitation!$A$1:$CV$577,MATCH(C$11,excitation!$A$1:$CV$1,0),0)</f>
        <v>#N/A</v>
      </c>
      <c r="AX435" t="e">
        <f>VLOOKUP($AD435,emission!$A$1:$CV$577,MATCH($C$11,emission!$A$1:$CV$1,0),0)</f>
        <v>#N/A</v>
      </c>
    </row>
    <row r="436" spans="7:50" x14ac:dyDescent="0.25">
      <c r="G436">
        <v>734</v>
      </c>
      <c r="H436" t="b">
        <f t="shared" si="131"/>
        <v>0</v>
      </c>
      <c r="I436" t="b">
        <f t="shared" si="121"/>
        <v>0</v>
      </c>
      <c r="J436">
        <f t="shared" si="132"/>
        <v>0</v>
      </c>
      <c r="K436">
        <f t="shared" si="122"/>
        <v>0</v>
      </c>
      <c r="L436" t="b">
        <f t="shared" si="133"/>
        <v>0</v>
      </c>
      <c r="M436" t="b">
        <f t="shared" si="123"/>
        <v>0</v>
      </c>
      <c r="N436">
        <f t="shared" si="134"/>
        <v>0</v>
      </c>
      <c r="O436">
        <f t="shared" si="124"/>
        <v>0</v>
      </c>
      <c r="P436">
        <f t="shared" si="135"/>
        <v>0</v>
      </c>
      <c r="Q436">
        <f t="shared" si="125"/>
        <v>0</v>
      </c>
      <c r="R436">
        <f t="shared" si="136"/>
        <v>0</v>
      </c>
      <c r="S436">
        <f t="shared" si="126"/>
        <v>0</v>
      </c>
      <c r="T436">
        <f t="shared" si="137"/>
        <v>0</v>
      </c>
      <c r="U436">
        <f t="shared" si="127"/>
        <v>4.8500000000000001E-2</v>
      </c>
      <c r="V436" t="b">
        <f t="shared" si="138"/>
        <v>0</v>
      </c>
      <c r="W436" t="b">
        <f t="shared" si="128"/>
        <v>0</v>
      </c>
      <c r="X436">
        <f t="shared" si="139"/>
        <v>0</v>
      </c>
      <c r="Y436">
        <f t="shared" si="129"/>
        <v>3.9999999105930002E-2</v>
      </c>
      <c r="Z436" t="b">
        <f t="shared" si="140"/>
        <v>0</v>
      </c>
      <c r="AA436" t="b">
        <f t="shared" si="130"/>
        <v>0</v>
      </c>
      <c r="AB436">
        <v>0</v>
      </c>
      <c r="AD436" s="1">
        <v>734</v>
      </c>
      <c r="AE436" t="e">
        <f>VLOOKUP($AD436,excitation!$A$1:$CV$577,MATCH(C$2,excitation!$A$1:$CV$1,0),0)</f>
        <v>#N/A</v>
      </c>
      <c r="AF436" t="e">
        <f>VLOOKUP($AD436,emission!$A$1:$CV$577,MATCH($C$2,emission!$A$1:$CV$1,0),0)</f>
        <v>#N/A</v>
      </c>
      <c r="AG436">
        <f>VLOOKUP($AD436,excitation!$A$1:$CV$577,MATCH(C$3,excitation!$A$1:$CV$1,0),0)</f>
        <v>0</v>
      </c>
      <c r="AH436">
        <f>VLOOKUP($AD436,emission!$A$1:$CV$577,MATCH($C$3,emission!$A$1:$CV$1,0),0)</f>
        <v>0</v>
      </c>
      <c r="AI436" t="e">
        <f>VLOOKUP($AD436,excitation!$A$1:$CV$577,MATCH(C$4,excitation!$A$1:$CV$1,0),0)</f>
        <v>#N/A</v>
      </c>
      <c r="AJ436" t="e">
        <f>VLOOKUP($AD436,emission!$A$1:$CV$577,MATCH($C$4,emission!$A$1:$CV$1,0),0)</f>
        <v>#N/A</v>
      </c>
      <c r="AK436">
        <f>VLOOKUP($AD436,excitation!$A$1:$CV$577,MATCH(C$5,excitation!$A$1:$CV$1,0),0)</f>
        <v>0</v>
      </c>
      <c r="AL436">
        <f>VLOOKUP($AD436,emission!$A$1:$CV$577,MATCH($C$5,emission!$A$1:$CV$1,0),0)</f>
        <v>0</v>
      </c>
      <c r="AM436">
        <f>VLOOKUP($AD436,excitation!$A$1:$CV$577,MATCH(C$6,excitation!$A$1:$CV$1,0),0)</f>
        <v>0</v>
      </c>
      <c r="AN436">
        <f>VLOOKUP($AD436,emission!$A$1:$CV$577,MATCH($C$6,emission!$A$1:$CV$1,0),0)</f>
        <v>0</v>
      </c>
      <c r="AO436">
        <f>VLOOKUP($AD436,excitation!$A$1:$CV$577,MATCH(C$7,excitation!$A$1:$CV$1,0),0)</f>
        <v>0</v>
      </c>
      <c r="AP436">
        <f>VLOOKUP($AD436,emission!$A$1:$CV$577,MATCH($C$7,emission!$A$1:$CV$1,0),0)</f>
        <v>0</v>
      </c>
      <c r="AQ436">
        <f>VLOOKUP($AD436,excitation!$A$1:$CV$577,MATCH(C$8,excitation!$A$1:$CV$1,0),0)</f>
        <v>0</v>
      </c>
      <c r="AR436">
        <f>VLOOKUP($AD436,emission!$A$1:$CV$577,MATCH($C$8,emission!$A$1:$CV$1,0),0)</f>
        <v>4.8500000000000001E-2</v>
      </c>
      <c r="AS436" t="e">
        <f>VLOOKUP($AD436,excitation!$A$1:$CV$577,MATCH(C$9,excitation!$A$1:$CV$1,0),0)</f>
        <v>#N/A</v>
      </c>
      <c r="AT436" t="e">
        <f>VLOOKUP($AD436,emission!$A$1:$CV$577,MATCH($C$9,emission!$A$1:$CV$1,0),0)</f>
        <v>#N/A</v>
      </c>
      <c r="AU436">
        <f>VLOOKUP($AD436,excitation!$A$1:$CV$577,MATCH(C$10,excitation!$A$1:$CV$1,0),0)</f>
        <v>0</v>
      </c>
      <c r="AV436">
        <f>VLOOKUP($AD436,emission!$A$1:$CV$577,MATCH($C$10,emission!$A$1:$CV$1,0),0)</f>
        <v>3.9999999105930002E-2</v>
      </c>
      <c r="AW436" t="e">
        <f>VLOOKUP($AD436,excitation!$A$1:$CV$577,MATCH(C$11,excitation!$A$1:$CV$1,0),0)</f>
        <v>#N/A</v>
      </c>
      <c r="AX436" t="e">
        <f>VLOOKUP($AD436,emission!$A$1:$CV$577,MATCH($C$11,emission!$A$1:$CV$1,0),0)</f>
        <v>#N/A</v>
      </c>
    </row>
    <row r="437" spans="7:50" x14ac:dyDescent="0.25">
      <c r="G437">
        <v>735</v>
      </c>
      <c r="H437" t="b">
        <f t="shared" si="131"/>
        <v>0</v>
      </c>
      <c r="I437" t="b">
        <f t="shared" si="121"/>
        <v>0</v>
      </c>
      <c r="J437">
        <f t="shared" si="132"/>
        <v>0</v>
      </c>
      <c r="K437">
        <f t="shared" si="122"/>
        <v>0</v>
      </c>
      <c r="L437" t="b">
        <f t="shared" si="133"/>
        <v>0</v>
      </c>
      <c r="M437" t="b">
        <f t="shared" si="123"/>
        <v>0</v>
      </c>
      <c r="N437">
        <f t="shared" si="134"/>
        <v>0</v>
      </c>
      <c r="O437">
        <f t="shared" si="124"/>
        <v>0</v>
      </c>
      <c r="P437">
        <f t="shared" si="135"/>
        <v>0</v>
      </c>
      <c r="Q437">
        <f t="shared" si="125"/>
        <v>0</v>
      </c>
      <c r="R437">
        <f t="shared" si="136"/>
        <v>0</v>
      </c>
      <c r="S437">
        <f t="shared" si="126"/>
        <v>0</v>
      </c>
      <c r="T437">
        <f t="shared" si="137"/>
        <v>0</v>
      </c>
      <c r="U437">
        <f t="shared" si="127"/>
        <v>4.82E-2</v>
      </c>
      <c r="V437" t="b">
        <f t="shared" si="138"/>
        <v>0</v>
      </c>
      <c r="W437" t="b">
        <f t="shared" si="128"/>
        <v>0</v>
      </c>
      <c r="X437">
        <f t="shared" si="139"/>
        <v>0</v>
      </c>
      <c r="Y437">
        <f t="shared" si="129"/>
        <v>3.9999999105930002E-2</v>
      </c>
      <c r="Z437" t="b">
        <f t="shared" si="140"/>
        <v>0</v>
      </c>
      <c r="AA437" t="b">
        <f t="shared" si="130"/>
        <v>0</v>
      </c>
      <c r="AB437">
        <v>0</v>
      </c>
      <c r="AD437" s="1">
        <v>735</v>
      </c>
      <c r="AE437" t="e">
        <f>VLOOKUP($AD437,excitation!$A$1:$CV$577,MATCH(C$2,excitation!$A$1:$CV$1,0),0)</f>
        <v>#N/A</v>
      </c>
      <c r="AF437" t="e">
        <f>VLOOKUP($AD437,emission!$A$1:$CV$577,MATCH($C$2,emission!$A$1:$CV$1,0),0)</f>
        <v>#N/A</v>
      </c>
      <c r="AG437">
        <f>VLOOKUP($AD437,excitation!$A$1:$CV$577,MATCH(C$3,excitation!$A$1:$CV$1,0),0)</f>
        <v>0</v>
      </c>
      <c r="AH437">
        <f>VLOOKUP($AD437,emission!$A$1:$CV$577,MATCH($C$3,emission!$A$1:$CV$1,0),0)</f>
        <v>0</v>
      </c>
      <c r="AI437" t="e">
        <f>VLOOKUP($AD437,excitation!$A$1:$CV$577,MATCH(C$4,excitation!$A$1:$CV$1,0),0)</f>
        <v>#N/A</v>
      </c>
      <c r="AJ437" t="e">
        <f>VLOOKUP($AD437,emission!$A$1:$CV$577,MATCH($C$4,emission!$A$1:$CV$1,0),0)</f>
        <v>#N/A</v>
      </c>
      <c r="AK437">
        <f>VLOOKUP($AD437,excitation!$A$1:$CV$577,MATCH(C$5,excitation!$A$1:$CV$1,0),0)</f>
        <v>0</v>
      </c>
      <c r="AL437">
        <f>VLOOKUP($AD437,emission!$A$1:$CV$577,MATCH($C$5,emission!$A$1:$CV$1,0),0)</f>
        <v>0</v>
      </c>
      <c r="AM437">
        <f>VLOOKUP($AD437,excitation!$A$1:$CV$577,MATCH(C$6,excitation!$A$1:$CV$1,0),0)</f>
        <v>0</v>
      </c>
      <c r="AN437">
        <f>VLOOKUP($AD437,emission!$A$1:$CV$577,MATCH($C$6,emission!$A$1:$CV$1,0),0)</f>
        <v>0</v>
      </c>
      <c r="AO437">
        <f>VLOOKUP($AD437,excitation!$A$1:$CV$577,MATCH(C$7,excitation!$A$1:$CV$1,0),0)</f>
        <v>0</v>
      </c>
      <c r="AP437">
        <f>VLOOKUP($AD437,emission!$A$1:$CV$577,MATCH($C$7,emission!$A$1:$CV$1,0),0)</f>
        <v>0</v>
      </c>
      <c r="AQ437">
        <f>VLOOKUP($AD437,excitation!$A$1:$CV$577,MATCH(C$8,excitation!$A$1:$CV$1,0),0)</f>
        <v>0</v>
      </c>
      <c r="AR437">
        <f>VLOOKUP($AD437,emission!$A$1:$CV$577,MATCH($C$8,emission!$A$1:$CV$1,0),0)</f>
        <v>4.82E-2</v>
      </c>
      <c r="AS437" t="e">
        <f>VLOOKUP($AD437,excitation!$A$1:$CV$577,MATCH(C$9,excitation!$A$1:$CV$1,0),0)</f>
        <v>#N/A</v>
      </c>
      <c r="AT437" t="e">
        <f>VLOOKUP($AD437,emission!$A$1:$CV$577,MATCH($C$9,emission!$A$1:$CV$1,0),0)</f>
        <v>#N/A</v>
      </c>
      <c r="AU437">
        <f>VLOOKUP($AD437,excitation!$A$1:$CV$577,MATCH(C$10,excitation!$A$1:$CV$1,0),0)</f>
        <v>0</v>
      </c>
      <c r="AV437">
        <f>VLOOKUP($AD437,emission!$A$1:$CV$577,MATCH($C$10,emission!$A$1:$CV$1,0),0)</f>
        <v>3.9999999105930002E-2</v>
      </c>
      <c r="AW437" t="e">
        <f>VLOOKUP($AD437,excitation!$A$1:$CV$577,MATCH(C$11,excitation!$A$1:$CV$1,0),0)</f>
        <v>#N/A</v>
      </c>
      <c r="AX437" t="e">
        <f>VLOOKUP($AD437,emission!$A$1:$CV$577,MATCH($C$11,emission!$A$1:$CV$1,0),0)</f>
        <v>#N/A</v>
      </c>
    </row>
    <row r="438" spans="7:50" x14ac:dyDescent="0.25">
      <c r="G438">
        <v>736</v>
      </c>
      <c r="H438" t="b">
        <f t="shared" si="131"/>
        <v>0</v>
      </c>
      <c r="I438" t="b">
        <f t="shared" si="121"/>
        <v>0</v>
      </c>
      <c r="J438">
        <f t="shared" si="132"/>
        <v>0</v>
      </c>
      <c r="K438">
        <f t="shared" si="122"/>
        <v>0</v>
      </c>
      <c r="L438" t="b">
        <f t="shared" si="133"/>
        <v>0</v>
      </c>
      <c r="M438" t="b">
        <f t="shared" si="123"/>
        <v>0</v>
      </c>
      <c r="N438">
        <f t="shared" si="134"/>
        <v>0</v>
      </c>
      <c r="O438">
        <f t="shared" si="124"/>
        <v>0</v>
      </c>
      <c r="P438">
        <f t="shared" si="135"/>
        <v>0</v>
      </c>
      <c r="Q438">
        <f t="shared" si="125"/>
        <v>0</v>
      </c>
      <c r="R438">
        <f t="shared" si="136"/>
        <v>0</v>
      </c>
      <c r="S438">
        <f t="shared" si="126"/>
        <v>0</v>
      </c>
      <c r="T438">
        <f t="shared" si="137"/>
        <v>0</v>
      </c>
      <c r="U438">
        <f t="shared" si="127"/>
        <v>4.6699999999999998E-2</v>
      </c>
      <c r="V438" t="b">
        <f t="shared" si="138"/>
        <v>0</v>
      </c>
      <c r="W438" t="b">
        <f t="shared" si="128"/>
        <v>0</v>
      </c>
      <c r="X438">
        <f t="shared" si="139"/>
        <v>0</v>
      </c>
      <c r="Y438">
        <f t="shared" si="129"/>
        <v>3.9999999105930002E-2</v>
      </c>
      <c r="Z438" t="b">
        <f t="shared" si="140"/>
        <v>0</v>
      </c>
      <c r="AA438" t="b">
        <f t="shared" si="130"/>
        <v>0</v>
      </c>
      <c r="AB438">
        <v>0</v>
      </c>
      <c r="AD438" s="1">
        <v>736</v>
      </c>
      <c r="AE438" t="e">
        <f>VLOOKUP($AD438,excitation!$A$1:$CV$577,MATCH(C$2,excitation!$A$1:$CV$1,0),0)</f>
        <v>#N/A</v>
      </c>
      <c r="AF438" t="e">
        <f>VLOOKUP($AD438,emission!$A$1:$CV$577,MATCH($C$2,emission!$A$1:$CV$1,0),0)</f>
        <v>#N/A</v>
      </c>
      <c r="AG438">
        <f>VLOOKUP($AD438,excitation!$A$1:$CV$577,MATCH(C$3,excitation!$A$1:$CV$1,0),0)</f>
        <v>0</v>
      </c>
      <c r="AH438">
        <f>VLOOKUP($AD438,emission!$A$1:$CV$577,MATCH($C$3,emission!$A$1:$CV$1,0),0)</f>
        <v>0</v>
      </c>
      <c r="AI438" t="e">
        <f>VLOOKUP($AD438,excitation!$A$1:$CV$577,MATCH(C$4,excitation!$A$1:$CV$1,0),0)</f>
        <v>#N/A</v>
      </c>
      <c r="AJ438" t="e">
        <f>VLOOKUP($AD438,emission!$A$1:$CV$577,MATCH($C$4,emission!$A$1:$CV$1,0),0)</f>
        <v>#N/A</v>
      </c>
      <c r="AK438">
        <f>VLOOKUP($AD438,excitation!$A$1:$CV$577,MATCH(C$5,excitation!$A$1:$CV$1,0),0)</f>
        <v>0</v>
      </c>
      <c r="AL438">
        <f>VLOOKUP($AD438,emission!$A$1:$CV$577,MATCH($C$5,emission!$A$1:$CV$1,0),0)</f>
        <v>0</v>
      </c>
      <c r="AM438">
        <f>VLOOKUP($AD438,excitation!$A$1:$CV$577,MATCH(C$6,excitation!$A$1:$CV$1,0),0)</f>
        <v>0</v>
      </c>
      <c r="AN438">
        <f>VLOOKUP($AD438,emission!$A$1:$CV$577,MATCH($C$6,emission!$A$1:$CV$1,0),0)</f>
        <v>0</v>
      </c>
      <c r="AO438">
        <f>VLOOKUP($AD438,excitation!$A$1:$CV$577,MATCH(C$7,excitation!$A$1:$CV$1,0),0)</f>
        <v>0</v>
      </c>
      <c r="AP438">
        <f>VLOOKUP($AD438,emission!$A$1:$CV$577,MATCH($C$7,emission!$A$1:$CV$1,0),0)</f>
        <v>0</v>
      </c>
      <c r="AQ438">
        <f>VLOOKUP($AD438,excitation!$A$1:$CV$577,MATCH(C$8,excitation!$A$1:$CV$1,0),0)</f>
        <v>0</v>
      </c>
      <c r="AR438">
        <f>VLOOKUP($AD438,emission!$A$1:$CV$577,MATCH($C$8,emission!$A$1:$CV$1,0),0)</f>
        <v>4.6699999999999998E-2</v>
      </c>
      <c r="AS438" t="e">
        <f>VLOOKUP($AD438,excitation!$A$1:$CV$577,MATCH(C$9,excitation!$A$1:$CV$1,0),0)</f>
        <v>#N/A</v>
      </c>
      <c r="AT438" t="e">
        <f>VLOOKUP($AD438,emission!$A$1:$CV$577,MATCH($C$9,emission!$A$1:$CV$1,0),0)</f>
        <v>#N/A</v>
      </c>
      <c r="AU438">
        <f>VLOOKUP($AD438,excitation!$A$1:$CV$577,MATCH(C$10,excitation!$A$1:$CV$1,0),0)</f>
        <v>0</v>
      </c>
      <c r="AV438">
        <f>VLOOKUP($AD438,emission!$A$1:$CV$577,MATCH($C$10,emission!$A$1:$CV$1,0),0)</f>
        <v>3.9999999105930002E-2</v>
      </c>
      <c r="AW438" t="e">
        <f>VLOOKUP($AD438,excitation!$A$1:$CV$577,MATCH(C$11,excitation!$A$1:$CV$1,0),0)</f>
        <v>#N/A</v>
      </c>
      <c r="AX438" t="e">
        <f>VLOOKUP($AD438,emission!$A$1:$CV$577,MATCH($C$11,emission!$A$1:$CV$1,0),0)</f>
        <v>#N/A</v>
      </c>
    </row>
    <row r="439" spans="7:50" x14ac:dyDescent="0.25">
      <c r="G439">
        <v>737</v>
      </c>
      <c r="H439" t="b">
        <f t="shared" si="131"/>
        <v>0</v>
      </c>
      <c r="I439" t="b">
        <f t="shared" si="121"/>
        <v>0</v>
      </c>
      <c r="J439">
        <f t="shared" si="132"/>
        <v>0</v>
      </c>
      <c r="K439">
        <f t="shared" si="122"/>
        <v>0</v>
      </c>
      <c r="L439" t="b">
        <f t="shared" si="133"/>
        <v>0</v>
      </c>
      <c r="M439" t="b">
        <f t="shared" si="123"/>
        <v>0</v>
      </c>
      <c r="N439">
        <f t="shared" si="134"/>
        <v>0</v>
      </c>
      <c r="O439">
        <f t="shared" si="124"/>
        <v>0</v>
      </c>
      <c r="P439">
        <f t="shared" si="135"/>
        <v>0</v>
      </c>
      <c r="Q439">
        <f t="shared" si="125"/>
        <v>0</v>
      </c>
      <c r="R439">
        <f t="shared" si="136"/>
        <v>0</v>
      </c>
      <c r="S439">
        <f t="shared" si="126"/>
        <v>0</v>
      </c>
      <c r="T439">
        <f t="shared" si="137"/>
        <v>0</v>
      </c>
      <c r="U439">
        <f t="shared" si="127"/>
        <v>4.5900000000000003E-2</v>
      </c>
      <c r="V439" t="b">
        <f t="shared" si="138"/>
        <v>0</v>
      </c>
      <c r="W439" t="b">
        <f t="shared" si="128"/>
        <v>0</v>
      </c>
      <c r="X439">
        <f t="shared" si="139"/>
        <v>0</v>
      </c>
      <c r="Y439">
        <f t="shared" si="129"/>
        <v>3.9999999105930002E-2</v>
      </c>
      <c r="Z439" t="b">
        <f t="shared" si="140"/>
        <v>0</v>
      </c>
      <c r="AA439" t="b">
        <f t="shared" si="130"/>
        <v>0</v>
      </c>
      <c r="AB439">
        <v>0</v>
      </c>
      <c r="AD439" s="1">
        <v>737</v>
      </c>
      <c r="AE439" t="e">
        <f>VLOOKUP($AD439,excitation!$A$1:$CV$577,MATCH(C$2,excitation!$A$1:$CV$1,0),0)</f>
        <v>#N/A</v>
      </c>
      <c r="AF439" t="e">
        <f>VLOOKUP($AD439,emission!$A$1:$CV$577,MATCH($C$2,emission!$A$1:$CV$1,0),0)</f>
        <v>#N/A</v>
      </c>
      <c r="AG439">
        <f>VLOOKUP($AD439,excitation!$A$1:$CV$577,MATCH(C$3,excitation!$A$1:$CV$1,0),0)</f>
        <v>0</v>
      </c>
      <c r="AH439">
        <f>VLOOKUP($AD439,emission!$A$1:$CV$577,MATCH($C$3,emission!$A$1:$CV$1,0),0)</f>
        <v>0</v>
      </c>
      <c r="AI439" t="e">
        <f>VLOOKUP($AD439,excitation!$A$1:$CV$577,MATCH(C$4,excitation!$A$1:$CV$1,0),0)</f>
        <v>#N/A</v>
      </c>
      <c r="AJ439" t="e">
        <f>VLOOKUP($AD439,emission!$A$1:$CV$577,MATCH($C$4,emission!$A$1:$CV$1,0),0)</f>
        <v>#N/A</v>
      </c>
      <c r="AK439">
        <f>VLOOKUP($AD439,excitation!$A$1:$CV$577,MATCH(C$5,excitation!$A$1:$CV$1,0),0)</f>
        <v>0</v>
      </c>
      <c r="AL439">
        <f>VLOOKUP($AD439,emission!$A$1:$CV$577,MATCH($C$5,emission!$A$1:$CV$1,0),0)</f>
        <v>0</v>
      </c>
      <c r="AM439">
        <f>VLOOKUP($AD439,excitation!$A$1:$CV$577,MATCH(C$6,excitation!$A$1:$CV$1,0),0)</f>
        <v>0</v>
      </c>
      <c r="AN439">
        <f>VLOOKUP($AD439,emission!$A$1:$CV$577,MATCH($C$6,emission!$A$1:$CV$1,0),0)</f>
        <v>0</v>
      </c>
      <c r="AO439">
        <f>VLOOKUP($AD439,excitation!$A$1:$CV$577,MATCH(C$7,excitation!$A$1:$CV$1,0),0)</f>
        <v>0</v>
      </c>
      <c r="AP439">
        <f>VLOOKUP($AD439,emission!$A$1:$CV$577,MATCH($C$7,emission!$A$1:$CV$1,0),0)</f>
        <v>0</v>
      </c>
      <c r="AQ439">
        <f>VLOOKUP($AD439,excitation!$A$1:$CV$577,MATCH(C$8,excitation!$A$1:$CV$1,0),0)</f>
        <v>0</v>
      </c>
      <c r="AR439">
        <f>VLOOKUP($AD439,emission!$A$1:$CV$577,MATCH($C$8,emission!$A$1:$CV$1,0),0)</f>
        <v>4.5900000000000003E-2</v>
      </c>
      <c r="AS439" t="e">
        <f>VLOOKUP($AD439,excitation!$A$1:$CV$577,MATCH(C$9,excitation!$A$1:$CV$1,0),0)</f>
        <v>#N/A</v>
      </c>
      <c r="AT439" t="e">
        <f>VLOOKUP($AD439,emission!$A$1:$CV$577,MATCH($C$9,emission!$A$1:$CV$1,0),0)</f>
        <v>#N/A</v>
      </c>
      <c r="AU439">
        <f>VLOOKUP($AD439,excitation!$A$1:$CV$577,MATCH(C$10,excitation!$A$1:$CV$1,0),0)</f>
        <v>0</v>
      </c>
      <c r="AV439">
        <f>VLOOKUP($AD439,emission!$A$1:$CV$577,MATCH($C$10,emission!$A$1:$CV$1,0),0)</f>
        <v>3.9999999105930002E-2</v>
      </c>
      <c r="AW439" t="e">
        <f>VLOOKUP($AD439,excitation!$A$1:$CV$577,MATCH(C$11,excitation!$A$1:$CV$1,0),0)</f>
        <v>#N/A</v>
      </c>
      <c r="AX439" t="e">
        <f>VLOOKUP($AD439,emission!$A$1:$CV$577,MATCH($C$11,emission!$A$1:$CV$1,0),0)</f>
        <v>#N/A</v>
      </c>
    </row>
    <row r="440" spans="7:50" x14ac:dyDescent="0.25">
      <c r="G440">
        <v>738</v>
      </c>
      <c r="H440" t="b">
        <f t="shared" si="131"/>
        <v>0</v>
      </c>
      <c r="I440" t="b">
        <f t="shared" si="121"/>
        <v>0</v>
      </c>
      <c r="J440">
        <f t="shared" si="132"/>
        <v>0</v>
      </c>
      <c r="K440">
        <f t="shared" si="122"/>
        <v>0</v>
      </c>
      <c r="L440" t="b">
        <f t="shared" si="133"/>
        <v>0</v>
      </c>
      <c r="M440" t="b">
        <f t="shared" si="123"/>
        <v>0</v>
      </c>
      <c r="N440">
        <f t="shared" si="134"/>
        <v>0</v>
      </c>
      <c r="O440">
        <f t="shared" si="124"/>
        <v>0</v>
      </c>
      <c r="P440">
        <f t="shared" si="135"/>
        <v>0</v>
      </c>
      <c r="Q440">
        <f t="shared" si="125"/>
        <v>0</v>
      </c>
      <c r="R440">
        <f t="shared" si="136"/>
        <v>0</v>
      </c>
      <c r="S440">
        <f t="shared" si="126"/>
        <v>0</v>
      </c>
      <c r="T440">
        <f t="shared" si="137"/>
        <v>0</v>
      </c>
      <c r="U440">
        <f t="shared" si="127"/>
        <v>4.3999999999999997E-2</v>
      </c>
      <c r="V440" t="b">
        <f t="shared" si="138"/>
        <v>0</v>
      </c>
      <c r="W440" t="b">
        <f t="shared" si="128"/>
        <v>0</v>
      </c>
      <c r="X440">
        <f t="shared" si="139"/>
        <v>0</v>
      </c>
      <c r="Y440">
        <f t="shared" si="129"/>
        <v>2.9999999329448E-2</v>
      </c>
      <c r="Z440" t="b">
        <f t="shared" si="140"/>
        <v>0</v>
      </c>
      <c r="AA440" t="b">
        <f t="shared" si="130"/>
        <v>0</v>
      </c>
      <c r="AB440">
        <v>0</v>
      </c>
      <c r="AD440" s="1">
        <v>738</v>
      </c>
      <c r="AE440" t="e">
        <f>VLOOKUP($AD440,excitation!$A$1:$CV$577,MATCH(C$2,excitation!$A$1:$CV$1,0),0)</f>
        <v>#N/A</v>
      </c>
      <c r="AF440" t="e">
        <f>VLOOKUP($AD440,emission!$A$1:$CV$577,MATCH($C$2,emission!$A$1:$CV$1,0),0)</f>
        <v>#N/A</v>
      </c>
      <c r="AG440">
        <f>VLOOKUP($AD440,excitation!$A$1:$CV$577,MATCH(C$3,excitation!$A$1:$CV$1,0),0)</f>
        <v>0</v>
      </c>
      <c r="AH440">
        <f>VLOOKUP($AD440,emission!$A$1:$CV$577,MATCH($C$3,emission!$A$1:$CV$1,0),0)</f>
        <v>0</v>
      </c>
      <c r="AI440" t="e">
        <f>VLOOKUP($AD440,excitation!$A$1:$CV$577,MATCH(C$4,excitation!$A$1:$CV$1,0),0)</f>
        <v>#N/A</v>
      </c>
      <c r="AJ440" t="e">
        <f>VLOOKUP($AD440,emission!$A$1:$CV$577,MATCH($C$4,emission!$A$1:$CV$1,0),0)</f>
        <v>#N/A</v>
      </c>
      <c r="AK440">
        <f>VLOOKUP($AD440,excitation!$A$1:$CV$577,MATCH(C$5,excitation!$A$1:$CV$1,0),0)</f>
        <v>0</v>
      </c>
      <c r="AL440">
        <f>VLOOKUP($AD440,emission!$A$1:$CV$577,MATCH($C$5,emission!$A$1:$CV$1,0),0)</f>
        <v>0</v>
      </c>
      <c r="AM440">
        <f>VLOOKUP($AD440,excitation!$A$1:$CV$577,MATCH(C$6,excitation!$A$1:$CV$1,0),0)</f>
        <v>0</v>
      </c>
      <c r="AN440">
        <f>VLOOKUP($AD440,emission!$A$1:$CV$577,MATCH($C$6,emission!$A$1:$CV$1,0),0)</f>
        <v>0</v>
      </c>
      <c r="AO440">
        <f>VLOOKUP($AD440,excitation!$A$1:$CV$577,MATCH(C$7,excitation!$A$1:$CV$1,0),0)</f>
        <v>0</v>
      </c>
      <c r="AP440">
        <f>VLOOKUP($AD440,emission!$A$1:$CV$577,MATCH($C$7,emission!$A$1:$CV$1,0),0)</f>
        <v>0</v>
      </c>
      <c r="AQ440">
        <f>VLOOKUP($AD440,excitation!$A$1:$CV$577,MATCH(C$8,excitation!$A$1:$CV$1,0),0)</f>
        <v>0</v>
      </c>
      <c r="AR440">
        <f>VLOOKUP($AD440,emission!$A$1:$CV$577,MATCH($C$8,emission!$A$1:$CV$1,0),0)</f>
        <v>4.3999999999999997E-2</v>
      </c>
      <c r="AS440" t="e">
        <f>VLOOKUP($AD440,excitation!$A$1:$CV$577,MATCH(C$9,excitation!$A$1:$CV$1,0),0)</f>
        <v>#N/A</v>
      </c>
      <c r="AT440" t="e">
        <f>VLOOKUP($AD440,emission!$A$1:$CV$577,MATCH($C$9,emission!$A$1:$CV$1,0),0)</f>
        <v>#N/A</v>
      </c>
      <c r="AU440">
        <f>VLOOKUP($AD440,excitation!$A$1:$CV$577,MATCH(C$10,excitation!$A$1:$CV$1,0),0)</f>
        <v>0</v>
      </c>
      <c r="AV440">
        <f>VLOOKUP($AD440,emission!$A$1:$CV$577,MATCH($C$10,emission!$A$1:$CV$1,0),0)</f>
        <v>2.9999999329448E-2</v>
      </c>
      <c r="AW440" t="e">
        <f>VLOOKUP($AD440,excitation!$A$1:$CV$577,MATCH(C$11,excitation!$A$1:$CV$1,0),0)</f>
        <v>#N/A</v>
      </c>
      <c r="AX440" t="e">
        <f>VLOOKUP($AD440,emission!$A$1:$CV$577,MATCH($C$11,emission!$A$1:$CV$1,0),0)</f>
        <v>#N/A</v>
      </c>
    </row>
    <row r="441" spans="7:50" x14ac:dyDescent="0.25">
      <c r="G441">
        <v>739</v>
      </c>
      <c r="H441" t="b">
        <f t="shared" si="131"/>
        <v>0</v>
      </c>
      <c r="I441" t="b">
        <f t="shared" si="121"/>
        <v>0</v>
      </c>
      <c r="J441">
        <f t="shared" si="132"/>
        <v>0</v>
      </c>
      <c r="K441">
        <f t="shared" si="122"/>
        <v>0</v>
      </c>
      <c r="L441" t="b">
        <f t="shared" si="133"/>
        <v>0</v>
      </c>
      <c r="M441" t="b">
        <f t="shared" si="123"/>
        <v>0</v>
      </c>
      <c r="N441">
        <f t="shared" si="134"/>
        <v>0</v>
      </c>
      <c r="O441">
        <f t="shared" si="124"/>
        <v>0</v>
      </c>
      <c r="P441">
        <f t="shared" si="135"/>
        <v>0</v>
      </c>
      <c r="Q441">
        <f t="shared" si="125"/>
        <v>0</v>
      </c>
      <c r="R441">
        <f t="shared" si="136"/>
        <v>0</v>
      </c>
      <c r="S441">
        <f t="shared" si="126"/>
        <v>0</v>
      </c>
      <c r="T441">
        <f t="shared" si="137"/>
        <v>0</v>
      </c>
      <c r="U441">
        <f t="shared" si="127"/>
        <v>4.36E-2</v>
      </c>
      <c r="V441" t="b">
        <f t="shared" si="138"/>
        <v>0</v>
      </c>
      <c r="W441" t="b">
        <f t="shared" si="128"/>
        <v>0</v>
      </c>
      <c r="X441">
        <f t="shared" si="139"/>
        <v>0</v>
      </c>
      <c r="Y441">
        <f t="shared" si="129"/>
        <v>2.9999999329448E-2</v>
      </c>
      <c r="Z441" t="b">
        <f t="shared" si="140"/>
        <v>0</v>
      </c>
      <c r="AA441" t="b">
        <f t="shared" si="130"/>
        <v>0</v>
      </c>
      <c r="AB441">
        <v>0</v>
      </c>
      <c r="AD441" s="1">
        <v>739</v>
      </c>
      <c r="AE441" t="e">
        <f>VLOOKUP($AD441,excitation!$A$1:$CV$577,MATCH(C$2,excitation!$A$1:$CV$1,0),0)</f>
        <v>#N/A</v>
      </c>
      <c r="AF441" t="e">
        <f>VLOOKUP($AD441,emission!$A$1:$CV$577,MATCH($C$2,emission!$A$1:$CV$1,0),0)</f>
        <v>#N/A</v>
      </c>
      <c r="AG441">
        <f>VLOOKUP($AD441,excitation!$A$1:$CV$577,MATCH(C$3,excitation!$A$1:$CV$1,0),0)</f>
        <v>0</v>
      </c>
      <c r="AH441">
        <f>VLOOKUP($AD441,emission!$A$1:$CV$577,MATCH($C$3,emission!$A$1:$CV$1,0),0)</f>
        <v>0</v>
      </c>
      <c r="AI441" t="e">
        <f>VLOOKUP($AD441,excitation!$A$1:$CV$577,MATCH(C$4,excitation!$A$1:$CV$1,0),0)</f>
        <v>#N/A</v>
      </c>
      <c r="AJ441" t="e">
        <f>VLOOKUP($AD441,emission!$A$1:$CV$577,MATCH($C$4,emission!$A$1:$CV$1,0),0)</f>
        <v>#N/A</v>
      </c>
      <c r="AK441">
        <f>VLOOKUP($AD441,excitation!$A$1:$CV$577,MATCH(C$5,excitation!$A$1:$CV$1,0),0)</f>
        <v>0</v>
      </c>
      <c r="AL441">
        <f>VLOOKUP($AD441,emission!$A$1:$CV$577,MATCH($C$5,emission!$A$1:$CV$1,0),0)</f>
        <v>0</v>
      </c>
      <c r="AM441">
        <f>VLOOKUP($AD441,excitation!$A$1:$CV$577,MATCH(C$6,excitation!$A$1:$CV$1,0),0)</f>
        <v>0</v>
      </c>
      <c r="AN441">
        <f>VLOOKUP($AD441,emission!$A$1:$CV$577,MATCH($C$6,emission!$A$1:$CV$1,0),0)</f>
        <v>0</v>
      </c>
      <c r="AO441">
        <f>VLOOKUP($AD441,excitation!$A$1:$CV$577,MATCH(C$7,excitation!$A$1:$CV$1,0),0)</f>
        <v>0</v>
      </c>
      <c r="AP441">
        <f>VLOOKUP($AD441,emission!$A$1:$CV$577,MATCH($C$7,emission!$A$1:$CV$1,0),0)</f>
        <v>0</v>
      </c>
      <c r="AQ441">
        <f>VLOOKUP($AD441,excitation!$A$1:$CV$577,MATCH(C$8,excitation!$A$1:$CV$1,0),0)</f>
        <v>0</v>
      </c>
      <c r="AR441">
        <f>VLOOKUP($AD441,emission!$A$1:$CV$577,MATCH($C$8,emission!$A$1:$CV$1,0),0)</f>
        <v>4.36E-2</v>
      </c>
      <c r="AS441" t="e">
        <f>VLOOKUP($AD441,excitation!$A$1:$CV$577,MATCH(C$9,excitation!$A$1:$CV$1,0),0)</f>
        <v>#N/A</v>
      </c>
      <c r="AT441" t="e">
        <f>VLOOKUP($AD441,emission!$A$1:$CV$577,MATCH($C$9,emission!$A$1:$CV$1,0),0)</f>
        <v>#N/A</v>
      </c>
      <c r="AU441">
        <f>VLOOKUP($AD441,excitation!$A$1:$CV$577,MATCH(C$10,excitation!$A$1:$CV$1,0),0)</f>
        <v>0</v>
      </c>
      <c r="AV441">
        <f>VLOOKUP($AD441,emission!$A$1:$CV$577,MATCH($C$10,emission!$A$1:$CV$1,0),0)</f>
        <v>2.9999999329448E-2</v>
      </c>
      <c r="AW441" t="e">
        <f>VLOOKUP($AD441,excitation!$A$1:$CV$577,MATCH(C$11,excitation!$A$1:$CV$1,0),0)</f>
        <v>#N/A</v>
      </c>
      <c r="AX441" t="e">
        <f>VLOOKUP($AD441,emission!$A$1:$CV$577,MATCH($C$11,emission!$A$1:$CV$1,0),0)</f>
        <v>#N/A</v>
      </c>
    </row>
    <row r="442" spans="7:50" x14ac:dyDescent="0.25">
      <c r="G442">
        <v>740</v>
      </c>
      <c r="H442" t="b">
        <f t="shared" si="131"/>
        <v>0</v>
      </c>
      <c r="I442" t="b">
        <f t="shared" si="121"/>
        <v>0</v>
      </c>
      <c r="J442">
        <f t="shared" si="132"/>
        <v>0</v>
      </c>
      <c r="K442">
        <f t="shared" si="122"/>
        <v>0</v>
      </c>
      <c r="L442" t="b">
        <f t="shared" si="133"/>
        <v>0</v>
      </c>
      <c r="M442" t="b">
        <f t="shared" si="123"/>
        <v>0</v>
      </c>
      <c r="N442">
        <f t="shared" si="134"/>
        <v>0</v>
      </c>
      <c r="O442">
        <f t="shared" si="124"/>
        <v>0</v>
      </c>
      <c r="P442">
        <f t="shared" si="135"/>
        <v>0</v>
      </c>
      <c r="Q442">
        <f t="shared" si="125"/>
        <v>0</v>
      </c>
      <c r="R442">
        <f t="shared" si="136"/>
        <v>0</v>
      </c>
      <c r="S442">
        <f t="shared" si="126"/>
        <v>0</v>
      </c>
      <c r="T442">
        <f t="shared" si="137"/>
        <v>0</v>
      </c>
      <c r="U442">
        <f t="shared" si="127"/>
        <v>4.1700000000000001E-2</v>
      </c>
      <c r="V442" t="b">
        <f t="shared" si="138"/>
        <v>0</v>
      </c>
      <c r="W442" t="b">
        <f t="shared" si="128"/>
        <v>0</v>
      </c>
      <c r="X442">
        <f t="shared" si="139"/>
        <v>0</v>
      </c>
      <c r="Y442">
        <f t="shared" si="129"/>
        <v>2.9999999329448E-2</v>
      </c>
      <c r="Z442" t="b">
        <f t="shared" si="140"/>
        <v>0</v>
      </c>
      <c r="AA442" t="b">
        <f t="shared" si="130"/>
        <v>0</v>
      </c>
      <c r="AB442">
        <v>0</v>
      </c>
      <c r="AD442" s="1">
        <v>740</v>
      </c>
      <c r="AE442" t="e">
        <f>VLOOKUP($AD442,excitation!$A$1:$CV$577,MATCH(C$2,excitation!$A$1:$CV$1,0),0)</f>
        <v>#N/A</v>
      </c>
      <c r="AF442" t="e">
        <f>VLOOKUP($AD442,emission!$A$1:$CV$577,MATCH($C$2,emission!$A$1:$CV$1,0),0)</f>
        <v>#N/A</v>
      </c>
      <c r="AG442">
        <f>VLOOKUP($AD442,excitation!$A$1:$CV$577,MATCH(C$3,excitation!$A$1:$CV$1,0),0)</f>
        <v>0</v>
      </c>
      <c r="AH442">
        <f>VLOOKUP($AD442,emission!$A$1:$CV$577,MATCH($C$3,emission!$A$1:$CV$1,0),0)</f>
        <v>0</v>
      </c>
      <c r="AI442" t="e">
        <f>VLOOKUP($AD442,excitation!$A$1:$CV$577,MATCH(C$4,excitation!$A$1:$CV$1,0),0)</f>
        <v>#N/A</v>
      </c>
      <c r="AJ442" t="e">
        <f>VLOOKUP($AD442,emission!$A$1:$CV$577,MATCH($C$4,emission!$A$1:$CV$1,0),0)</f>
        <v>#N/A</v>
      </c>
      <c r="AK442">
        <f>VLOOKUP($AD442,excitation!$A$1:$CV$577,MATCH(C$5,excitation!$A$1:$CV$1,0),0)</f>
        <v>0</v>
      </c>
      <c r="AL442">
        <f>VLOOKUP($AD442,emission!$A$1:$CV$577,MATCH($C$5,emission!$A$1:$CV$1,0),0)</f>
        <v>0</v>
      </c>
      <c r="AM442">
        <f>VLOOKUP($AD442,excitation!$A$1:$CV$577,MATCH(C$6,excitation!$A$1:$CV$1,0),0)</f>
        <v>0</v>
      </c>
      <c r="AN442">
        <f>VLOOKUP($AD442,emission!$A$1:$CV$577,MATCH($C$6,emission!$A$1:$CV$1,0),0)</f>
        <v>0</v>
      </c>
      <c r="AO442">
        <f>VLOOKUP($AD442,excitation!$A$1:$CV$577,MATCH(C$7,excitation!$A$1:$CV$1,0),0)</f>
        <v>0</v>
      </c>
      <c r="AP442">
        <f>VLOOKUP($AD442,emission!$A$1:$CV$577,MATCH($C$7,emission!$A$1:$CV$1,0),0)</f>
        <v>0</v>
      </c>
      <c r="AQ442">
        <f>VLOOKUP($AD442,excitation!$A$1:$CV$577,MATCH(C$8,excitation!$A$1:$CV$1,0),0)</f>
        <v>0</v>
      </c>
      <c r="AR442">
        <f>VLOOKUP($AD442,emission!$A$1:$CV$577,MATCH($C$8,emission!$A$1:$CV$1,0),0)</f>
        <v>4.1700000000000001E-2</v>
      </c>
      <c r="AS442" t="e">
        <f>VLOOKUP($AD442,excitation!$A$1:$CV$577,MATCH(C$9,excitation!$A$1:$CV$1,0),0)</f>
        <v>#N/A</v>
      </c>
      <c r="AT442" t="e">
        <f>VLOOKUP($AD442,emission!$A$1:$CV$577,MATCH($C$9,emission!$A$1:$CV$1,0),0)</f>
        <v>#N/A</v>
      </c>
      <c r="AU442">
        <f>VLOOKUP($AD442,excitation!$A$1:$CV$577,MATCH(C$10,excitation!$A$1:$CV$1,0),0)</f>
        <v>0</v>
      </c>
      <c r="AV442">
        <f>VLOOKUP($AD442,emission!$A$1:$CV$577,MATCH($C$10,emission!$A$1:$CV$1,0),0)</f>
        <v>2.9999999329448E-2</v>
      </c>
      <c r="AW442" t="e">
        <f>VLOOKUP($AD442,excitation!$A$1:$CV$577,MATCH(C$11,excitation!$A$1:$CV$1,0),0)</f>
        <v>#N/A</v>
      </c>
      <c r="AX442" t="e">
        <f>VLOOKUP($AD442,emission!$A$1:$CV$577,MATCH($C$11,emission!$A$1:$CV$1,0),0)</f>
        <v>#N/A</v>
      </c>
    </row>
    <row r="443" spans="7:50" x14ac:dyDescent="0.25">
      <c r="G443">
        <v>741</v>
      </c>
      <c r="H443" t="b">
        <f t="shared" si="131"/>
        <v>0</v>
      </c>
      <c r="I443" t="b">
        <f t="shared" si="121"/>
        <v>0</v>
      </c>
      <c r="J443">
        <f t="shared" si="132"/>
        <v>0</v>
      </c>
      <c r="K443">
        <f t="shared" si="122"/>
        <v>0</v>
      </c>
      <c r="L443" t="b">
        <f t="shared" si="133"/>
        <v>0</v>
      </c>
      <c r="M443" t="b">
        <f t="shared" si="123"/>
        <v>0</v>
      </c>
      <c r="N443">
        <f t="shared" si="134"/>
        <v>0</v>
      </c>
      <c r="O443">
        <f t="shared" si="124"/>
        <v>0</v>
      </c>
      <c r="P443">
        <f t="shared" si="135"/>
        <v>0</v>
      </c>
      <c r="Q443">
        <f t="shared" si="125"/>
        <v>0</v>
      </c>
      <c r="R443">
        <f t="shared" si="136"/>
        <v>0</v>
      </c>
      <c r="S443">
        <f t="shared" si="126"/>
        <v>0</v>
      </c>
      <c r="T443">
        <f t="shared" si="137"/>
        <v>0</v>
      </c>
      <c r="U443">
        <f t="shared" si="127"/>
        <v>4.0899999999999999E-2</v>
      </c>
      <c r="V443" t="b">
        <f t="shared" si="138"/>
        <v>0</v>
      </c>
      <c r="W443" t="b">
        <f t="shared" si="128"/>
        <v>0</v>
      </c>
      <c r="X443">
        <f t="shared" si="139"/>
        <v>0</v>
      </c>
      <c r="Y443">
        <f t="shared" si="129"/>
        <v>2.9999999329448E-2</v>
      </c>
      <c r="Z443" t="b">
        <f t="shared" si="140"/>
        <v>0</v>
      </c>
      <c r="AA443" t="b">
        <f t="shared" si="130"/>
        <v>0</v>
      </c>
      <c r="AB443">
        <v>0</v>
      </c>
      <c r="AD443" s="1">
        <v>741</v>
      </c>
      <c r="AE443" t="e">
        <f>VLOOKUP($AD443,excitation!$A$1:$CV$577,MATCH(C$2,excitation!$A$1:$CV$1,0),0)</f>
        <v>#N/A</v>
      </c>
      <c r="AF443" t="e">
        <f>VLOOKUP($AD443,emission!$A$1:$CV$577,MATCH($C$2,emission!$A$1:$CV$1,0),0)</f>
        <v>#N/A</v>
      </c>
      <c r="AG443">
        <f>VLOOKUP($AD443,excitation!$A$1:$CV$577,MATCH(C$3,excitation!$A$1:$CV$1,0),0)</f>
        <v>0</v>
      </c>
      <c r="AH443">
        <f>VLOOKUP($AD443,emission!$A$1:$CV$577,MATCH($C$3,emission!$A$1:$CV$1,0),0)</f>
        <v>0</v>
      </c>
      <c r="AI443" t="e">
        <f>VLOOKUP($AD443,excitation!$A$1:$CV$577,MATCH(C$4,excitation!$A$1:$CV$1,0),0)</f>
        <v>#N/A</v>
      </c>
      <c r="AJ443" t="e">
        <f>VLOOKUP($AD443,emission!$A$1:$CV$577,MATCH($C$4,emission!$A$1:$CV$1,0),0)</f>
        <v>#N/A</v>
      </c>
      <c r="AK443">
        <f>VLOOKUP($AD443,excitation!$A$1:$CV$577,MATCH(C$5,excitation!$A$1:$CV$1,0),0)</f>
        <v>0</v>
      </c>
      <c r="AL443">
        <f>VLOOKUP($AD443,emission!$A$1:$CV$577,MATCH($C$5,emission!$A$1:$CV$1,0),0)</f>
        <v>0</v>
      </c>
      <c r="AM443">
        <f>VLOOKUP($AD443,excitation!$A$1:$CV$577,MATCH(C$6,excitation!$A$1:$CV$1,0),0)</f>
        <v>0</v>
      </c>
      <c r="AN443">
        <f>VLOOKUP($AD443,emission!$A$1:$CV$577,MATCH($C$6,emission!$A$1:$CV$1,0),0)</f>
        <v>0</v>
      </c>
      <c r="AO443">
        <f>VLOOKUP($AD443,excitation!$A$1:$CV$577,MATCH(C$7,excitation!$A$1:$CV$1,0),0)</f>
        <v>0</v>
      </c>
      <c r="AP443">
        <f>VLOOKUP($AD443,emission!$A$1:$CV$577,MATCH($C$7,emission!$A$1:$CV$1,0),0)</f>
        <v>0</v>
      </c>
      <c r="AQ443">
        <f>VLOOKUP($AD443,excitation!$A$1:$CV$577,MATCH(C$8,excitation!$A$1:$CV$1,0),0)</f>
        <v>0</v>
      </c>
      <c r="AR443">
        <f>VLOOKUP($AD443,emission!$A$1:$CV$577,MATCH($C$8,emission!$A$1:$CV$1,0),0)</f>
        <v>4.0899999999999999E-2</v>
      </c>
      <c r="AS443" t="e">
        <f>VLOOKUP($AD443,excitation!$A$1:$CV$577,MATCH(C$9,excitation!$A$1:$CV$1,0),0)</f>
        <v>#N/A</v>
      </c>
      <c r="AT443" t="e">
        <f>VLOOKUP($AD443,emission!$A$1:$CV$577,MATCH($C$9,emission!$A$1:$CV$1,0),0)</f>
        <v>#N/A</v>
      </c>
      <c r="AU443">
        <f>VLOOKUP($AD443,excitation!$A$1:$CV$577,MATCH(C$10,excitation!$A$1:$CV$1,0),0)</f>
        <v>0</v>
      </c>
      <c r="AV443">
        <f>VLOOKUP($AD443,emission!$A$1:$CV$577,MATCH($C$10,emission!$A$1:$CV$1,0),0)</f>
        <v>2.9999999329448E-2</v>
      </c>
      <c r="AW443" t="e">
        <f>VLOOKUP($AD443,excitation!$A$1:$CV$577,MATCH(C$11,excitation!$A$1:$CV$1,0),0)</f>
        <v>#N/A</v>
      </c>
      <c r="AX443" t="e">
        <f>VLOOKUP($AD443,emission!$A$1:$CV$577,MATCH($C$11,emission!$A$1:$CV$1,0),0)</f>
        <v>#N/A</v>
      </c>
    </row>
    <row r="444" spans="7:50" x14ac:dyDescent="0.25">
      <c r="G444">
        <v>742</v>
      </c>
      <c r="H444" t="b">
        <f t="shared" si="131"/>
        <v>0</v>
      </c>
      <c r="I444" t="b">
        <f t="shared" si="121"/>
        <v>0</v>
      </c>
      <c r="J444">
        <f t="shared" si="132"/>
        <v>0</v>
      </c>
      <c r="K444">
        <f t="shared" si="122"/>
        <v>0</v>
      </c>
      <c r="L444" t="b">
        <f t="shared" si="133"/>
        <v>0</v>
      </c>
      <c r="M444" t="b">
        <f t="shared" si="123"/>
        <v>0</v>
      </c>
      <c r="N444">
        <f t="shared" si="134"/>
        <v>0</v>
      </c>
      <c r="O444">
        <f t="shared" si="124"/>
        <v>0</v>
      </c>
      <c r="P444">
        <f t="shared" si="135"/>
        <v>0</v>
      </c>
      <c r="Q444">
        <f t="shared" si="125"/>
        <v>0</v>
      </c>
      <c r="R444">
        <f t="shared" si="136"/>
        <v>0</v>
      </c>
      <c r="S444">
        <f t="shared" si="126"/>
        <v>0</v>
      </c>
      <c r="T444">
        <f t="shared" si="137"/>
        <v>0</v>
      </c>
      <c r="U444">
        <f t="shared" si="127"/>
        <v>4.0599999999999997E-2</v>
      </c>
      <c r="V444" t="b">
        <f t="shared" si="138"/>
        <v>0</v>
      </c>
      <c r="W444" t="b">
        <f t="shared" si="128"/>
        <v>0</v>
      </c>
      <c r="X444">
        <f t="shared" si="139"/>
        <v>0</v>
      </c>
      <c r="Y444">
        <f t="shared" si="129"/>
        <v>1.9999999552965001E-2</v>
      </c>
      <c r="Z444" t="b">
        <f t="shared" si="140"/>
        <v>0</v>
      </c>
      <c r="AA444" t="b">
        <f t="shared" si="130"/>
        <v>0</v>
      </c>
      <c r="AB444">
        <v>0</v>
      </c>
      <c r="AD444" s="1">
        <v>742</v>
      </c>
      <c r="AE444" t="e">
        <f>VLOOKUP($AD444,excitation!$A$1:$CV$577,MATCH(C$2,excitation!$A$1:$CV$1,0),0)</f>
        <v>#N/A</v>
      </c>
      <c r="AF444" t="e">
        <f>VLOOKUP($AD444,emission!$A$1:$CV$577,MATCH($C$2,emission!$A$1:$CV$1,0),0)</f>
        <v>#N/A</v>
      </c>
      <c r="AG444">
        <f>VLOOKUP($AD444,excitation!$A$1:$CV$577,MATCH(C$3,excitation!$A$1:$CV$1,0),0)</f>
        <v>0</v>
      </c>
      <c r="AH444">
        <f>VLOOKUP($AD444,emission!$A$1:$CV$577,MATCH($C$3,emission!$A$1:$CV$1,0),0)</f>
        <v>0</v>
      </c>
      <c r="AI444" t="e">
        <f>VLOOKUP($AD444,excitation!$A$1:$CV$577,MATCH(C$4,excitation!$A$1:$CV$1,0),0)</f>
        <v>#N/A</v>
      </c>
      <c r="AJ444" t="e">
        <f>VLOOKUP($AD444,emission!$A$1:$CV$577,MATCH($C$4,emission!$A$1:$CV$1,0),0)</f>
        <v>#N/A</v>
      </c>
      <c r="AK444">
        <f>VLOOKUP($AD444,excitation!$A$1:$CV$577,MATCH(C$5,excitation!$A$1:$CV$1,0),0)</f>
        <v>0</v>
      </c>
      <c r="AL444">
        <f>VLOOKUP($AD444,emission!$A$1:$CV$577,MATCH($C$5,emission!$A$1:$CV$1,0),0)</f>
        <v>0</v>
      </c>
      <c r="AM444">
        <f>VLOOKUP($AD444,excitation!$A$1:$CV$577,MATCH(C$6,excitation!$A$1:$CV$1,0),0)</f>
        <v>0</v>
      </c>
      <c r="AN444">
        <f>VLOOKUP($AD444,emission!$A$1:$CV$577,MATCH($C$6,emission!$A$1:$CV$1,0),0)</f>
        <v>0</v>
      </c>
      <c r="AO444">
        <f>VLOOKUP($AD444,excitation!$A$1:$CV$577,MATCH(C$7,excitation!$A$1:$CV$1,0),0)</f>
        <v>0</v>
      </c>
      <c r="AP444">
        <f>VLOOKUP($AD444,emission!$A$1:$CV$577,MATCH($C$7,emission!$A$1:$CV$1,0),0)</f>
        <v>0</v>
      </c>
      <c r="AQ444">
        <f>VLOOKUP($AD444,excitation!$A$1:$CV$577,MATCH(C$8,excitation!$A$1:$CV$1,0),0)</f>
        <v>0</v>
      </c>
      <c r="AR444">
        <f>VLOOKUP($AD444,emission!$A$1:$CV$577,MATCH($C$8,emission!$A$1:$CV$1,0),0)</f>
        <v>4.0599999999999997E-2</v>
      </c>
      <c r="AS444" t="e">
        <f>VLOOKUP($AD444,excitation!$A$1:$CV$577,MATCH(C$9,excitation!$A$1:$CV$1,0),0)</f>
        <v>#N/A</v>
      </c>
      <c r="AT444" t="e">
        <f>VLOOKUP($AD444,emission!$A$1:$CV$577,MATCH($C$9,emission!$A$1:$CV$1,0),0)</f>
        <v>#N/A</v>
      </c>
      <c r="AU444">
        <f>VLOOKUP($AD444,excitation!$A$1:$CV$577,MATCH(C$10,excitation!$A$1:$CV$1,0),0)</f>
        <v>0</v>
      </c>
      <c r="AV444">
        <f>VLOOKUP($AD444,emission!$A$1:$CV$577,MATCH($C$10,emission!$A$1:$CV$1,0),0)</f>
        <v>1.9999999552965001E-2</v>
      </c>
      <c r="AW444" t="e">
        <f>VLOOKUP($AD444,excitation!$A$1:$CV$577,MATCH(C$11,excitation!$A$1:$CV$1,0),0)</f>
        <v>#N/A</v>
      </c>
      <c r="AX444" t="e">
        <f>VLOOKUP($AD444,emission!$A$1:$CV$577,MATCH($C$11,emission!$A$1:$CV$1,0),0)</f>
        <v>#N/A</v>
      </c>
    </row>
    <row r="445" spans="7:50" x14ac:dyDescent="0.25">
      <c r="G445">
        <v>743</v>
      </c>
      <c r="H445" t="b">
        <f t="shared" si="131"/>
        <v>0</v>
      </c>
      <c r="I445" t="b">
        <f t="shared" si="121"/>
        <v>0</v>
      </c>
      <c r="J445">
        <f t="shared" si="132"/>
        <v>0</v>
      </c>
      <c r="K445">
        <f t="shared" si="122"/>
        <v>0</v>
      </c>
      <c r="L445" t="b">
        <f t="shared" si="133"/>
        <v>0</v>
      </c>
      <c r="M445" t="b">
        <f t="shared" si="123"/>
        <v>0</v>
      </c>
      <c r="N445">
        <f t="shared" si="134"/>
        <v>0</v>
      </c>
      <c r="O445">
        <f t="shared" si="124"/>
        <v>0</v>
      </c>
      <c r="P445">
        <f t="shared" si="135"/>
        <v>0</v>
      </c>
      <c r="Q445">
        <f t="shared" si="125"/>
        <v>0</v>
      </c>
      <c r="R445">
        <f t="shared" si="136"/>
        <v>0</v>
      </c>
      <c r="S445">
        <f t="shared" si="126"/>
        <v>0</v>
      </c>
      <c r="T445">
        <f t="shared" si="137"/>
        <v>0</v>
      </c>
      <c r="U445">
        <f t="shared" si="127"/>
        <v>3.9800000000000002E-2</v>
      </c>
      <c r="V445" t="b">
        <f t="shared" si="138"/>
        <v>0</v>
      </c>
      <c r="W445" t="b">
        <f t="shared" si="128"/>
        <v>0</v>
      </c>
      <c r="X445">
        <f t="shared" si="139"/>
        <v>0</v>
      </c>
      <c r="Y445">
        <f t="shared" si="129"/>
        <v>1.9999999552965001E-2</v>
      </c>
      <c r="Z445" t="b">
        <f t="shared" si="140"/>
        <v>0</v>
      </c>
      <c r="AA445" t="b">
        <f t="shared" si="130"/>
        <v>0</v>
      </c>
      <c r="AB445">
        <v>0</v>
      </c>
      <c r="AD445" s="1">
        <v>743</v>
      </c>
      <c r="AE445" t="e">
        <f>VLOOKUP($AD445,excitation!$A$1:$CV$577,MATCH(C$2,excitation!$A$1:$CV$1,0),0)</f>
        <v>#N/A</v>
      </c>
      <c r="AF445" t="e">
        <f>VLOOKUP($AD445,emission!$A$1:$CV$577,MATCH($C$2,emission!$A$1:$CV$1,0),0)</f>
        <v>#N/A</v>
      </c>
      <c r="AG445">
        <f>VLOOKUP($AD445,excitation!$A$1:$CV$577,MATCH(C$3,excitation!$A$1:$CV$1,0),0)</f>
        <v>0</v>
      </c>
      <c r="AH445">
        <f>VLOOKUP($AD445,emission!$A$1:$CV$577,MATCH($C$3,emission!$A$1:$CV$1,0),0)</f>
        <v>0</v>
      </c>
      <c r="AI445" t="e">
        <f>VLOOKUP($AD445,excitation!$A$1:$CV$577,MATCH(C$4,excitation!$A$1:$CV$1,0),0)</f>
        <v>#N/A</v>
      </c>
      <c r="AJ445" t="e">
        <f>VLOOKUP($AD445,emission!$A$1:$CV$577,MATCH($C$4,emission!$A$1:$CV$1,0),0)</f>
        <v>#N/A</v>
      </c>
      <c r="AK445">
        <f>VLOOKUP($AD445,excitation!$A$1:$CV$577,MATCH(C$5,excitation!$A$1:$CV$1,0),0)</f>
        <v>0</v>
      </c>
      <c r="AL445">
        <f>VLOOKUP($AD445,emission!$A$1:$CV$577,MATCH($C$5,emission!$A$1:$CV$1,0),0)</f>
        <v>0</v>
      </c>
      <c r="AM445">
        <f>VLOOKUP($AD445,excitation!$A$1:$CV$577,MATCH(C$6,excitation!$A$1:$CV$1,0),0)</f>
        <v>0</v>
      </c>
      <c r="AN445">
        <f>VLOOKUP($AD445,emission!$A$1:$CV$577,MATCH($C$6,emission!$A$1:$CV$1,0),0)</f>
        <v>0</v>
      </c>
      <c r="AO445">
        <f>VLOOKUP($AD445,excitation!$A$1:$CV$577,MATCH(C$7,excitation!$A$1:$CV$1,0),0)</f>
        <v>0</v>
      </c>
      <c r="AP445">
        <f>VLOOKUP($AD445,emission!$A$1:$CV$577,MATCH($C$7,emission!$A$1:$CV$1,0),0)</f>
        <v>0</v>
      </c>
      <c r="AQ445">
        <f>VLOOKUP($AD445,excitation!$A$1:$CV$577,MATCH(C$8,excitation!$A$1:$CV$1,0),0)</f>
        <v>0</v>
      </c>
      <c r="AR445">
        <f>VLOOKUP($AD445,emission!$A$1:$CV$577,MATCH($C$8,emission!$A$1:$CV$1,0),0)</f>
        <v>3.9800000000000002E-2</v>
      </c>
      <c r="AS445" t="e">
        <f>VLOOKUP($AD445,excitation!$A$1:$CV$577,MATCH(C$9,excitation!$A$1:$CV$1,0),0)</f>
        <v>#N/A</v>
      </c>
      <c r="AT445" t="e">
        <f>VLOOKUP($AD445,emission!$A$1:$CV$577,MATCH($C$9,emission!$A$1:$CV$1,0),0)</f>
        <v>#N/A</v>
      </c>
      <c r="AU445">
        <f>VLOOKUP($AD445,excitation!$A$1:$CV$577,MATCH(C$10,excitation!$A$1:$CV$1,0),0)</f>
        <v>0</v>
      </c>
      <c r="AV445">
        <f>VLOOKUP($AD445,emission!$A$1:$CV$577,MATCH($C$10,emission!$A$1:$CV$1,0),0)</f>
        <v>1.9999999552965001E-2</v>
      </c>
      <c r="AW445" t="e">
        <f>VLOOKUP($AD445,excitation!$A$1:$CV$577,MATCH(C$11,excitation!$A$1:$CV$1,0),0)</f>
        <v>#N/A</v>
      </c>
      <c r="AX445" t="e">
        <f>VLOOKUP($AD445,emission!$A$1:$CV$577,MATCH($C$11,emission!$A$1:$CV$1,0),0)</f>
        <v>#N/A</v>
      </c>
    </row>
    <row r="446" spans="7:50" x14ac:dyDescent="0.25">
      <c r="G446">
        <v>744</v>
      </c>
      <c r="H446" t="b">
        <f t="shared" si="131"/>
        <v>0</v>
      </c>
      <c r="I446" t="b">
        <f t="shared" si="121"/>
        <v>0</v>
      </c>
      <c r="J446">
        <f t="shared" si="132"/>
        <v>0</v>
      </c>
      <c r="K446">
        <f t="shared" si="122"/>
        <v>0</v>
      </c>
      <c r="L446" t="b">
        <f t="shared" si="133"/>
        <v>0</v>
      </c>
      <c r="M446" t="b">
        <f t="shared" si="123"/>
        <v>0</v>
      </c>
      <c r="N446">
        <f t="shared" si="134"/>
        <v>0</v>
      </c>
      <c r="O446">
        <f t="shared" si="124"/>
        <v>0</v>
      </c>
      <c r="P446">
        <f t="shared" si="135"/>
        <v>0</v>
      </c>
      <c r="Q446">
        <f t="shared" si="125"/>
        <v>0</v>
      </c>
      <c r="R446">
        <f t="shared" si="136"/>
        <v>0</v>
      </c>
      <c r="S446">
        <f t="shared" si="126"/>
        <v>0</v>
      </c>
      <c r="T446">
        <f t="shared" si="137"/>
        <v>0</v>
      </c>
      <c r="U446">
        <f t="shared" si="127"/>
        <v>3.8600000000000002E-2</v>
      </c>
      <c r="V446" t="b">
        <f t="shared" si="138"/>
        <v>0</v>
      </c>
      <c r="W446" t="b">
        <f t="shared" si="128"/>
        <v>0</v>
      </c>
      <c r="X446">
        <f t="shared" si="139"/>
        <v>0</v>
      </c>
      <c r="Y446">
        <f t="shared" si="129"/>
        <v>1.9999999552965001E-2</v>
      </c>
      <c r="Z446" t="b">
        <f t="shared" si="140"/>
        <v>0</v>
      </c>
      <c r="AA446" t="b">
        <f t="shared" si="130"/>
        <v>0</v>
      </c>
      <c r="AB446">
        <v>0</v>
      </c>
      <c r="AD446" s="1">
        <v>744</v>
      </c>
      <c r="AE446" t="e">
        <f>VLOOKUP($AD446,excitation!$A$1:$CV$577,MATCH(C$2,excitation!$A$1:$CV$1,0),0)</f>
        <v>#N/A</v>
      </c>
      <c r="AF446" t="e">
        <f>VLOOKUP($AD446,emission!$A$1:$CV$577,MATCH($C$2,emission!$A$1:$CV$1,0),0)</f>
        <v>#N/A</v>
      </c>
      <c r="AG446">
        <f>VLOOKUP($AD446,excitation!$A$1:$CV$577,MATCH(C$3,excitation!$A$1:$CV$1,0),0)</f>
        <v>0</v>
      </c>
      <c r="AH446">
        <f>VLOOKUP($AD446,emission!$A$1:$CV$577,MATCH($C$3,emission!$A$1:$CV$1,0),0)</f>
        <v>0</v>
      </c>
      <c r="AI446" t="e">
        <f>VLOOKUP($AD446,excitation!$A$1:$CV$577,MATCH(C$4,excitation!$A$1:$CV$1,0),0)</f>
        <v>#N/A</v>
      </c>
      <c r="AJ446" t="e">
        <f>VLOOKUP($AD446,emission!$A$1:$CV$577,MATCH($C$4,emission!$A$1:$CV$1,0),0)</f>
        <v>#N/A</v>
      </c>
      <c r="AK446">
        <f>VLOOKUP($AD446,excitation!$A$1:$CV$577,MATCH(C$5,excitation!$A$1:$CV$1,0),0)</f>
        <v>0</v>
      </c>
      <c r="AL446">
        <f>VLOOKUP($AD446,emission!$A$1:$CV$577,MATCH($C$5,emission!$A$1:$CV$1,0),0)</f>
        <v>0</v>
      </c>
      <c r="AM446">
        <f>VLOOKUP($AD446,excitation!$A$1:$CV$577,MATCH(C$6,excitation!$A$1:$CV$1,0),0)</f>
        <v>0</v>
      </c>
      <c r="AN446">
        <f>VLOOKUP($AD446,emission!$A$1:$CV$577,MATCH($C$6,emission!$A$1:$CV$1,0),0)</f>
        <v>0</v>
      </c>
      <c r="AO446">
        <f>VLOOKUP($AD446,excitation!$A$1:$CV$577,MATCH(C$7,excitation!$A$1:$CV$1,0),0)</f>
        <v>0</v>
      </c>
      <c r="AP446">
        <f>VLOOKUP($AD446,emission!$A$1:$CV$577,MATCH($C$7,emission!$A$1:$CV$1,0),0)</f>
        <v>0</v>
      </c>
      <c r="AQ446">
        <f>VLOOKUP($AD446,excitation!$A$1:$CV$577,MATCH(C$8,excitation!$A$1:$CV$1,0),0)</f>
        <v>0</v>
      </c>
      <c r="AR446">
        <f>VLOOKUP($AD446,emission!$A$1:$CV$577,MATCH($C$8,emission!$A$1:$CV$1,0),0)</f>
        <v>3.8600000000000002E-2</v>
      </c>
      <c r="AS446" t="e">
        <f>VLOOKUP($AD446,excitation!$A$1:$CV$577,MATCH(C$9,excitation!$A$1:$CV$1,0),0)</f>
        <v>#N/A</v>
      </c>
      <c r="AT446" t="e">
        <f>VLOOKUP($AD446,emission!$A$1:$CV$577,MATCH($C$9,emission!$A$1:$CV$1,0),0)</f>
        <v>#N/A</v>
      </c>
      <c r="AU446">
        <f>VLOOKUP($AD446,excitation!$A$1:$CV$577,MATCH(C$10,excitation!$A$1:$CV$1,0),0)</f>
        <v>0</v>
      </c>
      <c r="AV446">
        <f>VLOOKUP($AD446,emission!$A$1:$CV$577,MATCH($C$10,emission!$A$1:$CV$1,0),0)</f>
        <v>1.9999999552965001E-2</v>
      </c>
      <c r="AW446" t="e">
        <f>VLOOKUP($AD446,excitation!$A$1:$CV$577,MATCH(C$11,excitation!$A$1:$CV$1,0),0)</f>
        <v>#N/A</v>
      </c>
      <c r="AX446" t="e">
        <f>VLOOKUP($AD446,emission!$A$1:$CV$577,MATCH($C$11,emission!$A$1:$CV$1,0),0)</f>
        <v>#N/A</v>
      </c>
    </row>
    <row r="447" spans="7:50" x14ac:dyDescent="0.25">
      <c r="G447">
        <v>745</v>
      </c>
      <c r="H447" t="b">
        <f t="shared" si="131"/>
        <v>0</v>
      </c>
      <c r="I447" t="b">
        <f t="shared" si="121"/>
        <v>0</v>
      </c>
      <c r="J447">
        <f t="shared" si="132"/>
        <v>0</v>
      </c>
      <c r="K447">
        <f t="shared" si="122"/>
        <v>0</v>
      </c>
      <c r="L447" t="b">
        <f t="shared" si="133"/>
        <v>0</v>
      </c>
      <c r="M447" t="b">
        <f t="shared" si="123"/>
        <v>0</v>
      </c>
      <c r="N447">
        <f t="shared" si="134"/>
        <v>0</v>
      </c>
      <c r="O447">
        <f t="shared" si="124"/>
        <v>0</v>
      </c>
      <c r="P447">
        <f t="shared" si="135"/>
        <v>0</v>
      </c>
      <c r="Q447">
        <f t="shared" si="125"/>
        <v>0</v>
      </c>
      <c r="R447">
        <f t="shared" si="136"/>
        <v>0</v>
      </c>
      <c r="S447">
        <f t="shared" si="126"/>
        <v>0</v>
      </c>
      <c r="T447">
        <f t="shared" si="137"/>
        <v>0</v>
      </c>
      <c r="U447">
        <f t="shared" si="127"/>
        <v>3.8199999999999998E-2</v>
      </c>
      <c r="V447" t="b">
        <f t="shared" si="138"/>
        <v>0</v>
      </c>
      <c r="W447" t="b">
        <f t="shared" si="128"/>
        <v>0</v>
      </c>
      <c r="X447">
        <f t="shared" si="139"/>
        <v>0</v>
      </c>
      <c r="Y447">
        <f t="shared" si="129"/>
        <v>1.9999999552965001E-2</v>
      </c>
      <c r="Z447" t="b">
        <f t="shared" si="140"/>
        <v>0</v>
      </c>
      <c r="AA447" t="b">
        <f t="shared" si="130"/>
        <v>0</v>
      </c>
      <c r="AB447">
        <v>0</v>
      </c>
      <c r="AD447" s="1">
        <v>745</v>
      </c>
      <c r="AE447" t="e">
        <f>VLOOKUP($AD447,excitation!$A$1:$CV$577,MATCH(C$2,excitation!$A$1:$CV$1,0),0)</f>
        <v>#N/A</v>
      </c>
      <c r="AF447" t="e">
        <f>VLOOKUP($AD447,emission!$A$1:$CV$577,MATCH($C$2,emission!$A$1:$CV$1,0),0)</f>
        <v>#N/A</v>
      </c>
      <c r="AG447">
        <f>VLOOKUP($AD447,excitation!$A$1:$CV$577,MATCH(C$3,excitation!$A$1:$CV$1,0),0)</f>
        <v>0</v>
      </c>
      <c r="AH447">
        <f>VLOOKUP($AD447,emission!$A$1:$CV$577,MATCH($C$3,emission!$A$1:$CV$1,0),0)</f>
        <v>0</v>
      </c>
      <c r="AI447" t="e">
        <f>VLOOKUP($AD447,excitation!$A$1:$CV$577,MATCH(C$4,excitation!$A$1:$CV$1,0),0)</f>
        <v>#N/A</v>
      </c>
      <c r="AJ447" t="e">
        <f>VLOOKUP($AD447,emission!$A$1:$CV$577,MATCH($C$4,emission!$A$1:$CV$1,0),0)</f>
        <v>#N/A</v>
      </c>
      <c r="AK447">
        <f>VLOOKUP($AD447,excitation!$A$1:$CV$577,MATCH(C$5,excitation!$A$1:$CV$1,0),0)</f>
        <v>0</v>
      </c>
      <c r="AL447">
        <f>VLOOKUP($AD447,emission!$A$1:$CV$577,MATCH($C$5,emission!$A$1:$CV$1,0),0)</f>
        <v>0</v>
      </c>
      <c r="AM447">
        <f>VLOOKUP($AD447,excitation!$A$1:$CV$577,MATCH(C$6,excitation!$A$1:$CV$1,0),0)</f>
        <v>0</v>
      </c>
      <c r="AN447">
        <f>VLOOKUP($AD447,emission!$A$1:$CV$577,MATCH($C$6,emission!$A$1:$CV$1,0),0)</f>
        <v>0</v>
      </c>
      <c r="AO447">
        <f>VLOOKUP($AD447,excitation!$A$1:$CV$577,MATCH(C$7,excitation!$A$1:$CV$1,0),0)</f>
        <v>0</v>
      </c>
      <c r="AP447">
        <f>VLOOKUP($AD447,emission!$A$1:$CV$577,MATCH($C$7,emission!$A$1:$CV$1,0),0)</f>
        <v>0</v>
      </c>
      <c r="AQ447">
        <f>VLOOKUP($AD447,excitation!$A$1:$CV$577,MATCH(C$8,excitation!$A$1:$CV$1,0),0)</f>
        <v>0</v>
      </c>
      <c r="AR447">
        <f>VLOOKUP($AD447,emission!$A$1:$CV$577,MATCH($C$8,emission!$A$1:$CV$1,0),0)</f>
        <v>3.8199999999999998E-2</v>
      </c>
      <c r="AS447" t="e">
        <f>VLOOKUP($AD447,excitation!$A$1:$CV$577,MATCH(C$9,excitation!$A$1:$CV$1,0),0)</f>
        <v>#N/A</v>
      </c>
      <c r="AT447" t="e">
        <f>VLOOKUP($AD447,emission!$A$1:$CV$577,MATCH($C$9,emission!$A$1:$CV$1,0),0)</f>
        <v>#N/A</v>
      </c>
      <c r="AU447">
        <f>VLOOKUP($AD447,excitation!$A$1:$CV$577,MATCH(C$10,excitation!$A$1:$CV$1,0),0)</f>
        <v>0</v>
      </c>
      <c r="AV447">
        <f>VLOOKUP($AD447,emission!$A$1:$CV$577,MATCH($C$10,emission!$A$1:$CV$1,0),0)</f>
        <v>1.9999999552965001E-2</v>
      </c>
      <c r="AW447" t="e">
        <f>VLOOKUP($AD447,excitation!$A$1:$CV$577,MATCH(C$11,excitation!$A$1:$CV$1,0),0)</f>
        <v>#N/A</v>
      </c>
      <c r="AX447" t="e">
        <f>VLOOKUP($AD447,emission!$A$1:$CV$577,MATCH($C$11,emission!$A$1:$CV$1,0),0)</f>
        <v>#N/A</v>
      </c>
    </row>
    <row r="448" spans="7:50" x14ac:dyDescent="0.25">
      <c r="G448">
        <v>746</v>
      </c>
      <c r="H448" t="b">
        <f t="shared" si="131"/>
        <v>0</v>
      </c>
      <c r="I448" t="b">
        <f t="shared" si="121"/>
        <v>0</v>
      </c>
      <c r="J448">
        <f t="shared" si="132"/>
        <v>0</v>
      </c>
      <c r="K448">
        <f t="shared" si="122"/>
        <v>0</v>
      </c>
      <c r="L448" t="b">
        <f t="shared" si="133"/>
        <v>0</v>
      </c>
      <c r="M448" t="b">
        <f t="shared" si="123"/>
        <v>0</v>
      </c>
      <c r="N448">
        <f t="shared" si="134"/>
        <v>0</v>
      </c>
      <c r="O448">
        <f t="shared" si="124"/>
        <v>0</v>
      </c>
      <c r="P448">
        <f t="shared" si="135"/>
        <v>0</v>
      </c>
      <c r="Q448">
        <f t="shared" si="125"/>
        <v>0</v>
      </c>
      <c r="R448">
        <f t="shared" si="136"/>
        <v>0</v>
      </c>
      <c r="S448">
        <f t="shared" si="126"/>
        <v>0</v>
      </c>
      <c r="T448">
        <f t="shared" si="137"/>
        <v>0</v>
      </c>
      <c r="U448">
        <f t="shared" si="127"/>
        <v>3.7499999999999999E-2</v>
      </c>
      <c r="V448" t="b">
        <f t="shared" si="138"/>
        <v>0</v>
      </c>
      <c r="W448" t="b">
        <f t="shared" si="128"/>
        <v>0</v>
      </c>
      <c r="X448">
        <f t="shared" si="139"/>
        <v>0</v>
      </c>
      <c r="Y448">
        <f t="shared" si="129"/>
        <v>9.9999997764825994E-3</v>
      </c>
      <c r="Z448" t="b">
        <f t="shared" si="140"/>
        <v>0</v>
      </c>
      <c r="AA448" t="b">
        <f t="shared" si="130"/>
        <v>0</v>
      </c>
      <c r="AB448">
        <v>0</v>
      </c>
      <c r="AD448" s="1">
        <v>746</v>
      </c>
      <c r="AE448" t="e">
        <f>VLOOKUP($AD448,excitation!$A$1:$CV$577,MATCH(C$2,excitation!$A$1:$CV$1,0),0)</f>
        <v>#N/A</v>
      </c>
      <c r="AF448" t="e">
        <f>VLOOKUP($AD448,emission!$A$1:$CV$577,MATCH($C$2,emission!$A$1:$CV$1,0),0)</f>
        <v>#N/A</v>
      </c>
      <c r="AG448">
        <f>VLOOKUP($AD448,excitation!$A$1:$CV$577,MATCH(C$3,excitation!$A$1:$CV$1,0),0)</f>
        <v>0</v>
      </c>
      <c r="AH448">
        <f>VLOOKUP($AD448,emission!$A$1:$CV$577,MATCH($C$3,emission!$A$1:$CV$1,0),0)</f>
        <v>0</v>
      </c>
      <c r="AI448" t="e">
        <f>VLOOKUP($AD448,excitation!$A$1:$CV$577,MATCH(C$4,excitation!$A$1:$CV$1,0),0)</f>
        <v>#N/A</v>
      </c>
      <c r="AJ448" t="e">
        <f>VLOOKUP($AD448,emission!$A$1:$CV$577,MATCH($C$4,emission!$A$1:$CV$1,0),0)</f>
        <v>#N/A</v>
      </c>
      <c r="AK448">
        <f>VLOOKUP($AD448,excitation!$A$1:$CV$577,MATCH(C$5,excitation!$A$1:$CV$1,0),0)</f>
        <v>0</v>
      </c>
      <c r="AL448">
        <f>VLOOKUP($AD448,emission!$A$1:$CV$577,MATCH($C$5,emission!$A$1:$CV$1,0),0)</f>
        <v>0</v>
      </c>
      <c r="AM448">
        <f>VLOOKUP($AD448,excitation!$A$1:$CV$577,MATCH(C$6,excitation!$A$1:$CV$1,0),0)</f>
        <v>0</v>
      </c>
      <c r="AN448">
        <f>VLOOKUP($AD448,emission!$A$1:$CV$577,MATCH($C$6,emission!$A$1:$CV$1,0),0)</f>
        <v>0</v>
      </c>
      <c r="AO448">
        <f>VLOOKUP($AD448,excitation!$A$1:$CV$577,MATCH(C$7,excitation!$A$1:$CV$1,0),0)</f>
        <v>0</v>
      </c>
      <c r="AP448">
        <f>VLOOKUP($AD448,emission!$A$1:$CV$577,MATCH($C$7,emission!$A$1:$CV$1,0),0)</f>
        <v>0</v>
      </c>
      <c r="AQ448">
        <f>VLOOKUP($AD448,excitation!$A$1:$CV$577,MATCH(C$8,excitation!$A$1:$CV$1,0),0)</f>
        <v>0</v>
      </c>
      <c r="AR448">
        <f>VLOOKUP($AD448,emission!$A$1:$CV$577,MATCH($C$8,emission!$A$1:$CV$1,0),0)</f>
        <v>3.7499999999999999E-2</v>
      </c>
      <c r="AS448" t="e">
        <f>VLOOKUP($AD448,excitation!$A$1:$CV$577,MATCH(C$9,excitation!$A$1:$CV$1,0),0)</f>
        <v>#N/A</v>
      </c>
      <c r="AT448" t="e">
        <f>VLOOKUP($AD448,emission!$A$1:$CV$577,MATCH($C$9,emission!$A$1:$CV$1,0),0)</f>
        <v>#N/A</v>
      </c>
      <c r="AU448">
        <f>VLOOKUP($AD448,excitation!$A$1:$CV$577,MATCH(C$10,excitation!$A$1:$CV$1,0),0)</f>
        <v>0</v>
      </c>
      <c r="AV448">
        <f>VLOOKUP($AD448,emission!$A$1:$CV$577,MATCH($C$10,emission!$A$1:$CV$1,0),0)</f>
        <v>9.9999997764825994E-3</v>
      </c>
      <c r="AW448" t="e">
        <f>VLOOKUP($AD448,excitation!$A$1:$CV$577,MATCH(C$11,excitation!$A$1:$CV$1,0),0)</f>
        <v>#N/A</v>
      </c>
      <c r="AX448" t="e">
        <f>VLOOKUP($AD448,emission!$A$1:$CV$577,MATCH($C$11,emission!$A$1:$CV$1,0),0)</f>
        <v>#N/A</v>
      </c>
    </row>
    <row r="449" spans="7:50" x14ac:dyDescent="0.25">
      <c r="G449">
        <v>747</v>
      </c>
      <c r="H449" t="b">
        <f t="shared" si="131"/>
        <v>0</v>
      </c>
      <c r="I449" t="b">
        <f t="shared" si="121"/>
        <v>0</v>
      </c>
      <c r="J449">
        <f t="shared" si="132"/>
        <v>0</v>
      </c>
      <c r="K449">
        <f t="shared" si="122"/>
        <v>0</v>
      </c>
      <c r="L449" t="b">
        <f t="shared" si="133"/>
        <v>0</v>
      </c>
      <c r="M449" t="b">
        <f t="shared" si="123"/>
        <v>0</v>
      </c>
      <c r="N449">
        <f t="shared" si="134"/>
        <v>0</v>
      </c>
      <c r="O449">
        <f t="shared" si="124"/>
        <v>0</v>
      </c>
      <c r="P449">
        <f t="shared" si="135"/>
        <v>0</v>
      </c>
      <c r="Q449">
        <f t="shared" si="125"/>
        <v>0</v>
      </c>
      <c r="R449">
        <f t="shared" si="136"/>
        <v>0</v>
      </c>
      <c r="S449">
        <f t="shared" si="126"/>
        <v>0</v>
      </c>
      <c r="T449">
        <f t="shared" si="137"/>
        <v>0</v>
      </c>
      <c r="U449">
        <f t="shared" si="127"/>
        <v>3.5700000000000003E-2</v>
      </c>
      <c r="V449" t="b">
        <f t="shared" si="138"/>
        <v>0</v>
      </c>
      <c r="W449" t="b">
        <f t="shared" si="128"/>
        <v>0</v>
      </c>
      <c r="X449">
        <f t="shared" si="139"/>
        <v>0</v>
      </c>
      <c r="Y449">
        <f t="shared" si="129"/>
        <v>9.9999997764825994E-3</v>
      </c>
      <c r="Z449" t="b">
        <f t="shared" si="140"/>
        <v>0</v>
      </c>
      <c r="AA449" t="b">
        <f t="shared" si="130"/>
        <v>0</v>
      </c>
      <c r="AB449">
        <v>0</v>
      </c>
      <c r="AD449" s="1">
        <v>747</v>
      </c>
      <c r="AE449" t="e">
        <f>VLOOKUP($AD449,excitation!$A$1:$CV$577,MATCH(C$2,excitation!$A$1:$CV$1,0),0)</f>
        <v>#N/A</v>
      </c>
      <c r="AF449" t="e">
        <f>VLOOKUP($AD449,emission!$A$1:$CV$577,MATCH($C$2,emission!$A$1:$CV$1,0),0)</f>
        <v>#N/A</v>
      </c>
      <c r="AG449">
        <f>VLOOKUP($AD449,excitation!$A$1:$CV$577,MATCH(C$3,excitation!$A$1:$CV$1,0),0)</f>
        <v>0</v>
      </c>
      <c r="AH449">
        <f>VLOOKUP($AD449,emission!$A$1:$CV$577,MATCH($C$3,emission!$A$1:$CV$1,0),0)</f>
        <v>0</v>
      </c>
      <c r="AI449" t="e">
        <f>VLOOKUP($AD449,excitation!$A$1:$CV$577,MATCH(C$4,excitation!$A$1:$CV$1,0),0)</f>
        <v>#N/A</v>
      </c>
      <c r="AJ449" t="e">
        <f>VLOOKUP($AD449,emission!$A$1:$CV$577,MATCH($C$4,emission!$A$1:$CV$1,0),0)</f>
        <v>#N/A</v>
      </c>
      <c r="AK449">
        <f>VLOOKUP($AD449,excitation!$A$1:$CV$577,MATCH(C$5,excitation!$A$1:$CV$1,0),0)</f>
        <v>0</v>
      </c>
      <c r="AL449">
        <f>VLOOKUP($AD449,emission!$A$1:$CV$577,MATCH($C$5,emission!$A$1:$CV$1,0),0)</f>
        <v>0</v>
      </c>
      <c r="AM449">
        <f>VLOOKUP($AD449,excitation!$A$1:$CV$577,MATCH(C$6,excitation!$A$1:$CV$1,0),0)</f>
        <v>0</v>
      </c>
      <c r="AN449">
        <f>VLOOKUP($AD449,emission!$A$1:$CV$577,MATCH($C$6,emission!$A$1:$CV$1,0),0)</f>
        <v>0</v>
      </c>
      <c r="AO449">
        <f>VLOOKUP($AD449,excitation!$A$1:$CV$577,MATCH(C$7,excitation!$A$1:$CV$1,0),0)</f>
        <v>0</v>
      </c>
      <c r="AP449">
        <f>VLOOKUP($AD449,emission!$A$1:$CV$577,MATCH($C$7,emission!$A$1:$CV$1,0),0)</f>
        <v>0</v>
      </c>
      <c r="AQ449">
        <f>VLOOKUP($AD449,excitation!$A$1:$CV$577,MATCH(C$8,excitation!$A$1:$CV$1,0),0)</f>
        <v>0</v>
      </c>
      <c r="AR449">
        <f>VLOOKUP($AD449,emission!$A$1:$CV$577,MATCH($C$8,emission!$A$1:$CV$1,0),0)</f>
        <v>3.5700000000000003E-2</v>
      </c>
      <c r="AS449" t="e">
        <f>VLOOKUP($AD449,excitation!$A$1:$CV$577,MATCH(C$9,excitation!$A$1:$CV$1,0),0)</f>
        <v>#N/A</v>
      </c>
      <c r="AT449" t="e">
        <f>VLOOKUP($AD449,emission!$A$1:$CV$577,MATCH($C$9,emission!$A$1:$CV$1,0),0)</f>
        <v>#N/A</v>
      </c>
      <c r="AU449">
        <f>VLOOKUP($AD449,excitation!$A$1:$CV$577,MATCH(C$10,excitation!$A$1:$CV$1,0),0)</f>
        <v>0</v>
      </c>
      <c r="AV449">
        <f>VLOOKUP($AD449,emission!$A$1:$CV$577,MATCH($C$10,emission!$A$1:$CV$1,0),0)</f>
        <v>9.9999997764825994E-3</v>
      </c>
      <c r="AW449" t="e">
        <f>VLOOKUP($AD449,excitation!$A$1:$CV$577,MATCH(C$11,excitation!$A$1:$CV$1,0),0)</f>
        <v>#N/A</v>
      </c>
      <c r="AX449" t="e">
        <f>VLOOKUP($AD449,emission!$A$1:$CV$577,MATCH($C$11,emission!$A$1:$CV$1,0),0)</f>
        <v>#N/A</v>
      </c>
    </row>
    <row r="450" spans="7:50" x14ac:dyDescent="0.25">
      <c r="G450">
        <v>748</v>
      </c>
      <c r="H450" t="b">
        <f t="shared" si="131"/>
        <v>0</v>
      </c>
      <c r="I450" t="b">
        <f t="shared" ref="I450:I513" si="141">IF($BF$2=TRUE,AF450*IF($BE$14=TRUE,VLOOKUP($D$13,$AD$1:$CV$577,2,FALSE),1))</f>
        <v>0</v>
      </c>
      <c r="J450">
        <f t="shared" si="132"/>
        <v>0</v>
      </c>
      <c r="K450">
        <f t="shared" ref="K450:K513" si="142">IF($BF$3=TRUE,AH450*IF($BE$14=TRUE,VLOOKUP($D$13,$AD$1:$CV$577,4,FALSE),1))</f>
        <v>0</v>
      </c>
      <c r="L450" t="b">
        <f t="shared" si="133"/>
        <v>0</v>
      </c>
      <c r="M450" t="b">
        <f t="shared" ref="M450:M513" si="143">IF($BF$4=TRUE,AJ450*IF($BE$14=TRUE,VLOOKUP($D$13,$AD$1:$CV$577,6,FALSE),1))</f>
        <v>0</v>
      </c>
      <c r="N450">
        <f t="shared" si="134"/>
        <v>0</v>
      </c>
      <c r="O450">
        <f t="shared" ref="O450:O513" si="144">IF($BF$5=TRUE,AL450*IF($BE$14=TRUE,VLOOKUP($D$13,$AD$1:$CV$577,8,FALSE),1))</f>
        <v>0</v>
      </c>
      <c r="P450">
        <f t="shared" si="135"/>
        <v>0</v>
      </c>
      <c r="Q450">
        <f t="shared" ref="Q450:Q513" si="145">IF($BF$6=TRUE,AN450*IF($BE$14=TRUE,VLOOKUP($D$13,$AD$1:$CV$577,10,FALSE),1))</f>
        <v>0</v>
      </c>
      <c r="R450">
        <f t="shared" si="136"/>
        <v>0</v>
      </c>
      <c r="S450">
        <f t="shared" ref="S450:S513" si="146">IF($BF$7=TRUE,AP450*IF($BE$14=TRUE,VLOOKUP($D$13,$AD$1:$CV$577,12,FALSE),1))</f>
        <v>0</v>
      </c>
      <c r="T450">
        <f t="shared" si="137"/>
        <v>0</v>
      </c>
      <c r="U450">
        <f t="shared" ref="U450:U513" si="147">IF($BF$8=TRUE,AR450*IF($BE$14=TRUE,VLOOKUP($D$13,$AD$1:$CV$577,14,FALSE),1))</f>
        <v>3.5700000000000003E-2</v>
      </c>
      <c r="V450" t="b">
        <f t="shared" si="138"/>
        <v>0</v>
      </c>
      <c r="W450" t="b">
        <f t="shared" ref="W450:W513" si="148">IF($BF$9=TRUE,AT450*IF($BE$14=TRUE,VLOOKUP($D$13,$AD$1:$CV$577,16,FALSE),1))</f>
        <v>0</v>
      </c>
      <c r="X450">
        <f t="shared" si="139"/>
        <v>0</v>
      </c>
      <c r="Y450">
        <f t="shared" ref="Y450:Y513" si="149">IF($BF$10=TRUE,AV450*IF($BE$14=TRUE,VLOOKUP($D$13,$AD$1:$CV$577,18,FALSE),1))</f>
        <v>9.9999997764825994E-3</v>
      </c>
      <c r="Z450" t="b">
        <f t="shared" si="140"/>
        <v>0</v>
      </c>
      <c r="AA450" t="b">
        <f t="shared" ref="AA450:AA513" si="150">IF($BF$11=TRUE,CV450*IF($BE$14=TRUE,VLOOKUP($D$13,$AD$1:$CV$577,20,FALSE),1))</f>
        <v>0</v>
      </c>
      <c r="AB450">
        <v>0</v>
      </c>
      <c r="AD450" s="1">
        <v>748</v>
      </c>
      <c r="AE450" t="e">
        <f>VLOOKUP($AD450,excitation!$A$1:$CV$577,MATCH(C$2,excitation!$A$1:$CV$1,0),0)</f>
        <v>#N/A</v>
      </c>
      <c r="AF450" t="e">
        <f>VLOOKUP($AD450,emission!$A$1:$CV$577,MATCH($C$2,emission!$A$1:$CV$1,0),0)</f>
        <v>#N/A</v>
      </c>
      <c r="AG450">
        <f>VLOOKUP($AD450,excitation!$A$1:$CV$577,MATCH(C$3,excitation!$A$1:$CV$1,0),0)</f>
        <v>0</v>
      </c>
      <c r="AH450">
        <f>VLOOKUP($AD450,emission!$A$1:$CV$577,MATCH($C$3,emission!$A$1:$CV$1,0),0)</f>
        <v>0</v>
      </c>
      <c r="AI450" t="e">
        <f>VLOOKUP($AD450,excitation!$A$1:$CV$577,MATCH(C$4,excitation!$A$1:$CV$1,0),0)</f>
        <v>#N/A</v>
      </c>
      <c r="AJ450" t="e">
        <f>VLOOKUP($AD450,emission!$A$1:$CV$577,MATCH($C$4,emission!$A$1:$CV$1,0),0)</f>
        <v>#N/A</v>
      </c>
      <c r="AK450">
        <f>VLOOKUP($AD450,excitation!$A$1:$CV$577,MATCH(C$5,excitation!$A$1:$CV$1,0),0)</f>
        <v>0</v>
      </c>
      <c r="AL450">
        <f>VLOOKUP($AD450,emission!$A$1:$CV$577,MATCH($C$5,emission!$A$1:$CV$1,0),0)</f>
        <v>0</v>
      </c>
      <c r="AM450">
        <f>VLOOKUP($AD450,excitation!$A$1:$CV$577,MATCH(C$6,excitation!$A$1:$CV$1,0),0)</f>
        <v>0</v>
      </c>
      <c r="AN450">
        <f>VLOOKUP($AD450,emission!$A$1:$CV$577,MATCH($C$6,emission!$A$1:$CV$1,0),0)</f>
        <v>0</v>
      </c>
      <c r="AO450">
        <f>VLOOKUP($AD450,excitation!$A$1:$CV$577,MATCH(C$7,excitation!$A$1:$CV$1,0),0)</f>
        <v>0</v>
      </c>
      <c r="AP450">
        <f>VLOOKUP($AD450,emission!$A$1:$CV$577,MATCH($C$7,emission!$A$1:$CV$1,0),0)</f>
        <v>0</v>
      </c>
      <c r="AQ450">
        <f>VLOOKUP($AD450,excitation!$A$1:$CV$577,MATCH(C$8,excitation!$A$1:$CV$1,0),0)</f>
        <v>0</v>
      </c>
      <c r="AR450">
        <f>VLOOKUP($AD450,emission!$A$1:$CV$577,MATCH($C$8,emission!$A$1:$CV$1,0),0)</f>
        <v>3.5700000000000003E-2</v>
      </c>
      <c r="AS450" t="e">
        <f>VLOOKUP($AD450,excitation!$A$1:$CV$577,MATCH(C$9,excitation!$A$1:$CV$1,0),0)</f>
        <v>#N/A</v>
      </c>
      <c r="AT450" t="e">
        <f>VLOOKUP($AD450,emission!$A$1:$CV$577,MATCH($C$9,emission!$A$1:$CV$1,0),0)</f>
        <v>#N/A</v>
      </c>
      <c r="AU450">
        <f>VLOOKUP($AD450,excitation!$A$1:$CV$577,MATCH(C$10,excitation!$A$1:$CV$1,0),0)</f>
        <v>0</v>
      </c>
      <c r="AV450">
        <f>VLOOKUP($AD450,emission!$A$1:$CV$577,MATCH($C$10,emission!$A$1:$CV$1,0),0)</f>
        <v>9.9999997764825994E-3</v>
      </c>
      <c r="AW450" t="e">
        <f>VLOOKUP($AD450,excitation!$A$1:$CV$577,MATCH(C$11,excitation!$A$1:$CV$1,0),0)</f>
        <v>#N/A</v>
      </c>
      <c r="AX450" t="e">
        <f>VLOOKUP($AD450,emission!$A$1:$CV$577,MATCH($C$11,emission!$A$1:$CV$1,0),0)</f>
        <v>#N/A</v>
      </c>
    </row>
    <row r="451" spans="7:50" x14ac:dyDescent="0.25">
      <c r="G451">
        <v>749</v>
      </c>
      <c r="H451" t="b">
        <f t="shared" ref="H451:H514" si="151">IF($BE$2=TRUE,AE451)</f>
        <v>0</v>
      </c>
      <c r="I451" t="b">
        <f t="shared" si="141"/>
        <v>0</v>
      </c>
      <c r="J451">
        <f t="shared" ref="J451:J514" si="152">IF($BE$3=TRUE,AG451)</f>
        <v>0</v>
      </c>
      <c r="K451">
        <f t="shared" si="142"/>
        <v>0</v>
      </c>
      <c r="L451" t="b">
        <f t="shared" ref="L451:L514" si="153">IF($BE$4=TRUE,AI451)</f>
        <v>0</v>
      </c>
      <c r="M451" t="b">
        <f t="shared" si="143"/>
        <v>0</v>
      </c>
      <c r="N451">
        <f t="shared" ref="N451:N514" si="154">IF($BE$5=TRUE,AK451)</f>
        <v>0</v>
      </c>
      <c r="O451">
        <f t="shared" si="144"/>
        <v>0</v>
      </c>
      <c r="P451">
        <f t="shared" ref="P451:P514" si="155">IF($BE$6=TRUE,AM451)</f>
        <v>0</v>
      </c>
      <c r="Q451">
        <f t="shared" si="145"/>
        <v>0</v>
      </c>
      <c r="R451">
        <f t="shared" ref="R451:R514" si="156">IF($BE$7=TRUE,AO451)</f>
        <v>0</v>
      </c>
      <c r="S451">
        <f t="shared" si="146"/>
        <v>0</v>
      </c>
      <c r="T451">
        <f t="shared" ref="T451:T514" si="157">IF($BE$8=TRUE,AQ451)</f>
        <v>0</v>
      </c>
      <c r="U451">
        <f t="shared" si="147"/>
        <v>3.5200000000000002E-2</v>
      </c>
      <c r="V451" t="b">
        <f t="shared" ref="V451:V514" si="158">IF($BE$9=TRUE,AS451)</f>
        <v>0</v>
      </c>
      <c r="W451" t="b">
        <f t="shared" si="148"/>
        <v>0</v>
      </c>
      <c r="X451">
        <f t="shared" ref="X451:X514" si="159">IF($BE$10=TRUE,AU451)</f>
        <v>0</v>
      </c>
      <c r="Y451">
        <f t="shared" si="149"/>
        <v>9.9999997473788008E-6</v>
      </c>
      <c r="Z451" t="b">
        <f t="shared" ref="Z451:Z514" si="160">IF($BE$11=TRUE,AW451)</f>
        <v>0</v>
      </c>
      <c r="AA451" t="b">
        <f t="shared" si="150"/>
        <v>0</v>
      </c>
      <c r="AB451">
        <v>0</v>
      </c>
      <c r="AD451" s="1">
        <v>749</v>
      </c>
      <c r="AE451" t="e">
        <f>VLOOKUP($AD451,excitation!$A$1:$CV$577,MATCH(C$2,excitation!$A$1:$CV$1,0),0)</f>
        <v>#N/A</v>
      </c>
      <c r="AF451" t="e">
        <f>VLOOKUP($AD451,emission!$A$1:$CV$577,MATCH($C$2,emission!$A$1:$CV$1,0),0)</f>
        <v>#N/A</v>
      </c>
      <c r="AG451">
        <f>VLOOKUP($AD451,excitation!$A$1:$CV$577,MATCH(C$3,excitation!$A$1:$CV$1,0),0)</f>
        <v>0</v>
      </c>
      <c r="AH451">
        <f>VLOOKUP($AD451,emission!$A$1:$CV$577,MATCH($C$3,emission!$A$1:$CV$1,0),0)</f>
        <v>0</v>
      </c>
      <c r="AI451" t="e">
        <f>VLOOKUP($AD451,excitation!$A$1:$CV$577,MATCH(C$4,excitation!$A$1:$CV$1,0),0)</f>
        <v>#N/A</v>
      </c>
      <c r="AJ451" t="e">
        <f>VLOOKUP($AD451,emission!$A$1:$CV$577,MATCH($C$4,emission!$A$1:$CV$1,0),0)</f>
        <v>#N/A</v>
      </c>
      <c r="AK451">
        <f>VLOOKUP($AD451,excitation!$A$1:$CV$577,MATCH(C$5,excitation!$A$1:$CV$1,0),0)</f>
        <v>0</v>
      </c>
      <c r="AL451">
        <f>VLOOKUP($AD451,emission!$A$1:$CV$577,MATCH($C$5,emission!$A$1:$CV$1,0),0)</f>
        <v>0</v>
      </c>
      <c r="AM451">
        <f>VLOOKUP($AD451,excitation!$A$1:$CV$577,MATCH(C$6,excitation!$A$1:$CV$1,0),0)</f>
        <v>0</v>
      </c>
      <c r="AN451">
        <f>VLOOKUP($AD451,emission!$A$1:$CV$577,MATCH($C$6,emission!$A$1:$CV$1,0),0)</f>
        <v>0</v>
      </c>
      <c r="AO451">
        <f>VLOOKUP($AD451,excitation!$A$1:$CV$577,MATCH(C$7,excitation!$A$1:$CV$1,0),0)</f>
        <v>0</v>
      </c>
      <c r="AP451">
        <f>VLOOKUP($AD451,emission!$A$1:$CV$577,MATCH($C$7,emission!$A$1:$CV$1,0),0)</f>
        <v>0</v>
      </c>
      <c r="AQ451">
        <f>VLOOKUP($AD451,excitation!$A$1:$CV$577,MATCH(C$8,excitation!$A$1:$CV$1,0),0)</f>
        <v>0</v>
      </c>
      <c r="AR451">
        <f>VLOOKUP($AD451,emission!$A$1:$CV$577,MATCH($C$8,emission!$A$1:$CV$1,0),0)</f>
        <v>3.5200000000000002E-2</v>
      </c>
      <c r="AS451" t="e">
        <f>VLOOKUP($AD451,excitation!$A$1:$CV$577,MATCH(C$9,excitation!$A$1:$CV$1,0),0)</f>
        <v>#N/A</v>
      </c>
      <c r="AT451" t="e">
        <f>VLOOKUP($AD451,emission!$A$1:$CV$577,MATCH($C$9,emission!$A$1:$CV$1,0),0)</f>
        <v>#N/A</v>
      </c>
      <c r="AU451">
        <f>VLOOKUP($AD451,excitation!$A$1:$CV$577,MATCH(C$10,excitation!$A$1:$CV$1,0),0)</f>
        <v>0</v>
      </c>
      <c r="AV451">
        <f>VLOOKUP($AD451,emission!$A$1:$CV$577,MATCH($C$10,emission!$A$1:$CV$1,0),0)</f>
        <v>9.9999997473788008E-6</v>
      </c>
      <c r="AW451" t="e">
        <f>VLOOKUP($AD451,excitation!$A$1:$CV$577,MATCH(C$11,excitation!$A$1:$CV$1,0),0)</f>
        <v>#N/A</v>
      </c>
      <c r="AX451" t="e">
        <f>VLOOKUP($AD451,emission!$A$1:$CV$577,MATCH($C$11,emission!$A$1:$CV$1,0),0)</f>
        <v>#N/A</v>
      </c>
    </row>
    <row r="452" spans="7:50" x14ac:dyDescent="0.25">
      <c r="G452">
        <v>750</v>
      </c>
      <c r="H452" t="b">
        <f t="shared" si="151"/>
        <v>0</v>
      </c>
      <c r="I452" t="b">
        <f t="shared" si="141"/>
        <v>0</v>
      </c>
      <c r="J452">
        <f t="shared" si="152"/>
        <v>0</v>
      </c>
      <c r="K452">
        <f t="shared" si="142"/>
        <v>0</v>
      </c>
      <c r="L452" t="b">
        <f t="shared" si="153"/>
        <v>0</v>
      </c>
      <c r="M452" t="b">
        <f t="shared" si="143"/>
        <v>0</v>
      </c>
      <c r="N452">
        <f t="shared" si="154"/>
        <v>0</v>
      </c>
      <c r="O452">
        <f t="shared" si="144"/>
        <v>0</v>
      </c>
      <c r="P452">
        <f t="shared" si="155"/>
        <v>0</v>
      </c>
      <c r="Q452">
        <f t="shared" si="145"/>
        <v>0</v>
      </c>
      <c r="R452">
        <f t="shared" si="156"/>
        <v>0</v>
      </c>
      <c r="S452">
        <f t="shared" si="146"/>
        <v>0</v>
      </c>
      <c r="T452">
        <f t="shared" si="157"/>
        <v>0</v>
      </c>
      <c r="U452">
        <f t="shared" si="147"/>
        <v>3.4000000000000002E-2</v>
      </c>
      <c r="V452" t="b">
        <f t="shared" si="158"/>
        <v>0</v>
      </c>
      <c r="W452" t="b">
        <f t="shared" si="148"/>
        <v>0</v>
      </c>
      <c r="X452">
        <f t="shared" si="159"/>
        <v>0</v>
      </c>
      <c r="Y452">
        <f t="shared" si="149"/>
        <v>9.9999997473788008E-6</v>
      </c>
      <c r="Z452" t="b">
        <f t="shared" si="160"/>
        <v>0</v>
      </c>
      <c r="AA452" t="b">
        <f t="shared" si="150"/>
        <v>0</v>
      </c>
      <c r="AB452">
        <v>0</v>
      </c>
      <c r="AD452" s="1">
        <v>750</v>
      </c>
      <c r="AE452" t="e">
        <f>VLOOKUP($AD452,excitation!$A$1:$CV$577,MATCH(C$2,excitation!$A$1:$CV$1,0),0)</f>
        <v>#N/A</v>
      </c>
      <c r="AF452" t="e">
        <f>VLOOKUP($AD452,emission!$A$1:$CV$577,MATCH($C$2,emission!$A$1:$CV$1,0),0)</f>
        <v>#N/A</v>
      </c>
      <c r="AG452">
        <f>VLOOKUP($AD452,excitation!$A$1:$CV$577,MATCH(C$3,excitation!$A$1:$CV$1,0),0)</f>
        <v>0</v>
      </c>
      <c r="AH452">
        <f>VLOOKUP($AD452,emission!$A$1:$CV$577,MATCH($C$3,emission!$A$1:$CV$1,0),0)</f>
        <v>0</v>
      </c>
      <c r="AI452" t="e">
        <f>VLOOKUP($AD452,excitation!$A$1:$CV$577,MATCH(C$4,excitation!$A$1:$CV$1,0),0)</f>
        <v>#N/A</v>
      </c>
      <c r="AJ452" t="e">
        <f>VLOOKUP($AD452,emission!$A$1:$CV$577,MATCH($C$4,emission!$A$1:$CV$1,0),0)</f>
        <v>#N/A</v>
      </c>
      <c r="AK452">
        <f>VLOOKUP($AD452,excitation!$A$1:$CV$577,MATCH(C$5,excitation!$A$1:$CV$1,0),0)</f>
        <v>0</v>
      </c>
      <c r="AL452">
        <f>VLOOKUP($AD452,emission!$A$1:$CV$577,MATCH($C$5,emission!$A$1:$CV$1,0),0)</f>
        <v>0</v>
      </c>
      <c r="AM452">
        <f>VLOOKUP($AD452,excitation!$A$1:$CV$577,MATCH(C$6,excitation!$A$1:$CV$1,0),0)</f>
        <v>0</v>
      </c>
      <c r="AN452">
        <f>VLOOKUP($AD452,emission!$A$1:$CV$577,MATCH($C$6,emission!$A$1:$CV$1,0),0)</f>
        <v>0</v>
      </c>
      <c r="AO452">
        <f>VLOOKUP($AD452,excitation!$A$1:$CV$577,MATCH(C$7,excitation!$A$1:$CV$1,0),0)</f>
        <v>0</v>
      </c>
      <c r="AP452">
        <f>VLOOKUP($AD452,emission!$A$1:$CV$577,MATCH($C$7,emission!$A$1:$CV$1,0),0)</f>
        <v>0</v>
      </c>
      <c r="AQ452">
        <f>VLOOKUP($AD452,excitation!$A$1:$CV$577,MATCH(C$8,excitation!$A$1:$CV$1,0),0)</f>
        <v>0</v>
      </c>
      <c r="AR452">
        <f>VLOOKUP($AD452,emission!$A$1:$CV$577,MATCH($C$8,emission!$A$1:$CV$1,0),0)</f>
        <v>3.4000000000000002E-2</v>
      </c>
      <c r="AS452" t="e">
        <f>VLOOKUP($AD452,excitation!$A$1:$CV$577,MATCH(C$9,excitation!$A$1:$CV$1,0),0)</f>
        <v>#N/A</v>
      </c>
      <c r="AT452" t="e">
        <f>VLOOKUP($AD452,emission!$A$1:$CV$577,MATCH($C$9,emission!$A$1:$CV$1,0),0)</f>
        <v>#N/A</v>
      </c>
      <c r="AU452">
        <f>VLOOKUP($AD452,excitation!$A$1:$CV$577,MATCH(C$10,excitation!$A$1:$CV$1,0),0)</f>
        <v>0</v>
      </c>
      <c r="AV452">
        <f>VLOOKUP($AD452,emission!$A$1:$CV$577,MATCH($C$10,emission!$A$1:$CV$1,0),0)</f>
        <v>9.9999997473788008E-6</v>
      </c>
      <c r="AW452" t="e">
        <f>VLOOKUP($AD452,excitation!$A$1:$CV$577,MATCH(C$11,excitation!$A$1:$CV$1,0),0)</f>
        <v>#N/A</v>
      </c>
      <c r="AX452" t="e">
        <f>VLOOKUP($AD452,emission!$A$1:$CV$577,MATCH($C$11,emission!$A$1:$CV$1,0),0)</f>
        <v>#N/A</v>
      </c>
    </row>
    <row r="453" spans="7:50" x14ac:dyDescent="0.25">
      <c r="G453">
        <v>751</v>
      </c>
      <c r="H453" t="b">
        <f t="shared" si="151"/>
        <v>0</v>
      </c>
      <c r="I453" t="b">
        <f t="shared" si="141"/>
        <v>0</v>
      </c>
      <c r="J453">
        <f t="shared" si="152"/>
        <v>0</v>
      </c>
      <c r="K453">
        <f t="shared" si="142"/>
        <v>0</v>
      </c>
      <c r="L453" t="b">
        <f t="shared" si="153"/>
        <v>0</v>
      </c>
      <c r="M453" t="b">
        <f t="shared" si="143"/>
        <v>0</v>
      </c>
      <c r="N453">
        <f t="shared" si="154"/>
        <v>0</v>
      </c>
      <c r="O453">
        <f t="shared" si="144"/>
        <v>0</v>
      </c>
      <c r="P453">
        <f t="shared" si="155"/>
        <v>0</v>
      </c>
      <c r="Q453">
        <f t="shared" si="145"/>
        <v>0</v>
      </c>
      <c r="R453">
        <f t="shared" si="156"/>
        <v>0</v>
      </c>
      <c r="S453">
        <f t="shared" si="146"/>
        <v>0</v>
      </c>
      <c r="T453">
        <f t="shared" si="157"/>
        <v>0</v>
      </c>
      <c r="U453">
        <f t="shared" si="147"/>
        <v>0</v>
      </c>
      <c r="V453" t="b">
        <f t="shared" si="158"/>
        <v>0</v>
      </c>
      <c r="W453" t="b">
        <f t="shared" si="148"/>
        <v>0</v>
      </c>
      <c r="X453">
        <f t="shared" si="159"/>
        <v>0</v>
      </c>
      <c r="Y453">
        <f t="shared" si="149"/>
        <v>0</v>
      </c>
      <c r="Z453" t="b">
        <f t="shared" si="160"/>
        <v>0</v>
      </c>
      <c r="AA453" t="b">
        <f t="shared" si="150"/>
        <v>0</v>
      </c>
      <c r="AB453">
        <v>0</v>
      </c>
      <c r="AD453" s="1">
        <v>751</v>
      </c>
      <c r="AE453" t="e">
        <f>VLOOKUP($AD453,excitation!$A$1:$CV$577,MATCH(C$2,excitation!$A$1:$CV$1,0),0)</f>
        <v>#N/A</v>
      </c>
      <c r="AF453" t="e">
        <f>VLOOKUP($AD453,emission!$A$1:$CV$577,MATCH($C$2,emission!$A$1:$CV$1,0),0)</f>
        <v>#N/A</v>
      </c>
      <c r="AG453">
        <f>VLOOKUP($AD453,excitation!$A$1:$CV$577,MATCH(C$3,excitation!$A$1:$CV$1,0),0)</f>
        <v>0</v>
      </c>
      <c r="AH453">
        <f>VLOOKUP($AD453,emission!$A$1:$CV$577,MATCH($C$3,emission!$A$1:$CV$1,0),0)</f>
        <v>0</v>
      </c>
      <c r="AI453" t="e">
        <f>VLOOKUP($AD453,excitation!$A$1:$CV$577,MATCH(C$4,excitation!$A$1:$CV$1,0),0)</f>
        <v>#N/A</v>
      </c>
      <c r="AJ453" t="e">
        <f>VLOOKUP($AD453,emission!$A$1:$CV$577,MATCH($C$4,emission!$A$1:$CV$1,0),0)</f>
        <v>#N/A</v>
      </c>
      <c r="AK453">
        <f>VLOOKUP($AD453,excitation!$A$1:$CV$577,MATCH(C$5,excitation!$A$1:$CV$1,0),0)</f>
        <v>0</v>
      </c>
      <c r="AL453">
        <f>VLOOKUP($AD453,emission!$A$1:$CV$577,MATCH($C$5,emission!$A$1:$CV$1,0),0)</f>
        <v>0</v>
      </c>
      <c r="AM453">
        <f>VLOOKUP($AD453,excitation!$A$1:$CV$577,MATCH(C$6,excitation!$A$1:$CV$1,0),0)</f>
        <v>0</v>
      </c>
      <c r="AN453">
        <f>VLOOKUP($AD453,emission!$A$1:$CV$577,MATCH($C$6,emission!$A$1:$CV$1,0),0)</f>
        <v>0</v>
      </c>
      <c r="AO453">
        <f>VLOOKUP($AD453,excitation!$A$1:$CV$577,MATCH(C$7,excitation!$A$1:$CV$1,0),0)</f>
        <v>0</v>
      </c>
      <c r="AP453">
        <f>VLOOKUP($AD453,emission!$A$1:$CV$577,MATCH($C$7,emission!$A$1:$CV$1,0),0)</f>
        <v>0</v>
      </c>
      <c r="AQ453">
        <f>VLOOKUP($AD453,excitation!$A$1:$CV$577,MATCH(C$8,excitation!$A$1:$CV$1,0),0)</f>
        <v>0</v>
      </c>
      <c r="AR453">
        <f>VLOOKUP($AD453,emission!$A$1:$CV$577,MATCH($C$8,emission!$A$1:$CV$1,0),0)</f>
        <v>0</v>
      </c>
      <c r="AS453" t="e">
        <f>VLOOKUP($AD453,excitation!$A$1:$CV$577,MATCH(C$9,excitation!$A$1:$CV$1,0),0)</f>
        <v>#N/A</v>
      </c>
      <c r="AT453" t="e">
        <f>VLOOKUP($AD453,emission!$A$1:$CV$577,MATCH($C$9,emission!$A$1:$CV$1,0),0)</f>
        <v>#N/A</v>
      </c>
      <c r="AU453">
        <f>VLOOKUP($AD453,excitation!$A$1:$CV$577,MATCH(C$10,excitation!$A$1:$CV$1,0),0)</f>
        <v>0</v>
      </c>
      <c r="AV453">
        <f>VLOOKUP($AD453,emission!$A$1:$CV$577,MATCH($C$10,emission!$A$1:$CV$1,0),0)</f>
        <v>0</v>
      </c>
      <c r="AW453" t="e">
        <f>VLOOKUP($AD453,excitation!$A$1:$CV$577,MATCH(C$11,excitation!$A$1:$CV$1,0),0)</f>
        <v>#N/A</v>
      </c>
      <c r="AX453" t="e">
        <f>VLOOKUP($AD453,emission!$A$1:$CV$577,MATCH($C$11,emission!$A$1:$CV$1,0),0)</f>
        <v>#N/A</v>
      </c>
    </row>
    <row r="454" spans="7:50" x14ac:dyDescent="0.25">
      <c r="G454">
        <v>752</v>
      </c>
      <c r="H454" t="b">
        <f t="shared" si="151"/>
        <v>0</v>
      </c>
      <c r="I454" t="b">
        <f t="shared" si="141"/>
        <v>0</v>
      </c>
      <c r="J454">
        <f t="shared" si="152"/>
        <v>0</v>
      </c>
      <c r="K454">
        <f t="shared" si="142"/>
        <v>0</v>
      </c>
      <c r="L454" t="b">
        <f t="shared" si="153"/>
        <v>0</v>
      </c>
      <c r="M454" t="b">
        <f t="shared" si="143"/>
        <v>0</v>
      </c>
      <c r="N454">
        <f t="shared" si="154"/>
        <v>0</v>
      </c>
      <c r="O454">
        <f t="shared" si="144"/>
        <v>0</v>
      </c>
      <c r="P454">
        <f t="shared" si="155"/>
        <v>0</v>
      </c>
      <c r="Q454">
        <f t="shared" si="145"/>
        <v>0</v>
      </c>
      <c r="R454">
        <f t="shared" si="156"/>
        <v>0</v>
      </c>
      <c r="S454">
        <f t="shared" si="146"/>
        <v>0</v>
      </c>
      <c r="T454">
        <f t="shared" si="157"/>
        <v>0</v>
      </c>
      <c r="U454">
        <f t="shared" si="147"/>
        <v>0</v>
      </c>
      <c r="V454" t="b">
        <f t="shared" si="158"/>
        <v>0</v>
      </c>
      <c r="W454" t="b">
        <f t="shared" si="148"/>
        <v>0</v>
      </c>
      <c r="X454">
        <f t="shared" si="159"/>
        <v>0</v>
      </c>
      <c r="Y454">
        <f t="shared" si="149"/>
        <v>0</v>
      </c>
      <c r="Z454" t="b">
        <f t="shared" si="160"/>
        <v>0</v>
      </c>
      <c r="AA454" t="b">
        <f t="shared" si="150"/>
        <v>0</v>
      </c>
      <c r="AB454">
        <v>0</v>
      </c>
      <c r="AD454" s="1">
        <v>752</v>
      </c>
      <c r="AE454" t="e">
        <f>VLOOKUP($AD454,excitation!$A$1:$CV$577,MATCH(C$2,excitation!$A$1:$CV$1,0),0)</f>
        <v>#N/A</v>
      </c>
      <c r="AF454" t="e">
        <f>VLOOKUP($AD454,emission!$A$1:$CV$577,MATCH($C$2,emission!$A$1:$CV$1,0),0)</f>
        <v>#N/A</v>
      </c>
      <c r="AG454">
        <f>VLOOKUP($AD454,excitation!$A$1:$CV$577,MATCH(C$3,excitation!$A$1:$CV$1,0),0)</f>
        <v>0</v>
      </c>
      <c r="AH454">
        <f>VLOOKUP($AD454,emission!$A$1:$CV$577,MATCH($C$3,emission!$A$1:$CV$1,0),0)</f>
        <v>0</v>
      </c>
      <c r="AI454" t="e">
        <f>VLOOKUP($AD454,excitation!$A$1:$CV$577,MATCH(C$4,excitation!$A$1:$CV$1,0),0)</f>
        <v>#N/A</v>
      </c>
      <c r="AJ454" t="e">
        <f>VLOOKUP($AD454,emission!$A$1:$CV$577,MATCH($C$4,emission!$A$1:$CV$1,0),0)</f>
        <v>#N/A</v>
      </c>
      <c r="AK454">
        <f>VLOOKUP($AD454,excitation!$A$1:$CV$577,MATCH(C$5,excitation!$A$1:$CV$1,0),0)</f>
        <v>0</v>
      </c>
      <c r="AL454">
        <f>VLOOKUP($AD454,emission!$A$1:$CV$577,MATCH($C$5,emission!$A$1:$CV$1,0),0)</f>
        <v>0</v>
      </c>
      <c r="AM454">
        <f>VLOOKUP($AD454,excitation!$A$1:$CV$577,MATCH(C$6,excitation!$A$1:$CV$1,0),0)</f>
        <v>0</v>
      </c>
      <c r="AN454">
        <f>VLOOKUP($AD454,emission!$A$1:$CV$577,MATCH($C$6,emission!$A$1:$CV$1,0),0)</f>
        <v>0</v>
      </c>
      <c r="AO454">
        <f>VLOOKUP($AD454,excitation!$A$1:$CV$577,MATCH(C$7,excitation!$A$1:$CV$1,0),0)</f>
        <v>0</v>
      </c>
      <c r="AP454">
        <f>VLOOKUP($AD454,emission!$A$1:$CV$577,MATCH($C$7,emission!$A$1:$CV$1,0),0)</f>
        <v>0</v>
      </c>
      <c r="AQ454">
        <f>VLOOKUP($AD454,excitation!$A$1:$CV$577,MATCH(C$8,excitation!$A$1:$CV$1,0),0)</f>
        <v>0</v>
      </c>
      <c r="AR454">
        <f>VLOOKUP($AD454,emission!$A$1:$CV$577,MATCH($C$8,emission!$A$1:$CV$1,0),0)</f>
        <v>0</v>
      </c>
      <c r="AS454" t="e">
        <f>VLOOKUP($AD454,excitation!$A$1:$CV$577,MATCH(C$9,excitation!$A$1:$CV$1,0),0)</f>
        <v>#N/A</v>
      </c>
      <c r="AT454" t="e">
        <f>VLOOKUP($AD454,emission!$A$1:$CV$577,MATCH($C$9,emission!$A$1:$CV$1,0),0)</f>
        <v>#N/A</v>
      </c>
      <c r="AU454">
        <f>VLOOKUP($AD454,excitation!$A$1:$CV$577,MATCH(C$10,excitation!$A$1:$CV$1,0),0)</f>
        <v>0</v>
      </c>
      <c r="AV454">
        <f>VLOOKUP($AD454,emission!$A$1:$CV$577,MATCH($C$10,emission!$A$1:$CV$1,0),0)</f>
        <v>0</v>
      </c>
      <c r="AW454" t="e">
        <f>VLOOKUP($AD454,excitation!$A$1:$CV$577,MATCH(C$11,excitation!$A$1:$CV$1,0),0)</f>
        <v>#N/A</v>
      </c>
      <c r="AX454" t="e">
        <f>VLOOKUP($AD454,emission!$A$1:$CV$577,MATCH($C$11,emission!$A$1:$CV$1,0),0)</f>
        <v>#N/A</v>
      </c>
    </row>
    <row r="455" spans="7:50" x14ac:dyDescent="0.25">
      <c r="G455">
        <v>753</v>
      </c>
      <c r="H455" t="b">
        <f t="shared" si="151"/>
        <v>0</v>
      </c>
      <c r="I455" t="b">
        <f t="shared" si="141"/>
        <v>0</v>
      </c>
      <c r="J455">
        <f t="shared" si="152"/>
        <v>0</v>
      </c>
      <c r="K455">
        <f t="shared" si="142"/>
        <v>0</v>
      </c>
      <c r="L455" t="b">
        <f t="shared" si="153"/>
        <v>0</v>
      </c>
      <c r="M455" t="b">
        <f t="shared" si="143"/>
        <v>0</v>
      </c>
      <c r="N455">
        <f t="shared" si="154"/>
        <v>0</v>
      </c>
      <c r="O455">
        <f t="shared" si="144"/>
        <v>0</v>
      </c>
      <c r="P455">
        <f t="shared" si="155"/>
        <v>0</v>
      </c>
      <c r="Q455">
        <f t="shared" si="145"/>
        <v>0</v>
      </c>
      <c r="R455">
        <f t="shared" si="156"/>
        <v>0</v>
      </c>
      <c r="S455">
        <f t="shared" si="146"/>
        <v>0</v>
      </c>
      <c r="T455">
        <f t="shared" si="157"/>
        <v>0</v>
      </c>
      <c r="U455">
        <f t="shared" si="147"/>
        <v>0</v>
      </c>
      <c r="V455" t="b">
        <f t="shared" si="158"/>
        <v>0</v>
      </c>
      <c r="W455" t="b">
        <f t="shared" si="148"/>
        <v>0</v>
      </c>
      <c r="X455">
        <f t="shared" si="159"/>
        <v>0</v>
      </c>
      <c r="Y455">
        <f t="shared" si="149"/>
        <v>0</v>
      </c>
      <c r="Z455" t="b">
        <f t="shared" si="160"/>
        <v>0</v>
      </c>
      <c r="AA455" t="b">
        <f t="shared" si="150"/>
        <v>0</v>
      </c>
      <c r="AB455">
        <v>0</v>
      </c>
      <c r="AD455" s="1">
        <v>753</v>
      </c>
      <c r="AE455" t="e">
        <f>VLOOKUP($AD455,excitation!$A$1:$CV$577,MATCH(C$2,excitation!$A$1:$CV$1,0),0)</f>
        <v>#N/A</v>
      </c>
      <c r="AF455" t="e">
        <f>VLOOKUP($AD455,emission!$A$1:$CV$577,MATCH($C$2,emission!$A$1:$CV$1,0),0)</f>
        <v>#N/A</v>
      </c>
      <c r="AG455">
        <f>VLOOKUP($AD455,excitation!$A$1:$CV$577,MATCH(C$3,excitation!$A$1:$CV$1,0),0)</f>
        <v>0</v>
      </c>
      <c r="AH455">
        <f>VLOOKUP($AD455,emission!$A$1:$CV$577,MATCH($C$3,emission!$A$1:$CV$1,0),0)</f>
        <v>0</v>
      </c>
      <c r="AI455" t="e">
        <f>VLOOKUP($AD455,excitation!$A$1:$CV$577,MATCH(C$4,excitation!$A$1:$CV$1,0),0)</f>
        <v>#N/A</v>
      </c>
      <c r="AJ455" t="e">
        <f>VLOOKUP($AD455,emission!$A$1:$CV$577,MATCH($C$4,emission!$A$1:$CV$1,0),0)</f>
        <v>#N/A</v>
      </c>
      <c r="AK455">
        <f>VLOOKUP($AD455,excitation!$A$1:$CV$577,MATCH(C$5,excitation!$A$1:$CV$1,0),0)</f>
        <v>0</v>
      </c>
      <c r="AL455">
        <f>VLOOKUP($AD455,emission!$A$1:$CV$577,MATCH($C$5,emission!$A$1:$CV$1,0),0)</f>
        <v>0</v>
      </c>
      <c r="AM455">
        <f>VLOOKUP($AD455,excitation!$A$1:$CV$577,MATCH(C$6,excitation!$A$1:$CV$1,0),0)</f>
        <v>0</v>
      </c>
      <c r="AN455">
        <f>VLOOKUP($AD455,emission!$A$1:$CV$577,MATCH($C$6,emission!$A$1:$CV$1,0),0)</f>
        <v>0</v>
      </c>
      <c r="AO455">
        <f>VLOOKUP($AD455,excitation!$A$1:$CV$577,MATCH(C$7,excitation!$A$1:$CV$1,0),0)</f>
        <v>0</v>
      </c>
      <c r="AP455">
        <f>VLOOKUP($AD455,emission!$A$1:$CV$577,MATCH($C$7,emission!$A$1:$CV$1,0),0)</f>
        <v>0</v>
      </c>
      <c r="AQ455">
        <f>VLOOKUP($AD455,excitation!$A$1:$CV$577,MATCH(C$8,excitation!$A$1:$CV$1,0),0)</f>
        <v>0</v>
      </c>
      <c r="AR455">
        <f>VLOOKUP($AD455,emission!$A$1:$CV$577,MATCH($C$8,emission!$A$1:$CV$1,0),0)</f>
        <v>0</v>
      </c>
      <c r="AS455" t="e">
        <f>VLOOKUP($AD455,excitation!$A$1:$CV$577,MATCH(C$9,excitation!$A$1:$CV$1,0),0)</f>
        <v>#N/A</v>
      </c>
      <c r="AT455" t="e">
        <f>VLOOKUP($AD455,emission!$A$1:$CV$577,MATCH($C$9,emission!$A$1:$CV$1,0),0)</f>
        <v>#N/A</v>
      </c>
      <c r="AU455">
        <f>VLOOKUP($AD455,excitation!$A$1:$CV$577,MATCH(C$10,excitation!$A$1:$CV$1,0),0)</f>
        <v>0</v>
      </c>
      <c r="AV455">
        <f>VLOOKUP($AD455,emission!$A$1:$CV$577,MATCH($C$10,emission!$A$1:$CV$1,0),0)</f>
        <v>0</v>
      </c>
      <c r="AW455" t="e">
        <f>VLOOKUP($AD455,excitation!$A$1:$CV$577,MATCH(C$11,excitation!$A$1:$CV$1,0),0)</f>
        <v>#N/A</v>
      </c>
      <c r="AX455" t="e">
        <f>VLOOKUP($AD455,emission!$A$1:$CV$577,MATCH($C$11,emission!$A$1:$CV$1,0),0)</f>
        <v>#N/A</v>
      </c>
    </row>
    <row r="456" spans="7:50" x14ac:dyDescent="0.25">
      <c r="G456">
        <v>754</v>
      </c>
      <c r="H456" t="b">
        <f t="shared" si="151"/>
        <v>0</v>
      </c>
      <c r="I456" t="b">
        <f t="shared" si="141"/>
        <v>0</v>
      </c>
      <c r="J456">
        <f t="shared" si="152"/>
        <v>0</v>
      </c>
      <c r="K456">
        <f t="shared" si="142"/>
        <v>0</v>
      </c>
      <c r="L456" t="b">
        <f t="shared" si="153"/>
        <v>0</v>
      </c>
      <c r="M456" t="b">
        <f t="shared" si="143"/>
        <v>0</v>
      </c>
      <c r="N456">
        <f t="shared" si="154"/>
        <v>0</v>
      </c>
      <c r="O456">
        <f t="shared" si="144"/>
        <v>0</v>
      </c>
      <c r="P456">
        <f t="shared" si="155"/>
        <v>0</v>
      </c>
      <c r="Q456">
        <f t="shared" si="145"/>
        <v>0</v>
      </c>
      <c r="R456">
        <f t="shared" si="156"/>
        <v>0</v>
      </c>
      <c r="S456">
        <f t="shared" si="146"/>
        <v>0</v>
      </c>
      <c r="T456">
        <f t="shared" si="157"/>
        <v>0</v>
      </c>
      <c r="U456">
        <f t="shared" si="147"/>
        <v>0</v>
      </c>
      <c r="V456" t="b">
        <f t="shared" si="158"/>
        <v>0</v>
      </c>
      <c r="W456" t="b">
        <f t="shared" si="148"/>
        <v>0</v>
      </c>
      <c r="X456">
        <f t="shared" si="159"/>
        <v>0</v>
      </c>
      <c r="Y456">
        <f t="shared" si="149"/>
        <v>0</v>
      </c>
      <c r="Z456" t="b">
        <f t="shared" si="160"/>
        <v>0</v>
      </c>
      <c r="AA456" t="b">
        <f t="shared" si="150"/>
        <v>0</v>
      </c>
      <c r="AB456">
        <v>0</v>
      </c>
      <c r="AD456" s="1">
        <v>754</v>
      </c>
      <c r="AE456" t="e">
        <f>VLOOKUP($AD456,excitation!$A$1:$CV$577,MATCH(C$2,excitation!$A$1:$CV$1,0),0)</f>
        <v>#N/A</v>
      </c>
      <c r="AF456" t="e">
        <f>VLOOKUP($AD456,emission!$A$1:$CV$577,MATCH($C$2,emission!$A$1:$CV$1,0),0)</f>
        <v>#N/A</v>
      </c>
      <c r="AG456">
        <f>VLOOKUP($AD456,excitation!$A$1:$CV$577,MATCH(C$3,excitation!$A$1:$CV$1,0),0)</f>
        <v>0</v>
      </c>
      <c r="AH456">
        <f>VLOOKUP($AD456,emission!$A$1:$CV$577,MATCH($C$3,emission!$A$1:$CV$1,0),0)</f>
        <v>0</v>
      </c>
      <c r="AI456" t="e">
        <f>VLOOKUP($AD456,excitation!$A$1:$CV$577,MATCH(C$4,excitation!$A$1:$CV$1,0),0)</f>
        <v>#N/A</v>
      </c>
      <c r="AJ456" t="e">
        <f>VLOOKUP($AD456,emission!$A$1:$CV$577,MATCH($C$4,emission!$A$1:$CV$1,0),0)</f>
        <v>#N/A</v>
      </c>
      <c r="AK456">
        <f>VLOOKUP($AD456,excitation!$A$1:$CV$577,MATCH(C$5,excitation!$A$1:$CV$1,0),0)</f>
        <v>0</v>
      </c>
      <c r="AL456">
        <f>VLOOKUP($AD456,emission!$A$1:$CV$577,MATCH($C$5,emission!$A$1:$CV$1,0),0)</f>
        <v>0</v>
      </c>
      <c r="AM456">
        <f>VLOOKUP($AD456,excitation!$A$1:$CV$577,MATCH(C$6,excitation!$A$1:$CV$1,0),0)</f>
        <v>0</v>
      </c>
      <c r="AN456">
        <f>VLOOKUP($AD456,emission!$A$1:$CV$577,MATCH($C$6,emission!$A$1:$CV$1,0),0)</f>
        <v>0</v>
      </c>
      <c r="AO456">
        <f>VLOOKUP($AD456,excitation!$A$1:$CV$577,MATCH(C$7,excitation!$A$1:$CV$1,0),0)</f>
        <v>0</v>
      </c>
      <c r="AP456">
        <f>VLOOKUP($AD456,emission!$A$1:$CV$577,MATCH($C$7,emission!$A$1:$CV$1,0),0)</f>
        <v>0</v>
      </c>
      <c r="AQ456">
        <f>VLOOKUP($AD456,excitation!$A$1:$CV$577,MATCH(C$8,excitation!$A$1:$CV$1,0),0)</f>
        <v>0</v>
      </c>
      <c r="AR456">
        <f>VLOOKUP($AD456,emission!$A$1:$CV$577,MATCH($C$8,emission!$A$1:$CV$1,0),0)</f>
        <v>0</v>
      </c>
      <c r="AS456" t="e">
        <f>VLOOKUP($AD456,excitation!$A$1:$CV$577,MATCH(C$9,excitation!$A$1:$CV$1,0),0)</f>
        <v>#N/A</v>
      </c>
      <c r="AT456" t="e">
        <f>VLOOKUP($AD456,emission!$A$1:$CV$577,MATCH($C$9,emission!$A$1:$CV$1,0),0)</f>
        <v>#N/A</v>
      </c>
      <c r="AU456">
        <f>VLOOKUP($AD456,excitation!$A$1:$CV$577,MATCH(C$10,excitation!$A$1:$CV$1,0),0)</f>
        <v>0</v>
      </c>
      <c r="AV456">
        <f>VLOOKUP($AD456,emission!$A$1:$CV$577,MATCH($C$10,emission!$A$1:$CV$1,0),0)</f>
        <v>0</v>
      </c>
      <c r="AW456" t="e">
        <f>VLOOKUP($AD456,excitation!$A$1:$CV$577,MATCH(C$11,excitation!$A$1:$CV$1,0),0)</f>
        <v>#N/A</v>
      </c>
      <c r="AX456" t="e">
        <f>VLOOKUP($AD456,emission!$A$1:$CV$577,MATCH($C$11,emission!$A$1:$CV$1,0),0)</f>
        <v>#N/A</v>
      </c>
    </row>
    <row r="457" spans="7:50" x14ac:dyDescent="0.25">
      <c r="G457">
        <v>755</v>
      </c>
      <c r="H457" t="b">
        <f t="shared" si="151"/>
        <v>0</v>
      </c>
      <c r="I457" t="b">
        <f t="shared" si="141"/>
        <v>0</v>
      </c>
      <c r="J457">
        <f t="shared" si="152"/>
        <v>0</v>
      </c>
      <c r="K457">
        <f t="shared" si="142"/>
        <v>0</v>
      </c>
      <c r="L457" t="b">
        <f t="shared" si="153"/>
        <v>0</v>
      </c>
      <c r="M457" t="b">
        <f t="shared" si="143"/>
        <v>0</v>
      </c>
      <c r="N457">
        <f t="shared" si="154"/>
        <v>0</v>
      </c>
      <c r="O457">
        <f t="shared" si="144"/>
        <v>0</v>
      </c>
      <c r="P457">
        <f t="shared" si="155"/>
        <v>0</v>
      </c>
      <c r="Q457">
        <f t="shared" si="145"/>
        <v>0</v>
      </c>
      <c r="R457">
        <f t="shared" si="156"/>
        <v>0</v>
      </c>
      <c r="S457">
        <f t="shared" si="146"/>
        <v>0</v>
      </c>
      <c r="T457">
        <f t="shared" si="157"/>
        <v>0</v>
      </c>
      <c r="U457">
        <f t="shared" si="147"/>
        <v>0</v>
      </c>
      <c r="V457" t="b">
        <f t="shared" si="158"/>
        <v>0</v>
      </c>
      <c r="W457" t="b">
        <f t="shared" si="148"/>
        <v>0</v>
      </c>
      <c r="X457">
        <f t="shared" si="159"/>
        <v>0</v>
      </c>
      <c r="Y457">
        <f t="shared" si="149"/>
        <v>0</v>
      </c>
      <c r="Z457" t="b">
        <f t="shared" si="160"/>
        <v>0</v>
      </c>
      <c r="AA457" t="b">
        <f t="shared" si="150"/>
        <v>0</v>
      </c>
      <c r="AB457">
        <v>0</v>
      </c>
      <c r="AD457" s="1">
        <v>755</v>
      </c>
      <c r="AE457" t="e">
        <f>VLOOKUP($AD457,excitation!$A$1:$CV$577,MATCH(C$2,excitation!$A$1:$CV$1,0),0)</f>
        <v>#N/A</v>
      </c>
      <c r="AF457" t="e">
        <f>VLOOKUP($AD457,emission!$A$1:$CV$577,MATCH($C$2,emission!$A$1:$CV$1,0),0)</f>
        <v>#N/A</v>
      </c>
      <c r="AG457">
        <f>VLOOKUP($AD457,excitation!$A$1:$CV$577,MATCH(C$3,excitation!$A$1:$CV$1,0),0)</f>
        <v>0</v>
      </c>
      <c r="AH457">
        <f>VLOOKUP($AD457,emission!$A$1:$CV$577,MATCH($C$3,emission!$A$1:$CV$1,0),0)</f>
        <v>0</v>
      </c>
      <c r="AI457" t="e">
        <f>VLOOKUP($AD457,excitation!$A$1:$CV$577,MATCH(C$4,excitation!$A$1:$CV$1,0),0)</f>
        <v>#N/A</v>
      </c>
      <c r="AJ457" t="e">
        <f>VLOOKUP($AD457,emission!$A$1:$CV$577,MATCH($C$4,emission!$A$1:$CV$1,0),0)</f>
        <v>#N/A</v>
      </c>
      <c r="AK457">
        <f>VLOOKUP($AD457,excitation!$A$1:$CV$577,MATCH(C$5,excitation!$A$1:$CV$1,0),0)</f>
        <v>0</v>
      </c>
      <c r="AL457">
        <f>VLOOKUP($AD457,emission!$A$1:$CV$577,MATCH($C$5,emission!$A$1:$CV$1,0),0)</f>
        <v>0</v>
      </c>
      <c r="AM457">
        <f>VLOOKUP($AD457,excitation!$A$1:$CV$577,MATCH(C$6,excitation!$A$1:$CV$1,0),0)</f>
        <v>0</v>
      </c>
      <c r="AN457">
        <f>VLOOKUP($AD457,emission!$A$1:$CV$577,MATCH($C$6,emission!$A$1:$CV$1,0),0)</f>
        <v>0</v>
      </c>
      <c r="AO457">
        <f>VLOOKUP($AD457,excitation!$A$1:$CV$577,MATCH(C$7,excitation!$A$1:$CV$1,0),0)</f>
        <v>0</v>
      </c>
      <c r="AP457">
        <f>VLOOKUP($AD457,emission!$A$1:$CV$577,MATCH($C$7,emission!$A$1:$CV$1,0),0)</f>
        <v>0</v>
      </c>
      <c r="AQ457">
        <f>VLOOKUP($AD457,excitation!$A$1:$CV$577,MATCH(C$8,excitation!$A$1:$CV$1,0),0)</f>
        <v>0</v>
      </c>
      <c r="AR457">
        <f>VLOOKUP($AD457,emission!$A$1:$CV$577,MATCH($C$8,emission!$A$1:$CV$1,0),0)</f>
        <v>0</v>
      </c>
      <c r="AS457" t="e">
        <f>VLOOKUP($AD457,excitation!$A$1:$CV$577,MATCH(C$9,excitation!$A$1:$CV$1,0),0)</f>
        <v>#N/A</v>
      </c>
      <c r="AT457" t="e">
        <f>VLOOKUP($AD457,emission!$A$1:$CV$577,MATCH($C$9,emission!$A$1:$CV$1,0),0)</f>
        <v>#N/A</v>
      </c>
      <c r="AU457">
        <f>VLOOKUP($AD457,excitation!$A$1:$CV$577,MATCH(C$10,excitation!$A$1:$CV$1,0),0)</f>
        <v>0</v>
      </c>
      <c r="AV457">
        <f>VLOOKUP($AD457,emission!$A$1:$CV$577,MATCH($C$10,emission!$A$1:$CV$1,0),0)</f>
        <v>0</v>
      </c>
      <c r="AW457" t="e">
        <f>VLOOKUP($AD457,excitation!$A$1:$CV$577,MATCH(C$11,excitation!$A$1:$CV$1,0),0)</f>
        <v>#N/A</v>
      </c>
      <c r="AX457" t="e">
        <f>VLOOKUP($AD457,emission!$A$1:$CV$577,MATCH($C$11,emission!$A$1:$CV$1,0),0)</f>
        <v>#N/A</v>
      </c>
    </row>
    <row r="458" spans="7:50" x14ac:dyDescent="0.25">
      <c r="G458">
        <v>756</v>
      </c>
      <c r="H458" t="b">
        <f t="shared" si="151"/>
        <v>0</v>
      </c>
      <c r="I458" t="b">
        <f t="shared" si="141"/>
        <v>0</v>
      </c>
      <c r="J458">
        <f t="shared" si="152"/>
        <v>0</v>
      </c>
      <c r="K458">
        <f t="shared" si="142"/>
        <v>0</v>
      </c>
      <c r="L458" t="b">
        <f t="shared" si="153"/>
        <v>0</v>
      </c>
      <c r="M458" t="b">
        <f t="shared" si="143"/>
        <v>0</v>
      </c>
      <c r="N458">
        <f t="shared" si="154"/>
        <v>0</v>
      </c>
      <c r="O458">
        <f t="shared" si="144"/>
        <v>0</v>
      </c>
      <c r="P458">
        <f t="shared" si="155"/>
        <v>0</v>
      </c>
      <c r="Q458">
        <f t="shared" si="145"/>
        <v>0</v>
      </c>
      <c r="R458">
        <f t="shared" si="156"/>
        <v>0</v>
      </c>
      <c r="S458">
        <f t="shared" si="146"/>
        <v>0</v>
      </c>
      <c r="T458">
        <f t="shared" si="157"/>
        <v>0</v>
      </c>
      <c r="U458">
        <f t="shared" si="147"/>
        <v>0</v>
      </c>
      <c r="V458" t="b">
        <f t="shared" si="158"/>
        <v>0</v>
      </c>
      <c r="W458" t="b">
        <f t="shared" si="148"/>
        <v>0</v>
      </c>
      <c r="X458">
        <f t="shared" si="159"/>
        <v>0</v>
      </c>
      <c r="Y458">
        <f t="shared" si="149"/>
        <v>0</v>
      </c>
      <c r="Z458" t="b">
        <f t="shared" si="160"/>
        <v>0</v>
      </c>
      <c r="AA458" t="b">
        <f t="shared" si="150"/>
        <v>0</v>
      </c>
      <c r="AB458">
        <v>0</v>
      </c>
      <c r="AD458" s="1">
        <v>756</v>
      </c>
      <c r="AE458" t="e">
        <f>VLOOKUP($AD458,excitation!$A$1:$CV$577,MATCH(C$2,excitation!$A$1:$CV$1,0),0)</f>
        <v>#N/A</v>
      </c>
      <c r="AF458" t="e">
        <f>VLOOKUP($AD458,emission!$A$1:$CV$577,MATCH($C$2,emission!$A$1:$CV$1,0),0)</f>
        <v>#N/A</v>
      </c>
      <c r="AG458">
        <f>VLOOKUP($AD458,excitation!$A$1:$CV$577,MATCH(C$3,excitation!$A$1:$CV$1,0),0)</f>
        <v>0</v>
      </c>
      <c r="AH458">
        <f>VLOOKUP($AD458,emission!$A$1:$CV$577,MATCH($C$3,emission!$A$1:$CV$1,0),0)</f>
        <v>0</v>
      </c>
      <c r="AI458" t="e">
        <f>VLOOKUP($AD458,excitation!$A$1:$CV$577,MATCH(C$4,excitation!$A$1:$CV$1,0),0)</f>
        <v>#N/A</v>
      </c>
      <c r="AJ458" t="e">
        <f>VLOOKUP($AD458,emission!$A$1:$CV$577,MATCH($C$4,emission!$A$1:$CV$1,0),0)</f>
        <v>#N/A</v>
      </c>
      <c r="AK458">
        <f>VLOOKUP($AD458,excitation!$A$1:$CV$577,MATCH(C$5,excitation!$A$1:$CV$1,0),0)</f>
        <v>0</v>
      </c>
      <c r="AL458">
        <f>VLOOKUP($AD458,emission!$A$1:$CV$577,MATCH($C$5,emission!$A$1:$CV$1,0),0)</f>
        <v>0</v>
      </c>
      <c r="AM458">
        <f>VLOOKUP($AD458,excitation!$A$1:$CV$577,MATCH(C$6,excitation!$A$1:$CV$1,0),0)</f>
        <v>0</v>
      </c>
      <c r="AN458">
        <f>VLOOKUP($AD458,emission!$A$1:$CV$577,MATCH($C$6,emission!$A$1:$CV$1,0),0)</f>
        <v>0</v>
      </c>
      <c r="AO458">
        <f>VLOOKUP($AD458,excitation!$A$1:$CV$577,MATCH(C$7,excitation!$A$1:$CV$1,0),0)</f>
        <v>0</v>
      </c>
      <c r="AP458">
        <f>VLOOKUP($AD458,emission!$A$1:$CV$577,MATCH($C$7,emission!$A$1:$CV$1,0),0)</f>
        <v>0</v>
      </c>
      <c r="AQ458">
        <f>VLOOKUP($AD458,excitation!$A$1:$CV$577,MATCH(C$8,excitation!$A$1:$CV$1,0),0)</f>
        <v>0</v>
      </c>
      <c r="AR458">
        <f>VLOOKUP($AD458,emission!$A$1:$CV$577,MATCH($C$8,emission!$A$1:$CV$1,0),0)</f>
        <v>0</v>
      </c>
      <c r="AS458" t="e">
        <f>VLOOKUP($AD458,excitation!$A$1:$CV$577,MATCH(C$9,excitation!$A$1:$CV$1,0),0)</f>
        <v>#N/A</v>
      </c>
      <c r="AT458" t="e">
        <f>VLOOKUP($AD458,emission!$A$1:$CV$577,MATCH($C$9,emission!$A$1:$CV$1,0),0)</f>
        <v>#N/A</v>
      </c>
      <c r="AU458">
        <f>VLOOKUP($AD458,excitation!$A$1:$CV$577,MATCH(C$10,excitation!$A$1:$CV$1,0),0)</f>
        <v>0</v>
      </c>
      <c r="AV458">
        <f>VLOOKUP($AD458,emission!$A$1:$CV$577,MATCH($C$10,emission!$A$1:$CV$1,0),0)</f>
        <v>0</v>
      </c>
      <c r="AW458" t="e">
        <f>VLOOKUP($AD458,excitation!$A$1:$CV$577,MATCH(C$11,excitation!$A$1:$CV$1,0),0)</f>
        <v>#N/A</v>
      </c>
      <c r="AX458" t="e">
        <f>VLOOKUP($AD458,emission!$A$1:$CV$577,MATCH($C$11,emission!$A$1:$CV$1,0),0)</f>
        <v>#N/A</v>
      </c>
    </row>
    <row r="459" spans="7:50" x14ac:dyDescent="0.25">
      <c r="G459">
        <v>757</v>
      </c>
      <c r="H459" t="b">
        <f t="shared" si="151"/>
        <v>0</v>
      </c>
      <c r="I459" t="b">
        <f t="shared" si="141"/>
        <v>0</v>
      </c>
      <c r="J459">
        <f t="shared" si="152"/>
        <v>0</v>
      </c>
      <c r="K459">
        <f t="shared" si="142"/>
        <v>0</v>
      </c>
      <c r="L459" t="b">
        <f t="shared" si="153"/>
        <v>0</v>
      </c>
      <c r="M459" t="b">
        <f t="shared" si="143"/>
        <v>0</v>
      </c>
      <c r="N459">
        <f t="shared" si="154"/>
        <v>0</v>
      </c>
      <c r="O459">
        <f t="shared" si="144"/>
        <v>0</v>
      </c>
      <c r="P459">
        <f t="shared" si="155"/>
        <v>0</v>
      </c>
      <c r="Q459">
        <f t="shared" si="145"/>
        <v>0</v>
      </c>
      <c r="R459">
        <f t="shared" si="156"/>
        <v>0</v>
      </c>
      <c r="S459">
        <f t="shared" si="146"/>
        <v>0</v>
      </c>
      <c r="T459">
        <f t="shared" si="157"/>
        <v>0</v>
      </c>
      <c r="U459">
        <f t="shared" si="147"/>
        <v>0</v>
      </c>
      <c r="V459" t="b">
        <f t="shared" si="158"/>
        <v>0</v>
      </c>
      <c r="W459" t="b">
        <f t="shared" si="148"/>
        <v>0</v>
      </c>
      <c r="X459">
        <f t="shared" si="159"/>
        <v>0</v>
      </c>
      <c r="Y459">
        <f t="shared" si="149"/>
        <v>0</v>
      </c>
      <c r="Z459" t="b">
        <f t="shared" si="160"/>
        <v>0</v>
      </c>
      <c r="AA459" t="b">
        <f t="shared" si="150"/>
        <v>0</v>
      </c>
      <c r="AB459">
        <v>0</v>
      </c>
      <c r="AD459" s="1">
        <v>757</v>
      </c>
      <c r="AE459" t="e">
        <f>VLOOKUP($AD459,excitation!$A$1:$CV$577,MATCH(C$2,excitation!$A$1:$CV$1,0),0)</f>
        <v>#N/A</v>
      </c>
      <c r="AF459" t="e">
        <f>VLOOKUP($AD459,emission!$A$1:$CV$577,MATCH($C$2,emission!$A$1:$CV$1,0),0)</f>
        <v>#N/A</v>
      </c>
      <c r="AG459">
        <f>VLOOKUP($AD459,excitation!$A$1:$CV$577,MATCH(C$3,excitation!$A$1:$CV$1,0),0)</f>
        <v>0</v>
      </c>
      <c r="AH459">
        <f>VLOOKUP($AD459,emission!$A$1:$CV$577,MATCH($C$3,emission!$A$1:$CV$1,0),0)</f>
        <v>0</v>
      </c>
      <c r="AI459" t="e">
        <f>VLOOKUP($AD459,excitation!$A$1:$CV$577,MATCH(C$4,excitation!$A$1:$CV$1,0),0)</f>
        <v>#N/A</v>
      </c>
      <c r="AJ459" t="e">
        <f>VLOOKUP($AD459,emission!$A$1:$CV$577,MATCH($C$4,emission!$A$1:$CV$1,0),0)</f>
        <v>#N/A</v>
      </c>
      <c r="AK459">
        <f>VLOOKUP($AD459,excitation!$A$1:$CV$577,MATCH(C$5,excitation!$A$1:$CV$1,0),0)</f>
        <v>0</v>
      </c>
      <c r="AL459">
        <f>VLOOKUP($AD459,emission!$A$1:$CV$577,MATCH($C$5,emission!$A$1:$CV$1,0),0)</f>
        <v>0</v>
      </c>
      <c r="AM459">
        <f>VLOOKUP($AD459,excitation!$A$1:$CV$577,MATCH(C$6,excitation!$A$1:$CV$1,0),0)</f>
        <v>0</v>
      </c>
      <c r="AN459">
        <f>VLOOKUP($AD459,emission!$A$1:$CV$577,MATCH($C$6,emission!$A$1:$CV$1,0),0)</f>
        <v>0</v>
      </c>
      <c r="AO459">
        <f>VLOOKUP($AD459,excitation!$A$1:$CV$577,MATCH(C$7,excitation!$A$1:$CV$1,0),0)</f>
        <v>0</v>
      </c>
      <c r="AP459">
        <f>VLOOKUP($AD459,emission!$A$1:$CV$577,MATCH($C$7,emission!$A$1:$CV$1,0),0)</f>
        <v>0</v>
      </c>
      <c r="AQ459">
        <f>VLOOKUP($AD459,excitation!$A$1:$CV$577,MATCH(C$8,excitation!$A$1:$CV$1,0),0)</f>
        <v>0</v>
      </c>
      <c r="AR459">
        <f>VLOOKUP($AD459,emission!$A$1:$CV$577,MATCH($C$8,emission!$A$1:$CV$1,0),0)</f>
        <v>0</v>
      </c>
      <c r="AS459" t="e">
        <f>VLOOKUP($AD459,excitation!$A$1:$CV$577,MATCH(C$9,excitation!$A$1:$CV$1,0),0)</f>
        <v>#N/A</v>
      </c>
      <c r="AT459" t="e">
        <f>VLOOKUP($AD459,emission!$A$1:$CV$577,MATCH($C$9,emission!$A$1:$CV$1,0),0)</f>
        <v>#N/A</v>
      </c>
      <c r="AU459">
        <f>VLOOKUP($AD459,excitation!$A$1:$CV$577,MATCH(C$10,excitation!$A$1:$CV$1,0),0)</f>
        <v>0</v>
      </c>
      <c r="AV459">
        <f>VLOOKUP($AD459,emission!$A$1:$CV$577,MATCH($C$10,emission!$A$1:$CV$1,0),0)</f>
        <v>0</v>
      </c>
      <c r="AW459" t="e">
        <f>VLOOKUP($AD459,excitation!$A$1:$CV$577,MATCH(C$11,excitation!$A$1:$CV$1,0),0)</f>
        <v>#N/A</v>
      </c>
      <c r="AX459" t="e">
        <f>VLOOKUP($AD459,emission!$A$1:$CV$577,MATCH($C$11,emission!$A$1:$CV$1,0),0)</f>
        <v>#N/A</v>
      </c>
    </row>
    <row r="460" spans="7:50" x14ac:dyDescent="0.25">
      <c r="G460">
        <v>758</v>
      </c>
      <c r="H460" t="b">
        <f t="shared" si="151"/>
        <v>0</v>
      </c>
      <c r="I460" t="b">
        <f t="shared" si="141"/>
        <v>0</v>
      </c>
      <c r="J460">
        <f t="shared" si="152"/>
        <v>0</v>
      </c>
      <c r="K460">
        <f t="shared" si="142"/>
        <v>0</v>
      </c>
      <c r="L460" t="b">
        <f t="shared" si="153"/>
        <v>0</v>
      </c>
      <c r="M460" t="b">
        <f t="shared" si="143"/>
        <v>0</v>
      </c>
      <c r="N460">
        <f t="shared" si="154"/>
        <v>0</v>
      </c>
      <c r="O460">
        <f t="shared" si="144"/>
        <v>0</v>
      </c>
      <c r="P460">
        <f t="shared" si="155"/>
        <v>0</v>
      </c>
      <c r="Q460">
        <f t="shared" si="145"/>
        <v>0</v>
      </c>
      <c r="R460">
        <f t="shared" si="156"/>
        <v>0</v>
      </c>
      <c r="S460">
        <f t="shared" si="146"/>
        <v>0</v>
      </c>
      <c r="T460">
        <f t="shared" si="157"/>
        <v>0</v>
      </c>
      <c r="U460">
        <f t="shared" si="147"/>
        <v>0</v>
      </c>
      <c r="V460" t="b">
        <f t="shared" si="158"/>
        <v>0</v>
      </c>
      <c r="W460" t="b">
        <f t="shared" si="148"/>
        <v>0</v>
      </c>
      <c r="X460">
        <f t="shared" si="159"/>
        <v>0</v>
      </c>
      <c r="Y460">
        <f t="shared" si="149"/>
        <v>0</v>
      </c>
      <c r="Z460" t="b">
        <f t="shared" si="160"/>
        <v>0</v>
      </c>
      <c r="AA460" t="b">
        <f t="shared" si="150"/>
        <v>0</v>
      </c>
      <c r="AB460">
        <v>0</v>
      </c>
      <c r="AD460" s="1">
        <v>758</v>
      </c>
      <c r="AE460" t="e">
        <f>VLOOKUP($AD460,excitation!$A$1:$CV$577,MATCH(C$2,excitation!$A$1:$CV$1,0),0)</f>
        <v>#N/A</v>
      </c>
      <c r="AF460" t="e">
        <f>VLOOKUP($AD460,emission!$A$1:$CV$577,MATCH($C$2,emission!$A$1:$CV$1,0),0)</f>
        <v>#N/A</v>
      </c>
      <c r="AG460">
        <f>VLOOKUP($AD460,excitation!$A$1:$CV$577,MATCH(C$3,excitation!$A$1:$CV$1,0),0)</f>
        <v>0</v>
      </c>
      <c r="AH460">
        <f>VLOOKUP($AD460,emission!$A$1:$CV$577,MATCH($C$3,emission!$A$1:$CV$1,0),0)</f>
        <v>0</v>
      </c>
      <c r="AI460" t="e">
        <f>VLOOKUP($AD460,excitation!$A$1:$CV$577,MATCH(C$4,excitation!$A$1:$CV$1,0),0)</f>
        <v>#N/A</v>
      </c>
      <c r="AJ460" t="e">
        <f>VLOOKUP($AD460,emission!$A$1:$CV$577,MATCH($C$4,emission!$A$1:$CV$1,0),0)</f>
        <v>#N/A</v>
      </c>
      <c r="AK460">
        <f>VLOOKUP($AD460,excitation!$A$1:$CV$577,MATCH(C$5,excitation!$A$1:$CV$1,0),0)</f>
        <v>0</v>
      </c>
      <c r="AL460">
        <f>VLOOKUP($AD460,emission!$A$1:$CV$577,MATCH($C$5,emission!$A$1:$CV$1,0),0)</f>
        <v>0</v>
      </c>
      <c r="AM460">
        <f>VLOOKUP($AD460,excitation!$A$1:$CV$577,MATCH(C$6,excitation!$A$1:$CV$1,0),0)</f>
        <v>0</v>
      </c>
      <c r="AN460">
        <f>VLOOKUP($AD460,emission!$A$1:$CV$577,MATCH($C$6,emission!$A$1:$CV$1,0),0)</f>
        <v>0</v>
      </c>
      <c r="AO460">
        <f>VLOOKUP($AD460,excitation!$A$1:$CV$577,MATCH(C$7,excitation!$A$1:$CV$1,0),0)</f>
        <v>0</v>
      </c>
      <c r="AP460">
        <f>VLOOKUP($AD460,emission!$A$1:$CV$577,MATCH($C$7,emission!$A$1:$CV$1,0),0)</f>
        <v>0</v>
      </c>
      <c r="AQ460">
        <f>VLOOKUP($AD460,excitation!$A$1:$CV$577,MATCH(C$8,excitation!$A$1:$CV$1,0),0)</f>
        <v>0</v>
      </c>
      <c r="AR460">
        <f>VLOOKUP($AD460,emission!$A$1:$CV$577,MATCH($C$8,emission!$A$1:$CV$1,0),0)</f>
        <v>0</v>
      </c>
      <c r="AS460" t="e">
        <f>VLOOKUP($AD460,excitation!$A$1:$CV$577,MATCH(C$9,excitation!$A$1:$CV$1,0),0)</f>
        <v>#N/A</v>
      </c>
      <c r="AT460" t="e">
        <f>VLOOKUP($AD460,emission!$A$1:$CV$577,MATCH($C$9,emission!$A$1:$CV$1,0),0)</f>
        <v>#N/A</v>
      </c>
      <c r="AU460">
        <f>VLOOKUP($AD460,excitation!$A$1:$CV$577,MATCH(C$10,excitation!$A$1:$CV$1,0),0)</f>
        <v>0</v>
      </c>
      <c r="AV460">
        <f>VLOOKUP($AD460,emission!$A$1:$CV$577,MATCH($C$10,emission!$A$1:$CV$1,0),0)</f>
        <v>0</v>
      </c>
      <c r="AW460" t="e">
        <f>VLOOKUP($AD460,excitation!$A$1:$CV$577,MATCH(C$11,excitation!$A$1:$CV$1,0),0)</f>
        <v>#N/A</v>
      </c>
      <c r="AX460" t="e">
        <f>VLOOKUP($AD460,emission!$A$1:$CV$577,MATCH($C$11,emission!$A$1:$CV$1,0),0)</f>
        <v>#N/A</v>
      </c>
    </row>
    <row r="461" spans="7:50" x14ac:dyDescent="0.25">
      <c r="G461">
        <v>759</v>
      </c>
      <c r="H461" t="b">
        <f t="shared" si="151"/>
        <v>0</v>
      </c>
      <c r="I461" t="b">
        <f t="shared" si="141"/>
        <v>0</v>
      </c>
      <c r="J461">
        <f t="shared" si="152"/>
        <v>0</v>
      </c>
      <c r="K461">
        <f t="shared" si="142"/>
        <v>0</v>
      </c>
      <c r="L461" t="b">
        <f t="shared" si="153"/>
        <v>0</v>
      </c>
      <c r="M461" t="b">
        <f t="shared" si="143"/>
        <v>0</v>
      </c>
      <c r="N461">
        <f t="shared" si="154"/>
        <v>0</v>
      </c>
      <c r="O461">
        <f t="shared" si="144"/>
        <v>0</v>
      </c>
      <c r="P461">
        <f t="shared" si="155"/>
        <v>0</v>
      </c>
      <c r="Q461">
        <f t="shared" si="145"/>
        <v>0</v>
      </c>
      <c r="R461">
        <f t="shared" si="156"/>
        <v>0</v>
      </c>
      <c r="S461">
        <f t="shared" si="146"/>
        <v>0</v>
      </c>
      <c r="T461">
        <f t="shared" si="157"/>
        <v>0</v>
      </c>
      <c r="U461">
        <f t="shared" si="147"/>
        <v>0</v>
      </c>
      <c r="V461" t="b">
        <f t="shared" si="158"/>
        <v>0</v>
      </c>
      <c r="W461" t="b">
        <f t="shared" si="148"/>
        <v>0</v>
      </c>
      <c r="X461">
        <f t="shared" si="159"/>
        <v>0</v>
      </c>
      <c r="Y461">
        <f t="shared" si="149"/>
        <v>0</v>
      </c>
      <c r="Z461" t="b">
        <f t="shared" si="160"/>
        <v>0</v>
      </c>
      <c r="AA461" t="b">
        <f t="shared" si="150"/>
        <v>0</v>
      </c>
      <c r="AB461">
        <v>0</v>
      </c>
      <c r="AD461" s="1">
        <v>759</v>
      </c>
      <c r="AE461" t="e">
        <f>VLOOKUP($AD461,excitation!$A$1:$CV$577,MATCH(C$2,excitation!$A$1:$CV$1,0),0)</f>
        <v>#N/A</v>
      </c>
      <c r="AF461" t="e">
        <f>VLOOKUP($AD461,emission!$A$1:$CV$577,MATCH($C$2,emission!$A$1:$CV$1,0),0)</f>
        <v>#N/A</v>
      </c>
      <c r="AG461">
        <f>VLOOKUP($AD461,excitation!$A$1:$CV$577,MATCH(C$3,excitation!$A$1:$CV$1,0),0)</f>
        <v>0</v>
      </c>
      <c r="AH461">
        <f>VLOOKUP($AD461,emission!$A$1:$CV$577,MATCH($C$3,emission!$A$1:$CV$1,0),0)</f>
        <v>0</v>
      </c>
      <c r="AI461" t="e">
        <f>VLOOKUP($AD461,excitation!$A$1:$CV$577,MATCH(C$4,excitation!$A$1:$CV$1,0),0)</f>
        <v>#N/A</v>
      </c>
      <c r="AJ461" t="e">
        <f>VLOOKUP($AD461,emission!$A$1:$CV$577,MATCH($C$4,emission!$A$1:$CV$1,0),0)</f>
        <v>#N/A</v>
      </c>
      <c r="AK461">
        <f>VLOOKUP($AD461,excitation!$A$1:$CV$577,MATCH(C$5,excitation!$A$1:$CV$1,0),0)</f>
        <v>0</v>
      </c>
      <c r="AL461">
        <f>VLOOKUP($AD461,emission!$A$1:$CV$577,MATCH($C$5,emission!$A$1:$CV$1,0),0)</f>
        <v>0</v>
      </c>
      <c r="AM461">
        <f>VLOOKUP($AD461,excitation!$A$1:$CV$577,MATCH(C$6,excitation!$A$1:$CV$1,0),0)</f>
        <v>0</v>
      </c>
      <c r="AN461">
        <f>VLOOKUP($AD461,emission!$A$1:$CV$577,MATCH($C$6,emission!$A$1:$CV$1,0),0)</f>
        <v>0</v>
      </c>
      <c r="AO461">
        <f>VLOOKUP($AD461,excitation!$A$1:$CV$577,MATCH(C$7,excitation!$A$1:$CV$1,0),0)</f>
        <v>0</v>
      </c>
      <c r="AP461">
        <f>VLOOKUP($AD461,emission!$A$1:$CV$577,MATCH($C$7,emission!$A$1:$CV$1,0),0)</f>
        <v>0</v>
      </c>
      <c r="AQ461">
        <f>VLOOKUP($AD461,excitation!$A$1:$CV$577,MATCH(C$8,excitation!$A$1:$CV$1,0),0)</f>
        <v>0</v>
      </c>
      <c r="AR461">
        <f>VLOOKUP($AD461,emission!$A$1:$CV$577,MATCH($C$8,emission!$A$1:$CV$1,0),0)</f>
        <v>0</v>
      </c>
      <c r="AS461" t="e">
        <f>VLOOKUP($AD461,excitation!$A$1:$CV$577,MATCH(C$9,excitation!$A$1:$CV$1,0),0)</f>
        <v>#N/A</v>
      </c>
      <c r="AT461" t="e">
        <f>VLOOKUP($AD461,emission!$A$1:$CV$577,MATCH($C$9,emission!$A$1:$CV$1,0),0)</f>
        <v>#N/A</v>
      </c>
      <c r="AU461">
        <f>VLOOKUP($AD461,excitation!$A$1:$CV$577,MATCH(C$10,excitation!$A$1:$CV$1,0),0)</f>
        <v>0</v>
      </c>
      <c r="AV461">
        <f>VLOOKUP($AD461,emission!$A$1:$CV$577,MATCH($C$10,emission!$A$1:$CV$1,0),0)</f>
        <v>0</v>
      </c>
      <c r="AW461" t="e">
        <f>VLOOKUP($AD461,excitation!$A$1:$CV$577,MATCH(C$11,excitation!$A$1:$CV$1,0),0)</f>
        <v>#N/A</v>
      </c>
      <c r="AX461" t="e">
        <f>VLOOKUP($AD461,emission!$A$1:$CV$577,MATCH($C$11,emission!$A$1:$CV$1,0),0)</f>
        <v>#N/A</v>
      </c>
    </row>
    <row r="462" spans="7:50" x14ac:dyDescent="0.25">
      <c r="G462">
        <v>760</v>
      </c>
      <c r="H462" t="b">
        <f t="shared" si="151"/>
        <v>0</v>
      </c>
      <c r="I462" t="b">
        <f t="shared" si="141"/>
        <v>0</v>
      </c>
      <c r="J462">
        <f t="shared" si="152"/>
        <v>0</v>
      </c>
      <c r="K462">
        <f t="shared" si="142"/>
        <v>0</v>
      </c>
      <c r="L462" t="b">
        <f t="shared" si="153"/>
        <v>0</v>
      </c>
      <c r="M462" t="b">
        <f t="shared" si="143"/>
        <v>0</v>
      </c>
      <c r="N462">
        <f t="shared" si="154"/>
        <v>0</v>
      </c>
      <c r="O462">
        <f t="shared" si="144"/>
        <v>0</v>
      </c>
      <c r="P462">
        <f t="shared" si="155"/>
        <v>0</v>
      </c>
      <c r="Q462">
        <f t="shared" si="145"/>
        <v>0</v>
      </c>
      <c r="R462">
        <f t="shared" si="156"/>
        <v>0</v>
      </c>
      <c r="S462">
        <f t="shared" si="146"/>
        <v>0</v>
      </c>
      <c r="T462">
        <f t="shared" si="157"/>
        <v>0</v>
      </c>
      <c r="U462">
        <f t="shared" si="147"/>
        <v>0</v>
      </c>
      <c r="V462" t="b">
        <f t="shared" si="158"/>
        <v>0</v>
      </c>
      <c r="W462" t="b">
        <f t="shared" si="148"/>
        <v>0</v>
      </c>
      <c r="X462">
        <f t="shared" si="159"/>
        <v>0</v>
      </c>
      <c r="Y462">
        <f t="shared" si="149"/>
        <v>0</v>
      </c>
      <c r="Z462" t="b">
        <f t="shared" si="160"/>
        <v>0</v>
      </c>
      <c r="AA462" t="b">
        <f t="shared" si="150"/>
        <v>0</v>
      </c>
      <c r="AB462">
        <v>0</v>
      </c>
      <c r="AD462" s="1">
        <v>760</v>
      </c>
      <c r="AE462" t="e">
        <f>VLOOKUP($AD462,excitation!$A$1:$CV$577,MATCH(C$2,excitation!$A$1:$CV$1,0),0)</f>
        <v>#N/A</v>
      </c>
      <c r="AF462" t="e">
        <f>VLOOKUP($AD462,emission!$A$1:$CV$577,MATCH($C$2,emission!$A$1:$CV$1,0),0)</f>
        <v>#N/A</v>
      </c>
      <c r="AG462">
        <f>VLOOKUP($AD462,excitation!$A$1:$CV$577,MATCH(C$3,excitation!$A$1:$CV$1,0),0)</f>
        <v>0</v>
      </c>
      <c r="AH462">
        <f>VLOOKUP($AD462,emission!$A$1:$CV$577,MATCH($C$3,emission!$A$1:$CV$1,0),0)</f>
        <v>0</v>
      </c>
      <c r="AI462" t="e">
        <f>VLOOKUP($AD462,excitation!$A$1:$CV$577,MATCH(C$4,excitation!$A$1:$CV$1,0),0)</f>
        <v>#N/A</v>
      </c>
      <c r="AJ462" t="e">
        <f>VLOOKUP($AD462,emission!$A$1:$CV$577,MATCH($C$4,emission!$A$1:$CV$1,0),0)</f>
        <v>#N/A</v>
      </c>
      <c r="AK462">
        <f>VLOOKUP($AD462,excitation!$A$1:$CV$577,MATCH(C$5,excitation!$A$1:$CV$1,0),0)</f>
        <v>0</v>
      </c>
      <c r="AL462">
        <f>VLOOKUP($AD462,emission!$A$1:$CV$577,MATCH($C$5,emission!$A$1:$CV$1,0),0)</f>
        <v>0</v>
      </c>
      <c r="AM462">
        <f>VLOOKUP($AD462,excitation!$A$1:$CV$577,MATCH(C$6,excitation!$A$1:$CV$1,0),0)</f>
        <v>0</v>
      </c>
      <c r="AN462">
        <f>VLOOKUP($AD462,emission!$A$1:$CV$577,MATCH($C$6,emission!$A$1:$CV$1,0),0)</f>
        <v>0</v>
      </c>
      <c r="AO462">
        <f>VLOOKUP($AD462,excitation!$A$1:$CV$577,MATCH(C$7,excitation!$A$1:$CV$1,0),0)</f>
        <v>0</v>
      </c>
      <c r="AP462">
        <f>VLOOKUP($AD462,emission!$A$1:$CV$577,MATCH($C$7,emission!$A$1:$CV$1,0),0)</f>
        <v>0</v>
      </c>
      <c r="AQ462">
        <f>VLOOKUP($AD462,excitation!$A$1:$CV$577,MATCH(C$8,excitation!$A$1:$CV$1,0),0)</f>
        <v>0</v>
      </c>
      <c r="AR462">
        <f>VLOOKUP($AD462,emission!$A$1:$CV$577,MATCH($C$8,emission!$A$1:$CV$1,0),0)</f>
        <v>0</v>
      </c>
      <c r="AS462" t="e">
        <f>VLOOKUP($AD462,excitation!$A$1:$CV$577,MATCH(C$9,excitation!$A$1:$CV$1,0),0)</f>
        <v>#N/A</v>
      </c>
      <c r="AT462" t="e">
        <f>VLOOKUP($AD462,emission!$A$1:$CV$577,MATCH($C$9,emission!$A$1:$CV$1,0),0)</f>
        <v>#N/A</v>
      </c>
      <c r="AU462">
        <f>VLOOKUP($AD462,excitation!$A$1:$CV$577,MATCH(C$10,excitation!$A$1:$CV$1,0),0)</f>
        <v>0</v>
      </c>
      <c r="AV462">
        <f>VLOOKUP($AD462,emission!$A$1:$CV$577,MATCH($C$10,emission!$A$1:$CV$1,0),0)</f>
        <v>0</v>
      </c>
      <c r="AW462" t="e">
        <f>VLOOKUP($AD462,excitation!$A$1:$CV$577,MATCH(C$11,excitation!$A$1:$CV$1,0),0)</f>
        <v>#N/A</v>
      </c>
      <c r="AX462" t="e">
        <f>VLOOKUP($AD462,emission!$A$1:$CV$577,MATCH($C$11,emission!$A$1:$CV$1,0),0)</f>
        <v>#N/A</v>
      </c>
    </row>
    <row r="463" spans="7:50" x14ac:dyDescent="0.25">
      <c r="G463">
        <v>761</v>
      </c>
      <c r="H463" t="b">
        <f t="shared" si="151"/>
        <v>0</v>
      </c>
      <c r="I463" t="b">
        <f t="shared" si="141"/>
        <v>0</v>
      </c>
      <c r="J463">
        <f t="shared" si="152"/>
        <v>0</v>
      </c>
      <c r="K463">
        <f t="shared" si="142"/>
        <v>0</v>
      </c>
      <c r="L463" t="b">
        <f t="shared" si="153"/>
        <v>0</v>
      </c>
      <c r="M463" t="b">
        <f t="shared" si="143"/>
        <v>0</v>
      </c>
      <c r="N463">
        <f t="shared" si="154"/>
        <v>0</v>
      </c>
      <c r="O463">
        <f t="shared" si="144"/>
        <v>0</v>
      </c>
      <c r="P463">
        <f t="shared" si="155"/>
        <v>0</v>
      </c>
      <c r="Q463">
        <f t="shared" si="145"/>
        <v>0</v>
      </c>
      <c r="R463">
        <f t="shared" si="156"/>
        <v>0</v>
      </c>
      <c r="S463">
        <f t="shared" si="146"/>
        <v>0</v>
      </c>
      <c r="T463">
        <f t="shared" si="157"/>
        <v>0</v>
      </c>
      <c r="U463">
        <f t="shared" si="147"/>
        <v>0</v>
      </c>
      <c r="V463" t="b">
        <f t="shared" si="158"/>
        <v>0</v>
      </c>
      <c r="W463" t="b">
        <f t="shared" si="148"/>
        <v>0</v>
      </c>
      <c r="X463">
        <f t="shared" si="159"/>
        <v>0</v>
      </c>
      <c r="Y463">
        <f t="shared" si="149"/>
        <v>0</v>
      </c>
      <c r="Z463" t="b">
        <f t="shared" si="160"/>
        <v>0</v>
      </c>
      <c r="AA463" t="b">
        <f t="shared" si="150"/>
        <v>0</v>
      </c>
      <c r="AB463">
        <v>0</v>
      </c>
      <c r="AD463" s="1">
        <v>761</v>
      </c>
      <c r="AE463" t="e">
        <f>VLOOKUP($AD463,excitation!$A$1:$CV$577,MATCH(C$2,excitation!$A$1:$CV$1,0),0)</f>
        <v>#N/A</v>
      </c>
      <c r="AF463" t="e">
        <f>VLOOKUP($AD463,emission!$A$1:$CV$577,MATCH($C$2,emission!$A$1:$CV$1,0),0)</f>
        <v>#N/A</v>
      </c>
      <c r="AG463">
        <f>VLOOKUP($AD463,excitation!$A$1:$CV$577,MATCH(C$3,excitation!$A$1:$CV$1,0),0)</f>
        <v>0</v>
      </c>
      <c r="AH463">
        <f>VLOOKUP($AD463,emission!$A$1:$CV$577,MATCH($C$3,emission!$A$1:$CV$1,0),0)</f>
        <v>0</v>
      </c>
      <c r="AI463" t="e">
        <f>VLOOKUP($AD463,excitation!$A$1:$CV$577,MATCH(C$4,excitation!$A$1:$CV$1,0),0)</f>
        <v>#N/A</v>
      </c>
      <c r="AJ463" t="e">
        <f>VLOOKUP($AD463,emission!$A$1:$CV$577,MATCH($C$4,emission!$A$1:$CV$1,0),0)</f>
        <v>#N/A</v>
      </c>
      <c r="AK463">
        <f>VLOOKUP($AD463,excitation!$A$1:$CV$577,MATCH(C$5,excitation!$A$1:$CV$1,0),0)</f>
        <v>0</v>
      </c>
      <c r="AL463">
        <f>VLOOKUP($AD463,emission!$A$1:$CV$577,MATCH($C$5,emission!$A$1:$CV$1,0),0)</f>
        <v>0</v>
      </c>
      <c r="AM463">
        <f>VLOOKUP($AD463,excitation!$A$1:$CV$577,MATCH(C$6,excitation!$A$1:$CV$1,0),0)</f>
        <v>0</v>
      </c>
      <c r="AN463">
        <f>VLOOKUP($AD463,emission!$A$1:$CV$577,MATCH($C$6,emission!$A$1:$CV$1,0),0)</f>
        <v>0</v>
      </c>
      <c r="AO463">
        <f>VLOOKUP($AD463,excitation!$A$1:$CV$577,MATCH(C$7,excitation!$A$1:$CV$1,0),0)</f>
        <v>0</v>
      </c>
      <c r="AP463">
        <f>VLOOKUP($AD463,emission!$A$1:$CV$577,MATCH($C$7,emission!$A$1:$CV$1,0),0)</f>
        <v>0</v>
      </c>
      <c r="AQ463">
        <f>VLOOKUP($AD463,excitation!$A$1:$CV$577,MATCH(C$8,excitation!$A$1:$CV$1,0),0)</f>
        <v>0</v>
      </c>
      <c r="AR463">
        <f>VLOOKUP($AD463,emission!$A$1:$CV$577,MATCH($C$8,emission!$A$1:$CV$1,0),0)</f>
        <v>0</v>
      </c>
      <c r="AS463" t="e">
        <f>VLOOKUP($AD463,excitation!$A$1:$CV$577,MATCH(C$9,excitation!$A$1:$CV$1,0),0)</f>
        <v>#N/A</v>
      </c>
      <c r="AT463" t="e">
        <f>VLOOKUP($AD463,emission!$A$1:$CV$577,MATCH($C$9,emission!$A$1:$CV$1,0),0)</f>
        <v>#N/A</v>
      </c>
      <c r="AU463">
        <f>VLOOKUP($AD463,excitation!$A$1:$CV$577,MATCH(C$10,excitation!$A$1:$CV$1,0),0)</f>
        <v>0</v>
      </c>
      <c r="AV463">
        <f>VLOOKUP($AD463,emission!$A$1:$CV$577,MATCH($C$10,emission!$A$1:$CV$1,0),0)</f>
        <v>0</v>
      </c>
      <c r="AW463" t="e">
        <f>VLOOKUP($AD463,excitation!$A$1:$CV$577,MATCH(C$11,excitation!$A$1:$CV$1,0),0)</f>
        <v>#N/A</v>
      </c>
      <c r="AX463" t="e">
        <f>VLOOKUP($AD463,emission!$A$1:$CV$577,MATCH($C$11,emission!$A$1:$CV$1,0),0)</f>
        <v>#N/A</v>
      </c>
    </row>
    <row r="464" spans="7:50" x14ac:dyDescent="0.25">
      <c r="G464">
        <v>762</v>
      </c>
      <c r="H464" t="b">
        <f t="shared" si="151"/>
        <v>0</v>
      </c>
      <c r="I464" t="b">
        <f t="shared" si="141"/>
        <v>0</v>
      </c>
      <c r="J464">
        <f t="shared" si="152"/>
        <v>0</v>
      </c>
      <c r="K464">
        <f t="shared" si="142"/>
        <v>0</v>
      </c>
      <c r="L464" t="b">
        <f t="shared" si="153"/>
        <v>0</v>
      </c>
      <c r="M464" t="b">
        <f t="shared" si="143"/>
        <v>0</v>
      </c>
      <c r="N464">
        <f t="shared" si="154"/>
        <v>0</v>
      </c>
      <c r="O464">
        <f t="shared" si="144"/>
        <v>0</v>
      </c>
      <c r="P464">
        <f t="shared" si="155"/>
        <v>0</v>
      </c>
      <c r="Q464">
        <f t="shared" si="145"/>
        <v>0</v>
      </c>
      <c r="R464">
        <f t="shared" si="156"/>
        <v>0</v>
      </c>
      <c r="S464">
        <f t="shared" si="146"/>
        <v>0</v>
      </c>
      <c r="T464">
        <f t="shared" si="157"/>
        <v>0</v>
      </c>
      <c r="U464">
        <f t="shared" si="147"/>
        <v>0</v>
      </c>
      <c r="V464" t="b">
        <f t="shared" si="158"/>
        <v>0</v>
      </c>
      <c r="W464" t="b">
        <f t="shared" si="148"/>
        <v>0</v>
      </c>
      <c r="X464">
        <f t="shared" si="159"/>
        <v>0</v>
      </c>
      <c r="Y464">
        <f t="shared" si="149"/>
        <v>0</v>
      </c>
      <c r="Z464" t="b">
        <f t="shared" si="160"/>
        <v>0</v>
      </c>
      <c r="AA464" t="b">
        <f t="shared" si="150"/>
        <v>0</v>
      </c>
      <c r="AB464">
        <v>0</v>
      </c>
      <c r="AD464" s="1">
        <v>762</v>
      </c>
      <c r="AE464" t="e">
        <f>VLOOKUP($AD464,excitation!$A$1:$CV$577,MATCH(C$2,excitation!$A$1:$CV$1,0),0)</f>
        <v>#N/A</v>
      </c>
      <c r="AF464" t="e">
        <f>VLOOKUP($AD464,emission!$A$1:$CV$577,MATCH($C$2,emission!$A$1:$CV$1,0),0)</f>
        <v>#N/A</v>
      </c>
      <c r="AG464">
        <f>VLOOKUP($AD464,excitation!$A$1:$CV$577,MATCH(C$3,excitation!$A$1:$CV$1,0),0)</f>
        <v>0</v>
      </c>
      <c r="AH464">
        <f>VLOOKUP($AD464,emission!$A$1:$CV$577,MATCH($C$3,emission!$A$1:$CV$1,0),0)</f>
        <v>0</v>
      </c>
      <c r="AI464" t="e">
        <f>VLOOKUP($AD464,excitation!$A$1:$CV$577,MATCH(C$4,excitation!$A$1:$CV$1,0),0)</f>
        <v>#N/A</v>
      </c>
      <c r="AJ464" t="e">
        <f>VLOOKUP($AD464,emission!$A$1:$CV$577,MATCH($C$4,emission!$A$1:$CV$1,0),0)</f>
        <v>#N/A</v>
      </c>
      <c r="AK464">
        <f>VLOOKUP($AD464,excitation!$A$1:$CV$577,MATCH(C$5,excitation!$A$1:$CV$1,0),0)</f>
        <v>0</v>
      </c>
      <c r="AL464">
        <f>VLOOKUP($AD464,emission!$A$1:$CV$577,MATCH($C$5,emission!$A$1:$CV$1,0),0)</f>
        <v>0</v>
      </c>
      <c r="AM464">
        <f>VLOOKUP($AD464,excitation!$A$1:$CV$577,MATCH(C$6,excitation!$A$1:$CV$1,0),0)</f>
        <v>0</v>
      </c>
      <c r="AN464">
        <f>VLOOKUP($AD464,emission!$A$1:$CV$577,MATCH($C$6,emission!$A$1:$CV$1,0),0)</f>
        <v>0</v>
      </c>
      <c r="AO464">
        <f>VLOOKUP($AD464,excitation!$A$1:$CV$577,MATCH(C$7,excitation!$A$1:$CV$1,0),0)</f>
        <v>0</v>
      </c>
      <c r="AP464">
        <f>VLOOKUP($AD464,emission!$A$1:$CV$577,MATCH($C$7,emission!$A$1:$CV$1,0),0)</f>
        <v>0</v>
      </c>
      <c r="AQ464">
        <f>VLOOKUP($AD464,excitation!$A$1:$CV$577,MATCH(C$8,excitation!$A$1:$CV$1,0),0)</f>
        <v>0</v>
      </c>
      <c r="AR464">
        <f>VLOOKUP($AD464,emission!$A$1:$CV$577,MATCH($C$8,emission!$A$1:$CV$1,0),0)</f>
        <v>0</v>
      </c>
      <c r="AS464" t="e">
        <f>VLOOKUP($AD464,excitation!$A$1:$CV$577,MATCH(C$9,excitation!$A$1:$CV$1,0),0)</f>
        <v>#N/A</v>
      </c>
      <c r="AT464" t="e">
        <f>VLOOKUP($AD464,emission!$A$1:$CV$577,MATCH($C$9,emission!$A$1:$CV$1,0),0)</f>
        <v>#N/A</v>
      </c>
      <c r="AU464">
        <f>VLOOKUP($AD464,excitation!$A$1:$CV$577,MATCH(C$10,excitation!$A$1:$CV$1,0),0)</f>
        <v>0</v>
      </c>
      <c r="AV464">
        <f>VLOOKUP($AD464,emission!$A$1:$CV$577,MATCH($C$10,emission!$A$1:$CV$1,0),0)</f>
        <v>0</v>
      </c>
      <c r="AW464" t="e">
        <f>VLOOKUP($AD464,excitation!$A$1:$CV$577,MATCH(C$11,excitation!$A$1:$CV$1,0),0)</f>
        <v>#N/A</v>
      </c>
      <c r="AX464" t="e">
        <f>VLOOKUP($AD464,emission!$A$1:$CV$577,MATCH($C$11,emission!$A$1:$CV$1,0),0)</f>
        <v>#N/A</v>
      </c>
    </row>
    <row r="465" spans="7:50" x14ac:dyDescent="0.25">
      <c r="G465">
        <v>763</v>
      </c>
      <c r="H465" t="b">
        <f t="shared" si="151"/>
        <v>0</v>
      </c>
      <c r="I465" t="b">
        <f t="shared" si="141"/>
        <v>0</v>
      </c>
      <c r="J465">
        <f t="shared" si="152"/>
        <v>0</v>
      </c>
      <c r="K465">
        <f t="shared" si="142"/>
        <v>0</v>
      </c>
      <c r="L465" t="b">
        <f t="shared" si="153"/>
        <v>0</v>
      </c>
      <c r="M465" t="b">
        <f t="shared" si="143"/>
        <v>0</v>
      </c>
      <c r="N465">
        <f t="shared" si="154"/>
        <v>0</v>
      </c>
      <c r="O465">
        <f t="shared" si="144"/>
        <v>0</v>
      </c>
      <c r="P465">
        <f t="shared" si="155"/>
        <v>0</v>
      </c>
      <c r="Q465">
        <f t="shared" si="145"/>
        <v>0</v>
      </c>
      <c r="R465">
        <f t="shared" si="156"/>
        <v>0</v>
      </c>
      <c r="S465">
        <f t="shared" si="146"/>
        <v>0</v>
      </c>
      <c r="T465">
        <f t="shared" si="157"/>
        <v>0</v>
      </c>
      <c r="U465">
        <f t="shared" si="147"/>
        <v>0</v>
      </c>
      <c r="V465" t="b">
        <f t="shared" si="158"/>
        <v>0</v>
      </c>
      <c r="W465" t="b">
        <f t="shared" si="148"/>
        <v>0</v>
      </c>
      <c r="X465">
        <f t="shared" si="159"/>
        <v>0</v>
      </c>
      <c r="Y465">
        <f t="shared" si="149"/>
        <v>0</v>
      </c>
      <c r="Z465" t="b">
        <f t="shared" si="160"/>
        <v>0</v>
      </c>
      <c r="AA465" t="b">
        <f t="shared" si="150"/>
        <v>0</v>
      </c>
      <c r="AB465">
        <v>0</v>
      </c>
      <c r="AD465" s="1">
        <v>763</v>
      </c>
      <c r="AE465" t="e">
        <f>VLOOKUP($AD465,excitation!$A$1:$CV$577,MATCH(C$2,excitation!$A$1:$CV$1,0),0)</f>
        <v>#N/A</v>
      </c>
      <c r="AF465" t="e">
        <f>VLOOKUP($AD465,emission!$A$1:$CV$577,MATCH($C$2,emission!$A$1:$CV$1,0),0)</f>
        <v>#N/A</v>
      </c>
      <c r="AG465">
        <f>VLOOKUP($AD465,excitation!$A$1:$CV$577,MATCH(C$3,excitation!$A$1:$CV$1,0),0)</f>
        <v>0</v>
      </c>
      <c r="AH465">
        <f>VLOOKUP($AD465,emission!$A$1:$CV$577,MATCH($C$3,emission!$A$1:$CV$1,0),0)</f>
        <v>0</v>
      </c>
      <c r="AI465" t="e">
        <f>VLOOKUP($AD465,excitation!$A$1:$CV$577,MATCH(C$4,excitation!$A$1:$CV$1,0),0)</f>
        <v>#N/A</v>
      </c>
      <c r="AJ465" t="e">
        <f>VLOOKUP($AD465,emission!$A$1:$CV$577,MATCH($C$4,emission!$A$1:$CV$1,0),0)</f>
        <v>#N/A</v>
      </c>
      <c r="AK465">
        <f>VLOOKUP($AD465,excitation!$A$1:$CV$577,MATCH(C$5,excitation!$A$1:$CV$1,0),0)</f>
        <v>0</v>
      </c>
      <c r="AL465">
        <f>VLOOKUP($AD465,emission!$A$1:$CV$577,MATCH($C$5,emission!$A$1:$CV$1,0),0)</f>
        <v>0</v>
      </c>
      <c r="AM465">
        <f>VLOOKUP($AD465,excitation!$A$1:$CV$577,MATCH(C$6,excitation!$A$1:$CV$1,0),0)</f>
        <v>0</v>
      </c>
      <c r="AN465">
        <f>VLOOKUP($AD465,emission!$A$1:$CV$577,MATCH($C$6,emission!$A$1:$CV$1,0),0)</f>
        <v>0</v>
      </c>
      <c r="AO465">
        <f>VLOOKUP($AD465,excitation!$A$1:$CV$577,MATCH(C$7,excitation!$A$1:$CV$1,0),0)</f>
        <v>0</v>
      </c>
      <c r="AP465">
        <f>VLOOKUP($AD465,emission!$A$1:$CV$577,MATCH($C$7,emission!$A$1:$CV$1,0),0)</f>
        <v>0</v>
      </c>
      <c r="AQ465">
        <f>VLOOKUP($AD465,excitation!$A$1:$CV$577,MATCH(C$8,excitation!$A$1:$CV$1,0),0)</f>
        <v>0</v>
      </c>
      <c r="AR465">
        <f>VLOOKUP($AD465,emission!$A$1:$CV$577,MATCH($C$8,emission!$A$1:$CV$1,0),0)</f>
        <v>0</v>
      </c>
      <c r="AS465" t="e">
        <f>VLOOKUP($AD465,excitation!$A$1:$CV$577,MATCH(C$9,excitation!$A$1:$CV$1,0),0)</f>
        <v>#N/A</v>
      </c>
      <c r="AT465" t="e">
        <f>VLOOKUP($AD465,emission!$A$1:$CV$577,MATCH($C$9,emission!$A$1:$CV$1,0),0)</f>
        <v>#N/A</v>
      </c>
      <c r="AU465">
        <f>VLOOKUP($AD465,excitation!$A$1:$CV$577,MATCH(C$10,excitation!$A$1:$CV$1,0),0)</f>
        <v>0</v>
      </c>
      <c r="AV465">
        <f>VLOOKUP($AD465,emission!$A$1:$CV$577,MATCH($C$10,emission!$A$1:$CV$1,0),0)</f>
        <v>0</v>
      </c>
      <c r="AW465" t="e">
        <f>VLOOKUP($AD465,excitation!$A$1:$CV$577,MATCH(C$11,excitation!$A$1:$CV$1,0),0)</f>
        <v>#N/A</v>
      </c>
      <c r="AX465" t="e">
        <f>VLOOKUP($AD465,emission!$A$1:$CV$577,MATCH($C$11,emission!$A$1:$CV$1,0),0)</f>
        <v>#N/A</v>
      </c>
    </row>
    <row r="466" spans="7:50" x14ac:dyDescent="0.25">
      <c r="G466">
        <v>764</v>
      </c>
      <c r="H466" t="b">
        <f t="shared" si="151"/>
        <v>0</v>
      </c>
      <c r="I466" t="b">
        <f t="shared" si="141"/>
        <v>0</v>
      </c>
      <c r="J466">
        <f t="shared" si="152"/>
        <v>0</v>
      </c>
      <c r="K466">
        <f t="shared" si="142"/>
        <v>0</v>
      </c>
      <c r="L466" t="b">
        <f t="shared" si="153"/>
        <v>0</v>
      </c>
      <c r="M466" t="b">
        <f t="shared" si="143"/>
        <v>0</v>
      </c>
      <c r="N466">
        <f t="shared" si="154"/>
        <v>0</v>
      </c>
      <c r="O466">
        <f t="shared" si="144"/>
        <v>0</v>
      </c>
      <c r="P466">
        <f t="shared" si="155"/>
        <v>0</v>
      </c>
      <c r="Q466">
        <f t="shared" si="145"/>
        <v>0</v>
      </c>
      <c r="R466">
        <f t="shared" si="156"/>
        <v>0</v>
      </c>
      <c r="S466">
        <f t="shared" si="146"/>
        <v>0</v>
      </c>
      <c r="T466">
        <f t="shared" si="157"/>
        <v>0</v>
      </c>
      <c r="U466">
        <f t="shared" si="147"/>
        <v>0</v>
      </c>
      <c r="V466" t="b">
        <f t="shared" si="158"/>
        <v>0</v>
      </c>
      <c r="W466" t="b">
        <f t="shared" si="148"/>
        <v>0</v>
      </c>
      <c r="X466">
        <f t="shared" si="159"/>
        <v>0</v>
      </c>
      <c r="Y466">
        <f t="shared" si="149"/>
        <v>0</v>
      </c>
      <c r="Z466" t="b">
        <f t="shared" si="160"/>
        <v>0</v>
      </c>
      <c r="AA466" t="b">
        <f t="shared" si="150"/>
        <v>0</v>
      </c>
      <c r="AB466">
        <v>0</v>
      </c>
      <c r="AD466" s="1">
        <v>764</v>
      </c>
      <c r="AE466" t="e">
        <f>VLOOKUP($AD466,excitation!$A$1:$CV$577,MATCH(C$2,excitation!$A$1:$CV$1,0),0)</f>
        <v>#N/A</v>
      </c>
      <c r="AF466" t="e">
        <f>VLOOKUP($AD466,emission!$A$1:$CV$577,MATCH($C$2,emission!$A$1:$CV$1,0),0)</f>
        <v>#N/A</v>
      </c>
      <c r="AG466">
        <f>VLOOKUP($AD466,excitation!$A$1:$CV$577,MATCH(C$3,excitation!$A$1:$CV$1,0),0)</f>
        <v>0</v>
      </c>
      <c r="AH466">
        <f>VLOOKUP($AD466,emission!$A$1:$CV$577,MATCH($C$3,emission!$A$1:$CV$1,0),0)</f>
        <v>0</v>
      </c>
      <c r="AI466" t="e">
        <f>VLOOKUP($AD466,excitation!$A$1:$CV$577,MATCH(C$4,excitation!$A$1:$CV$1,0),0)</f>
        <v>#N/A</v>
      </c>
      <c r="AJ466" t="e">
        <f>VLOOKUP($AD466,emission!$A$1:$CV$577,MATCH($C$4,emission!$A$1:$CV$1,0),0)</f>
        <v>#N/A</v>
      </c>
      <c r="AK466">
        <f>VLOOKUP($AD466,excitation!$A$1:$CV$577,MATCH(C$5,excitation!$A$1:$CV$1,0),0)</f>
        <v>0</v>
      </c>
      <c r="AL466">
        <f>VLOOKUP($AD466,emission!$A$1:$CV$577,MATCH($C$5,emission!$A$1:$CV$1,0),0)</f>
        <v>0</v>
      </c>
      <c r="AM466">
        <f>VLOOKUP($AD466,excitation!$A$1:$CV$577,MATCH(C$6,excitation!$A$1:$CV$1,0),0)</f>
        <v>0</v>
      </c>
      <c r="AN466">
        <f>VLOOKUP($AD466,emission!$A$1:$CV$577,MATCH($C$6,emission!$A$1:$CV$1,0),0)</f>
        <v>0</v>
      </c>
      <c r="AO466">
        <f>VLOOKUP($AD466,excitation!$A$1:$CV$577,MATCH(C$7,excitation!$A$1:$CV$1,0),0)</f>
        <v>0</v>
      </c>
      <c r="AP466">
        <f>VLOOKUP($AD466,emission!$A$1:$CV$577,MATCH($C$7,emission!$A$1:$CV$1,0),0)</f>
        <v>0</v>
      </c>
      <c r="AQ466">
        <f>VLOOKUP($AD466,excitation!$A$1:$CV$577,MATCH(C$8,excitation!$A$1:$CV$1,0),0)</f>
        <v>0</v>
      </c>
      <c r="AR466">
        <f>VLOOKUP($AD466,emission!$A$1:$CV$577,MATCH($C$8,emission!$A$1:$CV$1,0),0)</f>
        <v>0</v>
      </c>
      <c r="AS466" t="e">
        <f>VLOOKUP($AD466,excitation!$A$1:$CV$577,MATCH(C$9,excitation!$A$1:$CV$1,0),0)</f>
        <v>#N/A</v>
      </c>
      <c r="AT466" t="e">
        <f>VLOOKUP($AD466,emission!$A$1:$CV$577,MATCH($C$9,emission!$A$1:$CV$1,0),0)</f>
        <v>#N/A</v>
      </c>
      <c r="AU466">
        <f>VLOOKUP($AD466,excitation!$A$1:$CV$577,MATCH(C$10,excitation!$A$1:$CV$1,0),0)</f>
        <v>0</v>
      </c>
      <c r="AV466">
        <f>VLOOKUP($AD466,emission!$A$1:$CV$577,MATCH($C$10,emission!$A$1:$CV$1,0),0)</f>
        <v>0</v>
      </c>
      <c r="AW466" t="e">
        <f>VLOOKUP($AD466,excitation!$A$1:$CV$577,MATCH(C$11,excitation!$A$1:$CV$1,0),0)</f>
        <v>#N/A</v>
      </c>
      <c r="AX466" t="e">
        <f>VLOOKUP($AD466,emission!$A$1:$CV$577,MATCH($C$11,emission!$A$1:$CV$1,0),0)</f>
        <v>#N/A</v>
      </c>
    </row>
    <row r="467" spans="7:50" x14ac:dyDescent="0.25">
      <c r="G467">
        <v>765</v>
      </c>
      <c r="H467" t="b">
        <f t="shared" si="151"/>
        <v>0</v>
      </c>
      <c r="I467" t="b">
        <f t="shared" si="141"/>
        <v>0</v>
      </c>
      <c r="J467">
        <f t="shared" si="152"/>
        <v>0</v>
      </c>
      <c r="K467">
        <f t="shared" si="142"/>
        <v>0</v>
      </c>
      <c r="L467" t="b">
        <f t="shared" si="153"/>
        <v>0</v>
      </c>
      <c r="M467" t="b">
        <f t="shared" si="143"/>
        <v>0</v>
      </c>
      <c r="N467">
        <f t="shared" si="154"/>
        <v>0</v>
      </c>
      <c r="O467">
        <f t="shared" si="144"/>
        <v>0</v>
      </c>
      <c r="P467">
        <f t="shared" si="155"/>
        <v>0</v>
      </c>
      <c r="Q467">
        <f t="shared" si="145"/>
        <v>0</v>
      </c>
      <c r="R467">
        <f t="shared" si="156"/>
        <v>0</v>
      </c>
      <c r="S467">
        <f t="shared" si="146"/>
        <v>0</v>
      </c>
      <c r="T467">
        <f t="shared" si="157"/>
        <v>0</v>
      </c>
      <c r="U467">
        <f t="shared" si="147"/>
        <v>0</v>
      </c>
      <c r="V467" t="b">
        <f t="shared" si="158"/>
        <v>0</v>
      </c>
      <c r="W467" t="b">
        <f t="shared" si="148"/>
        <v>0</v>
      </c>
      <c r="X467">
        <f t="shared" si="159"/>
        <v>0</v>
      </c>
      <c r="Y467">
        <f t="shared" si="149"/>
        <v>0</v>
      </c>
      <c r="Z467" t="b">
        <f t="shared" si="160"/>
        <v>0</v>
      </c>
      <c r="AA467" t="b">
        <f t="shared" si="150"/>
        <v>0</v>
      </c>
      <c r="AB467">
        <v>0</v>
      </c>
      <c r="AD467" s="1">
        <v>765</v>
      </c>
      <c r="AE467" t="e">
        <f>VLOOKUP($AD467,excitation!$A$1:$CV$577,MATCH(C$2,excitation!$A$1:$CV$1,0),0)</f>
        <v>#N/A</v>
      </c>
      <c r="AF467" t="e">
        <f>VLOOKUP($AD467,emission!$A$1:$CV$577,MATCH($C$2,emission!$A$1:$CV$1,0),0)</f>
        <v>#N/A</v>
      </c>
      <c r="AG467">
        <f>VLOOKUP($AD467,excitation!$A$1:$CV$577,MATCH(C$3,excitation!$A$1:$CV$1,0),0)</f>
        <v>0</v>
      </c>
      <c r="AH467">
        <f>VLOOKUP($AD467,emission!$A$1:$CV$577,MATCH($C$3,emission!$A$1:$CV$1,0),0)</f>
        <v>0</v>
      </c>
      <c r="AI467" t="e">
        <f>VLOOKUP($AD467,excitation!$A$1:$CV$577,MATCH(C$4,excitation!$A$1:$CV$1,0),0)</f>
        <v>#N/A</v>
      </c>
      <c r="AJ467" t="e">
        <f>VLOOKUP($AD467,emission!$A$1:$CV$577,MATCH($C$4,emission!$A$1:$CV$1,0),0)</f>
        <v>#N/A</v>
      </c>
      <c r="AK467">
        <f>VLOOKUP($AD467,excitation!$A$1:$CV$577,MATCH(C$5,excitation!$A$1:$CV$1,0),0)</f>
        <v>0</v>
      </c>
      <c r="AL467">
        <f>VLOOKUP($AD467,emission!$A$1:$CV$577,MATCH($C$5,emission!$A$1:$CV$1,0),0)</f>
        <v>0</v>
      </c>
      <c r="AM467">
        <f>VLOOKUP($AD467,excitation!$A$1:$CV$577,MATCH(C$6,excitation!$A$1:$CV$1,0),0)</f>
        <v>0</v>
      </c>
      <c r="AN467">
        <f>VLOOKUP($AD467,emission!$A$1:$CV$577,MATCH($C$6,emission!$A$1:$CV$1,0),0)</f>
        <v>0</v>
      </c>
      <c r="AO467">
        <f>VLOOKUP($AD467,excitation!$A$1:$CV$577,MATCH(C$7,excitation!$A$1:$CV$1,0),0)</f>
        <v>0</v>
      </c>
      <c r="AP467">
        <f>VLOOKUP($AD467,emission!$A$1:$CV$577,MATCH($C$7,emission!$A$1:$CV$1,0),0)</f>
        <v>0</v>
      </c>
      <c r="AQ467">
        <f>VLOOKUP($AD467,excitation!$A$1:$CV$577,MATCH(C$8,excitation!$A$1:$CV$1,0),0)</f>
        <v>0</v>
      </c>
      <c r="AR467">
        <f>VLOOKUP($AD467,emission!$A$1:$CV$577,MATCH($C$8,emission!$A$1:$CV$1,0),0)</f>
        <v>0</v>
      </c>
      <c r="AS467" t="e">
        <f>VLOOKUP($AD467,excitation!$A$1:$CV$577,MATCH(C$9,excitation!$A$1:$CV$1,0),0)</f>
        <v>#N/A</v>
      </c>
      <c r="AT467" t="e">
        <f>VLOOKUP($AD467,emission!$A$1:$CV$577,MATCH($C$9,emission!$A$1:$CV$1,0),0)</f>
        <v>#N/A</v>
      </c>
      <c r="AU467">
        <f>VLOOKUP($AD467,excitation!$A$1:$CV$577,MATCH(C$10,excitation!$A$1:$CV$1,0),0)</f>
        <v>0</v>
      </c>
      <c r="AV467">
        <f>VLOOKUP($AD467,emission!$A$1:$CV$577,MATCH($C$10,emission!$A$1:$CV$1,0),0)</f>
        <v>0</v>
      </c>
      <c r="AW467" t="e">
        <f>VLOOKUP($AD467,excitation!$A$1:$CV$577,MATCH(C$11,excitation!$A$1:$CV$1,0),0)</f>
        <v>#N/A</v>
      </c>
      <c r="AX467" t="e">
        <f>VLOOKUP($AD467,emission!$A$1:$CV$577,MATCH($C$11,emission!$A$1:$CV$1,0),0)</f>
        <v>#N/A</v>
      </c>
    </row>
    <row r="468" spans="7:50" x14ac:dyDescent="0.25">
      <c r="G468">
        <v>766</v>
      </c>
      <c r="H468" t="b">
        <f t="shared" si="151"/>
        <v>0</v>
      </c>
      <c r="I468" t="b">
        <f t="shared" si="141"/>
        <v>0</v>
      </c>
      <c r="J468">
        <f t="shared" si="152"/>
        <v>0</v>
      </c>
      <c r="K468">
        <f t="shared" si="142"/>
        <v>0</v>
      </c>
      <c r="L468" t="b">
        <f t="shared" si="153"/>
        <v>0</v>
      </c>
      <c r="M468" t="b">
        <f t="shared" si="143"/>
        <v>0</v>
      </c>
      <c r="N468">
        <f t="shared" si="154"/>
        <v>0</v>
      </c>
      <c r="O468">
        <f t="shared" si="144"/>
        <v>0</v>
      </c>
      <c r="P468">
        <f t="shared" si="155"/>
        <v>0</v>
      </c>
      <c r="Q468">
        <f t="shared" si="145"/>
        <v>0</v>
      </c>
      <c r="R468">
        <f t="shared" si="156"/>
        <v>0</v>
      </c>
      <c r="S468">
        <f t="shared" si="146"/>
        <v>0</v>
      </c>
      <c r="T468">
        <f t="shared" si="157"/>
        <v>0</v>
      </c>
      <c r="U468">
        <f t="shared" si="147"/>
        <v>0</v>
      </c>
      <c r="V468" t="b">
        <f t="shared" si="158"/>
        <v>0</v>
      </c>
      <c r="W468" t="b">
        <f t="shared" si="148"/>
        <v>0</v>
      </c>
      <c r="X468">
        <f t="shared" si="159"/>
        <v>0</v>
      </c>
      <c r="Y468">
        <f t="shared" si="149"/>
        <v>0</v>
      </c>
      <c r="Z468" t="b">
        <f t="shared" si="160"/>
        <v>0</v>
      </c>
      <c r="AA468" t="b">
        <f t="shared" si="150"/>
        <v>0</v>
      </c>
      <c r="AB468">
        <v>0</v>
      </c>
      <c r="AD468" s="1">
        <v>766</v>
      </c>
      <c r="AE468" t="e">
        <f>VLOOKUP($AD468,excitation!$A$1:$CV$577,MATCH(C$2,excitation!$A$1:$CV$1,0),0)</f>
        <v>#N/A</v>
      </c>
      <c r="AF468" t="e">
        <f>VLOOKUP($AD468,emission!$A$1:$CV$577,MATCH($C$2,emission!$A$1:$CV$1,0),0)</f>
        <v>#N/A</v>
      </c>
      <c r="AG468">
        <f>VLOOKUP($AD468,excitation!$A$1:$CV$577,MATCH(C$3,excitation!$A$1:$CV$1,0),0)</f>
        <v>0</v>
      </c>
      <c r="AH468">
        <f>VLOOKUP($AD468,emission!$A$1:$CV$577,MATCH($C$3,emission!$A$1:$CV$1,0),0)</f>
        <v>0</v>
      </c>
      <c r="AI468" t="e">
        <f>VLOOKUP($AD468,excitation!$A$1:$CV$577,MATCH(C$4,excitation!$A$1:$CV$1,0),0)</f>
        <v>#N/A</v>
      </c>
      <c r="AJ468" t="e">
        <f>VLOOKUP($AD468,emission!$A$1:$CV$577,MATCH($C$4,emission!$A$1:$CV$1,0),0)</f>
        <v>#N/A</v>
      </c>
      <c r="AK468">
        <f>VLOOKUP($AD468,excitation!$A$1:$CV$577,MATCH(C$5,excitation!$A$1:$CV$1,0),0)</f>
        <v>0</v>
      </c>
      <c r="AL468">
        <f>VLOOKUP($AD468,emission!$A$1:$CV$577,MATCH($C$5,emission!$A$1:$CV$1,0),0)</f>
        <v>0</v>
      </c>
      <c r="AM468">
        <f>VLOOKUP($AD468,excitation!$A$1:$CV$577,MATCH(C$6,excitation!$A$1:$CV$1,0),0)</f>
        <v>0</v>
      </c>
      <c r="AN468">
        <f>VLOOKUP($AD468,emission!$A$1:$CV$577,MATCH($C$6,emission!$A$1:$CV$1,0),0)</f>
        <v>0</v>
      </c>
      <c r="AO468">
        <f>VLOOKUP($AD468,excitation!$A$1:$CV$577,MATCH(C$7,excitation!$A$1:$CV$1,0),0)</f>
        <v>0</v>
      </c>
      <c r="AP468">
        <f>VLOOKUP($AD468,emission!$A$1:$CV$577,MATCH($C$7,emission!$A$1:$CV$1,0),0)</f>
        <v>0</v>
      </c>
      <c r="AQ468">
        <f>VLOOKUP($AD468,excitation!$A$1:$CV$577,MATCH(C$8,excitation!$A$1:$CV$1,0),0)</f>
        <v>0</v>
      </c>
      <c r="AR468">
        <f>VLOOKUP($AD468,emission!$A$1:$CV$577,MATCH($C$8,emission!$A$1:$CV$1,0),0)</f>
        <v>0</v>
      </c>
      <c r="AS468" t="e">
        <f>VLOOKUP($AD468,excitation!$A$1:$CV$577,MATCH(C$9,excitation!$A$1:$CV$1,0),0)</f>
        <v>#N/A</v>
      </c>
      <c r="AT468" t="e">
        <f>VLOOKUP($AD468,emission!$A$1:$CV$577,MATCH($C$9,emission!$A$1:$CV$1,0),0)</f>
        <v>#N/A</v>
      </c>
      <c r="AU468">
        <f>VLOOKUP($AD468,excitation!$A$1:$CV$577,MATCH(C$10,excitation!$A$1:$CV$1,0),0)</f>
        <v>0</v>
      </c>
      <c r="AV468">
        <f>VLOOKUP($AD468,emission!$A$1:$CV$577,MATCH($C$10,emission!$A$1:$CV$1,0),0)</f>
        <v>0</v>
      </c>
      <c r="AW468" t="e">
        <f>VLOOKUP($AD468,excitation!$A$1:$CV$577,MATCH(C$11,excitation!$A$1:$CV$1,0),0)</f>
        <v>#N/A</v>
      </c>
      <c r="AX468" t="e">
        <f>VLOOKUP($AD468,emission!$A$1:$CV$577,MATCH($C$11,emission!$A$1:$CV$1,0),0)</f>
        <v>#N/A</v>
      </c>
    </row>
    <row r="469" spans="7:50" x14ac:dyDescent="0.25">
      <c r="G469">
        <v>767</v>
      </c>
      <c r="H469" t="b">
        <f t="shared" si="151"/>
        <v>0</v>
      </c>
      <c r="I469" t="b">
        <f t="shared" si="141"/>
        <v>0</v>
      </c>
      <c r="J469">
        <f t="shared" si="152"/>
        <v>0</v>
      </c>
      <c r="K469">
        <f t="shared" si="142"/>
        <v>0</v>
      </c>
      <c r="L469" t="b">
        <f t="shared" si="153"/>
        <v>0</v>
      </c>
      <c r="M469" t="b">
        <f t="shared" si="143"/>
        <v>0</v>
      </c>
      <c r="N469">
        <f t="shared" si="154"/>
        <v>0</v>
      </c>
      <c r="O469">
        <f t="shared" si="144"/>
        <v>0</v>
      </c>
      <c r="P469">
        <f t="shared" si="155"/>
        <v>0</v>
      </c>
      <c r="Q469">
        <f t="shared" si="145"/>
        <v>0</v>
      </c>
      <c r="R469">
        <f t="shared" si="156"/>
        <v>0</v>
      </c>
      <c r="S469">
        <f t="shared" si="146"/>
        <v>0</v>
      </c>
      <c r="T469">
        <f t="shared" si="157"/>
        <v>0</v>
      </c>
      <c r="U469">
        <f t="shared" si="147"/>
        <v>0</v>
      </c>
      <c r="V469" t="b">
        <f t="shared" si="158"/>
        <v>0</v>
      </c>
      <c r="W469" t="b">
        <f t="shared" si="148"/>
        <v>0</v>
      </c>
      <c r="X469">
        <f t="shared" si="159"/>
        <v>0</v>
      </c>
      <c r="Y469">
        <f t="shared" si="149"/>
        <v>0</v>
      </c>
      <c r="Z469" t="b">
        <f t="shared" si="160"/>
        <v>0</v>
      </c>
      <c r="AA469" t="b">
        <f t="shared" si="150"/>
        <v>0</v>
      </c>
      <c r="AB469">
        <v>0</v>
      </c>
      <c r="AD469" s="1">
        <v>767</v>
      </c>
      <c r="AE469" t="e">
        <f>VLOOKUP($AD469,excitation!$A$1:$CV$577,MATCH(C$2,excitation!$A$1:$CV$1,0),0)</f>
        <v>#N/A</v>
      </c>
      <c r="AF469" t="e">
        <f>VLOOKUP($AD469,emission!$A$1:$CV$577,MATCH($C$2,emission!$A$1:$CV$1,0),0)</f>
        <v>#N/A</v>
      </c>
      <c r="AG469">
        <f>VLOOKUP($AD469,excitation!$A$1:$CV$577,MATCH(C$3,excitation!$A$1:$CV$1,0),0)</f>
        <v>0</v>
      </c>
      <c r="AH469">
        <f>VLOOKUP($AD469,emission!$A$1:$CV$577,MATCH($C$3,emission!$A$1:$CV$1,0),0)</f>
        <v>0</v>
      </c>
      <c r="AI469" t="e">
        <f>VLOOKUP($AD469,excitation!$A$1:$CV$577,MATCH(C$4,excitation!$A$1:$CV$1,0),0)</f>
        <v>#N/A</v>
      </c>
      <c r="AJ469" t="e">
        <f>VLOOKUP($AD469,emission!$A$1:$CV$577,MATCH($C$4,emission!$A$1:$CV$1,0),0)</f>
        <v>#N/A</v>
      </c>
      <c r="AK469">
        <f>VLOOKUP($AD469,excitation!$A$1:$CV$577,MATCH(C$5,excitation!$A$1:$CV$1,0),0)</f>
        <v>0</v>
      </c>
      <c r="AL469">
        <f>VLOOKUP($AD469,emission!$A$1:$CV$577,MATCH($C$5,emission!$A$1:$CV$1,0),0)</f>
        <v>0</v>
      </c>
      <c r="AM469">
        <f>VLOOKUP($AD469,excitation!$A$1:$CV$577,MATCH(C$6,excitation!$A$1:$CV$1,0),0)</f>
        <v>0</v>
      </c>
      <c r="AN469">
        <f>VLOOKUP($AD469,emission!$A$1:$CV$577,MATCH($C$6,emission!$A$1:$CV$1,0),0)</f>
        <v>0</v>
      </c>
      <c r="AO469">
        <f>VLOOKUP($AD469,excitation!$A$1:$CV$577,MATCH(C$7,excitation!$A$1:$CV$1,0),0)</f>
        <v>0</v>
      </c>
      <c r="AP469">
        <f>VLOOKUP($AD469,emission!$A$1:$CV$577,MATCH($C$7,emission!$A$1:$CV$1,0),0)</f>
        <v>0</v>
      </c>
      <c r="AQ469">
        <f>VLOOKUP($AD469,excitation!$A$1:$CV$577,MATCH(C$8,excitation!$A$1:$CV$1,0),0)</f>
        <v>0</v>
      </c>
      <c r="AR469">
        <f>VLOOKUP($AD469,emission!$A$1:$CV$577,MATCH($C$8,emission!$A$1:$CV$1,0),0)</f>
        <v>0</v>
      </c>
      <c r="AS469" t="e">
        <f>VLOOKUP($AD469,excitation!$A$1:$CV$577,MATCH(C$9,excitation!$A$1:$CV$1,0),0)</f>
        <v>#N/A</v>
      </c>
      <c r="AT469" t="e">
        <f>VLOOKUP($AD469,emission!$A$1:$CV$577,MATCH($C$9,emission!$A$1:$CV$1,0),0)</f>
        <v>#N/A</v>
      </c>
      <c r="AU469">
        <f>VLOOKUP($AD469,excitation!$A$1:$CV$577,MATCH(C$10,excitation!$A$1:$CV$1,0),0)</f>
        <v>0</v>
      </c>
      <c r="AV469">
        <f>VLOOKUP($AD469,emission!$A$1:$CV$577,MATCH($C$10,emission!$A$1:$CV$1,0),0)</f>
        <v>0</v>
      </c>
      <c r="AW469" t="e">
        <f>VLOOKUP($AD469,excitation!$A$1:$CV$577,MATCH(C$11,excitation!$A$1:$CV$1,0),0)</f>
        <v>#N/A</v>
      </c>
      <c r="AX469" t="e">
        <f>VLOOKUP($AD469,emission!$A$1:$CV$577,MATCH($C$11,emission!$A$1:$CV$1,0),0)</f>
        <v>#N/A</v>
      </c>
    </row>
    <row r="470" spans="7:50" x14ac:dyDescent="0.25">
      <c r="G470">
        <v>768</v>
      </c>
      <c r="H470" t="b">
        <f t="shared" si="151"/>
        <v>0</v>
      </c>
      <c r="I470" t="b">
        <f t="shared" si="141"/>
        <v>0</v>
      </c>
      <c r="J470">
        <f t="shared" si="152"/>
        <v>0</v>
      </c>
      <c r="K470">
        <f t="shared" si="142"/>
        <v>0</v>
      </c>
      <c r="L470" t="b">
        <f t="shared" si="153"/>
        <v>0</v>
      </c>
      <c r="M470" t="b">
        <f t="shared" si="143"/>
        <v>0</v>
      </c>
      <c r="N470">
        <f t="shared" si="154"/>
        <v>0</v>
      </c>
      <c r="O470">
        <f t="shared" si="144"/>
        <v>0</v>
      </c>
      <c r="P470">
        <f t="shared" si="155"/>
        <v>0</v>
      </c>
      <c r="Q470">
        <f t="shared" si="145"/>
        <v>0</v>
      </c>
      <c r="R470">
        <f t="shared" si="156"/>
        <v>0</v>
      </c>
      <c r="S470">
        <f t="shared" si="146"/>
        <v>0</v>
      </c>
      <c r="T470">
        <f t="shared" si="157"/>
        <v>0</v>
      </c>
      <c r="U470">
        <f t="shared" si="147"/>
        <v>0</v>
      </c>
      <c r="V470" t="b">
        <f t="shared" si="158"/>
        <v>0</v>
      </c>
      <c r="W470" t="b">
        <f t="shared" si="148"/>
        <v>0</v>
      </c>
      <c r="X470">
        <f t="shared" si="159"/>
        <v>0</v>
      </c>
      <c r="Y470">
        <f t="shared" si="149"/>
        <v>0</v>
      </c>
      <c r="Z470" t="b">
        <f t="shared" si="160"/>
        <v>0</v>
      </c>
      <c r="AA470" t="b">
        <f t="shared" si="150"/>
        <v>0</v>
      </c>
      <c r="AB470">
        <v>0</v>
      </c>
      <c r="AD470" s="1">
        <v>768</v>
      </c>
      <c r="AE470" t="e">
        <f>VLOOKUP($AD470,excitation!$A$1:$CV$577,MATCH(C$2,excitation!$A$1:$CV$1,0),0)</f>
        <v>#N/A</v>
      </c>
      <c r="AF470" t="e">
        <f>VLOOKUP($AD470,emission!$A$1:$CV$577,MATCH($C$2,emission!$A$1:$CV$1,0),0)</f>
        <v>#N/A</v>
      </c>
      <c r="AG470">
        <f>VLOOKUP($AD470,excitation!$A$1:$CV$577,MATCH(C$3,excitation!$A$1:$CV$1,0),0)</f>
        <v>0</v>
      </c>
      <c r="AH470">
        <f>VLOOKUP($AD470,emission!$A$1:$CV$577,MATCH($C$3,emission!$A$1:$CV$1,0),0)</f>
        <v>0</v>
      </c>
      <c r="AI470" t="e">
        <f>VLOOKUP($AD470,excitation!$A$1:$CV$577,MATCH(C$4,excitation!$A$1:$CV$1,0),0)</f>
        <v>#N/A</v>
      </c>
      <c r="AJ470" t="e">
        <f>VLOOKUP($AD470,emission!$A$1:$CV$577,MATCH($C$4,emission!$A$1:$CV$1,0),0)</f>
        <v>#N/A</v>
      </c>
      <c r="AK470">
        <f>VLOOKUP($AD470,excitation!$A$1:$CV$577,MATCH(C$5,excitation!$A$1:$CV$1,0),0)</f>
        <v>0</v>
      </c>
      <c r="AL470">
        <f>VLOOKUP($AD470,emission!$A$1:$CV$577,MATCH($C$5,emission!$A$1:$CV$1,0),0)</f>
        <v>0</v>
      </c>
      <c r="AM470">
        <f>VLOOKUP($AD470,excitation!$A$1:$CV$577,MATCH(C$6,excitation!$A$1:$CV$1,0),0)</f>
        <v>0</v>
      </c>
      <c r="AN470">
        <f>VLOOKUP($AD470,emission!$A$1:$CV$577,MATCH($C$6,emission!$A$1:$CV$1,0),0)</f>
        <v>0</v>
      </c>
      <c r="AO470">
        <f>VLOOKUP($AD470,excitation!$A$1:$CV$577,MATCH(C$7,excitation!$A$1:$CV$1,0),0)</f>
        <v>0</v>
      </c>
      <c r="AP470">
        <f>VLOOKUP($AD470,emission!$A$1:$CV$577,MATCH($C$7,emission!$A$1:$CV$1,0),0)</f>
        <v>0</v>
      </c>
      <c r="AQ470">
        <f>VLOOKUP($AD470,excitation!$A$1:$CV$577,MATCH(C$8,excitation!$A$1:$CV$1,0),0)</f>
        <v>0</v>
      </c>
      <c r="AR470">
        <f>VLOOKUP($AD470,emission!$A$1:$CV$577,MATCH($C$8,emission!$A$1:$CV$1,0),0)</f>
        <v>0</v>
      </c>
      <c r="AS470" t="e">
        <f>VLOOKUP($AD470,excitation!$A$1:$CV$577,MATCH(C$9,excitation!$A$1:$CV$1,0),0)</f>
        <v>#N/A</v>
      </c>
      <c r="AT470" t="e">
        <f>VLOOKUP($AD470,emission!$A$1:$CV$577,MATCH($C$9,emission!$A$1:$CV$1,0),0)</f>
        <v>#N/A</v>
      </c>
      <c r="AU470">
        <f>VLOOKUP($AD470,excitation!$A$1:$CV$577,MATCH(C$10,excitation!$A$1:$CV$1,0),0)</f>
        <v>0</v>
      </c>
      <c r="AV470">
        <f>VLOOKUP($AD470,emission!$A$1:$CV$577,MATCH($C$10,emission!$A$1:$CV$1,0),0)</f>
        <v>0</v>
      </c>
      <c r="AW470" t="e">
        <f>VLOOKUP($AD470,excitation!$A$1:$CV$577,MATCH(C$11,excitation!$A$1:$CV$1,0),0)</f>
        <v>#N/A</v>
      </c>
      <c r="AX470" t="e">
        <f>VLOOKUP($AD470,emission!$A$1:$CV$577,MATCH($C$11,emission!$A$1:$CV$1,0),0)</f>
        <v>#N/A</v>
      </c>
    </row>
    <row r="471" spans="7:50" x14ac:dyDescent="0.25">
      <c r="G471">
        <v>769</v>
      </c>
      <c r="H471" t="b">
        <f t="shared" si="151"/>
        <v>0</v>
      </c>
      <c r="I471" t="b">
        <f t="shared" si="141"/>
        <v>0</v>
      </c>
      <c r="J471">
        <f t="shared" si="152"/>
        <v>0</v>
      </c>
      <c r="K471">
        <f t="shared" si="142"/>
        <v>0</v>
      </c>
      <c r="L471" t="b">
        <f t="shared" si="153"/>
        <v>0</v>
      </c>
      <c r="M471" t="b">
        <f t="shared" si="143"/>
        <v>0</v>
      </c>
      <c r="N471">
        <f t="shared" si="154"/>
        <v>0</v>
      </c>
      <c r="O471">
        <f t="shared" si="144"/>
        <v>0</v>
      </c>
      <c r="P471">
        <f t="shared" si="155"/>
        <v>0</v>
      </c>
      <c r="Q471">
        <f t="shared" si="145"/>
        <v>0</v>
      </c>
      <c r="R471">
        <f t="shared" si="156"/>
        <v>0</v>
      </c>
      <c r="S471">
        <f t="shared" si="146"/>
        <v>0</v>
      </c>
      <c r="T471">
        <f t="shared" si="157"/>
        <v>0</v>
      </c>
      <c r="U471">
        <f t="shared" si="147"/>
        <v>0</v>
      </c>
      <c r="V471" t="b">
        <f t="shared" si="158"/>
        <v>0</v>
      </c>
      <c r="W471" t="b">
        <f t="shared" si="148"/>
        <v>0</v>
      </c>
      <c r="X471">
        <f t="shared" si="159"/>
        <v>0</v>
      </c>
      <c r="Y471">
        <f t="shared" si="149"/>
        <v>0</v>
      </c>
      <c r="Z471" t="b">
        <f t="shared" si="160"/>
        <v>0</v>
      </c>
      <c r="AA471" t="b">
        <f t="shared" si="150"/>
        <v>0</v>
      </c>
      <c r="AB471">
        <v>0</v>
      </c>
      <c r="AD471" s="1">
        <v>769</v>
      </c>
      <c r="AE471" t="e">
        <f>VLOOKUP($AD471,excitation!$A$1:$CV$577,MATCH(C$2,excitation!$A$1:$CV$1,0),0)</f>
        <v>#N/A</v>
      </c>
      <c r="AF471" t="e">
        <f>VLOOKUP($AD471,emission!$A$1:$CV$577,MATCH($C$2,emission!$A$1:$CV$1,0),0)</f>
        <v>#N/A</v>
      </c>
      <c r="AG471">
        <f>VLOOKUP($AD471,excitation!$A$1:$CV$577,MATCH(C$3,excitation!$A$1:$CV$1,0),0)</f>
        <v>0</v>
      </c>
      <c r="AH471">
        <f>VLOOKUP($AD471,emission!$A$1:$CV$577,MATCH($C$3,emission!$A$1:$CV$1,0),0)</f>
        <v>0</v>
      </c>
      <c r="AI471" t="e">
        <f>VLOOKUP($AD471,excitation!$A$1:$CV$577,MATCH(C$4,excitation!$A$1:$CV$1,0),0)</f>
        <v>#N/A</v>
      </c>
      <c r="AJ471" t="e">
        <f>VLOOKUP($AD471,emission!$A$1:$CV$577,MATCH($C$4,emission!$A$1:$CV$1,0),0)</f>
        <v>#N/A</v>
      </c>
      <c r="AK471">
        <f>VLOOKUP($AD471,excitation!$A$1:$CV$577,MATCH(C$5,excitation!$A$1:$CV$1,0),0)</f>
        <v>0</v>
      </c>
      <c r="AL471">
        <f>VLOOKUP($AD471,emission!$A$1:$CV$577,MATCH($C$5,emission!$A$1:$CV$1,0),0)</f>
        <v>0</v>
      </c>
      <c r="AM471">
        <f>VLOOKUP($AD471,excitation!$A$1:$CV$577,MATCH(C$6,excitation!$A$1:$CV$1,0),0)</f>
        <v>0</v>
      </c>
      <c r="AN471">
        <f>VLOOKUP($AD471,emission!$A$1:$CV$577,MATCH($C$6,emission!$A$1:$CV$1,0),0)</f>
        <v>0</v>
      </c>
      <c r="AO471">
        <f>VLOOKUP($AD471,excitation!$A$1:$CV$577,MATCH(C$7,excitation!$A$1:$CV$1,0),0)</f>
        <v>0</v>
      </c>
      <c r="AP471">
        <f>VLOOKUP($AD471,emission!$A$1:$CV$577,MATCH($C$7,emission!$A$1:$CV$1,0),0)</f>
        <v>0</v>
      </c>
      <c r="AQ471">
        <f>VLOOKUP($AD471,excitation!$A$1:$CV$577,MATCH(C$8,excitation!$A$1:$CV$1,0),0)</f>
        <v>0</v>
      </c>
      <c r="AR471">
        <f>VLOOKUP($AD471,emission!$A$1:$CV$577,MATCH($C$8,emission!$A$1:$CV$1,0),0)</f>
        <v>0</v>
      </c>
      <c r="AS471" t="e">
        <f>VLOOKUP($AD471,excitation!$A$1:$CV$577,MATCH(C$9,excitation!$A$1:$CV$1,0),0)</f>
        <v>#N/A</v>
      </c>
      <c r="AT471" t="e">
        <f>VLOOKUP($AD471,emission!$A$1:$CV$577,MATCH($C$9,emission!$A$1:$CV$1,0),0)</f>
        <v>#N/A</v>
      </c>
      <c r="AU471">
        <f>VLOOKUP($AD471,excitation!$A$1:$CV$577,MATCH(C$10,excitation!$A$1:$CV$1,0),0)</f>
        <v>0</v>
      </c>
      <c r="AV471">
        <f>VLOOKUP($AD471,emission!$A$1:$CV$577,MATCH($C$10,emission!$A$1:$CV$1,0),0)</f>
        <v>0</v>
      </c>
      <c r="AW471" t="e">
        <f>VLOOKUP($AD471,excitation!$A$1:$CV$577,MATCH(C$11,excitation!$A$1:$CV$1,0),0)</f>
        <v>#N/A</v>
      </c>
      <c r="AX471" t="e">
        <f>VLOOKUP($AD471,emission!$A$1:$CV$577,MATCH($C$11,emission!$A$1:$CV$1,0),0)</f>
        <v>#N/A</v>
      </c>
    </row>
    <row r="472" spans="7:50" x14ac:dyDescent="0.25">
      <c r="G472">
        <v>770</v>
      </c>
      <c r="H472" t="b">
        <f t="shared" si="151"/>
        <v>0</v>
      </c>
      <c r="I472" t="b">
        <f t="shared" si="141"/>
        <v>0</v>
      </c>
      <c r="J472">
        <f t="shared" si="152"/>
        <v>0</v>
      </c>
      <c r="K472">
        <f t="shared" si="142"/>
        <v>0</v>
      </c>
      <c r="L472" t="b">
        <f t="shared" si="153"/>
        <v>0</v>
      </c>
      <c r="M472" t="b">
        <f t="shared" si="143"/>
        <v>0</v>
      </c>
      <c r="N472">
        <f t="shared" si="154"/>
        <v>0</v>
      </c>
      <c r="O472">
        <f t="shared" si="144"/>
        <v>0</v>
      </c>
      <c r="P472">
        <f t="shared" si="155"/>
        <v>0</v>
      </c>
      <c r="Q472">
        <f t="shared" si="145"/>
        <v>0</v>
      </c>
      <c r="R472">
        <f t="shared" si="156"/>
        <v>0</v>
      </c>
      <c r="S472">
        <f t="shared" si="146"/>
        <v>0</v>
      </c>
      <c r="T472">
        <f t="shared" si="157"/>
        <v>0</v>
      </c>
      <c r="U472">
        <f t="shared" si="147"/>
        <v>0</v>
      </c>
      <c r="V472" t="b">
        <f t="shared" si="158"/>
        <v>0</v>
      </c>
      <c r="W472" t="b">
        <f t="shared" si="148"/>
        <v>0</v>
      </c>
      <c r="X472">
        <f t="shared" si="159"/>
        <v>0</v>
      </c>
      <c r="Y472">
        <f t="shared" si="149"/>
        <v>0</v>
      </c>
      <c r="Z472" t="b">
        <f t="shared" si="160"/>
        <v>0</v>
      </c>
      <c r="AA472" t="b">
        <f t="shared" si="150"/>
        <v>0</v>
      </c>
      <c r="AB472">
        <v>0</v>
      </c>
      <c r="AD472" s="1">
        <v>770</v>
      </c>
      <c r="AE472" t="e">
        <f>VLOOKUP($AD472,excitation!$A$1:$CV$577,MATCH(C$2,excitation!$A$1:$CV$1,0),0)</f>
        <v>#N/A</v>
      </c>
      <c r="AF472" t="e">
        <f>VLOOKUP($AD472,emission!$A$1:$CV$577,MATCH($C$2,emission!$A$1:$CV$1,0),0)</f>
        <v>#N/A</v>
      </c>
      <c r="AG472">
        <f>VLOOKUP($AD472,excitation!$A$1:$CV$577,MATCH(C$3,excitation!$A$1:$CV$1,0),0)</f>
        <v>0</v>
      </c>
      <c r="AH472">
        <f>VLOOKUP($AD472,emission!$A$1:$CV$577,MATCH($C$3,emission!$A$1:$CV$1,0),0)</f>
        <v>0</v>
      </c>
      <c r="AI472" t="e">
        <f>VLOOKUP($AD472,excitation!$A$1:$CV$577,MATCH(C$4,excitation!$A$1:$CV$1,0),0)</f>
        <v>#N/A</v>
      </c>
      <c r="AJ472" t="e">
        <f>VLOOKUP($AD472,emission!$A$1:$CV$577,MATCH($C$4,emission!$A$1:$CV$1,0),0)</f>
        <v>#N/A</v>
      </c>
      <c r="AK472">
        <f>VLOOKUP($AD472,excitation!$A$1:$CV$577,MATCH(C$5,excitation!$A$1:$CV$1,0),0)</f>
        <v>0</v>
      </c>
      <c r="AL472">
        <f>VLOOKUP($AD472,emission!$A$1:$CV$577,MATCH($C$5,emission!$A$1:$CV$1,0),0)</f>
        <v>0</v>
      </c>
      <c r="AM472">
        <f>VLOOKUP($AD472,excitation!$A$1:$CV$577,MATCH(C$6,excitation!$A$1:$CV$1,0),0)</f>
        <v>0</v>
      </c>
      <c r="AN472">
        <f>VLOOKUP($AD472,emission!$A$1:$CV$577,MATCH($C$6,emission!$A$1:$CV$1,0),0)</f>
        <v>0</v>
      </c>
      <c r="AO472">
        <f>VLOOKUP($AD472,excitation!$A$1:$CV$577,MATCH(C$7,excitation!$A$1:$CV$1,0),0)</f>
        <v>0</v>
      </c>
      <c r="AP472">
        <f>VLOOKUP($AD472,emission!$A$1:$CV$577,MATCH($C$7,emission!$A$1:$CV$1,0),0)</f>
        <v>0</v>
      </c>
      <c r="AQ472">
        <f>VLOOKUP($AD472,excitation!$A$1:$CV$577,MATCH(C$8,excitation!$A$1:$CV$1,0),0)</f>
        <v>0</v>
      </c>
      <c r="AR472">
        <f>VLOOKUP($AD472,emission!$A$1:$CV$577,MATCH($C$8,emission!$A$1:$CV$1,0),0)</f>
        <v>0</v>
      </c>
      <c r="AS472" t="e">
        <f>VLOOKUP($AD472,excitation!$A$1:$CV$577,MATCH(C$9,excitation!$A$1:$CV$1,0),0)</f>
        <v>#N/A</v>
      </c>
      <c r="AT472" t="e">
        <f>VLOOKUP($AD472,emission!$A$1:$CV$577,MATCH($C$9,emission!$A$1:$CV$1,0),0)</f>
        <v>#N/A</v>
      </c>
      <c r="AU472">
        <f>VLOOKUP($AD472,excitation!$A$1:$CV$577,MATCH(C$10,excitation!$A$1:$CV$1,0),0)</f>
        <v>0</v>
      </c>
      <c r="AV472">
        <f>VLOOKUP($AD472,emission!$A$1:$CV$577,MATCH($C$10,emission!$A$1:$CV$1,0),0)</f>
        <v>0</v>
      </c>
      <c r="AW472" t="e">
        <f>VLOOKUP($AD472,excitation!$A$1:$CV$577,MATCH(C$11,excitation!$A$1:$CV$1,0),0)</f>
        <v>#N/A</v>
      </c>
      <c r="AX472" t="e">
        <f>VLOOKUP($AD472,emission!$A$1:$CV$577,MATCH($C$11,emission!$A$1:$CV$1,0),0)</f>
        <v>#N/A</v>
      </c>
    </row>
    <row r="473" spans="7:50" x14ac:dyDescent="0.25">
      <c r="G473">
        <v>771</v>
      </c>
      <c r="H473" t="b">
        <f t="shared" si="151"/>
        <v>0</v>
      </c>
      <c r="I473" t="b">
        <f t="shared" si="141"/>
        <v>0</v>
      </c>
      <c r="J473">
        <f t="shared" si="152"/>
        <v>0</v>
      </c>
      <c r="K473">
        <f t="shared" si="142"/>
        <v>0</v>
      </c>
      <c r="L473" t="b">
        <f t="shared" si="153"/>
        <v>0</v>
      </c>
      <c r="M473" t="b">
        <f t="shared" si="143"/>
        <v>0</v>
      </c>
      <c r="N473">
        <f t="shared" si="154"/>
        <v>0</v>
      </c>
      <c r="O473">
        <f t="shared" si="144"/>
        <v>0</v>
      </c>
      <c r="P473">
        <f t="shared" si="155"/>
        <v>0</v>
      </c>
      <c r="Q473">
        <f t="shared" si="145"/>
        <v>0</v>
      </c>
      <c r="R473">
        <f t="shared" si="156"/>
        <v>0</v>
      </c>
      <c r="S473">
        <f t="shared" si="146"/>
        <v>0</v>
      </c>
      <c r="T473">
        <f t="shared" si="157"/>
        <v>0</v>
      </c>
      <c r="U473">
        <f t="shared" si="147"/>
        <v>0</v>
      </c>
      <c r="V473" t="b">
        <f t="shared" si="158"/>
        <v>0</v>
      </c>
      <c r="W473" t="b">
        <f t="shared" si="148"/>
        <v>0</v>
      </c>
      <c r="X473">
        <f t="shared" si="159"/>
        <v>0</v>
      </c>
      <c r="Y473">
        <f t="shared" si="149"/>
        <v>0</v>
      </c>
      <c r="Z473" t="b">
        <f t="shared" si="160"/>
        <v>0</v>
      </c>
      <c r="AA473" t="b">
        <f t="shared" si="150"/>
        <v>0</v>
      </c>
      <c r="AB473">
        <v>0</v>
      </c>
      <c r="AD473" s="1">
        <v>771</v>
      </c>
      <c r="AE473" t="e">
        <f>VLOOKUP($AD473,excitation!$A$1:$CV$577,MATCH(C$2,excitation!$A$1:$CV$1,0),0)</f>
        <v>#N/A</v>
      </c>
      <c r="AF473" t="e">
        <f>VLOOKUP($AD473,emission!$A$1:$CV$577,MATCH($C$2,emission!$A$1:$CV$1,0),0)</f>
        <v>#N/A</v>
      </c>
      <c r="AG473">
        <f>VLOOKUP($AD473,excitation!$A$1:$CV$577,MATCH(C$3,excitation!$A$1:$CV$1,0),0)</f>
        <v>0</v>
      </c>
      <c r="AH473">
        <f>VLOOKUP($AD473,emission!$A$1:$CV$577,MATCH($C$3,emission!$A$1:$CV$1,0),0)</f>
        <v>0</v>
      </c>
      <c r="AI473" t="e">
        <f>VLOOKUP($AD473,excitation!$A$1:$CV$577,MATCH(C$4,excitation!$A$1:$CV$1,0),0)</f>
        <v>#N/A</v>
      </c>
      <c r="AJ473" t="e">
        <f>VLOOKUP($AD473,emission!$A$1:$CV$577,MATCH($C$4,emission!$A$1:$CV$1,0),0)</f>
        <v>#N/A</v>
      </c>
      <c r="AK473">
        <f>VLOOKUP($AD473,excitation!$A$1:$CV$577,MATCH(C$5,excitation!$A$1:$CV$1,0),0)</f>
        <v>0</v>
      </c>
      <c r="AL473">
        <f>VLOOKUP($AD473,emission!$A$1:$CV$577,MATCH($C$5,emission!$A$1:$CV$1,0),0)</f>
        <v>0</v>
      </c>
      <c r="AM473">
        <f>VLOOKUP($AD473,excitation!$A$1:$CV$577,MATCH(C$6,excitation!$A$1:$CV$1,0),0)</f>
        <v>0</v>
      </c>
      <c r="AN473">
        <f>VLOOKUP($AD473,emission!$A$1:$CV$577,MATCH($C$6,emission!$A$1:$CV$1,0),0)</f>
        <v>0</v>
      </c>
      <c r="AO473">
        <f>VLOOKUP($AD473,excitation!$A$1:$CV$577,MATCH(C$7,excitation!$A$1:$CV$1,0),0)</f>
        <v>0</v>
      </c>
      <c r="AP473">
        <f>VLOOKUP($AD473,emission!$A$1:$CV$577,MATCH($C$7,emission!$A$1:$CV$1,0),0)</f>
        <v>0</v>
      </c>
      <c r="AQ473">
        <f>VLOOKUP($AD473,excitation!$A$1:$CV$577,MATCH(C$8,excitation!$A$1:$CV$1,0),0)</f>
        <v>0</v>
      </c>
      <c r="AR473">
        <f>VLOOKUP($AD473,emission!$A$1:$CV$577,MATCH($C$8,emission!$A$1:$CV$1,0),0)</f>
        <v>0</v>
      </c>
      <c r="AS473" t="e">
        <f>VLOOKUP($AD473,excitation!$A$1:$CV$577,MATCH(C$9,excitation!$A$1:$CV$1,0),0)</f>
        <v>#N/A</v>
      </c>
      <c r="AT473" t="e">
        <f>VLOOKUP($AD473,emission!$A$1:$CV$577,MATCH($C$9,emission!$A$1:$CV$1,0),0)</f>
        <v>#N/A</v>
      </c>
      <c r="AU473">
        <f>VLOOKUP($AD473,excitation!$A$1:$CV$577,MATCH(C$10,excitation!$A$1:$CV$1,0),0)</f>
        <v>0</v>
      </c>
      <c r="AV473">
        <f>VLOOKUP($AD473,emission!$A$1:$CV$577,MATCH($C$10,emission!$A$1:$CV$1,0),0)</f>
        <v>0</v>
      </c>
      <c r="AW473" t="e">
        <f>VLOOKUP($AD473,excitation!$A$1:$CV$577,MATCH(C$11,excitation!$A$1:$CV$1,0),0)</f>
        <v>#N/A</v>
      </c>
      <c r="AX473" t="e">
        <f>VLOOKUP($AD473,emission!$A$1:$CV$577,MATCH($C$11,emission!$A$1:$CV$1,0),0)</f>
        <v>#N/A</v>
      </c>
    </row>
    <row r="474" spans="7:50" x14ac:dyDescent="0.25">
      <c r="G474">
        <v>772</v>
      </c>
      <c r="H474" t="b">
        <f t="shared" si="151"/>
        <v>0</v>
      </c>
      <c r="I474" t="b">
        <f t="shared" si="141"/>
        <v>0</v>
      </c>
      <c r="J474">
        <f t="shared" si="152"/>
        <v>0</v>
      </c>
      <c r="K474">
        <f t="shared" si="142"/>
        <v>0</v>
      </c>
      <c r="L474" t="b">
        <f t="shared" si="153"/>
        <v>0</v>
      </c>
      <c r="M474" t="b">
        <f t="shared" si="143"/>
        <v>0</v>
      </c>
      <c r="N474">
        <f t="shared" si="154"/>
        <v>0</v>
      </c>
      <c r="O474">
        <f t="shared" si="144"/>
        <v>0</v>
      </c>
      <c r="P474">
        <f t="shared" si="155"/>
        <v>0</v>
      </c>
      <c r="Q474">
        <f t="shared" si="145"/>
        <v>0</v>
      </c>
      <c r="R474">
        <f t="shared" si="156"/>
        <v>0</v>
      </c>
      <c r="S474">
        <f t="shared" si="146"/>
        <v>0</v>
      </c>
      <c r="T474">
        <f t="shared" si="157"/>
        <v>0</v>
      </c>
      <c r="U474">
        <f t="shared" si="147"/>
        <v>0</v>
      </c>
      <c r="V474" t="b">
        <f t="shared" si="158"/>
        <v>0</v>
      </c>
      <c r="W474" t="b">
        <f t="shared" si="148"/>
        <v>0</v>
      </c>
      <c r="X474">
        <f t="shared" si="159"/>
        <v>0</v>
      </c>
      <c r="Y474">
        <f t="shared" si="149"/>
        <v>0</v>
      </c>
      <c r="Z474" t="b">
        <f t="shared" si="160"/>
        <v>0</v>
      </c>
      <c r="AA474" t="b">
        <f t="shared" si="150"/>
        <v>0</v>
      </c>
      <c r="AB474">
        <v>0</v>
      </c>
      <c r="AD474" s="1">
        <v>772</v>
      </c>
      <c r="AE474" t="e">
        <f>VLOOKUP($AD474,excitation!$A$1:$CV$577,MATCH(C$2,excitation!$A$1:$CV$1,0),0)</f>
        <v>#N/A</v>
      </c>
      <c r="AF474" t="e">
        <f>VLOOKUP($AD474,emission!$A$1:$CV$577,MATCH($C$2,emission!$A$1:$CV$1,0),0)</f>
        <v>#N/A</v>
      </c>
      <c r="AG474">
        <f>VLOOKUP($AD474,excitation!$A$1:$CV$577,MATCH(C$3,excitation!$A$1:$CV$1,0),0)</f>
        <v>0</v>
      </c>
      <c r="AH474">
        <f>VLOOKUP($AD474,emission!$A$1:$CV$577,MATCH($C$3,emission!$A$1:$CV$1,0),0)</f>
        <v>0</v>
      </c>
      <c r="AI474" t="e">
        <f>VLOOKUP($AD474,excitation!$A$1:$CV$577,MATCH(C$4,excitation!$A$1:$CV$1,0),0)</f>
        <v>#N/A</v>
      </c>
      <c r="AJ474" t="e">
        <f>VLOOKUP($AD474,emission!$A$1:$CV$577,MATCH($C$4,emission!$A$1:$CV$1,0),0)</f>
        <v>#N/A</v>
      </c>
      <c r="AK474">
        <f>VLOOKUP($AD474,excitation!$A$1:$CV$577,MATCH(C$5,excitation!$A$1:$CV$1,0),0)</f>
        <v>0</v>
      </c>
      <c r="AL474">
        <f>VLOOKUP($AD474,emission!$A$1:$CV$577,MATCH($C$5,emission!$A$1:$CV$1,0),0)</f>
        <v>0</v>
      </c>
      <c r="AM474">
        <f>VLOOKUP($AD474,excitation!$A$1:$CV$577,MATCH(C$6,excitation!$A$1:$CV$1,0),0)</f>
        <v>0</v>
      </c>
      <c r="AN474">
        <f>VLOOKUP($AD474,emission!$A$1:$CV$577,MATCH($C$6,emission!$A$1:$CV$1,0),0)</f>
        <v>0</v>
      </c>
      <c r="AO474">
        <f>VLOOKUP($AD474,excitation!$A$1:$CV$577,MATCH(C$7,excitation!$A$1:$CV$1,0),0)</f>
        <v>0</v>
      </c>
      <c r="AP474">
        <f>VLOOKUP($AD474,emission!$A$1:$CV$577,MATCH($C$7,emission!$A$1:$CV$1,0),0)</f>
        <v>0</v>
      </c>
      <c r="AQ474">
        <f>VLOOKUP($AD474,excitation!$A$1:$CV$577,MATCH(C$8,excitation!$A$1:$CV$1,0),0)</f>
        <v>0</v>
      </c>
      <c r="AR474">
        <f>VLOOKUP($AD474,emission!$A$1:$CV$577,MATCH($C$8,emission!$A$1:$CV$1,0),0)</f>
        <v>0</v>
      </c>
      <c r="AS474" t="e">
        <f>VLOOKUP($AD474,excitation!$A$1:$CV$577,MATCH(C$9,excitation!$A$1:$CV$1,0),0)</f>
        <v>#N/A</v>
      </c>
      <c r="AT474" t="e">
        <f>VLOOKUP($AD474,emission!$A$1:$CV$577,MATCH($C$9,emission!$A$1:$CV$1,0),0)</f>
        <v>#N/A</v>
      </c>
      <c r="AU474">
        <f>VLOOKUP($AD474,excitation!$A$1:$CV$577,MATCH(C$10,excitation!$A$1:$CV$1,0),0)</f>
        <v>0</v>
      </c>
      <c r="AV474">
        <f>VLOOKUP($AD474,emission!$A$1:$CV$577,MATCH($C$10,emission!$A$1:$CV$1,0),0)</f>
        <v>0</v>
      </c>
      <c r="AW474" t="e">
        <f>VLOOKUP($AD474,excitation!$A$1:$CV$577,MATCH(C$11,excitation!$A$1:$CV$1,0),0)</f>
        <v>#N/A</v>
      </c>
      <c r="AX474" t="e">
        <f>VLOOKUP($AD474,emission!$A$1:$CV$577,MATCH($C$11,emission!$A$1:$CV$1,0),0)</f>
        <v>#N/A</v>
      </c>
    </row>
    <row r="475" spans="7:50" x14ac:dyDescent="0.25">
      <c r="G475">
        <v>773</v>
      </c>
      <c r="H475" t="b">
        <f t="shared" si="151"/>
        <v>0</v>
      </c>
      <c r="I475" t="b">
        <f t="shared" si="141"/>
        <v>0</v>
      </c>
      <c r="J475">
        <f t="shared" si="152"/>
        <v>0</v>
      </c>
      <c r="K475">
        <f t="shared" si="142"/>
        <v>0</v>
      </c>
      <c r="L475" t="b">
        <f t="shared" si="153"/>
        <v>0</v>
      </c>
      <c r="M475" t="b">
        <f t="shared" si="143"/>
        <v>0</v>
      </c>
      <c r="N475">
        <f t="shared" si="154"/>
        <v>0</v>
      </c>
      <c r="O475">
        <f t="shared" si="144"/>
        <v>0</v>
      </c>
      <c r="P475">
        <f t="shared" si="155"/>
        <v>0</v>
      </c>
      <c r="Q475">
        <f t="shared" si="145"/>
        <v>0</v>
      </c>
      <c r="R475">
        <f t="shared" si="156"/>
        <v>0</v>
      </c>
      <c r="S475">
        <f t="shared" si="146"/>
        <v>0</v>
      </c>
      <c r="T475">
        <f t="shared" si="157"/>
        <v>0</v>
      </c>
      <c r="U475">
        <f t="shared" si="147"/>
        <v>0</v>
      </c>
      <c r="V475" t="b">
        <f t="shared" si="158"/>
        <v>0</v>
      </c>
      <c r="W475" t="b">
        <f t="shared" si="148"/>
        <v>0</v>
      </c>
      <c r="X475">
        <f t="shared" si="159"/>
        <v>0</v>
      </c>
      <c r="Y475">
        <f t="shared" si="149"/>
        <v>0</v>
      </c>
      <c r="Z475" t="b">
        <f t="shared" si="160"/>
        <v>0</v>
      </c>
      <c r="AA475" t="b">
        <f t="shared" si="150"/>
        <v>0</v>
      </c>
      <c r="AB475">
        <v>0</v>
      </c>
      <c r="AD475" s="1">
        <v>773</v>
      </c>
      <c r="AE475" t="e">
        <f>VLOOKUP($AD475,excitation!$A$1:$CV$577,MATCH(C$2,excitation!$A$1:$CV$1,0),0)</f>
        <v>#N/A</v>
      </c>
      <c r="AF475" t="e">
        <f>VLOOKUP($AD475,emission!$A$1:$CV$577,MATCH($C$2,emission!$A$1:$CV$1,0),0)</f>
        <v>#N/A</v>
      </c>
      <c r="AG475">
        <f>VLOOKUP($AD475,excitation!$A$1:$CV$577,MATCH(C$3,excitation!$A$1:$CV$1,0),0)</f>
        <v>0</v>
      </c>
      <c r="AH475">
        <f>VLOOKUP($AD475,emission!$A$1:$CV$577,MATCH($C$3,emission!$A$1:$CV$1,0),0)</f>
        <v>0</v>
      </c>
      <c r="AI475" t="e">
        <f>VLOOKUP($AD475,excitation!$A$1:$CV$577,MATCH(C$4,excitation!$A$1:$CV$1,0),0)</f>
        <v>#N/A</v>
      </c>
      <c r="AJ475" t="e">
        <f>VLOOKUP($AD475,emission!$A$1:$CV$577,MATCH($C$4,emission!$A$1:$CV$1,0),0)</f>
        <v>#N/A</v>
      </c>
      <c r="AK475">
        <f>VLOOKUP($AD475,excitation!$A$1:$CV$577,MATCH(C$5,excitation!$A$1:$CV$1,0),0)</f>
        <v>0</v>
      </c>
      <c r="AL475">
        <f>VLOOKUP($AD475,emission!$A$1:$CV$577,MATCH($C$5,emission!$A$1:$CV$1,0),0)</f>
        <v>0</v>
      </c>
      <c r="AM475">
        <f>VLOOKUP($AD475,excitation!$A$1:$CV$577,MATCH(C$6,excitation!$A$1:$CV$1,0),0)</f>
        <v>0</v>
      </c>
      <c r="AN475">
        <f>VLOOKUP($AD475,emission!$A$1:$CV$577,MATCH($C$6,emission!$A$1:$CV$1,0),0)</f>
        <v>0</v>
      </c>
      <c r="AO475">
        <f>VLOOKUP($AD475,excitation!$A$1:$CV$577,MATCH(C$7,excitation!$A$1:$CV$1,0),0)</f>
        <v>0</v>
      </c>
      <c r="AP475">
        <f>VLOOKUP($AD475,emission!$A$1:$CV$577,MATCH($C$7,emission!$A$1:$CV$1,0),0)</f>
        <v>0</v>
      </c>
      <c r="AQ475">
        <f>VLOOKUP($AD475,excitation!$A$1:$CV$577,MATCH(C$8,excitation!$A$1:$CV$1,0),0)</f>
        <v>0</v>
      </c>
      <c r="AR475">
        <f>VLOOKUP($AD475,emission!$A$1:$CV$577,MATCH($C$8,emission!$A$1:$CV$1,0),0)</f>
        <v>0</v>
      </c>
      <c r="AS475" t="e">
        <f>VLOOKUP($AD475,excitation!$A$1:$CV$577,MATCH(C$9,excitation!$A$1:$CV$1,0),0)</f>
        <v>#N/A</v>
      </c>
      <c r="AT475" t="e">
        <f>VLOOKUP($AD475,emission!$A$1:$CV$577,MATCH($C$9,emission!$A$1:$CV$1,0),0)</f>
        <v>#N/A</v>
      </c>
      <c r="AU475">
        <f>VLOOKUP($AD475,excitation!$A$1:$CV$577,MATCH(C$10,excitation!$A$1:$CV$1,0),0)</f>
        <v>0</v>
      </c>
      <c r="AV475">
        <f>VLOOKUP($AD475,emission!$A$1:$CV$577,MATCH($C$10,emission!$A$1:$CV$1,0),0)</f>
        <v>0</v>
      </c>
      <c r="AW475" t="e">
        <f>VLOOKUP($AD475,excitation!$A$1:$CV$577,MATCH(C$11,excitation!$A$1:$CV$1,0),0)</f>
        <v>#N/A</v>
      </c>
      <c r="AX475" t="e">
        <f>VLOOKUP($AD475,emission!$A$1:$CV$577,MATCH($C$11,emission!$A$1:$CV$1,0),0)</f>
        <v>#N/A</v>
      </c>
    </row>
    <row r="476" spans="7:50" x14ac:dyDescent="0.25">
      <c r="G476">
        <v>774</v>
      </c>
      <c r="H476" t="b">
        <f t="shared" si="151"/>
        <v>0</v>
      </c>
      <c r="I476" t="b">
        <f t="shared" si="141"/>
        <v>0</v>
      </c>
      <c r="J476">
        <f t="shared" si="152"/>
        <v>0</v>
      </c>
      <c r="K476">
        <f t="shared" si="142"/>
        <v>0</v>
      </c>
      <c r="L476" t="b">
        <f t="shared" si="153"/>
        <v>0</v>
      </c>
      <c r="M476" t="b">
        <f t="shared" si="143"/>
        <v>0</v>
      </c>
      <c r="N476">
        <f t="shared" si="154"/>
        <v>0</v>
      </c>
      <c r="O476">
        <f t="shared" si="144"/>
        <v>0</v>
      </c>
      <c r="P476">
        <f t="shared" si="155"/>
        <v>0</v>
      </c>
      <c r="Q476">
        <f t="shared" si="145"/>
        <v>0</v>
      </c>
      <c r="R476">
        <f t="shared" si="156"/>
        <v>0</v>
      </c>
      <c r="S476">
        <f t="shared" si="146"/>
        <v>0</v>
      </c>
      <c r="T476">
        <f t="shared" si="157"/>
        <v>0</v>
      </c>
      <c r="U476">
        <f t="shared" si="147"/>
        <v>0</v>
      </c>
      <c r="V476" t="b">
        <f t="shared" si="158"/>
        <v>0</v>
      </c>
      <c r="W476" t="b">
        <f t="shared" si="148"/>
        <v>0</v>
      </c>
      <c r="X476">
        <f t="shared" si="159"/>
        <v>0</v>
      </c>
      <c r="Y476">
        <f t="shared" si="149"/>
        <v>0</v>
      </c>
      <c r="Z476" t="b">
        <f t="shared" si="160"/>
        <v>0</v>
      </c>
      <c r="AA476" t="b">
        <f t="shared" si="150"/>
        <v>0</v>
      </c>
      <c r="AB476">
        <v>0</v>
      </c>
      <c r="AD476" s="1">
        <v>774</v>
      </c>
      <c r="AE476" t="e">
        <f>VLOOKUP($AD476,excitation!$A$1:$CV$577,MATCH(C$2,excitation!$A$1:$CV$1,0),0)</f>
        <v>#N/A</v>
      </c>
      <c r="AF476" t="e">
        <f>VLOOKUP($AD476,emission!$A$1:$CV$577,MATCH($C$2,emission!$A$1:$CV$1,0),0)</f>
        <v>#N/A</v>
      </c>
      <c r="AG476">
        <f>VLOOKUP($AD476,excitation!$A$1:$CV$577,MATCH(C$3,excitation!$A$1:$CV$1,0),0)</f>
        <v>0</v>
      </c>
      <c r="AH476">
        <f>VLOOKUP($AD476,emission!$A$1:$CV$577,MATCH($C$3,emission!$A$1:$CV$1,0),0)</f>
        <v>0</v>
      </c>
      <c r="AI476" t="e">
        <f>VLOOKUP($AD476,excitation!$A$1:$CV$577,MATCH(C$4,excitation!$A$1:$CV$1,0),0)</f>
        <v>#N/A</v>
      </c>
      <c r="AJ476" t="e">
        <f>VLOOKUP($AD476,emission!$A$1:$CV$577,MATCH($C$4,emission!$A$1:$CV$1,0),0)</f>
        <v>#N/A</v>
      </c>
      <c r="AK476">
        <f>VLOOKUP($AD476,excitation!$A$1:$CV$577,MATCH(C$5,excitation!$A$1:$CV$1,0),0)</f>
        <v>0</v>
      </c>
      <c r="AL476">
        <f>VLOOKUP($AD476,emission!$A$1:$CV$577,MATCH($C$5,emission!$A$1:$CV$1,0),0)</f>
        <v>0</v>
      </c>
      <c r="AM476">
        <f>VLOOKUP($AD476,excitation!$A$1:$CV$577,MATCH(C$6,excitation!$A$1:$CV$1,0),0)</f>
        <v>0</v>
      </c>
      <c r="AN476">
        <f>VLOOKUP($AD476,emission!$A$1:$CV$577,MATCH($C$6,emission!$A$1:$CV$1,0),0)</f>
        <v>0</v>
      </c>
      <c r="AO476">
        <f>VLOOKUP($AD476,excitation!$A$1:$CV$577,MATCH(C$7,excitation!$A$1:$CV$1,0),0)</f>
        <v>0</v>
      </c>
      <c r="AP476">
        <f>VLOOKUP($AD476,emission!$A$1:$CV$577,MATCH($C$7,emission!$A$1:$CV$1,0),0)</f>
        <v>0</v>
      </c>
      <c r="AQ476">
        <f>VLOOKUP($AD476,excitation!$A$1:$CV$577,MATCH(C$8,excitation!$A$1:$CV$1,0),0)</f>
        <v>0</v>
      </c>
      <c r="AR476">
        <f>VLOOKUP($AD476,emission!$A$1:$CV$577,MATCH($C$8,emission!$A$1:$CV$1,0),0)</f>
        <v>0</v>
      </c>
      <c r="AS476" t="e">
        <f>VLOOKUP($AD476,excitation!$A$1:$CV$577,MATCH(C$9,excitation!$A$1:$CV$1,0),0)</f>
        <v>#N/A</v>
      </c>
      <c r="AT476" t="e">
        <f>VLOOKUP($AD476,emission!$A$1:$CV$577,MATCH($C$9,emission!$A$1:$CV$1,0),0)</f>
        <v>#N/A</v>
      </c>
      <c r="AU476">
        <f>VLOOKUP($AD476,excitation!$A$1:$CV$577,MATCH(C$10,excitation!$A$1:$CV$1,0),0)</f>
        <v>0</v>
      </c>
      <c r="AV476">
        <f>VLOOKUP($AD476,emission!$A$1:$CV$577,MATCH($C$10,emission!$A$1:$CV$1,0),0)</f>
        <v>0</v>
      </c>
      <c r="AW476" t="e">
        <f>VLOOKUP($AD476,excitation!$A$1:$CV$577,MATCH(C$11,excitation!$A$1:$CV$1,0),0)</f>
        <v>#N/A</v>
      </c>
      <c r="AX476" t="e">
        <f>VLOOKUP($AD476,emission!$A$1:$CV$577,MATCH($C$11,emission!$A$1:$CV$1,0),0)</f>
        <v>#N/A</v>
      </c>
    </row>
    <row r="477" spans="7:50" x14ac:dyDescent="0.25">
      <c r="G477">
        <v>775</v>
      </c>
      <c r="H477" t="b">
        <f t="shared" si="151"/>
        <v>0</v>
      </c>
      <c r="I477" t="b">
        <f t="shared" si="141"/>
        <v>0</v>
      </c>
      <c r="J477">
        <f t="shared" si="152"/>
        <v>0</v>
      </c>
      <c r="K477">
        <f t="shared" si="142"/>
        <v>0</v>
      </c>
      <c r="L477" t="b">
        <f t="shared" si="153"/>
        <v>0</v>
      </c>
      <c r="M477" t="b">
        <f t="shared" si="143"/>
        <v>0</v>
      </c>
      <c r="N477">
        <f t="shared" si="154"/>
        <v>0</v>
      </c>
      <c r="O477">
        <f t="shared" si="144"/>
        <v>0</v>
      </c>
      <c r="P477">
        <f t="shared" si="155"/>
        <v>0</v>
      </c>
      <c r="Q477">
        <f t="shared" si="145"/>
        <v>0</v>
      </c>
      <c r="R477">
        <f t="shared" si="156"/>
        <v>0</v>
      </c>
      <c r="S477">
        <f t="shared" si="146"/>
        <v>0</v>
      </c>
      <c r="T477">
        <f t="shared" si="157"/>
        <v>0</v>
      </c>
      <c r="U477">
        <f t="shared" si="147"/>
        <v>0</v>
      </c>
      <c r="V477" t="b">
        <f t="shared" si="158"/>
        <v>0</v>
      </c>
      <c r="W477" t="b">
        <f t="shared" si="148"/>
        <v>0</v>
      </c>
      <c r="X477">
        <f t="shared" si="159"/>
        <v>0</v>
      </c>
      <c r="Y477">
        <f t="shared" si="149"/>
        <v>0</v>
      </c>
      <c r="Z477" t="b">
        <f t="shared" si="160"/>
        <v>0</v>
      </c>
      <c r="AA477" t="b">
        <f t="shared" si="150"/>
        <v>0</v>
      </c>
      <c r="AB477">
        <v>0</v>
      </c>
      <c r="AD477" s="1">
        <v>775</v>
      </c>
      <c r="AE477" t="e">
        <f>VLOOKUP($AD477,excitation!$A$1:$CV$577,MATCH(C$2,excitation!$A$1:$CV$1,0),0)</f>
        <v>#N/A</v>
      </c>
      <c r="AF477" t="e">
        <f>VLOOKUP($AD477,emission!$A$1:$CV$577,MATCH($C$2,emission!$A$1:$CV$1,0),0)</f>
        <v>#N/A</v>
      </c>
      <c r="AG477">
        <f>VLOOKUP($AD477,excitation!$A$1:$CV$577,MATCH(C$3,excitation!$A$1:$CV$1,0),0)</f>
        <v>0</v>
      </c>
      <c r="AH477">
        <f>VLOOKUP($AD477,emission!$A$1:$CV$577,MATCH($C$3,emission!$A$1:$CV$1,0),0)</f>
        <v>0</v>
      </c>
      <c r="AI477" t="e">
        <f>VLOOKUP($AD477,excitation!$A$1:$CV$577,MATCH(C$4,excitation!$A$1:$CV$1,0),0)</f>
        <v>#N/A</v>
      </c>
      <c r="AJ477" t="e">
        <f>VLOOKUP($AD477,emission!$A$1:$CV$577,MATCH($C$4,emission!$A$1:$CV$1,0),0)</f>
        <v>#N/A</v>
      </c>
      <c r="AK477">
        <f>VLOOKUP($AD477,excitation!$A$1:$CV$577,MATCH(C$5,excitation!$A$1:$CV$1,0),0)</f>
        <v>0</v>
      </c>
      <c r="AL477">
        <f>VLOOKUP($AD477,emission!$A$1:$CV$577,MATCH($C$5,emission!$A$1:$CV$1,0),0)</f>
        <v>0</v>
      </c>
      <c r="AM477">
        <f>VLOOKUP($AD477,excitation!$A$1:$CV$577,MATCH(C$6,excitation!$A$1:$CV$1,0),0)</f>
        <v>0</v>
      </c>
      <c r="AN477">
        <f>VLOOKUP($AD477,emission!$A$1:$CV$577,MATCH($C$6,emission!$A$1:$CV$1,0),0)</f>
        <v>0</v>
      </c>
      <c r="AO477">
        <f>VLOOKUP($AD477,excitation!$A$1:$CV$577,MATCH(C$7,excitation!$A$1:$CV$1,0),0)</f>
        <v>0</v>
      </c>
      <c r="AP477">
        <f>VLOOKUP($AD477,emission!$A$1:$CV$577,MATCH($C$7,emission!$A$1:$CV$1,0),0)</f>
        <v>0</v>
      </c>
      <c r="AQ477">
        <f>VLOOKUP($AD477,excitation!$A$1:$CV$577,MATCH(C$8,excitation!$A$1:$CV$1,0),0)</f>
        <v>0</v>
      </c>
      <c r="AR477">
        <f>VLOOKUP($AD477,emission!$A$1:$CV$577,MATCH($C$8,emission!$A$1:$CV$1,0),0)</f>
        <v>0</v>
      </c>
      <c r="AS477" t="e">
        <f>VLOOKUP($AD477,excitation!$A$1:$CV$577,MATCH(C$9,excitation!$A$1:$CV$1,0),0)</f>
        <v>#N/A</v>
      </c>
      <c r="AT477" t="e">
        <f>VLOOKUP($AD477,emission!$A$1:$CV$577,MATCH($C$9,emission!$A$1:$CV$1,0),0)</f>
        <v>#N/A</v>
      </c>
      <c r="AU477">
        <f>VLOOKUP($AD477,excitation!$A$1:$CV$577,MATCH(C$10,excitation!$A$1:$CV$1,0),0)</f>
        <v>0</v>
      </c>
      <c r="AV477">
        <f>VLOOKUP($AD477,emission!$A$1:$CV$577,MATCH($C$10,emission!$A$1:$CV$1,0),0)</f>
        <v>0</v>
      </c>
      <c r="AW477" t="e">
        <f>VLOOKUP($AD477,excitation!$A$1:$CV$577,MATCH(C$11,excitation!$A$1:$CV$1,0),0)</f>
        <v>#N/A</v>
      </c>
      <c r="AX477" t="e">
        <f>VLOOKUP($AD477,emission!$A$1:$CV$577,MATCH($C$11,emission!$A$1:$CV$1,0),0)</f>
        <v>#N/A</v>
      </c>
    </row>
    <row r="478" spans="7:50" x14ac:dyDescent="0.25">
      <c r="G478">
        <v>776</v>
      </c>
      <c r="H478" t="b">
        <f t="shared" si="151"/>
        <v>0</v>
      </c>
      <c r="I478" t="b">
        <f t="shared" si="141"/>
        <v>0</v>
      </c>
      <c r="J478">
        <f t="shared" si="152"/>
        <v>0</v>
      </c>
      <c r="K478">
        <f t="shared" si="142"/>
        <v>0</v>
      </c>
      <c r="L478" t="b">
        <f t="shared" si="153"/>
        <v>0</v>
      </c>
      <c r="M478" t="b">
        <f t="shared" si="143"/>
        <v>0</v>
      </c>
      <c r="N478">
        <f t="shared" si="154"/>
        <v>0</v>
      </c>
      <c r="O478">
        <f t="shared" si="144"/>
        <v>0</v>
      </c>
      <c r="P478">
        <f t="shared" si="155"/>
        <v>0</v>
      </c>
      <c r="Q478">
        <f t="shared" si="145"/>
        <v>0</v>
      </c>
      <c r="R478">
        <f t="shared" si="156"/>
        <v>0</v>
      </c>
      <c r="S478">
        <f t="shared" si="146"/>
        <v>0</v>
      </c>
      <c r="T478">
        <f t="shared" si="157"/>
        <v>0</v>
      </c>
      <c r="U478">
        <f t="shared" si="147"/>
        <v>0</v>
      </c>
      <c r="V478" t="b">
        <f t="shared" si="158"/>
        <v>0</v>
      </c>
      <c r="W478" t="b">
        <f t="shared" si="148"/>
        <v>0</v>
      </c>
      <c r="X478">
        <f t="shared" si="159"/>
        <v>0</v>
      </c>
      <c r="Y478">
        <f t="shared" si="149"/>
        <v>0</v>
      </c>
      <c r="Z478" t="b">
        <f t="shared" si="160"/>
        <v>0</v>
      </c>
      <c r="AA478" t="b">
        <f t="shared" si="150"/>
        <v>0</v>
      </c>
      <c r="AB478">
        <v>0</v>
      </c>
      <c r="AD478" s="1">
        <v>776</v>
      </c>
      <c r="AE478" t="e">
        <f>VLOOKUP($AD478,excitation!$A$1:$CV$577,MATCH(C$2,excitation!$A$1:$CV$1,0),0)</f>
        <v>#N/A</v>
      </c>
      <c r="AF478" t="e">
        <f>VLOOKUP($AD478,emission!$A$1:$CV$577,MATCH($C$2,emission!$A$1:$CV$1,0),0)</f>
        <v>#N/A</v>
      </c>
      <c r="AG478">
        <f>VLOOKUP($AD478,excitation!$A$1:$CV$577,MATCH(C$3,excitation!$A$1:$CV$1,0),0)</f>
        <v>0</v>
      </c>
      <c r="AH478">
        <f>VLOOKUP($AD478,emission!$A$1:$CV$577,MATCH($C$3,emission!$A$1:$CV$1,0),0)</f>
        <v>0</v>
      </c>
      <c r="AI478" t="e">
        <f>VLOOKUP($AD478,excitation!$A$1:$CV$577,MATCH(C$4,excitation!$A$1:$CV$1,0),0)</f>
        <v>#N/A</v>
      </c>
      <c r="AJ478" t="e">
        <f>VLOOKUP($AD478,emission!$A$1:$CV$577,MATCH($C$4,emission!$A$1:$CV$1,0),0)</f>
        <v>#N/A</v>
      </c>
      <c r="AK478">
        <f>VLOOKUP($AD478,excitation!$A$1:$CV$577,MATCH(C$5,excitation!$A$1:$CV$1,0),0)</f>
        <v>0</v>
      </c>
      <c r="AL478">
        <f>VLOOKUP($AD478,emission!$A$1:$CV$577,MATCH($C$5,emission!$A$1:$CV$1,0),0)</f>
        <v>0</v>
      </c>
      <c r="AM478">
        <f>VLOOKUP($AD478,excitation!$A$1:$CV$577,MATCH(C$6,excitation!$A$1:$CV$1,0),0)</f>
        <v>0</v>
      </c>
      <c r="AN478">
        <f>VLOOKUP($AD478,emission!$A$1:$CV$577,MATCH($C$6,emission!$A$1:$CV$1,0),0)</f>
        <v>0</v>
      </c>
      <c r="AO478">
        <f>VLOOKUP($AD478,excitation!$A$1:$CV$577,MATCH(C$7,excitation!$A$1:$CV$1,0),0)</f>
        <v>0</v>
      </c>
      <c r="AP478">
        <f>VLOOKUP($AD478,emission!$A$1:$CV$577,MATCH($C$7,emission!$A$1:$CV$1,0),0)</f>
        <v>0</v>
      </c>
      <c r="AQ478">
        <f>VLOOKUP($AD478,excitation!$A$1:$CV$577,MATCH(C$8,excitation!$A$1:$CV$1,0),0)</f>
        <v>0</v>
      </c>
      <c r="AR478">
        <f>VLOOKUP($AD478,emission!$A$1:$CV$577,MATCH($C$8,emission!$A$1:$CV$1,0),0)</f>
        <v>0</v>
      </c>
      <c r="AS478" t="e">
        <f>VLOOKUP($AD478,excitation!$A$1:$CV$577,MATCH(C$9,excitation!$A$1:$CV$1,0),0)</f>
        <v>#N/A</v>
      </c>
      <c r="AT478" t="e">
        <f>VLOOKUP($AD478,emission!$A$1:$CV$577,MATCH($C$9,emission!$A$1:$CV$1,0),0)</f>
        <v>#N/A</v>
      </c>
      <c r="AU478">
        <f>VLOOKUP($AD478,excitation!$A$1:$CV$577,MATCH(C$10,excitation!$A$1:$CV$1,0),0)</f>
        <v>0</v>
      </c>
      <c r="AV478">
        <f>VLOOKUP($AD478,emission!$A$1:$CV$577,MATCH($C$10,emission!$A$1:$CV$1,0),0)</f>
        <v>0</v>
      </c>
      <c r="AW478" t="e">
        <f>VLOOKUP($AD478,excitation!$A$1:$CV$577,MATCH(C$11,excitation!$A$1:$CV$1,0),0)</f>
        <v>#N/A</v>
      </c>
      <c r="AX478" t="e">
        <f>VLOOKUP($AD478,emission!$A$1:$CV$577,MATCH($C$11,emission!$A$1:$CV$1,0),0)</f>
        <v>#N/A</v>
      </c>
    </row>
    <row r="479" spans="7:50" x14ac:dyDescent="0.25">
      <c r="G479">
        <v>777</v>
      </c>
      <c r="H479" t="b">
        <f t="shared" si="151"/>
        <v>0</v>
      </c>
      <c r="I479" t="b">
        <f t="shared" si="141"/>
        <v>0</v>
      </c>
      <c r="J479">
        <f t="shared" si="152"/>
        <v>0</v>
      </c>
      <c r="K479">
        <f t="shared" si="142"/>
        <v>0</v>
      </c>
      <c r="L479" t="b">
        <f t="shared" si="153"/>
        <v>0</v>
      </c>
      <c r="M479" t="b">
        <f t="shared" si="143"/>
        <v>0</v>
      </c>
      <c r="N479">
        <f t="shared" si="154"/>
        <v>0</v>
      </c>
      <c r="O479">
        <f t="shared" si="144"/>
        <v>0</v>
      </c>
      <c r="P479">
        <f t="shared" si="155"/>
        <v>0</v>
      </c>
      <c r="Q479">
        <f t="shared" si="145"/>
        <v>0</v>
      </c>
      <c r="R479">
        <f t="shared" si="156"/>
        <v>0</v>
      </c>
      <c r="S479">
        <f t="shared" si="146"/>
        <v>0</v>
      </c>
      <c r="T479">
        <f t="shared" si="157"/>
        <v>0</v>
      </c>
      <c r="U479">
        <f t="shared" si="147"/>
        <v>0</v>
      </c>
      <c r="V479" t="b">
        <f t="shared" si="158"/>
        <v>0</v>
      </c>
      <c r="W479" t="b">
        <f t="shared" si="148"/>
        <v>0</v>
      </c>
      <c r="X479">
        <f t="shared" si="159"/>
        <v>0</v>
      </c>
      <c r="Y479">
        <f t="shared" si="149"/>
        <v>0</v>
      </c>
      <c r="Z479" t="b">
        <f t="shared" si="160"/>
        <v>0</v>
      </c>
      <c r="AA479" t="b">
        <f t="shared" si="150"/>
        <v>0</v>
      </c>
      <c r="AB479">
        <v>0</v>
      </c>
      <c r="AD479" s="1">
        <v>777</v>
      </c>
      <c r="AE479" t="e">
        <f>VLOOKUP($AD479,excitation!$A$1:$CV$577,MATCH(C$2,excitation!$A$1:$CV$1,0),0)</f>
        <v>#N/A</v>
      </c>
      <c r="AF479" t="e">
        <f>VLOOKUP($AD479,emission!$A$1:$CV$577,MATCH($C$2,emission!$A$1:$CV$1,0),0)</f>
        <v>#N/A</v>
      </c>
      <c r="AG479">
        <f>VLOOKUP($AD479,excitation!$A$1:$CV$577,MATCH(C$3,excitation!$A$1:$CV$1,0),0)</f>
        <v>0</v>
      </c>
      <c r="AH479">
        <f>VLOOKUP($AD479,emission!$A$1:$CV$577,MATCH($C$3,emission!$A$1:$CV$1,0),0)</f>
        <v>0</v>
      </c>
      <c r="AI479" t="e">
        <f>VLOOKUP($AD479,excitation!$A$1:$CV$577,MATCH(C$4,excitation!$A$1:$CV$1,0),0)</f>
        <v>#N/A</v>
      </c>
      <c r="AJ479" t="e">
        <f>VLOOKUP($AD479,emission!$A$1:$CV$577,MATCH($C$4,emission!$A$1:$CV$1,0),0)</f>
        <v>#N/A</v>
      </c>
      <c r="AK479">
        <f>VLOOKUP($AD479,excitation!$A$1:$CV$577,MATCH(C$5,excitation!$A$1:$CV$1,0),0)</f>
        <v>0</v>
      </c>
      <c r="AL479">
        <f>VLOOKUP($AD479,emission!$A$1:$CV$577,MATCH($C$5,emission!$A$1:$CV$1,0),0)</f>
        <v>0</v>
      </c>
      <c r="AM479">
        <f>VLOOKUP($AD479,excitation!$A$1:$CV$577,MATCH(C$6,excitation!$A$1:$CV$1,0),0)</f>
        <v>0</v>
      </c>
      <c r="AN479">
        <f>VLOOKUP($AD479,emission!$A$1:$CV$577,MATCH($C$6,emission!$A$1:$CV$1,0),0)</f>
        <v>0</v>
      </c>
      <c r="AO479">
        <f>VLOOKUP($AD479,excitation!$A$1:$CV$577,MATCH(C$7,excitation!$A$1:$CV$1,0),0)</f>
        <v>0</v>
      </c>
      <c r="AP479">
        <f>VLOOKUP($AD479,emission!$A$1:$CV$577,MATCH($C$7,emission!$A$1:$CV$1,0),0)</f>
        <v>0</v>
      </c>
      <c r="AQ479">
        <f>VLOOKUP($AD479,excitation!$A$1:$CV$577,MATCH(C$8,excitation!$A$1:$CV$1,0),0)</f>
        <v>0</v>
      </c>
      <c r="AR479">
        <f>VLOOKUP($AD479,emission!$A$1:$CV$577,MATCH($C$8,emission!$A$1:$CV$1,0),0)</f>
        <v>0</v>
      </c>
      <c r="AS479" t="e">
        <f>VLOOKUP($AD479,excitation!$A$1:$CV$577,MATCH(C$9,excitation!$A$1:$CV$1,0),0)</f>
        <v>#N/A</v>
      </c>
      <c r="AT479" t="e">
        <f>VLOOKUP($AD479,emission!$A$1:$CV$577,MATCH($C$9,emission!$A$1:$CV$1,0),0)</f>
        <v>#N/A</v>
      </c>
      <c r="AU479">
        <f>VLOOKUP($AD479,excitation!$A$1:$CV$577,MATCH(C$10,excitation!$A$1:$CV$1,0),0)</f>
        <v>0</v>
      </c>
      <c r="AV479">
        <f>VLOOKUP($AD479,emission!$A$1:$CV$577,MATCH($C$10,emission!$A$1:$CV$1,0),0)</f>
        <v>0</v>
      </c>
      <c r="AW479" t="e">
        <f>VLOOKUP($AD479,excitation!$A$1:$CV$577,MATCH(C$11,excitation!$A$1:$CV$1,0),0)</f>
        <v>#N/A</v>
      </c>
      <c r="AX479" t="e">
        <f>VLOOKUP($AD479,emission!$A$1:$CV$577,MATCH($C$11,emission!$A$1:$CV$1,0),0)</f>
        <v>#N/A</v>
      </c>
    </row>
    <row r="480" spans="7:50" x14ac:dyDescent="0.25">
      <c r="G480">
        <v>778</v>
      </c>
      <c r="H480" t="b">
        <f t="shared" si="151"/>
        <v>0</v>
      </c>
      <c r="I480" t="b">
        <f t="shared" si="141"/>
        <v>0</v>
      </c>
      <c r="J480">
        <f t="shared" si="152"/>
        <v>0</v>
      </c>
      <c r="K480">
        <f t="shared" si="142"/>
        <v>0</v>
      </c>
      <c r="L480" t="b">
        <f t="shared" si="153"/>
        <v>0</v>
      </c>
      <c r="M480" t="b">
        <f t="shared" si="143"/>
        <v>0</v>
      </c>
      <c r="N480">
        <f t="shared" si="154"/>
        <v>0</v>
      </c>
      <c r="O480">
        <f t="shared" si="144"/>
        <v>0</v>
      </c>
      <c r="P480">
        <f t="shared" si="155"/>
        <v>0</v>
      </c>
      <c r="Q480">
        <f t="shared" si="145"/>
        <v>0</v>
      </c>
      <c r="R480">
        <f t="shared" si="156"/>
        <v>0</v>
      </c>
      <c r="S480">
        <f t="shared" si="146"/>
        <v>0</v>
      </c>
      <c r="T480">
        <f t="shared" si="157"/>
        <v>0</v>
      </c>
      <c r="U480">
        <f t="shared" si="147"/>
        <v>0</v>
      </c>
      <c r="V480" t="b">
        <f t="shared" si="158"/>
        <v>0</v>
      </c>
      <c r="W480" t="b">
        <f t="shared" si="148"/>
        <v>0</v>
      </c>
      <c r="X480">
        <f t="shared" si="159"/>
        <v>0</v>
      </c>
      <c r="Y480">
        <f t="shared" si="149"/>
        <v>0</v>
      </c>
      <c r="Z480" t="b">
        <f t="shared" si="160"/>
        <v>0</v>
      </c>
      <c r="AA480" t="b">
        <f t="shared" si="150"/>
        <v>0</v>
      </c>
      <c r="AB480">
        <v>0</v>
      </c>
      <c r="AD480" s="1">
        <v>778</v>
      </c>
      <c r="AE480" t="e">
        <f>VLOOKUP($AD480,excitation!$A$1:$CV$577,MATCH(C$2,excitation!$A$1:$CV$1,0),0)</f>
        <v>#N/A</v>
      </c>
      <c r="AF480" t="e">
        <f>VLOOKUP($AD480,emission!$A$1:$CV$577,MATCH($C$2,emission!$A$1:$CV$1,0),0)</f>
        <v>#N/A</v>
      </c>
      <c r="AG480">
        <f>VLOOKUP($AD480,excitation!$A$1:$CV$577,MATCH(C$3,excitation!$A$1:$CV$1,0),0)</f>
        <v>0</v>
      </c>
      <c r="AH480">
        <f>VLOOKUP($AD480,emission!$A$1:$CV$577,MATCH($C$3,emission!$A$1:$CV$1,0),0)</f>
        <v>0</v>
      </c>
      <c r="AI480" t="e">
        <f>VLOOKUP($AD480,excitation!$A$1:$CV$577,MATCH(C$4,excitation!$A$1:$CV$1,0),0)</f>
        <v>#N/A</v>
      </c>
      <c r="AJ480" t="e">
        <f>VLOOKUP($AD480,emission!$A$1:$CV$577,MATCH($C$4,emission!$A$1:$CV$1,0),0)</f>
        <v>#N/A</v>
      </c>
      <c r="AK480">
        <f>VLOOKUP($AD480,excitation!$A$1:$CV$577,MATCH(C$5,excitation!$A$1:$CV$1,0),0)</f>
        <v>0</v>
      </c>
      <c r="AL480">
        <f>VLOOKUP($AD480,emission!$A$1:$CV$577,MATCH($C$5,emission!$A$1:$CV$1,0),0)</f>
        <v>0</v>
      </c>
      <c r="AM480">
        <f>VLOOKUP($AD480,excitation!$A$1:$CV$577,MATCH(C$6,excitation!$A$1:$CV$1,0),0)</f>
        <v>0</v>
      </c>
      <c r="AN480">
        <f>VLOOKUP($AD480,emission!$A$1:$CV$577,MATCH($C$6,emission!$A$1:$CV$1,0),0)</f>
        <v>0</v>
      </c>
      <c r="AO480">
        <f>VLOOKUP($AD480,excitation!$A$1:$CV$577,MATCH(C$7,excitation!$A$1:$CV$1,0),0)</f>
        <v>0</v>
      </c>
      <c r="AP480">
        <f>VLOOKUP($AD480,emission!$A$1:$CV$577,MATCH($C$7,emission!$A$1:$CV$1,0),0)</f>
        <v>0</v>
      </c>
      <c r="AQ480">
        <f>VLOOKUP($AD480,excitation!$A$1:$CV$577,MATCH(C$8,excitation!$A$1:$CV$1,0),0)</f>
        <v>0</v>
      </c>
      <c r="AR480">
        <f>VLOOKUP($AD480,emission!$A$1:$CV$577,MATCH($C$8,emission!$A$1:$CV$1,0),0)</f>
        <v>0</v>
      </c>
      <c r="AS480" t="e">
        <f>VLOOKUP($AD480,excitation!$A$1:$CV$577,MATCH(C$9,excitation!$A$1:$CV$1,0),0)</f>
        <v>#N/A</v>
      </c>
      <c r="AT480" t="e">
        <f>VLOOKUP($AD480,emission!$A$1:$CV$577,MATCH($C$9,emission!$A$1:$CV$1,0),0)</f>
        <v>#N/A</v>
      </c>
      <c r="AU480">
        <f>VLOOKUP($AD480,excitation!$A$1:$CV$577,MATCH(C$10,excitation!$A$1:$CV$1,0),0)</f>
        <v>0</v>
      </c>
      <c r="AV480">
        <f>VLOOKUP($AD480,emission!$A$1:$CV$577,MATCH($C$10,emission!$A$1:$CV$1,0),0)</f>
        <v>0</v>
      </c>
      <c r="AW480" t="e">
        <f>VLOOKUP($AD480,excitation!$A$1:$CV$577,MATCH(C$11,excitation!$A$1:$CV$1,0),0)</f>
        <v>#N/A</v>
      </c>
      <c r="AX480" t="e">
        <f>VLOOKUP($AD480,emission!$A$1:$CV$577,MATCH($C$11,emission!$A$1:$CV$1,0),0)</f>
        <v>#N/A</v>
      </c>
    </row>
    <row r="481" spans="7:50" x14ac:dyDescent="0.25">
      <c r="G481">
        <v>779</v>
      </c>
      <c r="H481" t="b">
        <f t="shared" si="151"/>
        <v>0</v>
      </c>
      <c r="I481" t="b">
        <f t="shared" si="141"/>
        <v>0</v>
      </c>
      <c r="J481">
        <f t="shared" si="152"/>
        <v>0</v>
      </c>
      <c r="K481">
        <f t="shared" si="142"/>
        <v>0</v>
      </c>
      <c r="L481" t="b">
        <f t="shared" si="153"/>
        <v>0</v>
      </c>
      <c r="M481" t="b">
        <f t="shared" si="143"/>
        <v>0</v>
      </c>
      <c r="N481">
        <f t="shared" si="154"/>
        <v>0</v>
      </c>
      <c r="O481">
        <f t="shared" si="144"/>
        <v>0</v>
      </c>
      <c r="P481">
        <f t="shared" si="155"/>
        <v>0</v>
      </c>
      <c r="Q481">
        <f t="shared" si="145"/>
        <v>0</v>
      </c>
      <c r="R481">
        <f t="shared" si="156"/>
        <v>0</v>
      </c>
      <c r="S481">
        <f t="shared" si="146"/>
        <v>0</v>
      </c>
      <c r="T481">
        <f t="shared" si="157"/>
        <v>0</v>
      </c>
      <c r="U481">
        <f t="shared" si="147"/>
        <v>0</v>
      </c>
      <c r="V481" t="b">
        <f t="shared" si="158"/>
        <v>0</v>
      </c>
      <c r="W481" t="b">
        <f t="shared" si="148"/>
        <v>0</v>
      </c>
      <c r="X481">
        <f t="shared" si="159"/>
        <v>0</v>
      </c>
      <c r="Y481">
        <f t="shared" si="149"/>
        <v>0</v>
      </c>
      <c r="Z481" t="b">
        <f t="shared" si="160"/>
        <v>0</v>
      </c>
      <c r="AA481" t="b">
        <f t="shared" si="150"/>
        <v>0</v>
      </c>
      <c r="AB481">
        <v>0</v>
      </c>
      <c r="AD481" s="1">
        <v>779</v>
      </c>
      <c r="AE481" t="e">
        <f>VLOOKUP($AD481,excitation!$A$1:$CV$577,MATCH(C$2,excitation!$A$1:$CV$1,0),0)</f>
        <v>#N/A</v>
      </c>
      <c r="AF481" t="e">
        <f>VLOOKUP($AD481,emission!$A$1:$CV$577,MATCH($C$2,emission!$A$1:$CV$1,0),0)</f>
        <v>#N/A</v>
      </c>
      <c r="AG481">
        <f>VLOOKUP($AD481,excitation!$A$1:$CV$577,MATCH(C$3,excitation!$A$1:$CV$1,0),0)</f>
        <v>0</v>
      </c>
      <c r="AH481">
        <f>VLOOKUP($AD481,emission!$A$1:$CV$577,MATCH($C$3,emission!$A$1:$CV$1,0),0)</f>
        <v>0</v>
      </c>
      <c r="AI481" t="e">
        <f>VLOOKUP($AD481,excitation!$A$1:$CV$577,MATCH(C$4,excitation!$A$1:$CV$1,0),0)</f>
        <v>#N/A</v>
      </c>
      <c r="AJ481" t="e">
        <f>VLOOKUP($AD481,emission!$A$1:$CV$577,MATCH($C$4,emission!$A$1:$CV$1,0),0)</f>
        <v>#N/A</v>
      </c>
      <c r="AK481">
        <f>VLOOKUP($AD481,excitation!$A$1:$CV$577,MATCH(C$5,excitation!$A$1:$CV$1,0),0)</f>
        <v>0</v>
      </c>
      <c r="AL481">
        <f>VLOOKUP($AD481,emission!$A$1:$CV$577,MATCH($C$5,emission!$A$1:$CV$1,0),0)</f>
        <v>0</v>
      </c>
      <c r="AM481">
        <f>VLOOKUP($AD481,excitation!$A$1:$CV$577,MATCH(C$6,excitation!$A$1:$CV$1,0),0)</f>
        <v>0</v>
      </c>
      <c r="AN481">
        <f>VLOOKUP($AD481,emission!$A$1:$CV$577,MATCH($C$6,emission!$A$1:$CV$1,0),0)</f>
        <v>0</v>
      </c>
      <c r="AO481">
        <f>VLOOKUP($AD481,excitation!$A$1:$CV$577,MATCH(C$7,excitation!$A$1:$CV$1,0),0)</f>
        <v>0</v>
      </c>
      <c r="AP481">
        <f>VLOOKUP($AD481,emission!$A$1:$CV$577,MATCH($C$7,emission!$A$1:$CV$1,0),0)</f>
        <v>0</v>
      </c>
      <c r="AQ481">
        <f>VLOOKUP($AD481,excitation!$A$1:$CV$577,MATCH(C$8,excitation!$A$1:$CV$1,0),0)</f>
        <v>0</v>
      </c>
      <c r="AR481">
        <f>VLOOKUP($AD481,emission!$A$1:$CV$577,MATCH($C$8,emission!$A$1:$CV$1,0),0)</f>
        <v>0</v>
      </c>
      <c r="AS481" t="e">
        <f>VLOOKUP($AD481,excitation!$A$1:$CV$577,MATCH(C$9,excitation!$A$1:$CV$1,0),0)</f>
        <v>#N/A</v>
      </c>
      <c r="AT481" t="e">
        <f>VLOOKUP($AD481,emission!$A$1:$CV$577,MATCH($C$9,emission!$A$1:$CV$1,0),0)</f>
        <v>#N/A</v>
      </c>
      <c r="AU481">
        <f>VLOOKUP($AD481,excitation!$A$1:$CV$577,MATCH(C$10,excitation!$A$1:$CV$1,0),0)</f>
        <v>0</v>
      </c>
      <c r="AV481">
        <f>VLOOKUP($AD481,emission!$A$1:$CV$577,MATCH($C$10,emission!$A$1:$CV$1,0),0)</f>
        <v>0</v>
      </c>
      <c r="AW481" t="e">
        <f>VLOOKUP($AD481,excitation!$A$1:$CV$577,MATCH(C$11,excitation!$A$1:$CV$1,0),0)</f>
        <v>#N/A</v>
      </c>
      <c r="AX481" t="e">
        <f>VLOOKUP($AD481,emission!$A$1:$CV$577,MATCH($C$11,emission!$A$1:$CV$1,0),0)</f>
        <v>#N/A</v>
      </c>
    </row>
    <row r="482" spans="7:50" x14ac:dyDescent="0.25">
      <c r="G482">
        <v>780</v>
      </c>
      <c r="H482" t="b">
        <f t="shared" si="151"/>
        <v>0</v>
      </c>
      <c r="I482" t="b">
        <f t="shared" si="141"/>
        <v>0</v>
      </c>
      <c r="J482">
        <f t="shared" si="152"/>
        <v>0</v>
      </c>
      <c r="K482">
        <f t="shared" si="142"/>
        <v>0</v>
      </c>
      <c r="L482" t="b">
        <f t="shared" si="153"/>
        <v>0</v>
      </c>
      <c r="M482" t="b">
        <f t="shared" si="143"/>
        <v>0</v>
      </c>
      <c r="N482">
        <f t="shared" si="154"/>
        <v>0</v>
      </c>
      <c r="O482">
        <f t="shared" si="144"/>
        <v>0</v>
      </c>
      <c r="P482">
        <f t="shared" si="155"/>
        <v>0</v>
      </c>
      <c r="Q482">
        <f t="shared" si="145"/>
        <v>0</v>
      </c>
      <c r="R482">
        <f t="shared" si="156"/>
        <v>0</v>
      </c>
      <c r="S482">
        <f t="shared" si="146"/>
        <v>0</v>
      </c>
      <c r="T482">
        <f t="shared" si="157"/>
        <v>0</v>
      </c>
      <c r="U482">
        <f t="shared" si="147"/>
        <v>0</v>
      </c>
      <c r="V482" t="b">
        <f t="shared" si="158"/>
        <v>0</v>
      </c>
      <c r="W482" t="b">
        <f t="shared" si="148"/>
        <v>0</v>
      </c>
      <c r="X482">
        <f t="shared" si="159"/>
        <v>0</v>
      </c>
      <c r="Y482">
        <f t="shared" si="149"/>
        <v>0</v>
      </c>
      <c r="Z482" t="b">
        <f t="shared" si="160"/>
        <v>0</v>
      </c>
      <c r="AA482" t="b">
        <f t="shared" si="150"/>
        <v>0</v>
      </c>
      <c r="AB482">
        <v>0</v>
      </c>
      <c r="AD482" s="1">
        <v>780</v>
      </c>
      <c r="AE482" t="e">
        <f>VLOOKUP($AD482,excitation!$A$1:$CV$577,MATCH(C$2,excitation!$A$1:$CV$1,0),0)</f>
        <v>#N/A</v>
      </c>
      <c r="AF482" t="e">
        <f>VLOOKUP($AD482,emission!$A$1:$CV$577,MATCH($C$2,emission!$A$1:$CV$1,0),0)</f>
        <v>#N/A</v>
      </c>
      <c r="AG482">
        <f>VLOOKUP($AD482,excitation!$A$1:$CV$577,MATCH(C$3,excitation!$A$1:$CV$1,0),0)</f>
        <v>0</v>
      </c>
      <c r="AH482">
        <f>VLOOKUP($AD482,emission!$A$1:$CV$577,MATCH($C$3,emission!$A$1:$CV$1,0),0)</f>
        <v>0</v>
      </c>
      <c r="AI482" t="e">
        <f>VLOOKUP($AD482,excitation!$A$1:$CV$577,MATCH(C$4,excitation!$A$1:$CV$1,0),0)</f>
        <v>#N/A</v>
      </c>
      <c r="AJ482" t="e">
        <f>VLOOKUP($AD482,emission!$A$1:$CV$577,MATCH($C$4,emission!$A$1:$CV$1,0),0)</f>
        <v>#N/A</v>
      </c>
      <c r="AK482">
        <f>VLOOKUP($AD482,excitation!$A$1:$CV$577,MATCH(C$5,excitation!$A$1:$CV$1,0),0)</f>
        <v>0</v>
      </c>
      <c r="AL482">
        <f>VLOOKUP($AD482,emission!$A$1:$CV$577,MATCH($C$5,emission!$A$1:$CV$1,0),0)</f>
        <v>0</v>
      </c>
      <c r="AM482">
        <f>VLOOKUP($AD482,excitation!$A$1:$CV$577,MATCH(C$6,excitation!$A$1:$CV$1,0),0)</f>
        <v>0</v>
      </c>
      <c r="AN482">
        <f>VLOOKUP($AD482,emission!$A$1:$CV$577,MATCH($C$6,emission!$A$1:$CV$1,0),0)</f>
        <v>0</v>
      </c>
      <c r="AO482">
        <f>VLOOKUP($AD482,excitation!$A$1:$CV$577,MATCH(C$7,excitation!$A$1:$CV$1,0),0)</f>
        <v>0</v>
      </c>
      <c r="AP482">
        <f>VLOOKUP($AD482,emission!$A$1:$CV$577,MATCH($C$7,emission!$A$1:$CV$1,0),0)</f>
        <v>0</v>
      </c>
      <c r="AQ482">
        <f>VLOOKUP($AD482,excitation!$A$1:$CV$577,MATCH(C$8,excitation!$A$1:$CV$1,0),0)</f>
        <v>0</v>
      </c>
      <c r="AR482">
        <f>VLOOKUP($AD482,emission!$A$1:$CV$577,MATCH($C$8,emission!$A$1:$CV$1,0),0)</f>
        <v>0</v>
      </c>
      <c r="AS482" t="e">
        <f>VLOOKUP($AD482,excitation!$A$1:$CV$577,MATCH(C$9,excitation!$A$1:$CV$1,0),0)</f>
        <v>#N/A</v>
      </c>
      <c r="AT482" t="e">
        <f>VLOOKUP($AD482,emission!$A$1:$CV$577,MATCH($C$9,emission!$A$1:$CV$1,0),0)</f>
        <v>#N/A</v>
      </c>
      <c r="AU482">
        <f>VLOOKUP($AD482,excitation!$A$1:$CV$577,MATCH(C$10,excitation!$A$1:$CV$1,0),0)</f>
        <v>0</v>
      </c>
      <c r="AV482">
        <f>VLOOKUP($AD482,emission!$A$1:$CV$577,MATCH($C$10,emission!$A$1:$CV$1,0),0)</f>
        <v>0</v>
      </c>
      <c r="AW482" t="e">
        <f>VLOOKUP($AD482,excitation!$A$1:$CV$577,MATCH(C$11,excitation!$A$1:$CV$1,0),0)</f>
        <v>#N/A</v>
      </c>
      <c r="AX482" t="e">
        <f>VLOOKUP($AD482,emission!$A$1:$CV$577,MATCH($C$11,emission!$A$1:$CV$1,0),0)</f>
        <v>#N/A</v>
      </c>
    </row>
    <row r="483" spans="7:50" x14ac:dyDescent="0.25">
      <c r="G483">
        <v>781</v>
      </c>
      <c r="H483" t="b">
        <f t="shared" si="151"/>
        <v>0</v>
      </c>
      <c r="I483" t="b">
        <f t="shared" si="141"/>
        <v>0</v>
      </c>
      <c r="J483">
        <f t="shared" si="152"/>
        <v>0</v>
      </c>
      <c r="K483">
        <f t="shared" si="142"/>
        <v>0</v>
      </c>
      <c r="L483" t="b">
        <f t="shared" si="153"/>
        <v>0</v>
      </c>
      <c r="M483" t="b">
        <f t="shared" si="143"/>
        <v>0</v>
      </c>
      <c r="N483">
        <f t="shared" si="154"/>
        <v>0</v>
      </c>
      <c r="O483">
        <f t="shared" si="144"/>
        <v>0</v>
      </c>
      <c r="P483">
        <f t="shared" si="155"/>
        <v>0</v>
      </c>
      <c r="Q483">
        <f t="shared" si="145"/>
        <v>0</v>
      </c>
      <c r="R483">
        <f t="shared" si="156"/>
        <v>0</v>
      </c>
      <c r="S483">
        <f t="shared" si="146"/>
        <v>0</v>
      </c>
      <c r="T483">
        <f t="shared" si="157"/>
        <v>0</v>
      </c>
      <c r="U483">
        <f t="shared" si="147"/>
        <v>0</v>
      </c>
      <c r="V483" t="b">
        <f t="shared" si="158"/>
        <v>0</v>
      </c>
      <c r="W483" t="b">
        <f t="shared" si="148"/>
        <v>0</v>
      </c>
      <c r="X483">
        <f t="shared" si="159"/>
        <v>0</v>
      </c>
      <c r="Y483">
        <f t="shared" si="149"/>
        <v>0</v>
      </c>
      <c r="Z483" t="b">
        <f t="shared" si="160"/>
        <v>0</v>
      </c>
      <c r="AA483" t="b">
        <f t="shared" si="150"/>
        <v>0</v>
      </c>
      <c r="AB483">
        <v>0</v>
      </c>
      <c r="AD483" s="1">
        <v>781</v>
      </c>
      <c r="AE483" t="e">
        <f>VLOOKUP($AD483,excitation!$A$1:$CV$577,MATCH(C$2,excitation!$A$1:$CV$1,0),0)</f>
        <v>#N/A</v>
      </c>
      <c r="AF483" t="e">
        <f>VLOOKUP($AD483,emission!$A$1:$CV$577,MATCH($C$2,emission!$A$1:$CV$1,0),0)</f>
        <v>#N/A</v>
      </c>
      <c r="AG483">
        <f>VLOOKUP($AD483,excitation!$A$1:$CV$577,MATCH(C$3,excitation!$A$1:$CV$1,0),0)</f>
        <v>0</v>
      </c>
      <c r="AH483">
        <f>VLOOKUP($AD483,emission!$A$1:$CV$577,MATCH($C$3,emission!$A$1:$CV$1,0),0)</f>
        <v>0</v>
      </c>
      <c r="AI483" t="e">
        <f>VLOOKUP($AD483,excitation!$A$1:$CV$577,MATCH(C$4,excitation!$A$1:$CV$1,0),0)</f>
        <v>#N/A</v>
      </c>
      <c r="AJ483" t="e">
        <f>VLOOKUP($AD483,emission!$A$1:$CV$577,MATCH($C$4,emission!$A$1:$CV$1,0),0)</f>
        <v>#N/A</v>
      </c>
      <c r="AK483">
        <f>VLOOKUP($AD483,excitation!$A$1:$CV$577,MATCH(C$5,excitation!$A$1:$CV$1,0),0)</f>
        <v>0</v>
      </c>
      <c r="AL483">
        <f>VLOOKUP($AD483,emission!$A$1:$CV$577,MATCH($C$5,emission!$A$1:$CV$1,0),0)</f>
        <v>0</v>
      </c>
      <c r="AM483">
        <f>VLOOKUP($AD483,excitation!$A$1:$CV$577,MATCH(C$6,excitation!$A$1:$CV$1,0),0)</f>
        <v>0</v>
      </c>
      <c r="AN483">
        <f>VLOOKUP($AD483,emission!$A$1:$CV$577,MATCH($C$6,emission!$A$1:$CV$1,0),0)</f>
        <v>0</v>
      </c>
      <c r="AO483">
        <f>VLOOKUP($AD483,excitation!$A$1:$CV$577,MATCH(C$7,excitation!$A$1:$CV$1,0),0)</f>
        <v>0</v>
      </c>
      <c r="AP483">
        <f>VLOOKUP($AD483,emission!$A$1:$CV$577,MATCH($C$7,emission!$A$1:$CV$1,0),0)</f>
        <v>0</v>
      </c>
      <c r="AQ483">
        <f>VLOOKUP($AD483,excitation!$A$1:$CV$577,MATCH(C$8,excitation!$A$1:$CV$1,0),0)</f>
        <v>0</v>
      </c>
      <c r="AR483">
        <f>VLOOKUP($AD483,emission!$A$1:$CV$577,MATCH($C$8,emission!$A$1:$CV$1,0),0)</f>
        <v>0</v>
      </c>
      <c r="AS483" t="e">
        <f>VLOOKUP($AD483,excitation!$A$1:$CV$577,MATCH(C$9,excitation!$A$1:$CV$1,0),0)</f>
        <v>#N/A</v>
      </c>
      <c r="AT483" t="e">
        <f>VLOOKUP($AD483,emission!$A$1:$CV$577,MATCH($C$9,emission!$A$1:$CV$1,0),0)</f>
        <v>#N/A</v>
      </c>
      <c r="AU483">
        <f>VLOOKUP($AD483,excitation!$A$1:$CV$577,MATCH(C$10,excitation!$A$1:$CV$1,0),0)</f>
        <v>0</v>
      </c>
      <c r="AV483">
        <f>VLOOKUP($AD483,emission!$A$1:$CV$577,MATCH($C$10,emission!$A$1:$CV$1,0),0)</f>
        <v>0</v>
      </c>
      <c r="AW483" t="e">
        <f>VLOOKUP($AD483,excitation!$A$1:$CV$577,MATCH(C$11,excitation!$A$1:$CV$1,0),0)</f>
        <v>#N/A</v>
      </c>
      <c r="AX483" t="e">
        <f>VLOOKUP($AD483,emission!$A$1:$CV$577,MATCH($C$11,emission!$A$1:$CV$1,0),0)</f>
        <v>#N/A</v>
      </c>
    </row>
    <row r="484" spans="7:50" x14ac:dyDescent="0.25">
      <c r="G484">
        <v>782</v>
      </c>
      <c r="H484" t="b">
        <f t="shared" si="151"/>
        <v>0</v>
      </c>
      <c r="I484" t="b">
        <f t="shared" si="141"/>
        <v>0</v>
      </c>
      <c r="J484">
        <f t="shared" si="152"/>
        <v>0</v>
      </c>
      <c r="K484">
        <f t="shared" si="142"/>
        <v>0</v>
      </c>
      <c r="L484" t="b">
        <f t="shared" si="153"/>
        <v>0</v>
      </c>
      <c r="M484" t="b">
        <f t="shared" si="143"/>
        <v>0</v>
      </c>
      <c r="N484">
        <f t="shared" si="154"/>
        <v>0</v>
      </c>
      <c r="O484">
        <f t="shared" si="144"/>
        <v>0</v>
      </c>
      <c r="P484">
        <f t="shared" si="155"/>
        <v>0</v>
      </c>
      <c r="Q484">
        <f t="shared" si="145"/>
        <v>0</v>
      </c>
      <c r="R484">
        <f t="shared" si="156"/>
        <v>0</v>
      </c>
      <c r="S484">
        <f t="shared" si="146"/>
        <v>0</v>
      </c>
      <c r="T484">
        <f t="shared" si="157"/>
        <v>0</v>
      </c>
      <c r="U484">
        <f t="shared" si="147"/>
        <v>0</v>
      </c>
      <c r="V484" t="b">
        <f t="shared" si="158"/>
        <v>0</v>
      </c>
      <c r="W484" t="b">
        <f t="shared" si="148"/>
        <v>0</v>
      </c>
      <c r="X484">
        <f t="shared" si="159"/>
        <v>0</v>
      </c>
      <c r="Y484">
        <f t="shared" si="149"/>
        <v>0</v>
      </c>
      <c r="Z484" t="b">
        <f t="shared" si="160"/>
        <v>0</v>
      </c>
      <c r="AA484" t="b">
        <f t="shared" si="150"/>
        <v>0</v>
      </c>
      <c r="AB484">
        <v>0</v>
      </c>
      <c r="AD484" s="1">
        <v>782</v>
      </c>
      <c r="AE484" t="e">
        <f>VLOOKUP($AD484,excitation!$A$1:$CV$577,MATCH(C$2,excitation!$A$1:$CV$1,0),0)</f>
        <v>#N/A</v>
      </c>
      <c r="AF484" t="e">
        <f>VLOOKUP($AD484,emission!$A$1:$CV$577,MATCH($C$2,emission!$A$1:$CV$1,0),0)</f>
        <v>#N/A</v>
      </c>
      <c r="AG484">
        <f>VLOOKUP($AD484,excitation!$A$1:$CV$577,MATCH(C$3,excitation!$A$1:$CV$1,0),0)</f>
        <v>0</v>
      </c>
      <c r="AH484">
        <f>VLOOKUP($AD484,emission!$A$1:$CV$577,MATCH($C$3,emission!$A$1:$CV$1,0),0)</f>
        <v>0</v>
      </c>
      <c r="AI484" t="e">
        <f>VLOOKUP($AD484,excitation!$A$1:$CV$577,MATCH(C$4,excitation!$A$1:$CV$1,0),0)</f>
        <v>#N/A</v>
      </c>
      <c r="AJ484" t="e">
        <f>VLOOKUP($AD484,emission!$A$1:$CV$577,MATCH($C$4,emission!$A$1:$CV$1,0),0)</f>
        <v>#N/A</v>
      </c>
      <c r="AK484">
        <f>VLOOKUP($AD484,excitation!$A$1:$CV$577,MATCH(C$5,excitation!$A$1:$CV$1,0),0)</f>
        <v>0</v>
      </c>
      <c r="AL484">
        <f>VLOOKUP($AD484,emission!$A$1:$CV$577,MATCH($C$5,emission!$A$1:$CV$1,0),0)</f>
        <v>0</v>
      </c>
      <c r="AM484">
        <f>VLOOKUP($AD484,excitation!$A$1:$CV$577,MATCH(C$6,excitation!$A$1:$CV$1,0),0)</f>
        <v>0</v>
      </c>
      <c r="AN484">
        <f>VLOOKUP($AD484,emission!$A$1:$CV$577,MATCH($C$6,emission!$A$1:$CV$1,0),0)</f>
        <v>0</v>
      </c>
      <c r="AO484">
        <f>VLOOKUP($AD484,excitation!$A$1:$CV$577,MATCH(C$7,excitation!$A$1:$CV$1,0),0)</f>
        <v>0</v>
      </c>
      <c r="AP484">
        <f>VLOOKUP($AD484,emission!$A$1:$CV$577,MATCH($C$7,emission!$A$1:$CV$1,0),0)</f>
        <v>0</v>
      </c>
      <c r="AQ484">
        <f>VLOOKUP($AD484,excitation!$A$1:$CV$577,MATCH(C$8,excitation!$A$1:$CV$1,0),0)</f>
        <v>0</v>
      </c>
      <c r="AR484">
        <f>VLOOKUP($AD484,emission!$A$1:$CV$577,MATCH($C$8,emission!$A$1:$CV$1,0),0)</f>
        <v>0</v>
      </c>
      <c r="AS484" t="e">
        <f>VLOOKUP($AD484,excitation!$A$1:$CV$577,MATCH(C$9,excitation!$A$1:$CV$1,0),0)</f>
        <v>#N/A</v>
      </c>
      <c r="AT484" t="e">
        <f>VLOOKUP($AD484,emission!$A$1:$CV$577,MATCH($C$9,emission!$A$1:$CV$1,0),0)</f>
        <v>#N/A</v>
      </c>
      <c r="AU484">
        <f>VLOOKUP($AD484,excitation!$A$1:$CV$577,MATCH(C$10,excitation!$A$1:$CV$1,0),0)</f>
        <v>0</v>
      </c>
      <c r="AV484">
        <f>VLOOKUP($AD484,emission!$A$1:$CV$577,MATCH($C$10,emission!$A$1:$CV$1,0),0)</f>
        <v>0</v>
      </c>
      <c r="AW484" t="e">
        <f>VLOOKUP($AD484,excitation!$A$1:$CV$577,MATCH(C$11,excitation!$A$1:$CV$1,0),0)</f>
        <v>#N/A</v>
      </c>
      <c r="AX484" t="e">
        <f>VLOOKUP($AD484,emission!$A$1:$CV$577,MATCH($C$11,emission!$A$1:$CV$1,0),0)</f>
        <v>#N/A</v>
      </c>
    </row>
    <row r="485" spans="7:50" x14ac:dyDescent="0.25">
      <c r="G485">
        <v>783</v>
      </c>
      <c r="H485" t="b">
        <f t="shared" si="151"/>
        <v>0</v>
      </c>
      <c r="I485" t="b">
        <f t="shared" si="141"/>
        <v>0</v>
      </c>
      <c r="J485">
        <f t="shared" si="152"/>
        <v>0</v>
      </c>
      <c r="K485">
        <f t="shared" si="142"/>
        <v>0</v>
      </c>
      <c r="L485" t="b">
        <f t="shared" si="153"/>
        <v>0</v>
      </c>
      <c r="M485" t="b">
        <f t="shared" si="143"/>
        <v>0</v>
      </c>
      <c r="N485">
        <f t="shared" si="154"/>
        <v>0</v>
      </c>
      <c r="O485">
        <f t="shared" si="144"/>
        <v>0</v>
      </c>
      <c r="P485">
        <f t="shared" si="155"/>
        <v>0</v>
      </c>
      <c r="Q485">
        <f t="shared" si="145"/>
        <v>0</v>
      </c>
      <c r="R485">
        <f t="shared" si="156"/>
        <v>0</v>
      </c>
      <c r="S485">
        <f t="shared" si="146"/>
        <v>0</v>
      </c>
      <c r="T485">
        <f t="shared" si="157"/>
        <v>0</v>
      </c>
      <c r="U485">
        <f t="shared" si="147"/>
        <v>0</v>
      </c>
      <c r="V485" t="b">
        <f t="shared" si="158"/>
        <v>0</v>
      </c>
      <c r="W485" t="b">
        <f t="shared" si="148"/>
        <v>0</v>
      </c>
      <c r="X485">
        <f t="shared" si="159"/>
        <v>0</v>
      </c>
      <c r="Y485">
        <f t="shared" si="149"/>
        <v>0</v>
      </c>
      <c r="Z485" t="b">
        <f t="shared" si="160"/>
        <v>0</v>
      </c>
      <c r="AA485" t="b">
        <f t="shared" si="150"/>
        <v>0</v>
      </c>
      <c r="AB485">
        <v>0</v>
      </c>
      <c r="AD485" s="1">
        <v>783</v>
      </c>
      <c r="AE485" t="e">
        <f>VLOOKUP($AD485,excitation!$A$1:$CV$577,MATCH(C$2,excitation!$A$1:$CV$1,0),0)</f>
        <v>#N/A</v>
      </c>
      <c r="AF485" t="e">
        <f>VLOOKUP($AD485,emission!$A$1:$CV$577,MATCH($C$2,emission!$A$1:$CV$1,0),0)</f>
        <v>#N/A</v>
      </c>
      <c r="AG485">
        <f>VLOOKUP($AD485,excitation!$A$1:$CV$577,MATCH(C$3,excitation!$A$1:$CV$1,0),0)</f>
        <v>0</v>
      </c>
      <c r="AH485">
        <f>VLOOKUP($AD485,emission!$A$1:$CV$577,MATCH($C$3,emission!$A$1:$CV$1,0),0)</f>
        <v>0</v>
      </c>
      <c r="AI485" t="e">
        <f>VLOOKUP($AD485,excitation!$A$1:$CV$577,MATCH(C$4,excitation!$A$1:$CV$1,0),0)</f>
        <v>#N/A</v>
      </c>
      <c r="AJ485" t="e">
        <f>VLOOKUP($AD485,emission!$A$1:$CV$577,MATCH($C$4,emission!$A$1:$CV$1,0),0)</f>
        <v>#N/A</v>
      </c>
      <c r="AK485">
        <f>VLOOKUP($AD485,excitation!$A$1:$CV$577,MATCH(C$5,excitation!$A$1:$CV$1,0),0)</f>
        <v>0</v>
      </c>
      <c r="AL485">
        <f>VLOOKUP($AD485,emission!$A$1:$CV$577,MATCH($C$5,emission!$A$1:$CV$1,0),0)</f>
        <v>0</v>
      </c>
      <c r="AM485">
        <f>VLOOKUP($AD485,excitation!$A$1:$CV$577,MATCH(C$6,excitation!$A$1:$CV$1,0),0)</f>
        <v>0</v>
      </c>
      <c r="AN485">
        <f>VLOOKUP($AD485,emission!$A$1:$CV$577,MATCH($C$6,emission!$A$1:$CV$1,0),0)</f>
        <v>0</v>
      </c>
      <c r="AO485">
        <f>VLOOKUP($AD485,excitation!$A$1:$CV$577,MATCH(C$7,excitation!$A$1:$CV$1,0),0)</f>
        <v>0</v>
      </c>
      <c r="AP485">
        <f>VLOOKUP($AD485,emission!$A$1:$CV$577,MATCH($C$7,emission!$A$1:$CV$1,0),0)</f>
        <v>0</v>
      </c>
      <c r="AQ485">
        <f>VLOOKUP($AD485,excitation!$A$1:$CV$577,MATCH(C$8,excitation!$A$1:$CV$1,0),0)</f>
        <v>0</v>
      </c>
      <c r="AR485">
        <f>VLOOKUP($AD485,emission!$A$1:$CV$577,MATCH($C$8,emission!$A$1:$CV$1,0),0)</f>
        <v>0</v>
      </c>
      <c r="AS485" t="e">
        <f>VLOOKUP($AD485,excitation!$A$1:$CV$577,MATCH(C$9,excitation!$A$1:$CV$1,0),0)</f>
        <v>#N/A</v>
      </c>
      <c r="AT485" t="e">
        <f>VLOOKUP($AD485,emission!$A$1:$CV$577,MATCH($C$9,emission!$A$1:$CV$1,0),0)</f>
        <v>#N/A</v>
      </c>
      <c r="AU485">
        <f>VLOOKUP($AD485,excitation!$A$1:$CV$577,MATCH(C$10,excitation!$A$1:$CV$1,0),0)</f>
        <v>0</v>
      </c>
      <c r="AV485">
        <f>VLOOKUP($AD485,emission!$A$1:$CV$577,MATCH($C$10,emission!$A$1:$CV$1,0),0)</f>
        <v>0</v>
      </c>
      <c r="AW485" t="e">
        <f>VLOOKUP($AD485,excitation!$A$1:$CV$577,MATCH(C$11,excitation!$A$1:$CV$1,0),0)</f>
        <v>#N/A</v>
      </c>
      <c r="AX485" t="e">
        <f>VLOOKUP($AD485,emission!$A$1:$CV$577,MATCH($C$11,emission!$A$1:$CV$1,0),0)</f>
        <v>#N/A</v>
      </c>
    </row>
    <row r="486" spans="7:50" x14ac:dyDescent="0.25">
      <c r="G486">
        <v>784</v>
      </c>
      <c r="H486" t="b">
        <f t="shared" si="151"/>
        <v>0</v>
      </c>
      <c r="I486" t="b">
        <f t="shared" si="141"/>
        <v>0</v>
      </c>
      <c r="J486">
        <f t="shared" si="152"/>
        <v>0</v>
      </c>
      <c r="K486">
        <f t="shared" si="142"/>
        <v>0</v>
      </c>
      <c r="L486" t="b">
        <f t="shared" si="153"/>
        <v>0</v>
      </c>
      <c r="M486" t="b">
        <f t="shared" si="143"/>
        <v>0</v>
      </c>
      <c r="N486">
        <f t="shared" si="154"/>
        <v>0</v>
      </c>
      <c r="O486">
        <f t="shared" si="144"/>
        <v>0</v>
      </c>
      <c r="P486">
        <f t="shared" si="155"/>
        <v>0</v>
      </c>
      <c r="Q486">
        <f t="shared" si="145"/>
        <v>0</v>
      </c>
      <c r="R486">
        <f t="shared" si="156"/>
        <v>0</v>
      </c>
      <c r="S486">
        <f t="shared" si="146"/>
        <v>0</v>
      </c>
      <c r="T486">
        <f t="shared" si="157"/>
        <v>0</v>
      </c>
      <c r="U486">
        <f t="shared" si="147"/>
        <v>0</v>
      </c>
      <c r="V486" t="b">
        <f t="shared" si="158"/>
        <v>0</v>
      </c>
      <c r="W486" t="b">
        <f t="shared" si="148"/>
        <v>0</v>
      </c>
      <c r="X486">
        <f t="shared" si="159"/>
        <v>0</v>
      </c>
      <c r="Y486">
        <f t="shared" si="149"/>
        <v>0</v>
      </c>
      <c r="Z486" t="b">
        <f t="shared" si="160"/>
        <v>0</v>
      </c>
      <c r="AA486" t="b">
        <f t="shared" si="150"/>
        <v>0</v>
      </c>
      <c r="AB486">
        <v>0</v>
      </c>
      <c r="AD486" s="1">
        <v>784</v>
      </c>
      <c r="AE486" t="e">
        <f>VLOOKUP($AD486,excitation!$A$1:$CV$577,MATCH(C$2,excitation!$A$1:$CV$1,0),0)</f>
        <v>#N/A</v>
      </c>
      <c r="AF486" t="e">
        <f>VLOOKUP($AD486,emission!$A$1:$CV$577,MATCH($C$2,emission!$A$1:$CV$1,0),0)</f>
        <v>#N/A</v>
      </c>
      <c r="AG486">
        <f>VLOOKUP($AD486,excitation!$A$1:$CV$577,MATCH(C$3,excitation!$A$1:$CV$1,0),0)</f>
        <v>0</v>
      </c>
      <c r="AH486">
        <f>VLOOKUP($AD486,emission!$A$1:$CV$577,MATCH($C$3,emission!$A$1:$CV$1,0),0)</f>
        <v>0</v>
      </c>
      <c r="AI486" t="e">
        <f>VLOOKUP($AD486,excitation!$A$1:$CV$577,MATCH(C$4,excitation!$A$1:$CV$1,0),0)</f>
        <v>#N/A</v>
      </c>
      <c r="AJ486" t="e">
        <f>VLOOKUP($AD486,emission!$A$1:$CV$577,MATCH($C$4,emission!$A$1:$CV$1,0),0)</f>
        <v>#N/A</v>
      </c>
      <c r="AK486">
        <f>VLOOKUP($AD486,excitation!$A$1:$CV$577,MATCH(C$5,excitation!$A$1:$CV$1,0),0)</f>
        <v>0</v>
      </c>
      <c r="AL486">
        <f>VLOOKUP($AD486,emission!$A$1:$CV$577,MATCH($C$5,emission!$A$1:$CV$1,0),0)</f>
        <v>0</v>
      </c>
      <c r="AM486">
        <f>VLOOKUP($AD486,excitation!$A$1:$CV$577,MATCH(C$6,excitation!$A$1:$CV$1,0),0)</f>
        <v>0</v>
      </c>
      <c r="AN486">
        <f>VLOOKUP($AD486,emission!$A$1:$CV$577,MATCH($C$6,emission!$A$1:$CV$1,0),0)</f>
        <v>0</v>
      </c>
      <c r="AO486">
        <f>VLOOKUP($AD486,excitation!$A$1:$CV$577,MATCH(C$7,excitation!$A$1:$CV$1,0),0)</f>
        <v>0</v>
      </c>
      <c r="AP486">
        <f>VLOOKUP($AD486,emission!$A$1:$CV$577,MATCH($C$7,emission!$A$1:$CV$1,0),0)</f>
        <v>0</v>
      </c>
      <c r="AQ486">
        <f>VLOOKUP($AD486,excitation!$A$1:$CV$577,MATCH(C$8,excitation!$A$1:$CV$1,0),0)</f>
        <v>0</v>
      </c>
      <c r="AR486">
        <f>VLOOKUP($AD486,emission!$A$1:$CV$577,MATCH($C$8,emission!$A$1:$CV$1,0),0)</f>
        <v>0</v>
      </c>
      <c r="AS486" t="e">
        <f>VLOOKUP($AD486,excitation!$A$1:$CV$577,MATCH(C$9,excitation!$A$1:$CV$1,0),0)</f>
        <v>#N/A</v>
      </c>
      <c r="AT486" t="e">
        <f>VLOOKUP($AD486,emission!$A$1:$CV$577,MATCH($C$9,emission!$A$1:$CV$1,0),0)</f>
        <v>#N/A</v>
      </c>
      <c r="AU486">
        <f>VLOOKUP($AD486,excitation!$A$1:$CV$577,MATCH(C$10,excitation!$A$1:$CV$1,0),0)</f>
        <v>0</v>
      </c>
      <c r="AV486">
        <f>VLOOKUP($AD486,emission!$A$1:$CV$577,MATCH($C$10,emission!$A$1:$CV$1,0),0)</f>
        <v>0</v>
      </c>
      <c r="AW486" t="e">
        <f>VLOOKUP($AD486,excitation!$A$1:$CV$577,MATCH(C$11,excitation!$A$1:$CV$1,0),0)</f>
        <v>#N/A</v>
      </c>
      <c r="AX486" t="e">
        <f>VLOOKUP($AD486,emission!$A$1:$CV$577,MATCH($C$11,emission!$A$1:$CV$1,0),0)</f>
        <v>#N/A</v>
      </c>
    </row>
    <row r="487" spans="7:50" x14ac:dyDescent="0.25">
      <c r="G487">
        <v>785</v>
      </c>
      <c r="H487" t="b">
        <f t="shared" si="151"/>
        <v>0</v>
      </c>
      <c r="I487" t="b">
        <f t="shared" si="141"/>
        <v>0</v>
      </c>
      <c r="J487">
        <f t="shared" si="152"/>
        <v>0</v>
      </c>
      <c r="K487">
        <f t="shared" si="142"/>
        <v>0</v>
      </c>
      <c r="L487" t="b">
        <f t="shared" si="153"/>
        <v>0</v>
      </c>
      <c r="M487" t="b">
        <f t="shared" si="143"/>
        <v>0</v>
      </c>
      <c r="N487">
        <f t="shared" si="154"/>
        <v>0</v>
      </c>
      <c r="O487">
        <f t="shared" si="144"/>
        <v>0</v>
      </c>
      <c r="P487">
        <f t="shared" si="155"/>
        <v>0</v>
      </c>
      <c r="Q487">
        <f t="shared" si="145"/>
        <v>0</v>
      </c>
      <c r="R487">
        <f t="shared" si="156"/>
        <v>0</v>
      </c>
      <c r="S487">
        <f t="shared" si="146"/>
        <v>0</v>
      </c>
      <c r="T487">
        <f t="shared" si="157"/>
        <v>0</v>
      </c>
      <c r="U487">
        <f t="shared" si="147"/>
        <v>0</v>
      </c>
      <c r="V487" t="b">
        <f t="shared" si="158"/>
        <v>0</v>
      </c>
      <c r="W487" t="b">
        <f t="shared" si="148"/>
        <v>0</v>
      </c>
      <c r="X487">
        <f t="shared" si="159"/>
        <v>0</v>
      </c>
      <c r="Y487">
        <f t="shared" si="149"/>
        <v>0</v>
      </c>
      <c r="Z487" t="b">
        <f t="shared" si="160"/>
        <v>0</v>
      </c>
      <c r="AA487" t="b">
        <f t="shared" si="150"/>
        <v>0</v>
      </c>
      <c r="AB487">
        <v>0</v>
      </c>
      <c r="AD487" s="1">
        <v>785</v>
      </c>
      <c r="AE487" t="e">
        <f>VLOOKUP($AD487,excitation!$A$1:$CV$577,MATCH(C$2,excitation!$A$1:$CV$1,0),0)</f>
        <v>#N/A</v>
      </c>
      <c r="AF487" t="e">
        <f>VLOOKUP($AD487,emission!$A$1:$CV$577,MATCH($C$2,emission!$A$1:$CV$1,0),0)</f>
        <v>#N/A</v>
      </c>
      <c r="AG487">
        <f>VLOOKUP($AD487,excitation!$A$1:$CV$577,MATCH(C$3,excitation!$A$1:$CV$1,0),0)</f>
        <v>0</v>
      </c>
      <c r="AH487">
        <f>VLOOKUP($AD487,emission!$A$1:$CV$577,MATCH($C$3,emission!$A$1:$CV$1,0),0)</f>
        <v>0</v>
      </c>
      <c r="AI487" t="e">
        <f>VLOOKUP($AD487,excitation!$A$1:$CV$577,MATCH(C$4,excitation!$A$1:$CV$1,0),0)</f>
        <v>#N/A</v>
      </c>
      <c r="AJ487" t="e">
        <f>VLOOKUP($AD487,emission!$A$1:$CV$577,MATCH($C$4,emission!$A$1:$CV$1,0),0)</f>
        <v>#N/A</v>
      </c>
      <c r="AK487">
        <f>VLOOKUP($AD487,excitation!$A$1:$CV$577,MATCH(C$5,excitation!$A$1:$CV$1,0),0)</f>
        <v>0</v>
      </c>
      <c r="AL487">
        <f>VLOOKUP($AD487,emission!$A$1:$CV$577,MATCH($C$5,emission!$A$1:$CV$1,0),0)</f>
        <v>0</v>
      </c>
      <c r="AM487">
        <f>VLOOKUP($AD487,excitation!$A$1:$CV$577,MATCH(C$6,excitation!$A$1:$CV$1,0),0)</f>
        <v>0</v>
      </c>
      <c r="AN487">
        <f>VLOOKUP($AD487,emission!$A$1:$CV$577,MATCH($C$6,emission!$A$1:$CV$1,0),0)</f>
        <v>0</v>
      </c>
      <c r="AO487">
        <f>VLOOKUP($AD487,excitation!$A$1:$CV$577,MATCH(C$7,excitation!$A$1:$CV$1,0),0)</f>
        <v>0</v>
      </c>
      <c r="AP487">
        <f>VLOOKUP($AD487,emission!$A$1:$CV$577,MATCH($C$7,emission!$A$1:$CV$1,0),0)</f>
        <v>0</v>
      </c>
      <c r="AQ487">
        <f>VLOOKUP($AD487,excitation!$A$1:$CV$577,MATCH(C$8,excitation!$A$1:$CV$1,0),0)</f>
        <v>0</v>
      </c>
      <c r="AR487">
        <f>VLOOKUP($AD487,emission!$A$1:$CV$577,MATCH($C$8,emission!$A$1:$CV$1,0),0)</f>
        <v>0</v>
      </c>
      <c r="AS487" t="e">
        <f>VLOOKUP($AD487,excitation!$A$1:$CV$577,MATCH(C$9,excitation!$A$1:$CV$1,0),0)</f>
        <v>#N/A</v>
      </c>
      <c r="AT487" t="e">
        <f>VLOOKUP($AD487,emission!$A$1:$CV$577,MATCH($C$9,emission!$A$1:$CV$1,0),0)</f>
        <v>#N/A</v>
      </c>
      <c r="AU487">
        <f>VLOOKUP($AD487,excitation!$A$1:$CV$577,MATCH(C$10,excitation!$A$1:$CV$1,0),0)</f>
        <v>0</v>
      </c>
      <c r="AV487">
        <f>VLOOKUP($AD487,emission!$A$1:$CV$577,MATCH($C$10,emission!$A$1:$CV$1,0),0)</f>
        <v>0</v>
      </c>
      <c r="AW487" t="e">
        <f>VLOOKUP($AD487,excitation!$A$1:$CV$577,MATCH(C$11,excitation!$A$1:$CV$1,0),0)</f>
        <v>#N/A</v>
      </c>
      <c r="AX487" t="e">
        <f>VLOOKUP($AD487,emission!$A$1:$CV$577,MATCH($C$11,emission!$A$1:$CV$1,0),0)</f>
        <v>#N/A</v>
      </c>
    </row>
    <row r="488" spans="7:50" x14ac:dyDescent="0.25">
      <c r="G488">
        <v>786</v>
      </c>
      <c r="H488" t="b">
        <f t="shared" si="151"/>
        <v>0</v>
      </c>
      <c r="I488" t="b">
        <f t="shared" si="141"/>
        <v>0</v>
      </c>
      <c r="J488">
        <f t="shared" si="152"/>
        <v>0</v>
      </c>
      <c r="K488">
        <f t="shared" si="142"/>
        <v>0</v>
      </c>
      <c r="L488" t="b">
        <f t="shared" si="153"/>
        <v>0</v>
      </c>
      <c r="M488" t="b">
        <f t="shared" si="143"/>
        <v>0</v>
      </c>
      <c r="N488">
        <f t="shared" si="154"/>
        <v>0</v>
      </c>
      <c r="O488">
        <f t="shared" si="144"/>
        <v>0</v>
      </c>
      <c r="P488">
        <f t="shared" si="155"/>
        <v>0</v>
      </c>
      <c r="Q488">
        <f t="shared" si="145"/>
        <v>0</v>
      </c>
      <c r="R488">
        <f t="shared" si="156"/>
        <v>0</v>
      </c>
      <c r="S488">
        <f t="shared" si="146"/>
        <v>0</v>
      </c>
      <c r="T488">
        <f t="shared" si="157"/>
        <v>0</v>
      </c>
      <c r="U488">
        <f t="shared" si="147"/>
        <v>0</v>
      </c>
      <c r="V488" t="b">
        <f t="shared" si="158"/>
        <v>0</v>
      </c>
      <c r="W488" t="b">
        <f t="shared" si="148"/>
        <v>0</v>
      </c>
      <c r="X488">
        <f t="shared" si="159"/>
        <v>0</v>
      </c>
      <c r="Y488">
        <f t="shared" si="149"/>
        <v>0</v>
      </c>
      <c r="Z488" t="b">
        <f t="shared" si="160"/>
        <v>0</v>
      </c>
      <c r="AA488" t="b">
        <f t="shared" si="150"/>
        <v>0</v>
      </c>
      <c r="AB488">
        <v>0</v>
      </c>
      <c r="AD488" s="1">
        <v>786</v>
      </c>
      <c r="AE488" t="e">
        <f>VLOOKUP($AD488,excitation!$A$1:$CV$577,MATCH(C$2,excitation!$A$1:$CV$1,0),0)</f>
        <v>#N/A</v>
      </c>
      <c r="AF488" t="e">
        <f>VLOOKUP($AD488,emission!$A$1:$CV$577,MATCH($C$2,emission!$A$1:$CV$1,0),0)</f>
        <v>#N/A</v>
      </c>
      <c r="AG488">
        <f>VLOOKUP($AD488,excitation!$A$1:$CV$577,MATCH(C$3,excitation!$A$1:$CV$1,0),0)</f>
        <v>0</v>
      </c>
      <c r="AH488">
        <f>VLOOKUP($AD488,emission!$A$1:$CV$577,MATCH($C$3,emission!$A$1:$CV$1,0),0)</f>
        <v>0</v>
      </c>
      <c r="AI488" t="e">
        <f>VLOOKUP($AD488,excitation!$A$1:$CV$577,MATCH(C$4,excitation!$A$1:$CV$1,0),0)</f>
        <v>#N/A</v>
      </c>
      <c r="AJ488" t="e">
        <f>VLOOKUP($AD488,emission!$A$1:$CV$577,MATCH($C$4,emission!$A$1:$CV$1,0),0)</f>
        <v>#N/A</v>
      </c>
      <c r="AK488">
        <f>VLOOKUP($AD488,excitation!$A$1:$CV$577,MATCH(C$5,excitation!$A$1:$CV$1,0),0)</f>
        <v>0</v>
      </c>
      <c r="AL488">
        <f>VLOOKUP($AD488,emission!$A$1:$CV$577,MATCH($C$5,emission!$A$1:$CV$1,0),0)</f>
        <v>0</v>
      </c>
      <c r="AM488">
        <f>VLOOKUP($AD488,excitation!$A$1:$CV$577,MATCH(C$6,excitation!$A$1:$CV$1,0),0)</f>
        <v>0</v>
      </c>
      <c r="AN488">
        <f>VLOOKUP($AD488,emission!$A$1:$CV$577,MATCH($C$6,emission!$A$1:$CV$1,0),0)</f>
        <v>0</v>
      </c>
      <c r="AO488">
        <f>VLOOKUP($AD488,excitation!$A$1:$CV$577,MATCH(C$7,excitation!$A$1:$CV$1,0),0)</f>
        <v>0</v>
      </c>
      <c r="AP488">
        <f>VLOOKUP($AD488,emission!$A$1:$CV$577,MATCH($C$7,emission!$A$1:$CV$1,0),0)</f>
        <v>0</v>
      </c>
      <c r="AQ488">
        <f>VLOOKUP($AD488,excitation!$A$1:$CV$577,MATCH(C$8,excitation!$A$1:$CV$1,0),0)</f>
        <v>0</v>
      </c>
      <c r="AR488">
        <f>VLOOKUP($AD488,emission!$A$1:$CV$577,MATCH($C$8,emission!$A$1:$CV$1,0),0)</f>
        <v>0</v>
      </c>
      <c r="AS488" t="e">
        <f>VLOOKUP($AD488,excitation!$A$1:$CV$577,MATCH(C$9,excitation!$A$1:$CV$1,0),0)</f>
        <v>#N/A</v>
      </c>
      <c r="AT488" t="e">
        <f>VLOOKUP($AD488,emission!$A$1:$CV$577,MATCH($C$9,emission!$A$1:$CV$1,0),0)</f>
        <v>#N/A</v>
      </c>
      <c r="AU488">
        <f>VLOOKUP($AD488,excitation!$A$1:$CV$577,MATCH(C$10,excitation!$A$1:$CV$1,0),0)</f>
        <v>0</v>
      </c>
      <c r="AV488">
        <f>VLOOKUP($AD488,emission!$A$1:$CV$577,MATCH($C$10,emission!$A$1:$CV$1,0),0)</f>
        <v>0</v>
      </c>
      <c r="AW488" t="e">
        <f>VLOOKUP($AD488,excitation!$A$1:$CV$577,MATCH(C$11,excitation!$A$1:$CV$1,0),0)</f>
        <v>#N/A</v>
      </c>
      <c r="AX488" t="e">
        <f>VLOOKUP($AD488,emission!$A$1:$CV$577,MATCH($C$11,emission!$A$1:$CV$1,0),0)</f>
        <v>#N/A</v>
      </c>
    </row>
    <row r="489" spans="7:50" x14ac:dyDescent="0.25">
      <c r="G489">
        <v>787</v>
      </c>
      <c r="H489" t="b">
        <f t="shared" si="151"/>
        <v>0</v>
      </c>
      <c r="I489" t="b">
        <f t="shared" si="141"/>
        <v>0</v>
      </c>
      <c r="J489">
        <f t="shared" si="152"/>
        <v>0</v>
      </c>
      <c r="K489">
        <f t="shared" si="142"/>
        <v>0</v>
      </c>
      <c r="L489" t="b">
        <f t="shared" si="153"/>
        <v>0</v>
      </c>
      <c r="M489" t="b">
        <f t="shared" si="143"/>
        <v>0</v>
      </c>
      <c r="N489">
        <f t="shared" si="154"/>
        <v>0</v>
      </c>
      <c r="O489">
        <f t="shared" si="144"/>
        <v>0</v>
      </c>
      <c r="P489">
        <f t="shared" si="155"/>
        <v>0</v>
      </c>
      <c r="Q489">
        <f t="shared" si="145"/>
        <v>0</v>
      </c>
      <c r="R489">
        <f t="shared" si="156"/>
        <v>0</v>
      </c>
      <c r="S489">
        <f t="shared" si="146"/>
        <v>0</v>
      </c>
      <c r="T489">
        <f t="shared" si="157"/>
        <v>0</v>
      </c>
      <c r="U489">
        <f t="shared" si="147"/>
        <v>0</v>
      </c>
      <c r="V489" t="b">
        <f t="shared" si="158"/>
        <v>0</v>
      </c>
      <c r="W489" t="b">
        <f t="shared" si="148"/>
        <v>0</v>
      </c>
      <c r="X489">
        <f t="shared" si="159"/>
        <v>0</v>
      </c>
      <c r="Y489">
        <f t="shared" si="149"/>
        <v>0</v>
      </c>
      <c r="Z489" t="b">
        <f t="shared" si="160"/>
        <v>0</v>
      </c>
      <c r="AA489" t="b">
        <f t="shared" si="150"/>
        <v>0</v>
      </c>
      <c r="AB489">
        <v>0</v>
      </c>
      <c r="AD489" s="1">
        <v>787</v>
      </c>
      <c r="AE489" t="e">
        <f>VLOOKUP($AD489,excitation!$A$1:$CV$577,MATCH(C$2,excitation!$A$1:$CV$1,0),0)</f>
        <v>#N/A</v>
      </c>
      <c r="AF489" t="e">
        <f>VLOOKUP($AD489,emission!$A$1:$CV$577,MATCH($C$2,emission!$A$1:$CV$1,0),0)</f>
        <v>#N/A</v>
      </c>
      <c r="AG489">
        <f>VLOOKUP($AD489,excitation!$A$1:$CV$577,MATCH(C$3,excitation!$A$1:$CV$1,0),0)</f>
        <v>0</v>
      </c>
      <c r="AH489">
        <f>VLOOKUP($AD489,emission!$A$1:$CV$577,MATCH($C$3,emission!$A$1:$CV$1,0),0)</f>
        <v>0</v>
      </c>
      <c r="AI489" t="e">
        <f>VLOOKUP($AD489,excitation!$A$1:$CV$577,MATCH(C$4,excitation!$A$1:$CV$1,0),0)</f>
        <v>#N/A</v>
      </c>
      <c r="AJ489" t="e">
        <f>VLOOKUP($AD489,emission!$A$1:$CV$577,MATCH($C$4,emission!$A$1:$CV$1,0),0)</f>
        <v>#N/A</v>
      </c>
      <c r="AK489">
        <f>VLOOKUP($AD489,excitation!$A$1:$CV$577,MATCH(C$5,excitation!$A$1:$CV$1,0),0)</f>
        <v>0</v>
      </c>
      <c r="AL489">
        <f>VLOOKUP($AD489,emission!$A$1:$CV$577,MATCH($C$5,emission!$A$1:$CV$1,0),0)</f>
        <v>0</v>
      </c>
      <c r="AM489">
        <f>VLOOKUP($AD489,excitation!$A$1:$CV$577,MATCH(C$6,excitation!$A$1:$CV$1,0),0)</f>
        <v>0</v>
      </c>
      <c r="AN489">
        <f>VLOOKUP($AD489,emission!$A$1:$CV$577,MATCH($C$6,emission!$A$1:$CV$1,0),0)</f>
        <v>0</v>
      </c>
      <c r="AO489">
        <f>VLOOKUP($AD489,excitation!$A$1:$CV$577,MATCH(C$7,excitation!$A$1:$CV$1,0),0)</f>
        <v>0</v>
      </c>
      <c r="AP489">
        <f>VLOOKUP($AD489,emission!$A$1:$CV$577,MATCH($C$7,emission!$A$1:$CV$1,0),0)</f>
        <v>0</v>
      </c>
      <c r="AQ489">
        <f>VLOOKUP($AD489,excitation!$A$1:$CV$577,MATCH(C$8,excitation!$A$1:$CV$1,0),0)</f>
        <v>0</v>
      </c>
      <c r="AR489">
        <f>VLOOKUP($AD489,emission!$A$1:$CV$577,MATCH($C$8,emission!$A$1:$CV$1,0),0)</f>
        <v>0</v>
      </c>
      <c r="AS489" t="e">
        <f>VLOOKUP($AD489,excitation!$A$1:$CV$577,MATCH(C$9,excitation!$A$1:$CV$1,0),0)</f>
        <v>#N/A</v>
      </c>
      <c r="AT489" t="e">
        <f>VLOOKUP($AD489,emission!$A$1:$CV$577,MATCH($C$9,emission!$A$1:$CV$1,0),0)</f>
        <v>#N/A</v>
      </c>
      <c r="AU489">
        <f>VLOOKUP($AD489,excitation!$A$1:$CV$577,MATCH(C$10,excitation!$A$1:$CV$1,0),0)</f>
        <v>0</v>
      </c>
      <c r="AV489">
        <f>VLOOKUP($AD489,emission!$A$1:$CV$577,MATCH($C$10,emission!$A$1:$CV$1,0),0)</f>
        <v>0</v>
      </c>
      <c r="AW489" t="e">
        <f>VLOOKUP($AD489,excitation!$A$1:$CV$577,MATCH(C$11,excitation!$A$1:$CV$1,0),0)</f>
        <v>#N/A</v>
      </c>
      <c r="AX489" t="e">
        <f>VLOOKUP($AD489,emission!$A$1:$CV$577,MATCH($C$11,emission!$A$1:$CV$1,0),0)</f>
        <v>#N/A</v>
      </c>
    </row>
    <row r="490" spans="7:50" x14ac:dyDescent="0.25">
      <c r="G490">
        <v>788</v>
      </c>
      <c r="H490" t="b">
        <f t="shared" si="151"/>
        <v>0</v>
      </c>
      <c r="I490" t="b">
        <f t="shared" si="141"/>
        <v>0</v>
      </c>
      <c r="J490">
        <f t="shared" si="152"/>
        <v>0</v>
      </c>
      <c r="K490">
        <f t="shared" si="142"/>
        <v>0</v>
      </c>
      <c r="L490" t="b">
        <f t="shared" si="153"/>
        <v>0</v>
      </c>
      <c r="M490" t="b">
        <f t="shared" si="143"/>
        <v>0</v>
      </c>
      <c r="N490">
        <f t="shared" si="154"/>
        <v>0</v>
      </c>
      <c r="O490">
        <f t="shared" si="144"/>
        <v>0</v>
      </c>
      <c r="P490">
        <f t="shared" si="155"/>
        <v>0</v>
      </c>
      <c r="Q490">
        <f t="shared" si="145"/>
        <v>0</v>
      </c>
      <c r="R490">
        <f t="shared" si="156"/>
        <v>0</v>
      </c>
      <c r="S490">
        <f t="shared" si="146"/>
        <v>0</v>
      </c>
      <c r="T490">
        <f t="shared" si="157"/>
        <v>0</v>
      </c>
      <c r="U490">
        <f t="shared" si="147"/>
        <v>0</v>
      </c>
      <c r="V490" t="b">
        <f t="shared" si="158"/>
        <v>0</v>
      </c>
      <c r="W490" t="b">
        <f t="shared" si="148"/>
        <v>0</v>
      </c>
      <c r="X490">
        <f t="shared" si="159"/>
        <v>0</v>
      </c>
      <c r="Y490">
        <f t="shared" si="149"/>
        <v>0</v>
      </c>
      <c r="Z490" t="b">
        <f t="shared" si="160"/>
        <v>0</v>
      </c>
      <c r="AA490" t="b">
        <f t="shared" si="150"/>
        <v>0</v>
      </c>
      <c r="AB490">
        <v>0</v>
      </c>
      <c r="AD490" s="1">
        <v>788</v>
      </c>
      <c r="AE490" t="e">
        <f>VLOOKUP($AD490,excitation!$A$1:$CV$577,MATCH(C$2,excitation!$A$1:$CV$1,0),0)</f>
        <v>#N/A</v>
      </c>
      <c r="AF490" t="e">
        <f>VLOOKUP($AD490,emission!$A$1:$CV$577,MATCH($C$2,emission!$A$1:$CV$1,0),0)</f>
        <v>#N/A</v>
      </c>
      <c r="AG490">
        <f>VLOOKUP($AD490,excitation!$A$1:$CV$577,MATCH(C$3,excitation!$A$1:$CV$1,0),0)</f>
        <v>0</v>
      </c>
      <c r="AH490">
        <f>VLOOKUP($AD490,emission!$A$1:$CV$577,MATCH($C$3,emission!$A$1:$CV$1,0),0)</f>
        <v>0</v>
      </c>
      <c r="AI490" t="e">
        <f>VLOOKUP($AD490,excitation!$A$1:$CV$577,MATCH(C$4,excitation!$A$1:$CV$1,0),0)</f>
        <v>#N/A</v>
      </c>
      <c r="AJ490" t="e">
        <f>VLOOKUP($AD490,emission!$A$1:$CV$577,MATCH($C$4,emission!$A$1:$CV$1,0),0)</f>
        <v>#N/A</v>
      </c>
      <c r="AK490">
        <f>VLOOKUP($AD490,excitation!$A$1:$CV$577,MATCH(C$5,excitation!$A$1:$CV$1,0),0)</f>
        <v>0</v>
      </c>
      <c r="AL490">
        <f>VLOOKUP($AD490,emission!$A$1:$CV$577,MATCH($C$5,emission!$A$1:$CV$1,0),0)</f>
        <v>0</v>
      </c>
      <c r="AM490">
        <f>VLOOKUP($AD490,excitation!$A$1:$CV$577,MATCH(C$6,excitation!$A$1:$CV$1,0),0)</f>
        <v>0</v>
      </c>
      <c r="AN490">
        <f>VLOOKUP($AD490,emission!$A$1:$CV$577,MATCH($C$6,emission!$A$1:$CV$1,0),0)</f>
        <v>0</v>
      </c>
      <c r="AO490">
        <f>VLOOKUP($AD490,excitation!$A$1:$CV$577,MATCH(C$7,excitation!$A$1:$CV$1,0),0)</f>
        <v>0</v>
      </c>
      <c r="AP490">
        <f>VLOOKUP($AD490,emission!$A$1:$CV$577,MATCH($C$7,emission!$A$1:$CV$1,0),0)</f>
        <v>0</v>
      </c>
      <c r="AQ490">
        <f>VLOOKUP($AD490,excitation!$A$1:$CV$577,MATCH(C$8,excitation!$A$1:$CV$1,0),0)</f>
        <v>0</v>
      </c>
      <c r="AR490">
        <f>VLOOKUP($AD490,emission!$A$1:$CV$577,MATCH($C$8,emission!$A$1:$CV$1,0),0)</f>
        <v>0</v>
      </c>
      <c r="AS490" t="e">
        <f>VLOOKUP($AD490,excitation!$A$1:$CV$577,MATCH(C$9,excitation!$A$1:$CV$1,0),0)</f>
        <v>#N/A</v>
      </c>
      <c r="AT490" t="e">
        <f>VLOOKUP($AD490,emission!$A$1:$CV$577,MATCH($C$9,emission!$A$1:$CV$1,0),0)</f>
        <v>#N/A</v>
      </c>
      <c r="AU490">
        <f>VLOOKUP($AD490,excitation!$A$1:$CV$577,MATCH(C$10,excitation!$A$1:$CV$1,0),0)</f>
        <v>0</v>
      </c>
      <c r="AV490">
        <f>VLOOKUP($AD490,emission!$A$1:$CV$577,MATCH($C$10,emission!$A$1:$CV$1,0),0)</f>
        <v>0</v>
      </c>
      <c r="AW490" t="e">
        <f>VLOOKUP($AD490,excitation!$A$1:$CV$577,MATCH(C$11,excitation!$A$1:$CV$1,0),0)</f>
        <v>#N/A</v>
      </c>
      <c r="AX490" t="e">
        <f>VLOOKUP($AD490,emission!$A$1:$CV$577,MATCH($C$11,emission!$A$1:$CV$1,0),0)</f>
        <v>#N/A</v>
      </c>
    </row>
    <row r="491" spans="7:50" x14ac:dyDescent="0.25">
      <c r="G491">
        <v>789</v>
      </c>
      <c r="H491" t="b">
        <f t="shared" si="151"/>
        <v>0</v>
      </c>
      <c r="I491" t="b">
        <f t="shared" si="141"/>
        <v>0</v>
      </c>
      <c r="J491">
        <f t="shared" si="152"/>
        <v>0</v>
      </c>
      <c r="K491">
        <f t="shared" si="142"/>
        <v>0</v>
      </c>
      <c r="L491" t="b">
        <f t="shared" si="153"/>
        <v>0</v>
      </c>
      <c r="M491" t="b">
        <f t="shared" si="143"/>
        <v>0</v>
      </c>
      <c r="N491">
        <f t="shared" si="154"/>
        <v>0</v>
      </c>
      <c r="O491">
        <f t="shared" si="144"/>
        <v>0</v>
      </c>
      <c r="P491">
        <f t="shared" si="155"/>
        <v>0</v>
      </c>
      <c r="Q491">
        <f t="shared" si="145"/>
        <v>0</v>
      </c>
      <c r="R491">
        <f t="shared" si="156"/>
        <v>0</v>
      </c>
      <c r="S491">
        <f t="shared" si="146"/>
        <v>0</v>
      </c>
      <c r="T491">
        <f t="shared" si="157"/>
        <v>0</v>
      </c>
      <c r="U491">
        <f t="shared" si="147"/>
        <v>0</v>
      </c>
      <c r="V491" t="b">
        <f t="shared" si="158"/>
        <v>0</v>
      </c>
      <c r="W491" t="b">
        <f t="shared" si="148"/>
        <v>0</v>
      </c>
      <c r="X491">
        <f t="shared" si="159"/>
        <v>0</v>
      </c>
      <c r="Y491">
        <f t="shared" si="149"/>
        <v>0</v>
      </c>
      <c r="Z491" t="b">
        <f t="shared" si="160"/>
        <v>0</v>
      </c>
      <c r="AA491" t="b">
        <f t="shared" si="150"/>
        <v>0</v>
      </c>
      <c r="AB491">
        <v>0</v>
      </c>
      <c r="AD491" s="1">
        <v>789</v>
      </c>
      <c r="AE491" t="e">
        <f>VLOOKUP($AD491,excitation!$A$1:$CV$577,MATCH(C$2,excitation!$A$1:$CV$1,0),0)</f>
        <v>#N/A</v>
      </c>
      <c r="AF491" t="e">
        <f>VLOOKUP($AD491,emission!$A$1:$CV$577,MATCH($C$2,emission!$A$1:$CV$1,0),0)</f>
        <v>#N/A</v>
      </c>
      <c r="AG491">
        <f>VLOOKUP($AD491,excitation!$A$1:$CV$577,MATCH(C$3,excitation!$A$1:$CV$1,0),0)</f>
        <v>0</v>
      </c>
      <c r="AH491">
        <f>VLOOKUP($AD491,emission!$A$1:$CV$577,MATCH($C$3,emission!$A$1:$CV$1,0),0)</f>
        <v>0</v>
      </c>
      <c r="AI491" t="e">
        <f>VLOOKUP($AD491,excitation!$A$1:$CV$577,MATCH(C$4,excitation!$A$1:$CV$1,0),0)</f>
        <v>#N/A</v>
      </c>
      <c r="AJ491" t="e">
        <f>VLOOKUP($AD491,emission!$A$1:$CV$577,MATCH($C$4,emission!$A$1:$CV$1,0),0)</f>
        <v>#N/A</v>
      </c>
      <c r="AK491">
        <f>VLOOKUP($AD491,excitation!$A$1:$CV$577,MATCH(C$5,excitation!$A$1:$CV$1,0),0)</f>
        <v>0</v>
      </c>
      <c r="AL491">
        <f>VLOOKUP($AD491,emission!$A$1:$CV$577,MATCH($C$5,emission!$A$1:$CV$1,0),0)</f>
        <v>0</v>
      </c>
      <c r="AM491">
        <f>VLOOKUP($AD491,excitation!$A$1:$CV$577,MATCH(C$6,excitation!$A$1:$CV$1,0),0)</f>
        <v>0</v>
      </c>
      <c r="AN491">
        <f>VLOOKUP($AD491,emission!$A$1:$CV$577,MATCH($C$6,emission!$A$1:$CV$1,0),0)</f>
        <v>0</v>
      </c>
      <c r="AO491">
        <f>VLOOKUP($AD491,excitation!$A$1:$CV$577,MATCH(C$7,excitation!$A$1:$CV$1,0),0)</f>
        <v>0</v>
      </c>
      <c r="AP491">
        <f>VLOOKUP($AD491,emission!$A$1:$CV$577,MATCH($C$7,emission!$A$1:$CV$1,0),0)</f>
        <v>0</v>
      </c>
      <c r="AQ491">
        <f>VLOOKUP($AD491,excitation!$A$1:$CV$577,MATCH(C$8,excitation!$A$1:$CV$1,0),0)</f>
        <v>0</v>
      </c>
      <c r="AR491">
        <f>VLOOKUP($AD491,emission!$A$1:$CV$577,MATCH($C$8,emission!$A$1:$CV$1,0),0)</f>
        <v>0</v>
      </c>
      <c r="AS491" t="e">
        <f>VLOOKUP($AD491,excitation!$A$1:$CV$577,MATCH(C$9,excitation!$A$1:$CV$1,0),0)</f>
        <v>#N/A</v>
      </c>
      <c r="AT491" t="e">
        <f>VLOOKUP($AD491,emission!$A$1:$CV$577,MATCH($C$9,emission!$A$1:$CV$1,0),0)</f>
        <v>#N/A</v>
      </c>
      <c r="AU491">
        <f>VLOOKUP($AD491,excitation!$A$1:$CV$577,MATCH(C$10,excitation!$A$1:$CV$1,0),0)</f>
        <v>0</v>
      </c>
      <c r="AV491">
        <f>VLOOKUP($AD491,emission!$A$1:$CV$577,MATCH($C$10,emission!$A$1:$CV$1,0),0)</f>
        <v>0</v>
      </c>
      <c r="AW491" t="e">
        <f>VLOOKUP($AD491,excitation!$A$1:$CV$577,MATCH(C$11,excitation!$A$1:$CV$1,0),0)</f>
        <v>#N/A</v>
      </c>
      <c r="AX491" t="e">
        <f>VLOOKUP($AD491,emission!$A$1:$CV$577,MATCH($C$11,emission!$A$1:$CV$1,0),0)</f>
        <v>#N/A</v>
      </c>
    </row>
    <row r="492" spans="7:50" x14ac:dyDescent="0.25">
      <c r="G492">
        <v>790</v>
      </c>
      <c r="H492" t="b">
        <f t="shared" si="151"/>
        <v>0</v>
      </c>
      <c r="I492" t="b">
        <f t="shared" si="141"/>
        <v>0</v>
      </c>
      <c r="J492">
        <f t="shared" si="152"/>
        <v>0</v>
      </c>
      <c r="K492">
        <f t="shared" si="142"/>
        <v>0</v>
      </c>
      <c r="L492" t="b">
        <f t="shared" si="153"/>
        <v>0</v>
      </c>
      <c r="M492" t="b">
        <f t="shared" si="143"/>
        <v>0</v>
      </c>
      <c r="N492">
        <f t="shared" si="154"/>
        <v>0</v>
      </c>
      <c r="O492">
        <f t="shared" si="144"/>
        <v>0</v>
      </c>
      <c r="P492">
        <f t="shared" si="155"/>
        <v>0</v>
      </c>
      <c r="Q492">
        <f t="shared" si="145"/>
        <v>0</v>
      </c>
      <c r="R492">
        <f t="shared" si="156"/>
        <v>0</v>
      </c>
      <c r="S492">
        <f t="shared" si="146"/>
        <v>0</v>
      </c>
      <c r="T492">
        <f t="shared" si="157"/>
        <v>0</v>
      </c>
      <c r="U492">
        <f t="shared" si="147"/>
        <v>0</v>
      </c>
      <c r="V492" t="b">
        <f t="shared" si="158"/>
        <v>0</v>
      </c>
      <c r="W492" t="b">
        <f t="shared" si="148"/>
        <v>0</v>
      </c>
      <c r="X492">
        <f t="shared" si="159"/>
        <v>0</v>
      </c>
      <c r="Y492">
        <f t="shared" si="149"/>
        <v>0</v>
      </c>
      <c r="Z492" t="b">
        <f t="shared" si="160"/>
        <v>0</v>
      </c>
      <c r="AA492" t="b">
        <f t="shared" si="150"/>
        <v>0</v>
      </c>
      <c r="AB492">
        <v>0</v>
      </c>
      <c r="AD492" s="1">
        <v>790</v>
      </c>
      <c r="AE492" t="e">
        <f>VLOOKUP($AD492,excitation!$A$1:$CV$577,MATCH(C$2,excitation!$A$1:$CV$1,0),0)</f>
        <v>#N/A</v>
      </c>
      <c r="AF492" t="e">
        <f>VLOOKUP($AD492,emission!$A$1:$CV$577,MATCH($C$2,emission!$A$1:$CV$1,0),0)</f>
        <v>#N/A</v>
      </c>
      <c r="AG492">
        <f>VLOOKUP($AD492,excitation!$A$1:$CV$577,MATCH(C$3,excitation!$A$1:$CV$1,0),0)</f>
        <v>0</v>
      </c>
      <c r="AH492">
        <f>VLOOKUP($AD492,emission!$A$1:$CV$577,MATCH($C$3,emission!$A$1:$CV$1,0),0)</f>
        <v>0</v>
      </c>
      <c r="AI492" t="e">
        <f>VLOOKUP($AD492,excitation!$A$1:$CV$577,MATCH(C$4,excitation!$A$1:$CV$1,0),0)</f>
        <v>#N/A</v>
      </c>
      <c r="AJ492" t="e">
        <f>VLOOKUP($AD492,emission!$A$1:$CV$577,MATCH($C$4,emission!$A$1:$CV$1,0),0)</f>
        <v>#N/A</v>
      </c>
      <c r="AK492">
        <f>VLOOKUP($AD492,excitation!$A$1:$CV$577,MATCH(C$5,excitation!$A$1:$CV$1,0),0)</f>
        <v>0</v>
      </c>
      <c r="AL492">
        <f>VLOOKUP($AD492,emission!$A$1:$CV$577,MATCH($C$5,emission!$A$1:$CV$1,0),0)</f>
        <v>0</v>
      </c>
      <c r="AM492">
        <f>VLOOKUP($AD492,excitation!$A$1:$CV$577,MATCH(C$6,excitation!$A$1:$CV$1,0),0)</f>
        <v>0</v>
      </c>
      <c r="AN492">
        <f>VLOOKUP($AD492,emission!$A$1:$CV$577,MATCH($C$6,emission!$A$1:$CV$1,0),0)</f>
        <v>0</v>
      </c>
      <c r="AO492">
        <f>VLOOKUP($AD492,excitation!$A$1:$CV$577,MATCH(C$7,excitation!$A$1:$CV$1,0),0)</f>
        <v>0</v>
      </c>
      <c r="AP492">
        <f>VLOOKUP($AD492,emission!$A$1:$CV$577,MATCH($C$7,emission!$A$1:$CV$1,0),0)</f>
        <v>0</v>
      </c>
      <c r="AQ492">
        <f>VLOOKUP($AD492,excitation!$A$1:$CV$577,MATCH(C$8,excitation!$A$1:$CV$1,0),0)</f>
        <v>0</v>
      </c>
      <c r="AR492">
        <f>VLOOKUP($AD492,emission!$A$1:$CV$577,MATCH($C$8,emission!$A$1:$CV$1,0),0)</f>
        <v>0</v>
      </c>
      <c r="AS492" t="e">
        <f>VLOOKUP($AD492,excitation!$A$1:$CV$577,MATCH(C$9,excitation!$A$1:$CV$1,0),0)</f>
        <v>#N/A</v>
      </c>
      <c r="AT492" t="e">
        <f>VLOOKUP($AD492,emission!$A$1:$CV$577,MATCH($C$9,emission!$A$1:$CV$1,0),0)</f>
        <v>#N/A</v>
      </c>
      <c r="AU492">
        <f>VLOOKUP($AD492,excitation!$A$1:$CV$577,MATCH(C$10,excitation!$A$1:$CV$1,0),0)</f>
        <v>0</v>
      </c>
      <c r="AV492">
        <f>VLOOKUP($AD492,emission!$A$1:$CV$577,MATCH($C$10,emission!$A$1:$CV$1,0),0)</f>
        <v>0</v>
      </c>
      <c r="AW492" t="e">
        <f>VLOOKUP($AD492,excitation!$A$1:$CV$577,MATCH(C$11,excitation!$A$1:$CV$1,0),0)</f>
        <v>#N/A</v>
      </c>
      <c r="AX492" t="e">
        <f>VLOOKUP($AD492,emission!$A$1:$CV$577,MATCH($C$11,emission!$A$1:$CV$1,0),0)</f>
        <v>#N/A</v>
      </c>
    </row>
    <row r="493" spans="7:50" x14ac:dyDescent="0.25">
      <c r="G493">
        <v>791</v>
      </c>
      <c r="H493" t="b">
        <f t="shared" si="151"/>
        <v>0</v>
      </c>
      <c r="I493" t="b">
        <f t="shared" si="141"/>
        <v>0</v>
      </c>
      <c r="J493">
        <f t="shared" si="152"/>
        <v>0</v>
      </c>
      <c r="K493">
        <f t="shared" si="142"/>
        <v>0</v>
      </c>
      <c r="L493" t="b">
        <f t="shared" si="153"/>
        <v>0</v>
      </c>
      <c r="M493" t="b">
        <f t="shared" si="143"/>
        <v>0</v>
      </c>
      <c r="N493">
        <f t="shared" si="154"/>
        <v>0</v>
      </c>
      <c r="O493">
        <f t="shared" si="144"/>
        <v>0</v>
      </c>
      <c r="P493">
        <f t="shared" si="155"/>
        <v>0</v>
      </c>
      <c r="Q493">
        <f t="shared" si="145"/>
        <v>0</v>
      </c>
      <c r="R493">
        <f t="shared" si="156"/>
        <v>0</v>
      </c>
      <c r="S493">
        <f t="shared" si="146"/>
        <v>0</v>
      </c>
      <c r="T493">
        <f t="shared" si="157"/>
        <v>0</v>
      </c>
      <c r="U493">
        <f t="shared" si="147"/>
        <v>0</v>
      </c>
      <c r="V493" t="b">
        <f t="shared" si="158"/>
        <v>0</v>
      </c>
      <c r="W493" t="b">
        <f t="shared" si="148"/>
        <v>0</v>
      </c>
      <c r="X493">
        <f t="shared" si="159"/>
        <v>0</v>
      </c>
      <c r="Y493">
        <f t="shared" si="149"/>
        <v>0</v>
      </c>
      <c r="Z493" t="b">
        <f t="shared" si="160"/>
        <v>0</v>
      </c>
      <c r="AA493" t="b">
        <f t="shared" si="150"/>
        <v>0</v>
      </c>
      <c r="AB493">
        <v>0</v>
      </c>
      <c r="AD493" s="1">
        <v>791</v>
      </c>
      <c r="AE493" t="e">
        <f>VLOOKUP($AD493,excitation!$A$1:$CV$577,MATCH(C$2,excitation!$A$1:$CV$1,0),0)</f>
        <v>#N/A</v>
      </c>
      <c r="AF493" t="e">
        <f>VLOOKUP($AD493,emission!$A$1:$CV$577,MATCH($C$2,emission!$A$1:$CV$1,0),0)</f>
        <v>#N/A</v>
      </c>
      <c r="AG493">
        <f>VLOOKUP($AD493,excitation!$A$1:$CV$577,MATCH(C$3,excitation!$A$1:$CV$1,0),0)</f>
        <v>0</v>
      </c>
      <c r="AH493">
        <f>VLOOKUP($AD493,emission!$A$1:$CV$577,MATCH($C$3,emission!$A$1:$CV$1,0),0)</f>
        <v>0</v>
      </c>
      <c r="AI493" t="e">
        <f>VLOOKUP($AD493,excitation!$A$1:$CV$577,MATCH(C$4,excitation!$A$1:$CV$1,0),0)</f>
        <v>#N/A</v>
      </c>
      <c r="AJ493" t="e">
        <f>VLOOKUP($AD493,emission!$A$1:$CV$577,MATCH($C$4,emission!$A$1:$CV$1,0),0)</f>
        <v>#N/A</v>
      </c>
      <c r="AK493">
        <f>VLOOKUP($AD493,excitation!$A$1:$CV$577,MATCH(C$5,excitation!$A$1:$CV$1,0),0)</f>
        <v>0</v>
      </c>
      <c r="AL493">
        <f>VLOOKUP($AD493,emission!$A$1:$CV$577,MATCH($C$5,emission!$A$1:$CV$1,0),0)</f>
        <v>0</v>
      </c>
      <c r="AM493">
        <f>VLOOKUP($AD493,excitation!$A$1:$CV$577,MATCH(C$6,excitation!$A$1:$CV$1,0),0)</f>
        <v>0</v>
      </c>
      <c r="AN493">
        <f>VLOOKUP($AD493,emission!$A$1:$CV$577,MATCH($C$6,emission!$A$1:$CV$1,0),0)</f>
        <v>0</v>
      </c>
      <c r="AO493">
        <f>VLOOKUP($AD493,excitation!$A$1:$CV$577,MATCH(C$7,excitation!$A$1:$CV$1,0),0)</f>
        <v>0</v>
      </c>
      <c r="AP493">
        <f>VLOOKUP($AD493,emission!$A$1:$CV$577,MATCH($C$7,emission!$A$1:$CV$1,0),0)</f>
        <v>0</v>
      </c>
      <c r="AQ493">
        <f>VLOOKUP($AD493,excitation!$A$1:$CV$577,MATCH(C$8,excitation!$A$1:$CV$1,0),0)</f>
        <v>0</v>
      </c>
      <c r="AR493">
        <f>VLOOKUP($AD493,emission!$A$1:$CV$577,MATCH($C$8,emission!$A$1:$CV$1,0),0)</f>
        <v>0</v>
      </c>
      <c r="AS493" t="e">
        <f>VLOOKUP($AD493,excitation!$A$1:$CV$577,MATCH(C$9,excitation!$A$1:$CV$1,0),0)</f>
        <v>#N/A</v>
      </c>
      <c r="AT493" t="e">
        <f>VLOOKUP($AD493,emission!$A$1:$CV$577,MATCH($C$9,emission!$A$1:$CV$1,0),0)</f>
        <v>#N/A</v>
      </c>
      <c r="AU493">
        <f>VLOOKUP($AD493,excitation!$A$1:$CV$577,MATCH(C$10,excitation!$A$1:$CV$1,0),0)</f>
        <v>0</v>
      </c>
      <c r="AV493">
        <f>VLOOKUP($AD493,emission!$A$1:$CV$577,MATCH($C$10,emission!$A$1:$CV$1,0),0)</f>
        <v>0</v>
      </c>
      <c r="AW493" t="e">
        <f>VLOOKUP($AD493,excitation!$A$1:$CV$577,MATCH(C$11,excitation!$A$1:$CV$1,0),0)</f>
        <v>#N/A</v>
      </c>
      <c r="AX493" t="e">
        <f>VLOOKUP($AD493,emission!$A$1:$CV$577,MATCH($C$11,emission!$A$1:$CV$1,0),0)</f>
        <v>#N/A</v>
      </c>
    </row>
    <row r="494" spans="7:50" x14ac:dyDescent="0.25">
      <c r="G494">
        <v>792</v>
      </c>
      <c r="H494" t="b">
        <f t="shared" si="151"/>
        <v>0</v>
      </c>
      <c r="I494" t="b">
        <f t="shared" si="141"/>
        <v>0</v>
      </c>
      <c r="J494">
        <f t="shared" si="152"/>
        <v>0</v>
      </c>
      <c r="K494">
        <f t="shared" si="142"/>
        <v>0</v>
      </c>
      <c r="L494" t="b">
        <f t="shared" si="153"/>
        <v>0</v>
      </c>
      <c r="M494" t="b">
        <f t="shared" si="143"/>
        <v>0</v>
      </c>
      <c r="N494">
        <f t="shared" si="154"/>
        <v>0</v>
      </c>
      <c r="O494">
        <f t="shared" si="144"/>
        <v>0</v>
      </c>
      <c r="P494">
        <f t="shared" si="155"/>
        <v>0</v>
      </c>
      <c r="Q494">
        <f t="shared" si="145"/>
        <v>0</v>
      </c>
      <c r="R494">
        <f t="shared" si="156"/>
        <v>0</v>
      </c>
      <c r="S494">
        <f t="shared" si="146"/>
        <v>0</v>
      </c>
      <c r="T494">
        <f t="shared" si="157"/>
        <v>0</v>
      </c>
      <c r="U494">
        <f t="shared" si="147"/>
        <v>0</v>
      </c>
      <c r="V494" t="b">
        <f t="shared" si="158"/>
        <v>0</v>
      </c>
      <c r="W494" t="b">
        <f t="shared" si="148"/>
        <v>0</v>
      </c>
      <c r="X494">
        <f t="shared" si="159"/>
        <v>0</v>
      </c>
      <c r="Y494">
        <f t="shared" si="149"/>
        <v>0</v>
      </c>
      <c r="Z494" t="b">
        <f t="shared" si="160"/>
        <v>0</v>
      </c>
      <c r="AA494" t="b">
        <f t="shared" si="150"/>
        <v>0</v>
      </c>
      <c r="AB494">
        <v>0</v>
      </c>
      <c r="AD494" s="1">
        <v>792</v>
      </c>
      <c r="AE494" t="e">
        <f>VLOOKUP($AD494,excitation!$A$1:$CV$577,MATCH(C$2,excitation!$A$1:$CV$1,0),0)</f>
        <v>#N/A</v>
      </c>
      <c r="AF494" t="e">
        <f>VLOOKUP($AD494,emission!$A$1:$CV$577,MATCH($C$2,emission!$A$1:$CV$1,0),0)</f>
        <v>#N/A</v>
      </c>
      <c r="AG494">
        <f>VLOOKUP($AD494,excitation!$A$1:$CV$577,MATCH(C$3,excitation!$A$1:$CV$1,0),0)</f>
        <v>0</v>
      </c>
      <c r="AH494">
        <f>VLOOKUP($AD494,emission!$A$1:$CV$577,MATCH($C$3,emission!$A$1:$CV$1,0),0)</f>
        <v>0</v>
      </c>
      <c r="AI494" t="e">
        <f>VLOOKUP($AD494,excitation!$A$1:$CV$577,MATCH(C$4,excitation!$A$1:$CV$1,0),0)</f>
        <v>#N/A</v>
      </c>
      <c r="AJ494" t="e">
        <f>VLOOKUP($AD494,emission!$A$1:$CV$577,MATCH($C$4,emission!$A$1:$CV$1,0),0)</f>
        <v>#N/A</v>
      </c>
      <c r="AK494">
        <f>VLOOKUP($AD494,excitation!$A$1:$CV$577,MATCH(C$5,excitation!$A$1:$CV$1,0),0)</f>
        <v>0</v>
      </c>
      <c r="AL494">
        <f>VLOOKUP($AD494,emission!$A$1:$CV$577,MATCH($C$5,emission!$A$1:$CV$1,0),0)</f>
        <v>0</v>
      </c>
      <c r="AM494">
        <f>VLOOKUP($AD494,excitation!$A$1:$CV$577,MATCH(C$6,excitation!$A$1:$CV$1,0),0)</f>
        <v>0</v>
      </c>
      <c r="AN494">
        <f>VLOOKUP($AD494,emission!$A$1:$CV$577,MATCH($C$6,emission!$A$1:$CV$1,0),0)</f>
        <v>0</v>
      </c>
      <c r="AO494">
        <f>VLOOKUP($AD494,excitation!$A$1:$CV$577,MATCH(C$7,excitation!$A$1:$CV$1,0),0)</f>
        <v>0</v>
      </c>
      <c r="AP494">
        <f>VLOOKUP($AD494,emission!$A$1:$CV$577,MATCH($C$7,emission!$A$1:$CV$1,0),0)</f>
        <v>0</v>
      </c>
      <c r="AQ494">
        <f>VLOOKUP($AD494,excitation!$A$1:$CV$577,MATCH(C$8,excitation!$A$1:$CV$1,0),0)</f>
        <v>0</v>
      </c>
      <c r="AR494">
        <f>VLOOKUP($AD494,emission!$A$1:$CV$577,MATCH($C$8,emission!$A$1:$CV$1,0),0)</f>
        <v>0</v>
      </c>
      <c r="AS494" t="e">
        <f>VLOOKUP($AD494,excitation!$A$1:$CV$577,MATCH(C$9,excitation!$A$1:$CV$1,0),0)</f>
        <v>#N/A</v>
      </c>
      <c r="AT494" t="e">
        <f>VLOOKUP($AD494,emission!$A$1:$CV$577,MATCH($C$9,emission!$A$1:$CV$1,0),0)</f>
        <v>#N/A</v>
      </c>
      <c r="AU494">
        <f>VLOOKUP($AD494,excitation!$A$1:$CV$577,MATCH(C$10,excitation!$A$1:$CV$1,0),0)</f>
        <v>0</v>
      </c>
      <c r="AV494">
        <f>VLOOKUP($AD494,emission!$A$1:$CV$577,MATCH($C$10,emission!$A$1:$CV$1,0),0)</f>
        <v>0</v>
      </c>
      <c r="AW494" t="e">
        <f>VLOOKUP($AD494,excitation!$A$1:$CV$577,MATCH(C$11,excitation!$A$1:$CV$1,0),0)</f>
        <v>#N/A</v>
      </c>
      <c r="AX494" t="e">
        <f>VLOOKUP($AD494,emission!$A$1:$CV$577,MATCH($C$11,emission!$A$1:$CV$1,0),0)</f>
        <v>#N/A</v>
      </c>
    </row>
    <row r="495" spans="7:50" x14ac:dyDescent="0.25">
      <c r="G495">
        <v>793</v>
      </c>
      <c r="H495" t="b">
        <f t="shared" si="151"/>
        <v>0</v>
      </c>
      <c r="I495" t="b">
        <f t="shared" si="141"/>
        <v>0</v>
      </c>
      <c r="J495">
        <f t="shared" si="152"/>
        <v>0</v>
      </c>
      <c r="K495">
        <f t="shared" si="142"/>
        <v>0</v>
      </c>
      <c r="L495" t="b">
        <f t="shared" si="153"/>
        <v>0</v>
      </c>
      <c r="M495" t="b">
        <f t="shared" si="143"/>
        <v>0</v>
      </c>
      <c r="N495">
        <f t="shared" si="154"/>
        <v>0</v>
      </c>
      <c r="O495">
        <f t="shared" si="144"/>
        <v>0</v>
      </c>
      <c r="P495">
        <f t="shared" si="155"/>
        <v>0</v>
      </c>
      <c r="Q495">
        <f t="shared" si="145"/>
        <v>0</v>
      </c>
      <c r="R495">
        <f t="shared" si="156"/>
        <v>0</v>
      </c>
      <c r="S495">
        <f t="shared" si="146"/>
        <v>0</v>
      </c>
      <c r="T495">
        <f t="shared" si="157"/>
        <v>0</v>
      </c>
      <c r="U495">
        <f t="shared" si="147"/>
        <v>0</v>
      </c>
      <c r="V495" t="b">
        <f t="shared" si="158"/>
        <v>0</v>
      </c>
      <c r="W495" t="b">
        <f t="shared" si="148"/>
        <v>0</v>
      </c>
      <c r="X495">
        <f t="shared" si="159"/>
        <v>0</v>
      </c>
      <c r="Y495">
        <f t="shared" si="149"/>
        <v>0</v>
      </c>
      <c r="Z495" t="b">
        <f t="shared" si="160"/>
        <v>0</v>
      </c>
      <c r="AA495" t="b">
        <f t="shared" si="150"/>
        <v>0</v>
      </c>
      <c r="AB495">
        <v>0</v>
      </c>
      <c r="AD495" s="1">
        <v>793</v>
      </c>
      <c r="AE495" t="e">
        <f>VLOOKUP($AD495,excitation!$A$1:$CV$577,MATCH(C$2,excitation!$A$1:$CV$1,0),0)</f>
        <v>#N/A</v>
      </c>
      <c r="AF495" t="e">
        <f>VLOOKUP($AD495,emission!$A$1:$CV$577,MATCH($C$2,emission!$A$1:$CV$1,0),0)</f>
        <v>#N/A</v>
      </c>
      <c r="AG495">
        <f>VLOOKUP($AD495,excitation!$A$1:$CV$577,MATCH(C$3,excitation!$A$1:$CV$1,0),0)</f>
        <v>0</v>
      </c>
      <c r="AH495">
        <f>VLOOKUP($AD495,emission!$A$1:$CV$577,MATCH($C$3,emission!$A$1:$CV$1,0),0)</f>
        <v>0</v>
      </c>
      <c r="AI495" t="e">
        <f>VLOOKUP($AD495,excitation!$A$1:$CV$577,MATCH(C$4,excitation!$A$1:$CV$1,0),0)</f>
        <v>#N/A</v>
      </c>
      <c r="AJ495" t="e">
        <f>VLOOKUP($AD495,emission!$A$1:$CV$577,MATCH($C$4,emission!$A$1:$CV$1,0),0)</f>
        <v>#N/A</v>
      </c>
      <c r="AK495">
        <f>VLOOKUP($AD495,excitation!$A$1:$CV$577,MATCH(C$5,excitation!$A$1:$CV$1,0),0)</f>
        <v>0</v>
      </c>
      <c r="AL495">
        <f>VLOOKUP($AD495,emission!$A$1:$CV$577,MATCH($C$5,emission!$A$1:$CV$1,0),0)</f>
        <v>0</v>
      </c>
      <c r="AM495">
        <f>VLOOKUP($AD495,excitation!$A$1:$CV$577,MATCH(C$6,excitation!$A$1:$CV$1,0),0)</f>
        <v>0</v>
      </c>
      <c r="AN495">
        <f>VLOOKUP($AD495,emission!$A$1:$CV$577,MATCH($C$6,emission!$A$1:$CV$1,0),0)</f>
        <v>0</v>
      </c>
      <c r="AO495">
        <f>VLOOKUP($AD495,excitation!$A$1:$CV$577,MATCH(C$7,excitation!$A$1:$CV$1,0),0)</f>
        <v>0</v>
      </c>
      <c r="AP495">
        <f>VLOOKUP($AD495,emission!$A$1:$CV$577,MATCH($C$7,emission!$A$1:$CV$1,0),0)</f>
        <v>0</v>
      </c>
      <c r="AQ495">
        <f>VLOOKUP($AD495,excitation!$A$1:$CV$577,MATCH(C$8,excitation!$A$1:$CV$1,0),0)</f>
        <v>0</v>
      </c>
      <c r="AR495">
        <f>VLOOKUP($AD495,emission!$A$1:$CV$577,MATCH($C$8,emission!$A$1:$CV$1,0),0)</f>
        <v>0</v>
      </c>
      <c r="AS495" t="e">
        <f>VLOOKUP($AD495,excitation!$A$1:$CV$577,MATCH(C$9,excitation!$A$1:$CV$1,0),0)</f>
        <v>#N/A</v>
      </c>
      <c r="AT495" t="e">
        <f>VLOOKUP($AD495,emission!$A$1:$CV$577,MATCH($C$9,emission!$A$1:$CV$1,0),0)</f>
        <v>#N/A</v>
      </c>
      <c r="AU495">
        <f>VLOOKUP($AD495,excitation!$A$1:$CV$577,MATCH(C$10,excitation!$A$1:$CV$1,0),0)</f>
        <v>0</v>
      </c>
      <c r="AV495">
        <f>VLOOKUP($AD495,emission!$A$1:$CV$577,MATCH($C$10,emission!$A$1:$CV$1,0),0)</f>
        <v>0</v>
      </c>
      <c r="AW495" t="e">
        <f>VLOOKUP($AD495,excitation!$A$1:$CV$577,MATCH(C$11,excitation!$A$1:$CV$1,0),0)</f>
        <v>#N/A</v>
      </c>
      <c r="AX495" t="e">
        <f>VLOOKUP($AD495,emission!$A$1:$CV$577,MATCH($C$11,emission!$A$1:$CV$1,0),0)</f>
        <v>#N/A</v>
      </c>
    </row>
    <row r="496" spans="7:50" x14ac:dyDescent="0.25">
      <c r="G496">
        <v>794</v>
      </c>
      <c r="H496" t="b">
        <f t="shared" si="151"/>
        <v>0</v>
      </c>
      <c r="I496" t="b">
        <f t="shared" si="141"/>
        <v>0</v>
      </c>
      <c r="J496">
        <f t="shared" si="152"/>
        <v>0</v>
      </c>
      <c r="K496">
        <f t="shared" si="142"/>
        <v>0</v>
      </c>
      <c r="L496" t="b">
        <f t="shared" si="153"/>
        <v>0</v>
      </c>
      <c r="M496" t="b">
        <f t="shared" si="143"/>
        <v>0</v>
      </c>
      <c r="N496">
        <f t="shared" si="154"/>
        <v>0</v>
      </c>
      <c r="O496">
        <f t="shared" si="144"/>
        <v>0</v>
      </c>
      <c r="P496">
        <f t="shared" si="155"/>
        <v>0</v>
      </c>
      <c r="Q496">
        <f t="shared" si="145"/>
        <v>0</v>
      </c>
      <c r="R496">
        <f t="shared" si="156"/>
        <v>0</v>
      </c>
      <c r="S496">
        <f t="shared" si="146"/>
        <v>0</v>
      </c>
      <c r="T496">
        <f t="shared" si="157"/>
        <v>0</v>
      </c>
      <c r="U496">
        <f t="shared" si="147"/>
        <v>0</v>
      </c>
      <c r="V496" t="b">
        <f t="shared" si="158"/>
        <v>0</v>
      </c>
      <c r="W496" t="b">
        <f t="shared" si="148"/>
        <v>0</v>
      </c>
      <c r="X496">
        <f t="shared" si="159"/>
        <v>0</v>
      </c>
      <c r="Y496">
        <f t="shared" si="149"/>
        <v>0</v>
      </c>
      <c r="Z496" t="b">
        <f t="shared" si="160"/>
        <v>0</v>
      </c>
      <c r="AA496" t="b">
        <f t="shared" si="150"/>
        <v>0</v>
      </c>
      <c r="AB496">
        <v>0</v>
      </c>
      <c r="AD496" s="1">
        <v>794</v>
      </c>
      <c r="AE496" t="e">
        <f>VLOOKUP($AD496,excitation!$A$1:$CV$577,MATCH(C$2,excitation!$A$1:$CV$1,0),0)</f>
        <v>#N/A</v>
      </c>
      <c r="AF496" t="e">
        <f>VLOOKUP($AD496,emission!$A$1:$CV$577,MATCH($C$2,emission!$A$1:$CV$1,0),0)</f>
        <v>#N/A</v>
      </c>
      <c r="AG496">
        <f>VLOOKUP($AD496,excitation!$A$1:$CV$577,MATCH(C$3,excitation!$A$1:$CV$1,0),0)</f>
        <v>0</v>
      </c>
      <c r="AH496">
        <f>VLOOKUP($AD496,emission!$A$1:$CV$577,MATCH($C$3,emission!$A$1:$CV$1,0),0)</f>
        <v>0</v>
      </c>
      <c r="AI496" t="e">
        <f>VLOOKUP($AD496,excitation!$A$1:$CV$577,MATCH(C$4,excitation!$A$1:$CV$1,0),0)</f>
        <v>#N/A</v>
      </c>
      <c r="AJ496" t="e">
        <f>VLOOKUP($AD496,emission!$A$1:$CV$577,MATCH($C$4,emission!$A$1:$CV$1,0),0)</f>
        <v>#N/A</v>
      </c>
      <c r="AK496">
        <f>VLOOKUP($AD496,excitation!$A$1:$CV$577,MATCH(C$5,excitation!$A$1:$CV$1,0),0)</f>
        <v>0</v>
      </c>
      <c r="AL496">
        <f>VLOOKUP($AD496,emission!$A$1:$CV$577,MATCH($C$5,emission!$A$1:$CV$1,0),0)</f>
        <v>0</v>
      </c>
      <c r="AM496">
        <f>VLOOKUP($AD496,excitation!$A$1:$CV$577,MATCH(C$6,excitation!$A$1:$CV$1,0),0)</f>
        <v>0</v>
      </c>
      <c r="AN496">
        <f>VLOOKUP($AD496,emission!$A$1:$CV$577,MATCH($C$6,emission!$A$1:$CV$1,0),0)</f>
        <v>0</v>
      </c>
      <c r="AO496">
        <f>VLOOKUP($AD496,excitation!$A$1:$CV$577,MATCH(C$7,excitation!$A$1:$CV$1,0),0)</f>
        <v>0</v>
      </c>
      <c r="AP496">
        <f>VLOOKUP($AD496,emission!$A$1:$CV$577,MATCH($C$7,emission!$A$1:$CV$1,0),0)</f>
        <v>0</v>
      </c>
      <c r="AQ496">
        <f>VLOOKUP($AD496,excitation!$A$1:$CV$577,MATCH(C$8,excitation!$A$1:$CV$1,0),0)</f>
        <v>0</v>
      </c>
      <c r="AR496">
        <f>VLOOKUP($AD496,emission!$A$1:$CV$577,MATCH($C$8,emission!$A$1:$CV$1,0),0)</f>
        <v>0</v>
      </c>
      <c r="AS496" t="e">
        <f>VLOOKUP($AD496,excitation!$A$1:$CV$577,MATCH(C$9,excitation!$A$1:$CV$1,0),0)</f>
        <v>#N/A</v>
      </c>
      <c r="AT496" t="e">
        <f>VLOOKUP($AD496,emission!$A$1:$CV$577,MATCH($C$9,emission!$A$1:$CV$1,0),0)</f>
        <v>#N/A</v>
      </c>
      <c r="AU496">
        <f>VLOOKUP($AD496,excitation!$A$1:$CV$577,MATCH(C$10,excitation!$A$1:$CV$1,0),0)</f>
        <v>0</v>
      </c>
      <c r="AV496">
        <f>VLOOKUP($AD496,emission!$A$1:$CV$577,MATCH($C$10,emission!$A$1:$CV$1,0),0)</f>
        <v>0</v>
      </c>
      <c r="AW496" t="e">
        <f>VLOOKUP($AD496,excitation!$A$1:$CV$577,MATCH(C$11,excitation!$A$1:$CV$1,0),0)</f>
        <v>#N/A</v>
      </c>
      <c r="AX496" t="e">
        <f>VLOOKUP($AD496,emission!$A$1:$CV$577,MATCH($C$11,emission!$A$1:$CV$1,0),0)</f>
        <v>#N/A</v>
      </c>
    </row>
    <row r="497" spans="7:50" x14ac:dyDescent="0.25">
      <c r="G497">
        <v>795</v>
      </c>
      <c r="H497" t="b">
        <f t="shared" si="151"/>
        <v>0</v>
      </c>
      <c r="I497" t="b">
        <f t="shared" si="141"/>
        <v>0</v>
      </c>
      <c r="J497">
        <f t="shared" si="152"/>
        <v>0</v>
      </c>
      <c r="K497">
        <f t="shared" si="142"/>
        <v>0</v>
      </c>
      <c r="L497" t="b">
        <f t="shared" si="153"/>
        <v>0</v>
      </c>
      <c r="M497" t="b">
        <f t="shared" si="143"/>
        <v>0</v>
      </c>
      <c r="N497">
        <f t="shared" si="154"/>
        <v>0</v>
      </c>
      <c r="O497">
        <f t="shared" si="144"/>
        <v>0</v>
      </c>
      <c r="P497">
        <f t="shared" si="155"/>
        <v>0</v>
      </c>
      <c r="Q497">
        <f t="shared" si="145"/>
        <v>0</v>
      </c>
      <c r="R497">
        <f t="shared" si="156"/>
        <v>0</v>
      </c>
      <c r="S497">
        <f t="shared" si="146"/>
        <v>0</v>
      </c>
      <c r="T497">
        <f t="shared" si="157"/>
        <v>0</v>
      </c>
      <c r="U497">
        <f t="shared" si="147"/>
        <v>0</v>
      </c>
      <c r="V497" t="b">
        <f t="shared" si="158"/>
        <v>0</v>
      </c>
      <c r="W497" t="b">
        <f t="shared" si="148"/>
        <v>0</v>
      </c>
      <c r="X497">
        <f t="shared" si="159"/>
        <v>0</v>
      </c>
      <c r="Y497">
        <f t="shared" si="149"/>
        <v>0</v>
      </c>
      <c r="Z497" t="b">
        <f t="shared" si="160"/>
        <v>0</v>
      </c>
      <c r="AA497" t="b">
        <f t="shared" si="150"/>
        <v>0</v>
      </c>
      <c r="AB497">
        <v>0</v>
      </c>
      <c r="AD497" s="1">
        <v>795</v>
      </c>
      <c r="AE497" t="e">
        <f>VLOOKUP($AD497,excitation!$A$1:$CV$577,MATCH(C$2,excitation!$A$1:$CV$1,0),0)</f>
        <v>#N/A</v>
      </c>
      <c r="AF497" t="e">
        <f>VLOOKUP($AD497,emission!$A$1:$CV$577,MATCH($C$2,emission!$A$1:$CV$1,0),0)</f>
        <v>#N/A</v>
      </c>
      <c r="AG497">
        <f>VLOOKUP($AD497,excitation!$A$1:$CV$577,MATCH(C$3,excitation!$A$1:$CV$1,0),0)</f>
        <v>0</v>
      </c>
      <c r="AH497">
        <f>VLOOKUP($AD497,emission!$A$1:$CV$577,MATCH($C$3,emission!$A$1:$CV$1,0),0)</f>
        <v>0</v>
      </c>
      <c r="AI497" t="e">
        <f>VLOOKUP($AD497,excitation!$A$1:$CV$577,MATCH(C$4,excitation!$A$1:$CV$1,0),0)</f>
        <v>#N/A</v>
      </c>
      <c r="AJ497" t="e">
        <f>VLOOKUP($AD497,emission!$A$1:$CV$577,MATCH($C$4,emission!$A$1:$CV$1,0),0)</f>
        <v>#N/A</v>
      </c>
      <c r="AK497">
        <f>VLOOKUP($AD497,excitation!$A$1:$CV$577,MATCH(C$5,excitation!$A$1:$CV$1,0),0)</f>
        <v>0</v>
      </c>
      <c r="AL497">
        <f>VLOOKUP($AD497,emission!$A$1:$CV$577,MATCH($C$5,emission!$A$1:$CV$1,0),0)</f>
        <v>0</v>
      </c>
      <c r="AM497">
        <f>VLOOKUP($AD497,excitation!$A$1:$CV$577,MATCH(C$6,excitation!$A$1:$CV$1,0),0)</f>
        <v>0</v>
      </c>
      <c r="AN497">
        <f>VLOOKUP($AD497,emission!$A$1:$CV$577,MATCH($C$6,emission!$A$1:$CV$1,0),0)</f>
        <v>0</v>
      </c>
      <c r="AO497">
        <f>VLOOKUP($AD497,excitation!$A$1:$CV$577,MATCH(C$7,excitation!$A$1:$CV$1,0),0)</f>
        <v>0</v>
      </c>
      <c r="AP497">
        <f>VLOOKUP($AD497,emission!$A$1:$CV$577,MATCH($C$7,emission!$A$1:$CV$1,0),0)</f>
        <v>0</v>
      </c>
      <c r="AQ497">
        <f>VLOOKUP($AD497,excitation!$A$1:$CV$577,MATCH(C$8,excitation!$A$1:$CV$1,0),0)</f>
        <v>0</v>
      </c>
      <c r="AR497">
        <f>VLOOKUP($AD497,emission!$A$1:$CV$577,MATCH($C$8,emission!$A$1:$CV$1,0),0)</f>
        <v>0</v>
      </c>
      <c r="AS497" t="e">
        <f>VLOOKUP($AD497,excitation!$A$1:$CV$577,MATCH(C$9,excitation!$A$1:$CV$1,0),0)</f>
        <v>#N/A</v>
      </c>
      <c r="AT497" t="e">
        <f>VLOOKUP($AD497,emission!$A$1:$CV$577,MATCH($C$9,emission!$A$1:$CV$1,0),0)</f>
        <v>#N/A</v>
      </c>
      <c r="AU497">
        <f>VLOOKUP($AD497,excitation!$A$1:$CV$577,MATCH(C$10,excitation!$A$1:$CV$1,0),0)</f>
        <v>0</v>
      </c>
      <c r="AV497">
        <f>VLOOKUP($AD497,emission!$A$1:$CV$577,MATCH($C$10,emission!$A$1:$CV$1,0),0)</f>
        <v>0</v>
      </c>
      <c r="AW497" t="e">
        <f>VLOOKUP($AD497,excitation!$A$1:$CV$577,MATCH(C$11,excitation!$A$1:$CV$1,0),0)</f>
        <v>#N/A</v>
      </c>
      <c r="AX497" t="e">
        <f>VLOOKUP($AD497,emission!$A$1:$CV$577,MATCH($C$11,emission!$A$1:$CV$1,0),0)</f>
        <v>#N/A</v>
      </c>
    </row>
    <row r="498" spans="7:50" x14ac:dyDescent="0.25">
      <c r="G498">
        <v>796</v>
      </c>
      <c r="H498" t="b">
        <f t="shared" si="151"/>
        <v>0</v>
      </c>
      <c r="I498" t="b">
        <f t="shared" si="141"/>
        <v>0</v>
      </c>
      <c r="J498">
        <f t="shared" si="152"/>
        <v>0</v>
      </c>
      <c r="K498">
        <f t="shared" si="142"/>
        <v>0</v>
      </c>
      <c r="L498" t="b">
        <f t="shared" si="153"/>
        <v>0</v>
      </c>
      <c r="M498" t="b">
        <f t="shared" si="143"/>
        <v>0</v>
      </c>
      <c r="N498">
        <f t="shared" si="154"/>
        <v>0</v>
      </c>
      <c r="O498">
        <f t="shared" si="144"/>
        <v>0</v>
      </c>
      <c r="P498">
        <f t="shared" si="155"/>
        <v>0</v>
      </c>
      <c r="Q498">
        <f t="shared" si="145"/>
        <v>0</v>
      </c>
      <c r="R498">
        <f t="shared" si="156"/>
        <v>0</v>
      </c>
      <c r="S498">
        <f t="shared" si="146"/>
        <v>0</v>
      </c>
      <c r="T498">
        <f t="shared" si="157"/>
        <v>0</v>
      </c>
      <c r="U498">
        <f t="shared" si="147"/>
        <v>0</v>
      </c>
      <c r="V498" t="b">
        <f t="shared" si="158"/>
        <v>0</v>
      </c>
      <c r="W498" t="b">
        <f t="shared" si="148"/>
        <v>0</v>
      </c>
      <c r="X498">
        <f t="shared" si="159"/>
        <v>0</v>
      </c>
      <c r="Y498">
        <f t="shared" si="149"/>
        <v>0</v>
      </c>
      <c r="Z498" t="b">
        <f t="shared" si="160"/>
        <v>0</v>
      </c>
      <c r="AA498" t="b">
        <f t="shared" si="150"/>
        <v>0</v>
      </c>
      <c r="AB498">
        <v>0</v>
      </c>
      <c r="AD498" s="1">
        <v>796</v>
      </c>
      <c r="AE498" t="e">
        <f>VLOOKUP($AD498,excitation!$A$1:$CV$577,MATCH(C$2,excitation!$A$1:$CV$1,0),0)</f>
        <v>#N/A</v>
      </c>
      <c r="AF498" t="e">
        <f>VLOOKUP($AD498,emission!$A$1:$CV$577,MATCH($C$2,emission!$A$1:$CV$1,0),0)</f>
        <v>#N/A</v>
      </c>
      <c r="AG498">
        <f>VLOOKUP($AD498,excitation!$A$1:$CV$577,MATCH(C$3,excitation!$A$1:$CV$1,0),0)</f>
        <v>0</v>
      </c>
      <c r="AH498">
        <f>VLOOKUP($AD498,emission!$A$1:$CV$577,MATCH($C$3,emission!$A$1:$CV$1,0),0)</f>
        <v>0</v>
      </c>
      <c r="AI498" t="e">
        <f>VLOOKUP($AD498,excitation!$A$1:$CV$577,MATCH(C$4,excitation!$A$1:$CV$1,0),0)</f>
        <v>#N/A</v>
      </c>
      <c r="AJ498" t="e">
        <f>VLOOKUP($AD498,emission!$A$1:$CV$577,MATCH($C$4,emission!$A$1:$CV$1,0),0)</f>
        <v>#N/A</v>
      </c>
      <c r="AK498">
        <f>VLOOKUP($AD498,excitation!$A$1:$CV$577,MATCH(C$5,excitation!$A$1:$CV$1,0),0)</f>
        <v>0</v>
      </c>
      <c r="AL498">
        <f>VLOOKUP($AD498,emission!$A$1:$CV$577,MATCH($C$5,emission!$A$1:$CV$1,0),0)</f>
        <v>0</v>
      </c>
      <c r="AM498">
        <f>VLOOKUP($AD498,excitation!$A$1:$CV$577,MATCH(C$6,excitation!$A$1:$CV$1,0),0)</f>
        <v>0</v>
      </c>
      <c r="AN498">
        <f>VLOOKUP($AD498,emission!$A$1:$CV$577,MATCH($C$6,emission!$A$1:$CV$1,0),0)</f>
        <v>0</v>
      </c>
      <c r="AO498">
        <f>VLOOKUP($AD498,excitation!$A$1:$CV$577,MATCH(C$7,excitation!$A$1:$CV$1,0),0)</f>
        <v>0</v>
      </c>
      <c r="AP498">
        <f>VLOOKUP($AD498,emission!$A$1:$CV$577,MATCH($C$7,emission!$A$1:$CV$1,0),0)</f>
        <v>0</v>
      </c>
      <c r="AQ498">
        <f>VLOOKUP($AD498,excitation!$A$1:$CV$577,MATCH(C$8,excitation!$A$1:$CV$1,0),0)</f>
        <v>0</v>
      </c>
      <c r="AR498">
        <f>VLOOKUP($AD498,emission!$A$1:$CV$577,MATCH($C$8,emission!$A$1:$CV$1,0),0)</f>
        <v>0</v>
      </c>
      <c r="AS498" t="e">
        <f>VLOOKUP($AD498,excitation!$A$1:$CV$577,MATCH(C$9,excitation!$A$1:$CV$1,0),0)</f>
        <v>#N/A</v>
      </c>
      <c r="AT498" t="e">
        <f>VLOOKUP($AD498,emission!$A$1:$CV$577,MATCH($C$9,emission!$A$1:$CV$1,0),0)</f>
        <v>#N/A</v>
      </c>
      <c r="AU498">
        <f>VLOOKUP($AD498,excitation!$A$1:$CV$577,MATCH(C$10,excitation!$A$1:$CV$1,0),0)</f>
        <v>0</v>
      </c>
      <c r="AV498">
        <f>VLOOKUP($AD498,emission!$A$1:$CV$577,MATCH($C$10,emission!$A$1:$CV$1,0),0)</f>
        <v>0</v>
      </c>
      <c r="AW498" t="e">
        <f>VLOOKUP($AD498,excitation!$A$1:$CV$577,MATCH(C$11,excitation!$A$1:$CV$1,0),0)</f>
        <v>#N/A</v>
      </c>
      <c r="AX498" t="e">
        <f>VLOOKUP($AD498,emission!$A$1:$CV$577,MATCH($C$11,emission!$A$1:$CV$1,0),0)</f>
        <v>#N/A</v>
      </c>
    </row>
    <row r="499" spans="7:50" x14ac:dyDescent="0.25">
      <c r="G499">
        <v>797</v>
      </c>
      <c r="H499" t="b">
        <f t="shared" si="151"/>
        <v>0</v>
      </c>
      <c r="I499" t="b">
        <f t="shared" si="141"/>
        <v>0</v>
      </c>
      <c r="J499">
        <f t="shared" si="152"/>
        <v>0</v>
      </c>
      <c r="K499">
        <f t="shared" si="142"/>
        <v>0</v>
      </c>
      <c r="L499" t="b">
        <f t="shared" si="153"/>
        <v>0</v>
      </c>
      <c r="M499" t="b">
        <f t="shared" si="143"/>
        <v>0</v>
      </c>
      <c r="N499">
        <f t="shared" si="154"/>
        <v>0</v>
      </c>
      <c r="O499">
        <f t="shared" si="144"/>
        <v>0</v>
      </c>
      <c r="P499">
        <f t="shared" si="155"/>
        <v>0</v>
      </c>
      <c r="Q499">
        <f t="shared" si="145"/>
        <v>0</v>
      </c>
      <c r="R499">
        <f t="shared" si="156"/>
        <v>0</v>
      </c>
      <c r="S499">
        <f t="shared" si="146"/>
        <v>0</v>
      </c>
      <c r="T499">
        <f t="shared" si="157"/>
        <v>0</v>
      </c>
      <c r="U499">
        <f t="shared" si="147"/>
        <v>0</v>
      </c>
      <c r="V499" t="b">
        <f t="shared" si="158"/>
        <v>0</v>
      </c>
      <c r="W499" t="b">
        <f t="shared" si="148"/>
        <v>0</v>
      </c>
      <c r="X499">
        <f t="shared" si="159"/>
        <v>0</v>
      </c>
      <c r="Y499">
        <f t="shared" si="149"/>
        <v>0</v>
      </c>
      <c r="Z499" t="b">
        <f t="shared" si="160"/>
        <v>0</v>
      </c>
      <c r="AA499" t="b">
        <f t="shared" si="150"/>
        <v>0</v>
      </c>
      <c r="AB499">
        <v>0</v>
      </c>
      <c r="AD499" s="1">
        <v>797</v>
      </c>
      <c r="AE499" t="e">
        <f>VLOOKUP($AD499,excitation!$A$1:$CV$577,MATCH(C$2,excitation!$A$1:$CV$1,0),0)</f>
        <v>#N/A</v>
      </c>
      <c r="AF499" t="e">
        <f>VLOOKUP($AD499,emission!$A$1:$CV$577,MATCH($C$2,emission!$A$1:$CV$1,0),0)</f>
        <v>#N/A</v>
      </c>
      <c r="AG499">
        <f>VLOOKUP($AD499,excitation!$A$1:$CV$577,MATCH(C$3,excitation!$A$1:$CV$1,0),0)</f>
        <v>0</v>
      </c>
      <c r="AH499">
        <f>VLOOKUP($AD499,emission!$A$1:$CV$577,MATCH($C$3,emission!$A$1:$CV$1,0),0)</f>
        <v>0</v>
      </c>
      <c r="AI499" t="e">
        <f>VLOOKUP($AD499,excitation!$A$1:$CV$577,MATCH(C$4,excitation!$A$1:$CV$1,0),0)</f>
        <v>#N/A</v>
      </c>
      <c r="AJ499" t="e">
        <f>VLOOKUP($AD499,emission!$A$1:$CV$577,MATCH($C$4,emission!$A$1:$CV$1,0),0)</f>
        <v>#N/A</v>
      </c>
      <c r="AK499">
        <f>VLOOKUP($AD499,excitation!$A$1:$CV$577,MATCH(C$5,excitation!$A$1:$CV$1,0),0)</f>
        <v>0</v>
      </c>
      <c r="AL499">
        <f>VLOOKUP($AD499,emission!$A$1:$CV$577,MATCH($C$5,emission!$A$1:$CV$1,0),0)</f>
        <v>0</v>
      </c>
      <c r="AM499">
        <f>VLOOKUP($AD499,excitation!$A$1:$CV$577,MATCH(C$6,excitation!$A$1:$CV$1,0),0)</f>
        <v>0</v>
      </c>
      <c r="AN499">
        <f>VLOOKUP($AD499,emission!$A$1:$CV$577,MATCH($C$6,emission!$A$1:$CV$1,0),0)</f>
        <v>0</v>
      </c>
      <c r="AO499">
        <f>VLOOKUP($AD499,excitation!$A$1:$CV$577,MATCH(C$7,excitation!$A$1:$CV$1,0),0)</f>
        <v>0</v>
      </c>
      <c r="AP499">
        <f>VLOOKUP($AD499,emission!$A$1:$CV$577,MATCH($C$7,emission!$A$1:$CV$1,0),0)</f>
        <v>0</v>
      </c>
      <c r="AQ499">
        <f>VLOOKUP($AD499,excitation!$A$1:$CV$577,MATCH(C$8,excitation!$A$1:$CV$1,0),0)</f>
        <v>0</v>
      </c>
      <c r="AR499">
        <f>VLOOKUP($AD499,emission!$A$1:$CV$577,MATCH($C$8,emission!$A$1:$CV$1,0),0)</f>
        <v>0</v>
      </c>
      <c r="AS499" t="e">
        <f>VLOOKUP($AD499,excitation!$A$1:$CV$577,MATCH(C$9,excitation!$A$1:$CV$1,0),0)</f>
        <v>#N/A</v>
      </c>
      <c r="AT499" t="e">
        <f>VLOOKUP($AD499,emission!$A$1:$CV$577,MATCH($C$9,emission!$A$1:$CV$1,0),0)</f>
        <v>#N/A</v>
      </c>
      <c r="AU499">
        <f>VLOOKUP($AD499,excitation!$A$1:$CV$577,MATCH(C$10,excitation!$A$1:$CV$1,0),0)</f>
        <v>0</v>
      </c>
      <c r="AV499">
        <f>VLOOKUP($AD499,emission!$A$1:$CV$577,MATCH($C$10,emission!$A$1:$CV$1,0),0)</f>
        <v>0</v>
      </c>
      <c r="AW499" t="e">
        <f>VLOOKUP($AD499,excitation!$A$1:$CV$577,MATCH(C$11,excitation!$A$1:$CV$1,0),0)</f>
        <v>#N/A</v>
      </c>
      <c r="AX499" t="e">
        <f>VLOOKUP($AD499,emission!$A$1:$CV$577,MATCH($C$11,emission!$A$1:$CV$1,0),0)</f>
        <v>#N/A</v>
      </c>
    </row>
    <row r="500" spans="7:50" x14ac:dyDescent="0.25">
      <c r="G500">
        <v>798</v>
      </c>
      <c r="H500" t="b">
        <f t="shared" si="151"/>
        <v>0</v>
      </c>
      <c r="I500" t="b">
        <f t="shared" si="141"/>
        <v>0</v>
      </c>
      <c r="J500">
        <f t="shared" si="152"/>
        <v>0</v>
      </c>
      <c r="K500">
        <f t="shared" si="142"/>
        <v>0</v>
      </c>
      <c r="L500" t="b">
        <f t="shared" si="153"/>
        <v>0</v>
      </c>
      <c r="M500" t="b">
        <f t="shared" si="143"/>
        <v>0</v>
      </c>
      <c r="N500">
        <f t="shared" si="154"/>
        <v>0</v>
      </c>
      <c r="O500">
        <f t="shared" si="144"/>
        <v>0</v>
      </c>
      <c r="P500">
        <f t="shared" si="155"/>
        <v>0</v>
      </c>
      <c r="Q500">
        <f t="shared" si="145"/>
        <v>0</v>
      </c>
      <c r="R500">
        <f t="shared" si="156"/>
        <v>0</v>
      </c>
      <c r="S500">
        <f t="shared" si="146"/>
        <v>0</v>
      </c>
      <c r="T500">
        <f t="shared" si="157"/>
        <v>0</v>
      </c>
      <c r="U500">
        <f t="shared" si="147"/>
        <v>0</v>
      </c>
      <c r="V500" t="b">
        <f t="shared" si="158"/>
        <v>0</v>
      </c>
      <c r="W500" t="b">
        <f t="shared" si="148"/>
        <v>0</v>
      </c>
      <c r="X500">
        <f t="shared" si="159"/>
        <v>0</v>
      </c>
      <c r="Y500">
        <f t="shared" si="149"/>
        <v>0</v>
      </c>
      <c r="Z500" t="b">
        <f t="shared" si="160"/>
        <v>0</v>
      </c>
      <c r="AA500" t="b">
        <f t="shared" si="150"/>
        <v>0</v>
      </c>
      <c r="AB500">
        <v>0</v>
      </c>
      <c r="AD500" s="1">
        <v>798</v>
      </c>
      <c r="AE500" t="e">
        <f>VLOOKUP($AD500,excitation!$A$1:$CV$577,MATCH(C$2,excitation!$A$1:$CV$1,0),0)</f>
        <v>#N/A</v>
      </c>
      <c r="AF500" t="e">
        <f>VLOOKUP($AD500,emission!$A$1:$CV$577,MATCH($C$2,emission!$A$1:$CV$1,0),0)</f>
        <v>#N/A</v>
      </c>
      <c r="AG500">
        <f>VLOOKUP($AD500,excitation!$A$1:$CV$577,MATCH(C$3,excitation!$A$1:$CV$1,0),0)</f>
        <v>0</v>
      </c>
      <c r="AH500">
        <f>VLOOKUP($AD500,emission!$A$1:$CV$577,MATCH($C$3,emission!$A$1:$CV$1,0),0)</f>
        <v>0</v>
      </c>
      <c r="AI500" t="e">
        <f>VLOOKUP($AD500,excitation!$A$1:$CV$577,MATCH(C$4,excitation!$A$1:$CV$1,0),0)</f>
        <v>#N/A</v>
      </c>
      <c r="AJ500" t="e">
        <f>VLOOKUP($AD500,emission!$A$1:$CV$577,MATCH($C$4,emission!$A$1:$CV$1,0),0)</f>
        <v>#N/A</v>
      </c>
      <c r="AK500">
        <f>VLOOKUP($AD500,excitation!$A$1:$CV$577,MATCH(C$5,excitation!$A$1:$CV$1,0),0)</f>
        <v>0</v>
      </c>
      <c r="AL500">
        <f>VLOOKUP($AD500,emission!$A$1:$CV$577,MATCH($C$5,emission!$A$1:$CV$1,0),0)</f>
        <v>0</v>
      </c>
      <c r="AM500">
        <f>VLOOKUP($AD500,excitation!$A$1:$CV$577,MATCH(C$6,excitation!$A$1:$CV$1,0),0)</f>
        <v>0</v>
      </c>
      <c r="AN500">
        <f>VLOOKUP($AD500,emission!$A$1:$CV$577,MATCH($C$6,emission!$A$1:$CV$1,0),0)</f>
        <v>0</v>
      </c>
      <c r="AO500">
        <f>VLOOKUP($AD500,excitation!$A$1:$CV$577,MATCH(C$7,excitation!$A$1:$CV$1,0),0)</f>
        <v>0</v>
      </c>
      <c r="AP500">
        <f>VLOOKUP($AD500,emission!$A$1:$CV$577,MATCH($C$7,emission!$A$1:$CV$1,0),0)</f>
        <v>0</v>
      </c>
      <c r="AQ500">
        <f>VLOOKUP($AD500,excitation!$A$1:$CV$577,MATCH(C$8,excitation!$A$1:$CV$1,0),0)</f>
        <v>0</v>
      </c>
      <c r="AR500">
        <f>VLOOKUP($AD500,emission!$A$1:$CV$577,MATCH($C$8,emission!$A$1:$CV$1,0),0)</f>
        <v>0</v>
      </c>
      <c r="AS500" t="e">
        <f>VLOOKUP($AD500,excitation!$A$1:$CV$577,MATCH(C$9,excitation!$A$1:$CV$1,0),0)</f>
        <v>#N/A</v>
      </c>
      <c r="AT500" t="e">
        <f>VLOOKUP($AD500,emission!$A$1:$CV$577,MATCH($C$9,emission!$A$1:$CV$1,0),0)</f>
        <v>#N/A</v>
      </c>
      <c r="AU500">
        <f>VLOOKUP($AD500,excitation!$A$1:$CV$577,MATCH(C$10,excitation!$A$1:$CV$1,0),0)</f>
        <v>0</v>
      </c>
      <c r="AV500">
        <f>VLOOKUP($AD500,emission!$A$1:$CV$577,MATCH($C$10,emission!$A$1:$CV$1,0),0)</f>
        <v>0</v>
      </c>
      <c r="AW500" t="e">
        <f>VLOOKUP($AD500,excitation!$A$1:$CV$577,MATCH(C$11,excitation!$A$1:$CV$1,0),0)</f>
        <v>#N/A</v>
      </c>
      <c r="AX500" t="e">
        <f>VLOOKUP($AD500,emission!$A$1:$CV$577,MATCH($C$11,emission!$A$1:$CV$1,0),0)</f>
        <v>#N/A</v>
      </c>
    </row>
    <row r="501" spans="7:50" x14ac:dyDescent="0.25">
      <c r="G501">
        <v>799</v>
      </c>
      <c r="H501" t="b">
        <f t="shared" si="151"/>
        <v>0</v>
      </c>
      <c r="I501" t="b">
        <f t="shared" si="141"/>
        <v>0</v>
      </c>
      <c r="J501">
        <f t="shared" si="152"/>
        <v>0</v>
      </c>
      <c r="K501">
        <f t="shared" si="142"/>
        <v>0</v>
      </c>
      <c r="L501" t="b">
        <f t="shared" si="153"/>
        <v>0</v>
      </c>
      <c r="M501" t="b">
        <f t="shared" si="143"/>
        <v>0</v>
      </c>
      <c r="N501">
        <f t="shared" si="154"/>
        <v>0</v>
      </c>
      <c r="O501">
        <f t="shared" si="144"/>
        <v>0</v>
      </c>
      <c r="P501">
        <f t="shared" si="155"/>
        <v>0</v>
      </c>
      <c r="Q501">
        <f t="shared" si="145"/>
        <v>0</v>
      </c>
      <c r="R501">
        <f t="shared" si="156"/>
        <v>0</v>
      </c>
      <c r="S501">
        <f t="shared" si="146"/>
        <v>0</v>
      </c>
      <c r="T501">
        <f t="shared" si="157"/>
        <v>0</v>
      </c>
      <c r="U501">
        <f t="shared" si="147"/>
        <v>0</v>
      </c>
      <c r="V501" t="b">
        <f t="shared" si="158"/>
        <v>0</v>
      </c>
      <c r="W501" t="b">
        <f t="shared" si="148"/>
        <v>0</v>
      </c>
      <c r="X501">
        <f t="shared" si="159"/>
        <v>0</v>
      </c>
      <c r="Y501">
        <f t="shared" si="149"/>
        <v>0</v>
      </c>
      <c r="Z501" t="b">
        <f t="shared" si="160"/>
        <v>0</v>
      </c>
      <c r="AA501" t="b">
        <f t="shared" si="150"/>
        <v>0</v>
      </c>
      <c r="AB501">
        <v>0</v>
      </c>
      <c r="AD501" s="1">
        <v>799</v>
      </c>
      <c r="AE501" t="e">
        <f>VLOOKUP($AD501,excitation!$A$1:$CV$577,MATCH(C$2,excitation!$A$1:$CV$1,0),0)</f>
        <v>#N/A</v>
      </c>
      <c r="AF501" t="e">
        <f>VLOOKUP($AD501,emission!$A$1:$CV$577,MATCH($C$2,emission!$A$1:$CV$1,0),0)</f>
        <v>#N/A</v>
      </c>
      <c r="AG501">
        <f>VLOOKUP($AD501,excitation!$A$1:$CV$577,MATCH(C$3,excitation!$A$1:$CV$1,0),0)</f>
        <v>0</v>
      </c>
      <c r="AH501">
        <f>VLOOKUP($AD501,emission!$A$1:$CV$577,MATCH($C$3,emission!$A$1:$CV$1,0),0)</f>
        <v>0</v>
      </c>
      <c r="AI501" t="e">
        <f>VLOOKUP($AD501,excitation!$A$1:$CV$577,MATCH(C$4,excitation!$A$1:$CV$1,0),0)</f>
        <v>#N/A</v>
      </c>
      <c r="AJ501" t="e">
        <f>VLOOKUP($AD501,emission!$A$1:$CV$577,MATCH($C$4,emission!$A$1:$CV$1,0),0)</f>
        <v>#N/A</v>
      </c>
      <c r="AK501">
        <f>VLOOKUP($AD501,excitation!$A$1:$CV$577,MATCH(C$5,excitation!$A$1:$CV$1,0),0)</f>
        <v>0</v>
      </c>
      <c r="AL501">
        <f>VLOOKUP($AD501,emission!$A$1:$CV$577,MATCH($C$5,emission!$A$1:$CV$1,0),0)</f>
        <v>0</v>
      </c>
      <c r="AM501">
        <f>VLOOKUP($AD501,excitation!$A$1:$CV$577,MATCH(C$6,excitation!$A$1:$CV$1,0),0)</f>
        <v>0</v>
      </c>
      <c r="AN501">
        <f>VLOOKUP($AD501,emission!$A$1:$CV$577,MATCH($C$6,emission!$A$1:$CV$1,0),0)</f>
        <v>0</v>
      </c>
      <c r="AO501">
        <f>VLOOKUP($AD501,excitation!$A$1:$CV$577,MATCH(C$7,excitation!$A$1:$CV$1,0),0)</f>
        <v>0</v>
      </c>
      <c r="AP501">
        <f>VLOOKUP($AD501,emission!$A$1:$CV$577,MATCH($C$7,emission!$A$1:$CV$1,0),0)</f>
        <v>0</v>
      </c>
      <c r="AQ501">
        <f>VLOOKUP($AD501,excitation!$A$1:$CV$577,MATCH(C$8,excitation!$A$1:$CV$1,0),0)</f>
        <v>0</v>
      </c>
      <c r="AR501">
        <f>VLOOKUP($AD501,emission!$A$1:$CV$577,MATCH($C$8,emission!$A$1:$CV$1,0),0)</f>
        <v>0</v>
      </c>
      <c r="AS501" t="e">
        <f>VLOOKUP($AD501,excitation!$A$1:$CV$577,MATCH(C$9,excitation!$A$1:$CV$1,0),0)</f>
        <v>#N/A</v>
      </c>
      <c r="AT501" t="e">
        <f>VLOOKUP($AD501,emission!$A$1:$CV$577,MATCH($C$9,emission!$A$1:$CV$1,0),0)</f>
        <v>#N/A</v>
      </c>
      <c r="AU501">
        <f>VLOOKUP($AD501,excitation!$A$1:$CV$577,MATCH(C$10,excitation!$A$1:$CV$1,0),0)</f>
        <v>0</v>
      </c>
      <c r="AV501">
        <f>VLOOKUP($AD501,emission!$A$1:$CV$577,MATCH($C$10,emission!$A$1:$CV$1,0),0)</f>
        <v>0</v>
      </c>
      <c r="AW501" t="e">
        <f>VLOOKUP($AD501,excitation!$A$1:$CV$577,MATCH(C$11,excitation!$A$1:$CV$1,0),0)</f>
        <v>#N/A</v>
      </c>
      <c r="AX501" t="e">
        <f>VLOOKUP($AD501,emission!$A$1:$CV$577,MATCH($C$11,emission!$A$1:$CV$1,0),0)</f>
        <v>#N/A</v>
      </c>
    </row>
    <row r="502" spans="7:50" x14ac:dyDescent="0.25">
      <c r="G502">
        <v>800</v>
      </c>
      <c r="H502" t="b">
        <f t="shared" si="151"/>
        <v>0</v>
      </c>
      <c r="I502" t="b">
        <f t="shared" si="141"/>
        <v>0</v>
      </c>
      <c r="J502">
        <f t="shared" si="152"/>
        <v>0</v>
      </c>
      <c r="K502">
        <f t="shared" si="142"/>
        <v>0</v>
      </c>
      <c r="L502" t="b">
        <f t="shared" si="153"/>
        <v>0</v>
      </c>
      <c r="M502" t="b">
        <f t="shared" si="143"/>
        <v>0</v>
      </c>
      <c r="N502">
        <f t="shared" si="154"/>
        <v>0</v>
      </c>
      <c r="O502">
        <f t="shared" si="144"/>
        <v>0</v>
      </c>
      <c r="P502">
        <f t="shared" si="155"/>
        <v>0</v>
      </c>
      <c r="Q502">
        <f t="shared" si="145"/>
        <v>0</v>
      </c>
      <c r="R502">
        <f t="shared" si="156"/>
        <v>0</v>
      </c>
      <c r="S502">
        <f t="shared" si="146"/>
        <v>0</v>
      </c>
      <c r="T502">
        <f t="shared" si="157"/>
        <v>0</v>
      </c>
      <c r="U502">
        <f t="shared" si="147"/>
        <v>0</v>
      </c>
      <c r="V502" t="b">
        <f t="shared" si="158"/>
        <v>0</v>
      </c>
      <c r="W502" t="b">
        <f t="shared" si="148"/>
        <v>0</v>
      </c>
      <c r="X502">
        <f t="shared" si="159"/>
        <v>0</v>
      </c>
      <c r="Y502">
        <f t="shared" si="149"/>
        <v>0</v>
      </c>
      <c r="Z502" t="b">
        <f t="shared" si="160"/>
        <v>0</v>
      </c>
      <c r="AA502" t="b">
        <f t="shared" si="150"/>
        <v>0</v>
      </c>
      <c r="AB502">
        <v>0</v>
      </c>
      <c r="AD502" s="1">
        <v>800</v>
      </c>
      <c r="AE502" t="e">
        <f>VLOOKUP($AD502,excitation!$A$1:$CV$577,MATCH(C$2,excitation!$A$1:$CV$1,0),0)</f>
        <v>#N/A</v>
      </c>
      <c r="AF502" t="e">
        <f>VLOOKUP($AD502,emission!$A$1:$CV$577,MATCH($C$2,emission!$A$1:$CV$1,0),0)</f>
        <v>#N/A</v>
      </c>
      <c r="AG502">
        <f>VLOOKUP($AD502,excitation!$A$1:$CV$577,MATCH(C$3,excitation!$A$1:$CV$1,0),0)</f>
        <v>0</v>
      </c>
      <c r="AH502">
        <f>VLOOKUP($AD502,emission!$A$1:$CV$577,MATCH($C$3,emission!$A$1:$CV$1,0),0)</f>
        <v>0</v>
      </c>
      <c r="AI502" t="e">
        <f>VLOOKUP($AD502,excitation!$A$1:$CV$577,MATCH(C$4,excitation!$A$1:$CV$1,0),0)</f>
        <v>#N/A</v>
      </c>
      <c r="AJ502" t="e">
        <f>VLOOKUP($AD502,emission!$A$1:$CV$577,MATCH($C$4,emission!$A$1:$CV$1,0),0)</f>
        <v>#N/A</v>
      </c>
      <c r="AK502">
        <f>VLOOKUP($AD502,excitation!$A$1:$CV$577,MATCH(C$5,excitation!$A$1:$CV$1,0),0)</f>
        <v>0</v>
      </c>
      <c r="AL502">
        <f>VLOOKUP($AD502,emission!$A$1:$CV$577,MATCH($C$5,emission!$A$1:$CV$1,0),0)</f>
        <v>0</v>
      </c>
      <c r="AM502">
        <f>VLOOKUP($AD502,excitation!$A$1:$CV$577,MATCH(C$6,excitation!$A$1:$CV$1,0),0)</f>
        <v>0</v>
      </c>
      <c r="AN502">
        <f>VLOOKUP($AD502,emission!$A$1:$CV$577,MATCH($C$6,emission!$A$1:$CV$1,0),0)</f>
        <v>0</v>
      </c>
      <c r="AO502">
        <f>VLOOKUP($AD502,excitation!$A$1:$CV$577,MATCH(C$7,excitation!$A$1:$CV$1,0),0)</f>
        <v>0</v>
      </c>
      <c r="AP502">
        <f>VLOOKUP($AD502,emission!$A$1:$CV$577,MATCH($C$7,emission!$A$1:$CV$1,0),0)</f>
        <v>0</v>
      </c>
      <c r="AQ502">
        <f>VLOOKUP($AD502,excitation!$A$1:$CV$577,MATCH(C$8,excitation!$A$1:$CV$1,0),0)</f>
        <v>0</v>
      </c>
      <c r="AR502">
        <f>VLOOKUP($AD502,emission!$A$1:$CV$577,MATCH($C$8,emission!$A$1:$CV$1,0),0)</f>
        <v>0</v>
      </c>
      <c r="AS502" t="e">
        <f>VLOOKUP($AD502,excitation!$A$1:$CV$577,MATCH(C$9,excitation!$A$1:$CV$1,0),0)</f>
        <v>#N/A</v>
      </c>
      <c r="AT502" t="e">
        <f>VLOOKUP($AD502,emission!$A$1:$CV$577,MATCH($C$9,emission!$A$1:$CV$1,0),0)</f>
        <v>#N/A</v>
      </c>
      <c r="AU502">
        <f>VLOOKUP($AD502,excitation!$A$1:$CV$577,MATCH(C$10,excitation!$A$1:$CV$1,0),0)</f>
        <v>0</v>
      </c>
      <c r="AV502">
        <f>VLOOKUP($AD502,emission!$A$1:$CV$577,MATCH($C$10,emission!$A$1:$CV$1,0),0)</f>
        <v>0</v>
      </c>
      <c r="AW502" t="e">
        <f>VLOOKUP($AD502,excitation!$A$1:$CV$577,MATCH(C$11,excitation!$A$1:$CV$1,0),0)</f>
        <v>#N/A</v>
      </c>
      <c r="AX502" t="e">
        <f>VLOOKUP($AD502,emission!$A$1:$CV$577,MATCH($C$11,emission!$A$1:$CV$1,0),0)</f>
        <v>#N/A</v>
      </c>
    </row>
    <row r="503" spans="7:50" x14ac:dyDescent="0.25">
      <c r="G503">
        <v>801</v>
      </c>
      <c r="H503" t="b">
        <f t="shared" si="151"/>
        <v>0</v>
      </c>
      <c r="I503" t="b">
        <f t="shared" si="141"/>
        <v>0</v>
      </c>
      <c r="J503">
        <f t="shared" si="152"/>
        <v>0</v>
      </c>
      <c r="K503">
        <f t="shared" si="142"/>
        <v>0</v>
      </c>
      <c r="L503" t="b">
        <f t="shared" si="153"/>
        <v>0</v>
      </c>
      <c r="M503" t="b">
        <f t="shared" si="143"/>
        <v>0</v>
      </c>
      <c r="N503">
        <f t="shared" si="154"/>
        <v>0</v>
      </c>
      <c r="O503">
        <f t="shared" si="144"/>
        <v>0</v>
      </c>
      <c r="P503">
        <f t="shared" si="155"/>
        <v>0</v>
      </c>
      <c r="Q503">
        <f t="shared" si="145"/>
        <v>0</v>
      </c>
      <c r="R503">
        <f t="shared" si="156"/>
        <v>0</v>
      </c>
      <c r="S503">
        <f t="shared" si="146"/>
        <v>0</v>
      </c>
      <c r="T503">
        <f t="shared" si="157"/>
        <v>0</v>
      </c>
      <c r="U503">
        <f t="shared" si="147"/>
        <v>0</v>
      </c>
      <c r="V503" t="b">
        <f t="shared" si="158"/>
        <v>0</v>
      </c>
      <c r="W503" t="b">
        <f t="shared" si="148"/>
        <v>0</v>
      </c>
      <c r="X503">
        <f t="shared" si="159"/>
        <v>0</v>
      </c>
      <c r="Y503">
        <f t="shared" si="149"/>
        <v>0</v>
      </c>
      <c r="Z503" t="b">
        <f t="shared" si="160"/>
        <v>0</v>
      </c>
      <c r="AA503" t="b">
        <f t="shared" si="150"/>
        <v>0</v>
      </c>
      <c r="AB503">
        <v>0</v>
      </c>
      <c r="AD503" s="1">
        <v>801</v>
      </c>
      <c r="AE503" t="e">
        <f>VLOOKUP($AD503,excitation!$A$1:$CV$577,MATCH(C$2,excitation!$A$1:$CV$1,0),0)</f>
        <v>#N/A</v>
      </c>
      <c r="AF503" t="e">
        <f>VLOOKUP($AD503,emission!$A$1:$CV$577,MATCH($C$2,emission!$A$1:$CV$1,0),0)</f>
        <v>#N/A</v>
      </c>
      <c r="AG503">
        <f>VLOOKUP($AD503,excitation!$A$1:$CV$577,MATCH(C$3,excitation!$A$1:$CV$1,0),0)</f>
        <v>0</v>
      </c>
      <c r="AH503">
        <f>VLOOKUP($AD503,emission!$A$1:$CV$577,MATCH($C$3,emission!$A$1:$CV$1,0),0)</f>
        <v>0</v>
      </c>
      <c r="AI503" t="e">
        <f>VLOOKUP($AD503,excitation!$A$1:$CV$577,MATCH(C$4,excitation!$A$1:$CV$1,0),0)</f>
        <v>#N/A</v>
      </c>
      <c r="AJ503" t="e">
        <f>VLOOKUP($AD503,emission!$A$1:$CV$577,MATCH($C$4,emission!$A$1:$CV$1,0),0)</f>
        <v>#N/A</v>
      </c>
      <c r="AK503">
        <f>VLOOKUP($AD503,excitation!$A$1:$CV$577,MATCH(C$5,excitation!$A$1:$CV$1,0),0)</f>
        <v>0</v>
      </c>
      <c r="AL503">
        <f>VLOOKUP($AD503,emission!$A$1:$CV$577,MATCH($C$5,emission!$A$1:$CV$1,0),0)</f>
        <v>0</v>
      </c>
      <c r="AM503">
        <f>VLOOKUP($AD503,excitation!$A$1:$CV$577,MATCH(C$6,excitation!$A$1:$CV$1,0),0)</f>
        <v>0</v>
      </c>
      <c r="AN503">
        <f>VLOOKUP($AD503,emission!$A$1:$CV$577,MATCH($C$6,emission!$A$1:$CV$1,0),0)</f>
        <v>0</v>
      </c>
      <c r="AO503">
        <f>VLOOKUP($AD503,excitation!$A$1:$CV$577,MATCH(C$7,excitation!$A$1:$CV$1,0),0)</f>
        <v>0</v>
      </c>
      <c r="AP503">
        <f>VLOOKUP($AD503,emission!$A$1:$CV$577,MATCH($C$7,emission!$A$1:$CV$1,0),0)</f>
        <v>0</v>
      </c>
      <c r="AQ503">
        <f>VLOOKUP($AD503,excitation!$A$1:$CV$577,MATCH(C$8,excitation!$A$1:$CV$1,0),0)</f>
        <v>0</v>
      </c>
      <c r="AR503">
        <f>VLOOKUP($AD503,emission!$A$1:$CV$577,MATCH($C$8,emission!$A$1:$CV$1,0),0)</f>
        <v>0</v>
      </c>
      <c r="AS503" t="e">
        <f>VLOOKUP($AD503,excitation!$A$1:$CV$577,MATCH(C$9,excitation!$A$1:$CV$1,0),0)</f>
        <v>#N/A</v>
      </c>
      <c r="AT503" t="e">
        <f>VLOOKUP($AD503,emission!$A$1:$CV$577,MATCH($C$9,emission!$A$1:$CV$1,0),0)</f>
        <v>#N/A</v>
      </c>
      <c r="AU503">
        <f>VLOOKUP($AD503,excitation!$A$1:$CV$577,MATCH(C$10,excitation!$A$1:$CV$1,0),0)</f>
        <v>0</v>
      </c>
      <c r="AV503">
        <f>VLOOKUP($AD503,emission!$A$1:$CV$577,MATCH($C$10,emission!$A$1:$CV$1,0),0)</f>
        <v>0</v>
      </c>
      <c r="AW503" t="e">
        <f>VLOOKUP($AD503,excitation!$A$1:$CV$577,MATCH(C$11,excitation!$A$1:$CV$1,0),0)</f>
        <v>#N/A</v>
      </c>
      <c r="AX503" t="e">
        <f>VLOOKUP($AD503,emission!$A$1:$CV$577,MATCH($C$11,emission!$A$1:$CV$1,0),0)</f>
        <v>#N/A</v>
      </c>
    </row>
    <row r="504" spans="7:50" x14ac:dyDescent="0.25">
      <c r="G504">
        <v>802</v>
      </c>
      <c r="H504" t="b">
        <f t="shared" si="151"/>
        <v>0</v>
      </c>
      <c r="I504" t="b">
        <f t="shared" si="141"/>
        <v>0</v>
      </c>
      <c r="J504">
        <f t="shared" si="152"/>
        <v>0</v>
      </c>
      <c r="K504">
        <f t="shared" si="142"/>
        <v>0</v>
      </c>
      <c r="L504" t="b">
        <f t="shared" si="153"/>
        <v>0</v>
      </c>
      <c r="M504" t="b">
        <f t="shared" si="143"/>
        <v>0</v>
      </c>
      <c r="N504">
        <f t="shared" si="154"/>
        <v>0</v>
      </c>
      <c r="O504">
        <f t="shared" si="144"/>
        <v>0</v>
      </c>
      <c r="P504">
        <f t="shared" si="155"/>
        <v>0</v>
      </c>
      <c r="Q504">
        <f t="shared" si="145"/>
        <v>0</v>
      </c>
      <c r="R504">
        <f t="shared" si="156"/>
        <v>0</v>
      </c>
      <c r="S504">
        <f t="shared" si="146"/>
        <v>0</v>
      </c>
      <c r="T504">
        <f t="shared" si="157"/>
        <v>0</v>
      </c>
      <c r="U504">
        <f t="shared" si="147"/>
        <v>0</v>
      </c>
      <c r="V504" t="b">
        <f t="shared" si="158"/>
        <v>0</v>
      </c>
      <c r="W504" t="b">
        <f t="shared" si="148"/>
        <v>0</v>
      </c>
      <c r="X504">
        <f t="shared" si="159"/>
        <v>0</v>
      </c>
      <c r="Y504">
        <f t="shared" si="149"/>
        <v>0</v>
      </c>
      <c r="Z504" t="b">
        <f t="shared" si="160"/>
        <v>0</v>
      </c>
      <c r="AA504" t="b">
        <f t="shared" si="150"/>
        <v>0</v>
      </c>
      <c r="AB504">
        <v>0</v>
      </c>
      <c r="AD504" s="1">
        <v>802</v>
      </c>
      <c r="AE504" t="e">
        <f>VLOOKUP($AD504,excitation!$A$1:$CV$577,MATCH(C$2,excitation!$A$1:$CV$1,0),0)</f>
        <v>#N/A</v>
      </c>
      <c r="AF504" t="e">
        <f>VLOOKUP($AD504,emission!$A$1:$CV$577,MATCH($C$2,emission!$A$1:$CV$1,0),0)</f>
        <v>#N/A</v>
      </c>
      <c r="AG504">
        <f>VLOOKUP($AD504,excitation!$A$1:$CV$577,MATCH(C$3,excitation!$A$1:$CV$1,0),0)</f>
        <v>0</v>
      </c>
      <c r="AH504">
        <f>VLOOKUP($AD504,emission!$A$1:$CV$577,MATCH($C$3,emission!$A$1:$CV$1,0),0)</f>
        <v>0</v>
      </c>
      <c r="AI504" t="e">
        <f>VLOOKUP($AD504,excitation!$A$1:$CV$577,MATCH(C$4,excitation!$A$1:$CV$1,0),0)</f>
        <v>#N/A</v>
      </c>
      <c r="AJ504" t="e">
        <f>VLOOKUP($AD504,emission!$A$1:$CV$577,MATCH($C$4,emission!$A$1:$CV$1,0),0)</f>
        <v>#N/A</v>
      </c>
      <c r="AK504">
        <f>VLOOKUP($AD504,excitation!$A$1:$CV$577,MATCH(C$5,excitation!$A$1:$CV$1,0),0)</f>
        <v>0</v>
      </c>
      <c r="AL504">
        <f>VLOOKUP($AD504,emission!$A$1:$CV$577,MATCH($C$5,emission!$A$1:$CV$1,0),0)</f>
        <v>0</v>
      </c>
      <c r="AM504">
        <f>VLOOKUP($AD504,excitation!$A$1:$CV$577,MATCH(C$6,excitation!$A$1:$CV$1,0),0)</f>
        <v>0</v>
      </c>
      <c r="AN504">
        <f>VLOOKUP($AD504,emission!$A$1:$CV$577,MATCH($C$6,emission!$A$1:$CV$1,0),0)</f>
        <v>0</v>
      </c>
      <c r="AO504">
        <f>VLOOKUP($AD504,excitation!$A$1:$CV$577,MATCH(C$7,excitation!$A$1:$CV$1,0),0)</f>
        <v>0</v>
      </c>
      <c r="AP504">
        <f>VLOOKUP($AD504,emission!$A$1:$CV$577,MATCH($C$7,emission!$A$1:$CV$1,0),0)</f>
        <v>0</v>
      </c>
      <c r="AQ504">
        <f>VLOOKUP($AD504,excitation!$A$1:$CV$577,MATCH(C$8,excitation!$A$1:$CV$1,0),0)</f>
        <v>0</v>
      </c>
      <c r="AR504">
        <f>VLOOKUP($AD504,emission!$A$1:$CV$577,MATCH($C$8,emission!$A$1:$CV$1,0),0)</f>
        <v>0</v>
      </c>
      <c r="AS504" t="e">
        <f>VLOOKUP($AD504,excitation!$A$1:$CV$577,MATCH(C$9,excitation!$A$1:$CV$1,0),0)</f>
        <v>#N/A</v>
      </c>
      <c r="AT504" t="e">
        <f>VLOOKUP($AD504,emission!$A$1:$CV$577,MATCH($C$9,emission!$A$1:$CV$1,0),0)</f>
        <v>#N/A</v>
      </c>
      <c r="AU504">
        <f>VLOOKUP($AD504,excitation!$A$1:$CV$577,MATCH(C$10,excitation!$A$1:$CV$1,0),0)</f>
        <v>0</v>
      </c>
      <c r="AV504">
        <f>VLOOKUP($AD504,emission!$A$1:$CV$577,MATCH($C$10,emission!$A$1:$CV$1,0),0)</f>
        <v>0</v>
      </c>
      <c r="AW504" t="e">
        <f>VLOOKUP($AD504,excitation!$A$1:$CV$577,MATCH(C$11,excitation!$A$1:$CV$1,0),0)</f>
        <v>#N/A</v>
      </c>
      <c r="AX504" t="e">
        <f>VLOOKUP($AD504,emission!$A$1:$CV$577,MATCH($C$11,emission!$A$1:$CV$1,0),0)</f>
        <v>#N/A</v>
      </c>
    </row>
    <row r="505" spans="7:50" x14ac:dyDescent="0.25">
      <c r="G505">
        <v>803</v>
      </c>
      <c r="H505" t="b">
        <f t="shared" si="151"/>
        <v>0</v>
      </c>
      <c r="I505" t="b">
        <f t="shared" si="141"/>
        <v>0</v>
      </c>
      <c r="J505">
        <f t="shared" si="152"/>
        <v>0</v>
      </c>
      <c r="K505">
        <f t="shared" si="142"/>
        <v>0</v>
      </c>
      <c r="L505" t="b">
        <f t="shared" si="153"/>
        <v>0</v>
      </c>
      <c r="M505" t="b">
        <f t="shared" si="143"/>
        <v>0</v>
      </c>
      <c r="N505">
        <f t="shared" si="154"/>
        <v>0</v>
      </c>
      <c r="O505">
        <f t="shared" si="144"/>
        <v>0</v>
      </c>
      <c r="P505">
        <f t="shared" si="155"/>
        <v>0</v>
      </c>
      <c r="Q505">
        <f t="shared" si="145"/>
        <v>0</v>
      </c>
      <c r="R505">
        <f t="shared" si="156"/>
        <v>0</v>
      </c>
      <c r="S505">
        <f t="shared" si="146"/>
        <v>0</v>
      </c>
      <c r="T505">
        <f t="shared" si="157"/>
        <v>0</v>
      </c>
      <c r="U505">
        <f t="shared" si="147"/>
        <v>0</v>
      </c>
      <c r="V505" t="b">
        <f t="shared" si="158"/>
        <v>0</v>
      </c>
      <c r="W505" t="b">
        <f t="shared" si="148"/>
        <v>0</v>
      </c>
      <c r="X505">
        <f t="shared" si="159"/>
        <v>0</v>
      </c>
      <c r="Y505">
        <f t="shared" si="149"/>
        <v>0</v>
      </c>
      <c r="Z505" t="b">
        <f t="shared" si="160"/>
        <v>0</v>
      </c>
      <c r="AA505" t="b">
        <f t="shared" si="150"/>
        <v>0</v>
      </c>
      <c r="AB505">
        <v>0</v>
      </c>
      <c r="AD505" s="1">
        <v>803</v>
      </c>
      <c r="AE505" t="e">
        <f>VLOOKUP($AD505,excitation!$A$1:$CV$577,MATCH(C$2,excitation!$A$1:$CV$1,0),0)</f>
        <v>#N/A</v>
      </c>
      <c r="AF505" t="e">
        <f>VLOOKUP($AD505,emission!$A$1:$CV$577,MATCH($C$2,emission!$A$1:$CV$1,0),0)</f>
        <v>#N/A</v>
      </c>
      <c r="AG505">
        <f>VLOOKUP($AD505,excitation!$A$1:$CV$577,MATCH(C$3,excitation!$A$1:$CV$1,0),0)</f>
        <v>0</v>
      </c>
      <c r="AH505">
        <f>VLOOKUP($AD505,emission!$A$1:$CV$577,MATCH($C$3,emission!$A$1:$CV$1,0),0)</f>
        <v>0</v>
      </c>
      <c r="AI505" t="e">
        <f>VLOOKUP($AD505,excitation!$A$1:$CV$577,MATCH(C$4,excitation!$A$1:$CV$1,0),0)</f>
        <v>#N/A</v>
      </c>
      <c r="AJ505" t="e">
        <f>VLOOKUP($AD505,emission!$A$1:$CV$577,MATCH($C$4,emission!$A$1:$CV$1,0),0)</f>
        <v>#N/A</v>
      </c>
      <c r="AK505">
        <f>VLOOKUP($AD505,excitation!$A$1:$CV$577,MATCH(C$5,excitation!$A$1:$CV$1,0),0)</f>
        <v>0</v>
      </c>
      <c r="AL505">
        <f>VLOOKUP($AD505,emission!$A$1:$CV$577,MATCH($C$5,emission!$A$1:$CV$1,0),0)</f>
        <v>0</v>
      </c>
      <c r="AM505">
        <f>VLOOKUP($AD505,excitation!$A$1:$CV$577,MATCH(C$6,excitation!$A$1:$CV$1,0),0)</f>
        <v>0</v>
      </c>
      <c r="AN505">
        <f>VLOOKUP($AD505,emission!$A$1:$CV$577,MATCH($C$6,emission!$A$1:$CV$1,0),0)</f>
        <v>0</v>
      </c>
      <c r="AO505">
        <f>VLOOKUP($AD505,excitation!$A$1:$CV$577,MATCH(C$7,excitation!$A$1:$CV$1,0),0)</f>
        <v>0</v>
      </c>
      <c r="AP505">
        <f>VLOOKUP($AD505,emission!$A$1:$CV$577,MATCH($C$7,emission!$A$1:$CV$1,0),0)</f>
        <v>0</v>
      </c>
      <c r="AQ505">
        <f>VLOOKUP($AD505,excitation!$A$1:$CV$577,MATCH(C$8,excitation!$A$1:$CV$1,0),0)</f>
        <v>0</v>
      </c>
      <c r="AR505">
        <f>VLOOKUP($AD505,emission!$A$1:$CV$577,MATCH($C$8,emission!$A$1:$CV$1,0),0)</f>
        <v>0</v>
      </c>
      <c r="AS505" t="e">
        <f>VLOOKUP($AD505,excitation!$A$1:$CV$577,MATCH(C$9,excitation!$A$1:$CV$1,0),0)</f>
        <v>#N/A</v>
      </c>
      <c r="AT505" t="e">
        <f>VLOOKUP($AD505,emission!$A$1:$CV$577,MATCH($C$9,emission!$A$1:$CV$1,0),0)</f>
        <v>#N/A</v>
      </c>
      <c r="AU505">
        <f>VLOOKUP($AD505,excitation!$A$1:$CV$577,MATCH(C$10,excitation!$A$1:$CV$1,0),0)</f>
        <v>0</v>
      </c>
      <c r="AV505">
        <f>VLOOKUP($AD505,emission!$A$1:$CV$577,MATCH($C$10,emission!$A$1:$CV$1,0),0)</f>
        <v>0</v>
      </c>
      <c r="AW505" t="e">
        <f>VLOOKUP($AD505,excitation!$A$1:$CV$577,MATCH(C$11,excitation!$A$1:$CV$1,0),0)</f>
        <v>#N/A</v>
      </c>
      <c r="AX505" t="e">
        <f>VLOOKUP($AD505,emission!$A$1:$CV$577,MATCH($C$11,emission!$A$1:$CV$1,0),0)</f>
        <v>#N/A</v>
      </c>
    </row>
    <row r="506" spans="7:50" x14ac:dyDescent="0.25">
      <c r="G506">
        <v>804</v>
      </c>
      <c r="H506" t="b">
        <f t="shared" si="151"/>
        <v>0</v>
      </c>
      <c r="I506" t="b">
        <f t="shared" si="141"/>
        <v>0</v>
      </c>
      <c r="J506">
        <f t="shared" si="152"/>
        <v>0</v>
      </c>
      <c r="K506">
        <f t="shared" si="142"/>
        <v>0</v>
      </c>
      <c r="L506" t="b">
        <f t="shared" si="153"/>
        <v>0</v>
      </c>
      <c r="M506" t="b">
        <f t="shared" si="143"/>
        <v>0</v>
      </c>
      <c r="N506">
        <f t="shared" si="154"/>
        <v>0</v>
      </c>
      <c r="O506">
        <f t="shared" si="144"/>
        <v>0</v>
      </c>
      <c r="P506">
        <f t="shared" si="155"/>
        <v>0</v>
      </c>
      <c r="Q506">
        <f t="shared" si="145"/>
        <v>0</v>
      </c>
      <c r="R506">
        <f t="shared" si="156"/>
        <v>0</v>
      </c>
      <c r="S506">
        <f t="shared" si="146"/>
        <v>0</v>
      </c>
      <c r="T506">
        <f t="shared" si="157"/>
        <v>0</v>
      </c>
      <c r="U506">
        <f t="shared" si="147"/>
        <v>0</v>
      </c>
      <c r="V506" t="b">
        <f t="shared" si="158"/>
        <v>0</v>
      </c>
      <c r="W506" t="b">
        <f t="shared" si="148"/>
        <v>0</v>
      </c>
      <c r="X506">
        <f t="shared" si="159"/>
        <v>0</v>
      </c>
      <c r="Y506">
        <f t="shared" si="149"/>
        <v>0</v>
      </c>
      <c r="Z506" t="b">
        <f t="shared" si="160"/>
        <v>0</v>
      </c>
      <c r="AA506" t="b">
        <f t="shared" si="150"/>
        <v>0</v>
      </c>
      <c r="AB506">
        <v>0</v>
      </c>
      <c r="AD506" s="1">
        <v>804</v>
      </c>
      <c r="AE506" t="e">
        <f>VLOOKUP($AD506,excitation!$A$1:$CV$577,MATCH(C$2,excitation!$A$1:$CV$1,0),0)</f>
        <v>#N/A</v>
      </c>
      <c r="AF506" t="e">
        <f>VLOOKUP($AD506,emission!$A$1:$CV$577,MATCH($C$2,emission!$A$1:$CV$1,0),0)</f>
        <v>#N/A</v>
      </c>
      <c r="AG506">
        <f>VLOOKUP($AD506,excitation!$A$1:$CV$577,MATCH(C$3,excitation!$A$1:$CV$1,0),0)</f>
        <v>0</v>
      </c>
      <c r="AH506">
        <f>VLOOKUP($AD506,emission!$A$1:$CV$577,MATCH($C$3,emission!$A$1:$CV$1,0),0)</f>
        <v>0</v>
      </c>
      <c r="AI506" t="e">
        <f>VLOOKUP($AD506,excitation!$A$1:$CV$577,MATCH(C$4,excitation!$A$1:$CV$1,0),0)</f>
        <v>#N/A</v>
      </c>
      <c r="AJ506" t="e">
        <f>VLOOKUP($AD506,emission!$A$1:$CV$577,MATCH($C$4,emission!$A$1:$CV$1,0),0)</f>
        <v>#N/A</v>
      </c>
      <c r="AK506">
        <f>VLOOKUP($AD506,excitation!$A$1:$CV$577,MATCH(C$5,excitation!$A$1:$CV$1,0),0)</f>
        <v>0</v>
      </c>
      <c r="AL506">
        <f>VLOOKUP($AD506,emission!$A$1:$CV$577,MATCH($C$5,emission!$A$1:$CV$1,0),0)</f>
        <v>0</v>
      </c>
      <c r="AM506">
        <f>VLOOKUP($AD506,excitation!$A$1:$CV$577,MATCH(C$6,excitation!$A$1:$CV$1,0),0)</f>
        <v>0</v>
      </c>
      <c r="AN506">
        <f>VLOOKUP($AD506,emission!$A$1:$CV$577,MATCH($C$6,emission!$A$1:$CV$1,0),0)</f>
        <v>0</v>
      </c>
      <c r="AO506">
        <f>VLOOKUP($AD506,excitation!$A$1:$CV$577,MATCH(C$7,excitation!$A$1:$CV$1,0),0)</f>
        <v>0</v>
      </c>
      <c r="AP506">
        <f>VLOOKUP($AD506,emission!$A$1:$CV$577,MATCH($C$7,emission!$A$1:$CV$1,0),0)</f>
        <v>0</v>
      </c>
      <c r="AQ506">
        <f>VLOOKUP($AD506,excitation!$A$1:$CV$577,MATCH(C$8,excitation!$A$1:$CV$1,0),0)</f>
        <v>0</v>
      </c>
      <c r="AR506">
        <f>VLOOKUP($AD506,emission!$A$1:$CV$577,MATCH($C$8,emission!$A$1:$CV$1,0),0)</f>
        <v>0</v>
      </c>
      <c r="AS506" t="e">
        <f>VLOOKUP($AD506,excitation!$A$1:$CV$577,MATCH(C$9,excitation!$A$1:$CV$1,0),0)</f>
        <v>#N/A</v>
      </c>
      <c r="AT506" t="e">
        <f>VLOOKUP($AD506,emission!$A$1:$CV$577,MATCH($C$9,emission!$A$1:$CV$1,0),0)</f>
        <v>#N/A</v>
      </c>
      <c r="AU506">
        <f>VLOOKUP($AD506,excitation!$A$1:$CV$577,MATCH(C$10,excitation!$A$1:$CV$1,0),0)</f>
        <v>0</v>
      </c>
      <c r="AV506">
        <f>VLOOKUP($AD506,emission!$A$1:$CV$577,MATCH($C$10,emission!$A$1:$CV$1,0),0)</f>
        <v>0</v>
      </c>
      <c r="AW506" t="e">
        <f>VLOOKUP($AD506,excitation!$A$1:$CV$577,MATCH(C$11,excitation!$A$1:$CV$1,0),0)</f>
        <v>#N/A</v>
      </c>
      <c r="AX506" t="e">
        <f>VLOOKUP($AD506,emission!$A$1:$CV$577,MATCH($C$11,emission!$A$1:$CV$1,0),0)</f>
        <v>#N/A</v>
      </c>
    </row>
    <row r="507" spans="7:50" x14ac:dyDescent="0.25">
      <c r="G507">
        <v>805</v>
      </c>
      <c r="H507" t="b">
        <f t="shared" si="151"/>
        <v>0</v>
      </c>
      <c r="I507" t="b">
        <f t="shared" si="141"/>
        <v>0</v>
      </c>
      <c r="J507">
        <f t="shared" si="152"/>
        <v>0</v>
      </c>
      <c r="K507">
        <f t="shared" si="142"/>
        <v>0</v>
      </c>
      <c r="L507" t="b">
        <f t="shared" si="153"/>
        <v>0</v>
      </c>
      <c r="M507" t="b">
        <f t="shared" si="143"/>
        <v>0</v>
      </c>
      <c r="N507">
        <f t="shared" si="154"/>
        <v>0</v>
      </c>
      <c r="O507">
        <f t="shared" si="144"/>
        <v>0</v>
      </c>
      <c r="P507">
        <f t="shared" si="155"/>
        <v>0</v>
      </c>
      <c r="Q507">
        <f t="shared" si="145"/>
        <v>0</v>
      </c>
      <c r="R507">
        <f t="shared" si="156"/>
        <v>0</v>
      </c>
      <c r="S507">
        <f t="shared" si="146"/>
        <v>0</v>
      </c>
      <c r="T507">
        <f t="shared" si="157"/>
        <v>0</v>
      </c>
      <c r="U507">
        <f t="shared" si="147"/>
        <v>0</v>
      </c>
      <c r="V507" t="b">
        <f t="shared" si="158"/>
        <v>0</v>
      </c>
      <c r="W507" t="b">
        <f t="shared" si="148"/>
        <v>0</v>
      </c>
      <c r="X507">
        <f t="shared" si="159"/>
        <v>0</v>
      </c>
      <c r="Y507">
        <f t="shared" si="149"/>
        <v>0</v>
      </c>
      <c r="Z507" t="b">
        <f t="shared" si="160"/>
        <v>0</v>
      </c>
      <c r="AA507" t="b">
        <f t="shared" si="150"/>
        <v>0</v>
      </c>
      <c r="AB507">
        <v>0</v>
      </c>
      <c r="AD507" s="1">
        <v>805</v>
      </c>
      <c r="AE507" t="e">
        <f>VLOOKUP($AD507,excitation!$A$1:$CV$577,MATCH(C$2,excitation!$A$1:$CV$1,0),0)</f>
        <v>#N/A</v>
      </c>
      <c r="AF507" t="e">
        <f>VLOOKUP($AD507,emission!$A$1:$CV$577,MATCH($C$2,emission!$A$1:$CV$1,0),0)</f>
        <v>#N/A</v>
      </c>
      <c r="AG507">
        <f>VLOOKUP($AD507,excitation!$A$1:$CV$577,MATCH(C$3,excitation!$A$1:$CV$1,0),0)</f>
        <v>0</v>
      </c>
      <c r="AH507">
        <f>VLOOKUP($AD507,emission!$A$1:$CV$577,MATCH($C$3,emission!$A$1:$CV$1,0),0)</f>
        <v>0</v>
      </c>
      <c r="AI507" t="e">
        <f>VLOOKUP($AD507,excitation!$A$1:$CV$577,MATCH(C$4,excitation!$A$1:$CV$1,0),0)</f>
        <v>#N/A</v>
      </c>
      <c r="AJ507" t="e">
        <f>VLOOKUP($AD507,emission!$A$1:$CV$577,MATCH($C$4,emission!$A$1:$CV$1,0),0)</f>
        <v>#N/A</v>
      </c>
      <c r="AK507">
        <f>VLOOKUP($AD507,excitation!$A$1:$CV$577,MATCH(C$5,excitation!$A$1:$CV$1,0),0)</f>
        <v>0</v>
      </c>
      <c r="AL507">
        <f>VLOOKUP($AD507,emission!$A$1:$CV$577,MATCH($C$5,emission!$A$1:$CV$1,0),0)</f>
        <v>0</v>
      </c>
      <c r="AM507">
        <f>VLOOKUP($AD507,excitation!$A$1:$CV$577,MATCH(C$6,excitation!$A$1:$CV$1,0),0)</f>
        <v>0</v>
      </c>
      <c r="AN507">
        <f>VLOOKUP($AD507,emission!$A$1:$CV$577,MATCH($C$6,emission!$A$1:$CV$1,0),0)</f>
        <v>0</v>
      </c>
      <c r="AO507">
        <f>VLOOKUP($AD507,excitation!$A$1:$CV$577,MATCH(C$7,excitation!$A$1:$CV$1,0),0)</f>
        <v>0</v>
      </c>
      <c r="AP507">
        <f>VLOOKUP($AD507,emission!$A$1:$CV$577,MATCH($C$7,emission!$A$1:$CV$1,0),0)</f>
        <v>0</v>
      </c>
      <c r="AQ507">
        <f>VLOOKUP($AD507,excitation!$A$1:$CV$577,MATCH(C$8,excitation!$A$1:$CV$1,0),0)</f>
        <v>0</v>
      </c>
      <c r="AR507">
        <f>VLOOKUP($AD507,emission!$A$1:$CV$577,MATCH($C$8,emission!$A$1:$CV$1,0),0)</f>
        <v>0</v>
      </c>
      <c r="AS507" t="e">
        <f>VLOOKUP($AD507,excitation!$A$1:$CV$577,MATCH(C$9,excitation!$A$1:$CV$1,0),0)</f>
        <v>#N/A</v>
      </c>
      <c r="AT507" t="e">
        <f>VLOOKUP($AD507,emission!$A$1:$CV$577,MATCH($C$9,emission!$A$1:$CV$1,0),0)</f>
        <v>#N/A</v>
      </c>
      <c r="AU507">
        <f>VLOOKUP($AD507,excitation!$A$1:$CV$577,MATCH(C$10,excitation!$A$1:$CV$1,0),0)</f>
        <v>0</v>
      </c>
      <c r="AV507">
        <f>VLOOKUP($AD507,emission!$A$1:$CV$577,MATCH($C$10,emission!$A$1:$CV$1,0),0)</f>
        <v>0</v>
      </c>
      <c r="AW507" t="e">
        <f>VLOOKUP($AD507,excitation!$A$1:$CV$577,MATCH(C$11,excitation!$A$1:$CV$1,0),0)</f>
        <v>#N/A</v>
      </c>
      <c r="AX507" t="e">
        <f>VLOOKUP($AD507,emission!$A$1:$CV$577,MATCH($C$11,emission!$A$1:$CV$1,0),0)</f>
        <v>#N/A</v>
      </c>
    </row>
    <row r="508" spans="7:50" x14ac:dyDescent="0.25">
      <c r="G508">
        <v>806</v>
      </c>
      <c r="H508" t="b">
        <f t="shared" si="151"/>
        <v>0</v>
      </c>
      <c r="I508" t="b">
        <f t="shared" si="141"/>
        <v>0</v>
      </c>
      <c r="J508">
        <f t="shared" si="152"/>
        <v>0</v>
      </c>
      <c r="K508">
        <f t="shared" si="142"/>
        <v>0</v>
      </c>
      <c r="L508" t="b">
        <f t="shared" si="153"/>
        <v>0</v>
      </c>
      <c r="M508" t="b">
        <f t="shared" si="143"/>
        <v>0</v>
      </c>
      <c r="N508">
        <f t="shared" si="154"/>
        <v>0</v>
      </c>
      <c r="O508">
        <f t="shared" si="144"/>
        <v>0</v>
      </c>
      <c r="P508">
        <f t="shared" si="155"/>
        <v>0</v>
      </c>
      <c r="Q508">
        <f t="shared" si="145"/>
        <v>0</v>
      </c>
      <c r="R508">
        <f t="shared" si="156"/>
        <v>0</v>
      </c>
      <c r="S508">
        <f t="shared" si="146"/>
        <v>0</v>
      </c>
      <c r="T508">
        <f t="shared" si="157"/>
        <v>0</v>
      </c>
      <c r="U508">
        <f t="shared" si="147"/>
        <v>0</v>
      </c>
      <c r="V508" t="b">
        <f t="shared" si="158"/>
        <v>0</v>
      </c>
      <c r="W508" t="b">
        <f t="shared" si="148"/>
        <v>0</v>
      </c>
      <c r="X508">
        <f t="shared" si="159"/>
        <v>0</v>
      </c>
      <c r="Y508">
        <f t="shared" si="149"/>
        <v>0</v>
      </c>
      <c r="Z508" t="b">
        <f t="shared" si="160"/>
        <v>0</v>
      </c>
      <c r="AA508" t="b">
        <f t="shared" si="150"/>
        <v>0</v>
      </c>
      <c r="AB508">
        <v>0</v>
      </c>
      <c r="AD508" s="1">
        <v>806</v>
      </c>
      <c r="AE508" t="e">
        <f>VLOOKUP($AD508,excitation!$A$1:$CV$577,MATCH(C$2,excitation!$A$1:$CV$1,0),0)</f>
        <v>#N/A</v>
      </c>
      <c r="AF508" t="e">
        <f>VLOOKUP($AD508,emission!$A$1:$CV$577,MATCH($C$2,emission!$A$1:$CV$1,0),0)</f>
        <v>#N/A</v>
      </c>
      <c r="AG508">
        <f>VLOOKUP($AD508,excitation!$A$1:$CV$577,MATCH(C$3,excitation!$A$1:$CV$1,0),0)</f>
        <v>0</v>
      </c>
      <c r="AH508">
        <f>VLOOKUP($AD508,emission!$A$1:$CV$577,MATCH($C$3,emission!$A$1:$CV$1,0),0)</f>
        <v>0</v>
      </c>
      <c r="AI508" t="e">
        <f>VLOOKUP($AD508,excitation!$A$1:$CV$577,MATCH(C$4,excitation!$A$1:$CV$1,0),0)</f>
        <v>#N/A</v>
      </c>
      <c r="AJ508" t="e">
        <f>VLOOKUP($AD508,emission!$A$1:$CV$577,MATCH($C$4,emission!$A$1:$CV$1,0),0)</f>
        <v>#N/A</v>
      </c>
      <c r="AK508">
        <f>VLOOKUP($AD508,excitation!$A$1:$CV$577,MATCH(C$5,excitation!$A$1:$CV$1,0),0)</f>
        <v>0</v>
      </c>
      <c r="AL508">
        <f>VLOOKUP($AD508,emission!$A$1:$CV$577,MATCH($C$5,emission!$A$1:$CV$1,0),0)</f>
        <v>0</v>
      </c>
      <c r="AM508">
        <f>VLOOKUP($AD508,excitation!$A$1:$CV$577,MATCH(C$6,excitation!$A$1:$CV$1,0),0)</f>
        <v>0</v>
      </c>
      <c r="AN508">
        <f>VLOOKUP($AD508,emission!$A$1:$CV$577,MATCH($C$6,emission!$A$1:$CV$1,0),0)</f>
        <v>0</v>
      </c>
      <c r="AO508">
        <f>VLOOKUP($AD508,excitation!$A$1:$CV$577,MATCH(C$7,excitation!$A$1:$CV$1,0),0)</f>
        <v>0</v>
      </c>
      <c r="AP508">
        <f>VLOOKUP($AD508,emission!$A$1:$CV$577,MATCH($C$7,emission!$A$1:$CV$1,0),0)</f>
        <v>0</v>
      </c>
      <c r="AQ508">
        <f>VLOOKUP($AD508,excitation!$A$1:$CV$577,MATCH(C$8,excitation!$A$1:$CV$1,0),0)</f>
        <v>0</v>
      </c>
      <c r="AR508">
        <f>VLOOKUP($AD508,emission!$A$1:$CV$577,MATCH($C$8,emission!$A$1:$CV$1,0),0)</f>
        <v>0</v>
      </c>
      <c r="AS508" t="e">
        <f>VLOOKUP($AD508,excitation!$A$1:$CV$577,MATCH(C$9,excitation!$A$1:$CV$1,0),0)</f>
        <v>#N/A</v>
      </c>
      <c r="AT508" t="e">
        <f>VLOOKUP($AD508,emission!$A$1:$CV$577,MATCH($C$9,emission!$A$1:$CV$1,0),0)</f>
        <v>#N/A</v>
      </c>
      <c r="AU508">
        <f>VLOOKUP($AD508,excitation!$A$1:$CV$577,MATCH(C$10,excitation!$A$1:$CV$1,0),0)</f>
        <v>0</v>
      </c>
      <c r="AV508">
        <f>VLOOKUP($AD508,emission!$A$1:$CV$577,MATCH($C$10,emission!$A$1:$CV$1,0),0)</f>
        <v>0</v>
      </c>
      <c r="AW508" t="e">
        <f>VLOOKUP($AD508,excitation!$A$1:$CV$577,MATCH(C$11,excitation!$A$1:$CV$1,0),0)</f>
        <v>#N/A</v>
      </c>
      <c r="AX508" t="e">
        <f>VLOOKUP($AD508,emission!$A$1:$CV$577,MATCH($C$11,emission!$A$1:$CV$1,0),0)</f>
        <v>#N/A</v>
      </c>
    </row>
    <row r="509" spans="7:50" x14ac:dyDescent="0.25">
      <c r="G509">
        <v>807</v>
      </c>
      <c r="H509" t="b">
        <f t="shared" si="151"/>
        <v>0</v>
      </c>
      <c r="I509" t="b">
        <f t="shared" si="141"/>
        <v>0</v>
      </c>
      <c r="J509">
        <f t="shared" si="152"/>
        <v>0</v>
      </c>
      <c r="K509">
        <f t="shared" si="142"/>
        <v>0</v>
      </c>
      <c r="L509" t="b">
        <f t="shared" si="153"/>
        <v>0</v>
      </c>
      <c r="M509" t="b">
        <f t="shared" si="143"/>
        <v>0</v>
      </c>
      <c r="N509">
        <f t="shared" si="154"/>
        <v>0</v>
      </c>
      <c r="O509">
        <f t="shared" si="144"/>
        <v>0</v>
      </c>
      <c r="P509">
        <f t="shared" si="155"/>
        <v>0</v>
      </c>
      <c r="Q509">
        <f t="shared" si="145"/>
        <v>0</v>
      </c>
      <c r="R509">
        <f t="shared" si="156"/>
        <v>0</v>
      </c>
      <c r="S509">
        <f t="shared" si="146"/>
        <v>0</v>
      </c>
      <c r="T509">
        <f t="shared" si="157"/>
        <v>0</v>
      </c>
      <c r="U509">
        <f t="shared" si="147"/>
        <v>0</v>
      </c>
      <c r="V509" t="b">
        <f t="shared" si="158"/>
        <v>0</v>
      </c>
      <c r="W509" t="b">
        <f t="shared" si="148"/>
        <v>0</v>
      </c>
      <c r="X509">
        <f t="shared" si="159"/>
        <v>0</v>
      </c>
      <c r="Y509">
        <f t="shared" si="149"/>
        <v>0</v>
      </c>
      <c r="Z509" t="b">
        <f t="shared" si="160"/>
        <v>0</v>
      </c>
      <c r="AA509" t="b">
        <f t="shared" si="150"/>
        <v>0</v>
      </c>
      <c r="AB509">
        <v>0</v>
      </c>
      <c r="AD509" s="1">
        <v>807</v>
      </c>
      <c r="AE509" t="e">
        <f>VLOOKUP($AD509,excitation!$A$1:$CV$577,MATCH(C$2,excitation!$A$1:$CV$1,0),0)</f>
        <v>#N/A</v>
      </c>
      <c r="AF509" t="e">
        <f>VLOOKUP($AD509,emission!$A$1:$CV$577,MATCH($C$2,emission!$A$1:$CV$1,0),0)</f>
        <v>#N/A</v>
      </c>
      <c r="AG509">
        <f>VLOOKUP($AD509,excitation!$A$1:$CV$577,MATCH(C$3,excitation!$A$1:$CV$1,0),0)</f>
        <v>0</v>
      </c>
      <c r="AH509">
        <f>VLOOKUP($AD509,emission!$A$1:$CV$577,MATCH($C$3,emission!$A$1:$CV$1,0),0)</f>
        <v>0</v>
      </c>
      <c r="AI509" t="e">
        <f>VLOOKUP($AD509,excitation!$A$1:$CV$577,MATCH(C$4,excitation!$A$1:$CV$1,0),0)</f>
        <v>#N/A</v>
      </c>
      <c r="AJ509" t="e">
        <f>VLOOKUP($AD509,emission!$A$1:$CV$577,MATCH($C$4,emission!$A$1:$CV$1,0),0)</f>
        <v>#N/A</v>
      </c>
      <c r="AK509">
        <f>VLOOKUP($AD509,excitation!$A$1:$CV$577,MATCH(C$5,excitation!$A$1:$CV$1,0),0)</f>
        <v>0</v>
      </c>
      <c r="AL509">
        <f>VLOOKUP($AD509,emission!$A$1:$CV$577,MATCH($C$5,emission!$A$1:$CV$1,0),0)</f>
        <v>0</v>
      </c>
      <c r="AM509">
        <f>VLOOKUP($AD509,excitation!$A$1:$CV$577,MATCH(C$6,excitation!$A$1:$CV$1,0),0)</f>
        <v>0</v>
      </c>
      <c r="AN509">
        <f>VLOOKUP($AD509,emission!$A$1:$CV$577,MATCH($C$6,emission!$A$1:$CV$1,0),0)</f>
        <v>0</v>
      </c>
      <c r="AO509">
        <f>VLOOKUP($AD509,excitation!$A$1:$CV$577,MATCH(C$7,excitation!$A$1:$CV$1,0),0)</f>
        <v>0</v>
      </c>
      <c r="AP509">
        <f>VLOOKUP($AD509,emission!$A$1:$CV$577,MATCH($C$7,emission!$A$1:$CV$1,0),0)</f>
        <v>0</v>
      </c>
      <c r="AQ509">
        <f>VLOOKUP($AD509,excitation!$A$1:$CV$577,MATCH(C$8,excitation!$A$1:$CV$1,0),0)</f>
        <v>0</v>
      </c>
      <c r="AR509">
        <f>VLOOKUP($AD509,emission!$A$1:$CV$577,MATCH($C$8,emission!$A$1:$CV$1,0),0)</f>
        <v>0</v>
      </c>
      <c r="AS509" t="e">
        <f>VLOOKUP($AD509,excitation!$A$1:$CV$577,MATCH(C$9,excitation!$A$1:$CV$1,0),0)</f>
        <v>#N/A</v>
      </c>
      <c r="AT509" t="e">
        <f>VLOOKUP($AD509,emission!$A$1:$CV$577,MATCH($C$9,emission!$A$1:$CV$1,0),0)</f>
        <v>#N/A</v>
      </c>
      <c r="AU509">
        <f>VLOOKUP($AD509,excitation!$A$1:$CV$577,MATCH(C$10,excitation!$A$1:$CV$1,0),0)</f>
        <v>0</v>
      </c>
      <c r="AV509">
        <f>VLOOKUP($AD509,emission!$A$1:$CV$577,MATCH($C$10,emission!$A$1:$CV$1,0),0)</f>
        <v>0</v>
      </c>
      <c r="AW509" t="e">
        <f>VLOOKUP($AD509,excitation!$A$1:$CV$577,MATCH(C$11,excitation!$A$1:$CV$1,0),0)</f>
        <v>#N/A</v>
      </c>
      <c r="AX509" t="e">
        <f>VLOOKUP($AD509,emission!$A$1:$CV$577,MATCH($C$11,emission!$A$1:$CV$1,0),0)</f>
        <v>#N/A</v>
      </c>
    </row>
    <row r="510" spans="7:50" x14ac:dyDescent="0.25">
      <c r="G510">
        <v>808</v>
      </c>
      <c r="H510" t="b">
        <f t="shared" si="151"/>
        <v>0</v>
      </c>
      <c r="I510" t="b">
        <f t="shared" si="141"/>
        <v>0</v>
      </c>
      <c r="J510">
        <f t="shared" si="152"/>
        <v>0</v>
      </c>
      <c r="K510">
        <f t="shared" si="142"/>
        <v>0</v>
      </c>
      <c r="L510" t="b">
        <f t="shared" si="153"/>
        <v>0</v>
      </c>
      <c r="M510" t="b">
        <f t="shared" si="143"/>
        <v>0</v>
      </c>
      <c r="N510">
        <f t="shared" si="154"/>
        <v>0</v>
      </c>
      <c r="O510">
        <f t="shared" si="144"/>
        <v>0</v>
      </c>
      <c r="P510">
        <f t="shared" si="155"/>
        <v>0</v>
      </c>
      <c r="Q510">
        <f t="shared" si="145"/>
        <v>0</v>
      </c>
      <c r="R510">
        <f t="shared" si="156"/>
        <v>0</v>
      </c>
      <c r="S510">
        <f t="shared" si="146"/>
        <v>0</v>
      </c>
      <c r="T510">
        <f t="shared" si="157"/>
        <v>0</v>
      </c>
      <c r="U510">
        <f t="shared" si="147"/>
        <v>0</v>
      </c>
      <c r="V510" t="b">
        <f t="shared" si="158"/>
        <v>0</v>
      </c>
      <c r="W510" t="b">
        <f t="shared" si="148"/>
        <v>0</v>
      </c>
      <c r="X510">
        <f t="shared" si="159"/>
        <v>0</v>
      </c>
      <c r="Y510">
        <f t="shared" si="149"/>
        <v>0</v>
      </c>
      <c r="Z510" t="b">
        <f t="shared" si="160"/>
        <v>0</v>
      </c>
      <c r="AA510" t="b">
        <f t="shared" si="150"/>
        <v>0</v>
      </c>
      <c r="AB510">
        <v>0</v>
      </c>
      <c r="AD510" s="1">
        <v>808</v>
      </c>
      <c r="AE510" t="e">
        <f>VLOOKUP($AD510,excitation!$A$1:$CV$577,MATCH(C$2,excitation!$A$1:$CV$1,0),0)</f>
        <v>#N/A</v>
      </c>
      <c r="AF510" t="e">
        <f>VLOOKUP($AD510,emission!$A$1:$CV$577,MATCH($C$2,emission!$A$1:$CV$1,0),0)</f>
        <v>#N/A</v>
      </c>
      <c r="AG510">
        <f>VLOOKUP($AD510,excitation!$A$1:$CV$577,MATCH(C$3,excitation!$A$1:$CV$1,0),0)</f>
        <v>0</v>
      </c>
      <c r="AH510">
        <f>VLOOKUP($AD510,emission!$A$1:$CV$577,MATCH($C$3,emission!$A$1:$CV$1,0),0)</f>
        <v>0</v>
      </c>
      <c r="AI510" t="e">
        <f>VLOOKUP($AD510,excitation!$A$1:$CV$577,MATCH(C$4,excitation!$A$1:$CV$1,0),0)</f>
        <v>#N/A</v>
      </c>
      <c r="AJ510" t="e">
        <f>VLOOKUP($AD510,emission!$A$1:$CV$577,MATCH($C$4,emission!$A$1:$CV$1,0),0)</f>
        <v>#N/A</v>
      </c>
      <c r="AK510">
        <f>VLOOKUP($AD510,excitation!$A$1:$CV$577,MATCH(C$5,excitation!$A$1:$CV$1,0),0)</f>
        <v>0</v>
      </c>
      <c r="AL510">
        <f>VLOOKUP($AD510,emission!$A$1:$CV$577,MATCH($C$5,emission!$A$1:$CV$1,0),0)</f>
        <v>0</v>
      </c>
      <c r="AM510">
        <f>VLOOKUP($AD510,excitation!$A$1:$CV$577,MATCH(C$6,excitation!$A$1:$CV$1,0),0)</f>
        <v>0</v>
      </c>
      <c r="AN510">
        <f>VLOOKUP($AD510,emission!$A$1:$CV$577,MATCH($C$6,emission!$A$1:$CV$1,0),0)</f>
        <v>0</v>
      </c>
      <c r="AO510">
        <f>VLOOKUP($AD510,excitation!$A$1:$CV$577,MATCH(C$7,excitation!$A$1:$CV$1,0),0)</f>
        <v>0</v>
      </c>
      <c r="AP510">
        <f>VLOOKUP($AD510,emission!$A$1:$CV$577,MATCH($C$7,emission!$A$1:$CV$1,0),0)</f>
        <v>0</v>
      </c>
      <c r="AQ510">
        <f>VLOOKUP($AD510,excitation!$A$1:$CV$577,MATCH(C$8,excitation!$A$1:$CV$1,0),0)</f>
        <v>0</v>
      </c>
      <c r="AR510">
        <f>VLOOKUP($AD510,emission!$A$1:$CV$577,MATCH($C$8,emission!$A$1:$CV$1,0),0)</f>
        <v>0</v>
      </c>
      <c r="AS510" t="e">
        <f>VLOOKUP($AD510,excitation!$A$1:$CV$577,MATCH(C$9,excitation!$A$1:$CV$1,0),0)</f>
        <v>#N/A</v>
      </c>
      <c r="AT510" t="e">
        <f>VLOOKUP($AD510,emission!$A$1:$CV$577,MATCH($C$9,emission!$A$1:$CV$1,0),0)</f>
        <v>#N/A</v>
      </c>
      <c r="AU510">
        <f>VLOOKUP($AD510,excitation!$A$1:$CV$577,MATCH(C$10,excitation!$A$1:$CV$1,0),0)</f>
        <v>0</v>
      </c>
      <c r="AV510">
        <f>VLOOKUP($AD510,emission!$A$1:$CV$577,MATCH($C$10,emission!$A$1:$CV$1,0),0)</f>
        <v>0</v>
      </c>
      <c r="AW510" t="e">
        <f>VLOOKUP($AD510,excitation!$A$1:$CV$577,MATCH(C$11,excitation!$A$1:$CV$1,0),0)</f>
        <v>#N/A</v>
      </c>
      <c r="AX510" t="e">
        <f>VLOOKUP($AD510,emission!$A$1:$CV$577,MATCH($C$11,emission!$A$1:$CV$1,0),0)</f>
        <v>#N/A</v>
      </c>
    </row>
    <row r="511" spans="7:50" x14ac:dyDescent="0.25">
      <c r="G511">
        <v>809</v>
      </c>
      <c r="H511" t="b">
        <f t="shared" si="151"/>
        <v>0</v>
      </c>
      <c r="I511" t="b">
        <f t="shared" si="141"/>
        <v>0</v>
      </c>
      <c r="J511">
        <f t="shared" si="152"/>
        <v>0</v>
      </c>
      <c r="K511">
        <f t="shared" si="142"/>
        <v>0</v>
      </c>
      <c r="L511" t="b">
        <f t="shared" si="153"/>
        <v>0</v>
      </c>
      <c r="M511" t="b">
        <f t="shared" si="143"/>
        <v>0</v>
      </c>
      <c r="N511">
        <f t="shared" si="154"/>
        <v>0</v>
      </c>
      <c r="O511">
        <f t="shared" si="144"/>
        <v>0</v>
      </c>
      <c r="P511">
        <f t="shared" si="155"/>
        <v>0</v>
      </c>
      <c r="Q511">
        <f t="shared" si="145"/>
        <v>0</v>
      </c>
      <c r="R511">
        <f t="shared" si="156"/>
        <v>0</v>
      </c>
      <c r="S511">
        <f t="shared" si="146"/>
        <v>0</v>
      </c>
      <c r="T511">
        <f t="shared" si="157"/>
        <v>0</v>
      </c>
      <c r="U511">
        <f t="shared" si="147"/>
        <v>0</v>
      </c>
      <c r="V511" t="b">
        <f t="shared" si="158"/>
        <v>0</v>
      </c>
      <c r="W511" t="b">
        <f t="shared" si="148"/>
        <v>0</v>
      </c>
      <c r="X511">
        <f t="shared" si="159"/>
        <v>0</v>
      </c>
      <c r="Y511">
        <f t="shared" si="149"/>
        <v>0</v>
      </c>
      <c r="Z511" t="b">
        <f t="shared" si="160"/>
        <v>0</v>
      </c>
      <c r="AA511" t="b">
        <f t="shared" si="150"/>
        <v>0</v>
      </c>
      <c r="AB511">
        <v>0</v>
      </c>
      <c r="AD511" s="1">
        <v>809</v>
      </c>
      <c r="AE511" t="e">
        <f>VLOOKUP($AD511,excitation!$A$1:$CV$577,MATCH(C$2,excitation!$A$1:$CV$1,0),0)</f>
        <v>#N/A</v>
      </c>
      <c r="AF511" t="e">
        <f>VLOOKUP($AD511,emission!$A$1:$CV$577,MATCH($C$2,emission!$A$1:$CV$1,0),0)</f>
        <v>#N/A</v>
      </c>
      <c r="AG511">
        <f>VLOOKUP($AD511,excitation!$A$1:$CV$577,MATCH(C$3,excitation!$A$1:$CV$1,0),0)</f>
        <v>0</v>
      </c>
      <c r="AH511">
        <f>VLOOKUP($AD511,emission!$A$1:$CV$577,MATCH($C$3,emission!$A$1:$CV$1,0),0)</f>
        <v>0</v>
      </c>
      <c r="AI511" t="e">
        <f>VLOOKUP($AD511,excitation!$A$1:$CV$577,MATCH(C$4,excitation!$A$1:$CV$1,0),0)</f>
        <v>#N/A</v>
      </c>
      <c r="AJ511" t="e">
        <f>VLOOKUP($AD511,emission!$A$1:$CV$577,MATCH($C$4,emission!$A$1:$CV$1,0),0)</f>
        <v>#N/A</v>
      </c>
      <c r="AK511">
        <f>VLOOKUP($AD511,excitation!$A$1:$CV$577,MATCH(C$5,excitation!$A$1:$CV$1,0),0)</f>
        <v>0</v>
      </c>
      <c r="AL511">
        <f>VLOOKUP($AD511,emission!$A$1:$CV$577,MATCH($C$5,emission!$A$1:$CV$1,0),0)</f>
        <v>0</v>
      </c>
      <c r="AM511">
        <f>VLOOKUP($AD511,excitation!$A$1:$CV$577,MATCH(C$6,excitation!$A$1:$CV$1,0),0)</f>
        <v>0</v>
      </c>
      <c r="AN511">
        <f>VLOOKUP($AD511,emission!$A$1:$CV$577,MATCH($C$6,emission!$A$1:$CV$1,0),0)</f>
        <v>0</v>
      </c>
      <c r="AO511">
        <f>VLOOKUP($AD511,excitation!$A$1:$CV$577,MATCH(C$7,excitation!$A$1:$CV$1,0),0)</f>
        <v>0</v>
      </c>
      <c r="AP511">
        <f>VLOOKUP($AD511,emission!$A$1:$CV$577,MATCH($C$7,emission!$A$1:$CV$1,0),0)</f>
        <v>0</v>
      </c>
      <c r="AQ511">
        <f>VLOOKUP($AD511,excitation!$A$1:$CV$577,MATCH(C$8,excitation!$A$1:$CV$1,0),0)</f>
        <v>0</v>
      </c>
      <c r="AR511">
        <f>VLOOKUP($AD511,emission!$A$1:$CV$577,MATCH($C$8,emission!$A$1:$CV$1,0),0)</f>
        <v>0</v>
      </c>
      <c r="AS511" t="e">
        <f>VLOOKUP($AD511,excitation!$A$1:$CV$577,MATCH(C$9,excitation!$A$1:$CV$1,0),0)</f>
        <v>#N/A</v>
      </c>
      <c r="AT511" t="e">
        <f>VLOOKUP($AD511,emission!$A$1:$CV$577,MATCH($C$9,emission!$A$1:$CV$1,0),0)</f>
        <v>#N/A</v>
      </c>
      <c r="AU511">
        <f>VLOOKUP($AD511,excitation!$A$1:$CV$577,MATCH(C$10,excitation!$A$1:$CV$1,0),0)</f>
        <v>0</v>
      </c>
      <c r="AV511">
        <f>VLOOKUP($AD511,emission!$A$1:$CV$577,MATCH($C$10,emission!$A$1:$CV$1,0),0)</f>
        <v>0</v>
      </c>
      <c r="AW511" t="e">
        <f>VLOOKUP($AD511,excitation!$A$1:$CV$577,MATCH(C$11,excitation!$A$1:$CV$1,0),0)</f>
        <v>#N/A</v>
      </c>
      <c r="AX511" t="e">
        <f>VLOOKUP($AD511,emission!$A$1:$CV$577,MATCH($C$11,emission!$A$1:$CV$1,0),0)</f>
        <v>#N/A</v>
      </c>
    </row>
    <row r="512" spans="7:50" x14ac:dyDescent="0.25">
      <c r="G512">
        <v>810</v>
      </c>
      <c r="H512" t="b">
        <f t="shared" si="151"/>
        <v>0</v>
      </c>
      <c r="I512" t="b">
        <f t="shared" si="141"/>
        <v>0</v>
      </c>
      <c r="J512">
        <f t="shared" si="152"/>
        <v>0</v>
      </c>
      <c r="K512">
        <f t="shared" si="142"/>
        <v>0</v>
      </c>
      <c r="L512" t="b">
        <f t="shared" si="153"/>
        <v>0</v>
      </c>
      <c r="M512" t="b">
        <f t="shared" si="143"/>
        <v>0</v>
      </c>
      <c r="N512">
        <f t="shared" si="154"/>
        <v>0</v>
      </c>
      <c r="O512">
        <f t="shared" si="144"/>
        <v>0</v>
      </c>
      <c r="P512">
        <f t="shared" si="155"/>
        <v>0</v>
      </c>
      <c r="Q512">
        <f t="shared" si="145"/>
        <v>0</v>
      </c>
      <c r="R512">
        <f t="shared" si="156"/>
        <v>0</v>
      </c>
      <c r="S512">
        <f t="shared" si="146"/>
        <v>0</v>
      </c>
      <c r="T512">
        <f t="shared" si="157"/>
        <v>0</v>
      </c>
      <c r="U512">
        <f t="shared" si="147"/>
        <v>0</v>
      </c>
      <c r="V512" t="b">
        <f t="shared" si="158"/>
        <v>0</v>
      </c>
      <c r="W512" t="b">
        <f t="shared" si="148"/>
        <v>0</v>
      </c>
      <c r="X512">
        <f t="shared" si="159"/>
        <v>0</v>
      </c>
      <c r="Y512">
        <f t="shared" si="149"/>
        <v>0</v>
      </c>
      <c r="Z512" t="b">
        <f t="shared" si="160"/>
        <v>0</v>
      </c>
      <c r="AA512" t="b">
        <f t="shared" si="150"/>
        <v>0</v>
      </c>
      <c r="AB512">
        <v>0</v>
      </c>
      <c r="AD512" s="1">
        <v>810</v>
      </c>
      <c r="AE512" t="e">
        <f>VLOOKUP($AD512,excitation!$A$1:$CV$577,MATCH(C$2,excitation!$A$1:$CV$1,0),0)</f>
        <v>#N/A</v>
      </c>
      <c r="AF512" t="e">
        <f>VLOOKUP($AD512,emission!$A$1:$CV$577,MATCH($C$2,emission!$A$1:$CV$1,0),0)</f>
        <v>#N/A</v>
      </c>
      <c r="AG512">
        <f>VLOOKUP($AD512,excitation!$A$1:$CV$577,MATCH(C$3,excitation!$A$1:$CV$1,0),0)</f>
        <v>0</v>
      </c>
      <c r="AH512">
        <f>VLOOKUP($AD512,emission!$A$1:$CV$577,MATCH($C$3,emission!$A$1:$CV$1,0),0)</f>
        <v>0</v>
      </c>
      <c r="AI512" t="e">
        <f>VLOOKUP($AD512,excitation!$A$1:$CV$577,MATCH(C$4,excitation!$A$1:$CV$1,0),0)</f>
        <v>#N/A</v>
      </c>
      <c r="AJ512" t="e">
        <f>VLOOKUP($AD512,emission!$A$1:$CV$577,MATCH($C$4,emission!$A$1:$CV$1,0),0)</f>
        <v>#N/A</v>
      </c>
      <c r="AK512">
        <f>VLOOKUP($AD512,excitation!$A$1:$CV$577,MATCH(C$5,excitation!$A$1:$CV$1,0),0)</f>
        <v>0</v>
      </c>
      <c r="AL512">
        <f>VLOOKUP($AD512,emission!$A$1:$CV$577,MATCH($C$5,emission!$A$1:$CV$1,0),0)</f>
        <v>0</v>
      </c>
      <c r="AM512">
        <f>VLOOKUP($AD512,excitation!$A$1:$CV$577,MATCH(C$6,excitation!$A$1:$CV$1,0),0)</f>
        <v>0</v>
      </c>
      <c r="AN512">
        <f>VLOOKUP($AD512,emission!$A$1:$CV$577,MATCH($C$6,emission!$A$1:$CV$1,0),0)</f>
        <v>0</v>
      </c>
      <c r="AO512">
        <f>VLOOKUP($AD512,excitation!$A$1:$CV$577,MATCH(C$7,excitation!$A$1:$CV$1,0),0)</f>
        <v>0</v>
      </c>
      <c r="AP512">
        <f>VLOOKUP($AD512,emission!$A$1:$CV$577,MATCH($C$7,emission!$A$1:$CV$1,0),0)</f>
        <v>0</v>
      </c>
      <c r="AQ512">
        <f>VLOOKUP($AD512,excitation!$A$1:$CV$577,MATCH(C$8,excitation!$A$1:$CV$1,0),0)</f>
        <v>0</v>
      </c>
      <c r="AR512">
        <f>VLOOKUP($AD512,emission!$A$1:$CV$577,MATCH($C$8,emission!$A$1:$CV$1,0),0)</f>
        <v>0</v>
      </c>
      <c r="AS512" t="e">
        <f>VLOOKUP($AD512,excitation!$A$1:$CV$577,MATCH(C$9,excitation!$A$1:$CV$1,0),0)</f>
        <v>#N/A</v>
      </c>
      <c r="AT512" t="e">
        <f>VLOOKUP($AD512,emission!$A$1:$CV$577,MATCH($C$9,emission!$A$1:$CV$1,0),0)</f>
        <v>#N/A</v>
      </c>
      <c r="AU512">
        <f>VLOOKUP($AD512,excitation!$A$1:$CV$577,MATCH(C$10,excitation!$A$1:$CV$1,0),0)</f>
        <v>0</v>
      </c>
      <c r="AV512">
        <f>VLOOKUP($AD512,emission!$A$1:$CV$577,MATCH($C$10,emission!$A$1:$CV$1,0),0)</f>
        <v>0</v>
      </c>
      <c r="AW512" t="e">
        <f>VLOOKUP($AD512,excitation!$A$1:$CV$577,MATCH(C$11,excitation!$A$1:$CV$1,0),0)</f>
        <v>#N/A</v>
      </c>
      <c r="AX512" t="e">
        <f>VLOOKUP($AD512,emission!$A$1:$CV$577,MATCH($C$11,emission!$A$1:$CV$1,0),0)</f>
        <v>#N/A</v>
      </c>
    </row>
    <row r="513" spans="7:50" x14ac:dyDescent="0.25">
      <c r="G513">
        <v>811</v>
      </c>
      <c r="H513" t="b">
        <f t="shared" si="151"/>
        <v>0</v>
      </c>
      <c r="I513" t="b">
        <f t="shared" si="141"/>
        <v>0</v>
      </c>
      <c r="J513">
        <f t="shared" si="152"/>
        <v>0</v>
      </c>
      <c r="K513">
        <f t="shared" si="142"/>
        <v>0</v>
      </c>
      <c r="L513" t="b">
        <f t="shared" si="153"/>
        <v>0</v>
      </c>
      <c r="M513" t="b">
        <f t="shared" si="143"/>
        <v>0</v>
      </c>
      <c r="N513">
        <f t="shared" si="154"/>
        <v>0</v>
      </c>
      <c r="O513">
        <f t="shared" si="144"/>
        <v>0</v>
      </c>
      <c r="P513">
        <f t="shared" si="155"/>
        <v>0</v>
      </c>
      <c r="Q513">
        <f t="shared" si="145"/>
        <v>0</v>
      </c>
      <c r="R513">
        <f t="shared" si="156"/>
        <v>0</v>
      </c>
      <c r="S513">
        <f t="shared" si="146"/>
        <v>0</v>
      </c>
      <c r="T513">
        <f t="shared" si="157"/>
        <v>0</v>
      </c>
      <c r="U513">
        <f t="shared" si="147"/>
        <v>0</v>
      </c>
      <c r="V513" t="b">
        <f t="shared" si="158"/>
        <v>0</v>
      </c>
      <c r="W513" t="b">
        <f t="shared" si="148"/>
        <v>0</v>
      </c>
      <c r="X513">
        <f t="shared" si="159"/>
        <v>0</v>
      </c>
      <c r="Y513">
        <f t="shared" si="149"/>
        <v>0</v>
      </c>
      <c r="Z513" t="b">
        <f t="shared" si="160"/>
        <v>0</v>
      </c>
      <c r="AA513" t="b">
        <f t="shared" si="150"/>
        <v>0</v>
      </c>
      <c r="AB513">
        <v>0</v>
      </c>
      <c r="AD513" s="1">
        <v>811</v>
      </c>
      <c r="AE513" t="e">
        <f>VLOOKUP($AD513,excitation!$A$1:$CV$577,MATCH(C$2,excitation!$A$1:$CV$1,0),0)</f>
        <v>#N/A</v>
      </c>
      <c r="AF513" t="e">
        <f>VLOOKUP($AD513,emission!$A$1:$CV$577,MATCH($C$2,emission!$A$1:$CV$1,0),0)</f>
        <v>#N/A</v>
      </c>
      <c r="AG513">
        <f>VLOOKUP($AD513,excitation!$A$1:$CV$577,MATCH(C$3,excitation!$A$1:$CV$1,0),0)</f>
        <v>0</v>
      </c>
      <c r="AH513">
        <f>VLOOKUP($AD513,emission!$A$1:$CV$577,MATCH($C$3,emission!$A$1:$CV$1,0),0)</f>
        <v>0</v>
      </c>
      <c r="AI513" t="e">
        <f>VLOOKUP($AD513,excitation!$A$1:$CV$577,MATCH(C$4,excitation!$A$1:$CV$1,0),0)</f>
        <v>#N/A</v>
      </c>
      <c r="AJ513" t="e">
        <f>VLOOKUP($AD513,emission!$A$1:$CV$577,MATCH($C$4,emission!$A$1:$CV$1,0),0)</f>
        <v>#N/A</v>
      </c>
      <c r="AK513">
        <f>VLOOKUP($AD513,excitation!$A$1:$CV$577,MATCH(C$5,excitation!$A$1:$CV$1,0),0)</f>
        <v>0</v>
      </c>
      <c r="AL513">
        <f>VLOOKUP($AD513,emission!$A$1:$CV$577,MATCH($C$5,emission!$A$1:$CV$1,0),0)</f>
        <v>0</v>
      </c>
      <c r="AM513">
        <f>VLOOKUP($AD513,excitation!$A$1:$CV$577,MATCH(C$6,excitation!$A$1:$CV$1,0),0)</f>
        <v>0</v>
      </c>
      <c r="AN513">
        <f>VLOOKUP($AD513,emission!$A$1:$CV$577,MATCH($C$6,emission!$A$1:$CV$1,0),0)</f>
        <v>0</v>
      </c>
      <c r="AO513">
        <f>VLOOKUP($AD513,excitation!$A$1:$CV$577,MATCH(C$7,excitation!$A$1:$CV$1,0),0)</f>
        <v>0</v>
      </c>
      <c r="AP513">
        <f>VLOOKUP($AD513,emission!$A$1:$CV$577,MATCH($C$7,emission!$A$1:$CV$1,0),0)</f>
        <v>0</v>
      </c>
      <c r="AQ513">
        <f>VLOOKUP($AD513,excitation!$A$1:$CV$577,MATCH(C$8,excitation!$A$1:$CV$1,0),0)</f>
        <v>0</v>
      </c>
      <c r="AR513">
        <f>VLOOKUP($AD513,emission!$A$1:$CV$577,MATCH($C$8,emission!$A$1:$CV$1,0),0)</f>
        <v>0</v>
      </c>
      <c r="AS513" t="e">
        <f>VLOOKUP($AD513,excitation!$A$1:$CV$577,MATCH(C$9,excitation!$A$1:$CV$1,0),0)</f>
        <v>#N/A</v>
      </c>
      <c r="AT513" t="e">
        <f>VLOOKUP($AD513,emission!$A$1:$CV$577,MATCH($C$9,emission!$A$1:$CV$1,0),0)</f>
        <v>#N/A</v>
      </c>
      <c r="AU513">
        <f>VLOOKUP($AD513,excitation!$A$1:$CV$577,MATCH(C$10,excitation!$A$1:$CV$1,0),0)</f>
        <v>0</v>
      </c>
      <c r="AV513">
        <f>VLOOKUP($AD513,emission!$A$1:$CV$577,MATCH($C$10,emission!$A$1:$CV$1,0),0)</f>
        <v>0</v>
      </c>
      <c r="AW513" t="e">
        <f>VLOOKUP($AD513,excitation!$A$1:$CV$577,MATCH(C$11,excitation!$A$1:$CV$1,0),0)</f>
        <v>#N/A</v>
      </c>
      <c r="AX513" t="e">
        <f>VLOOKUP($AD513,emission!$A$1:$CV$577,MATCH($C$11,emission!$A$1:$CV$1,0),0)</f>
        <v>#N/A</v>
      </c>
    </row>
    <row r="514" spans="7:50" x14ac:dyDescent="0.25">
      <c r="G514">
        <v>812</v>
      </c>
      <c r="H514" t="b">
        <f t="shared" si="151"/>
        <v>0</v>
      </c>
      <c r="I514" t="b">
        <f t="shared" ref="I514:I577" si="161">IF($BF$2=TRUE,AF514*IF($BE$14=TRUE,VLOOKUP($D$13,$AD$1:$CV$577,2,FALSE),1))</f>
        <v>0</v>
      </c>
      <c r="J514">
        <f t="shared" si="152"/>
        <v>0</v>
      </c>
      <c r="K514">
        <f t="shared" ref="K514:K577" si="162">IF($BF$3=TRUE,AH514*IF($BE$14=TRUE,VLOOKUP($D$13,$AD$1:$CV$577,4,FALSE),1))</f>
        <v>0</v>
      </c>
      <c r="L514" t="b">
        <f t="shared" si="153"/>
        <v>0</v>
      </c>
      <c r="M514" t="b">
        <f t="shared" ref="M514:M577" si="163">IF($BF$4=TRUE,AJ514*IF($BE$14=TRUE,VLOOKUP($D$13,$AD$1:$CV$577,6,FALSE),1))</f>
        <v>0</v>
      </c>
      <c r="N514">
        <f t="shared" si="154"/>
        <v>0</v>
      </c>
      <c r="O514">
        <f t="shared" ref="O514:O577" si="164">IF($BF$5=TRUE,AL514*IF($BE$14=TRUE,VLOOKUP($D$13,$AD$1:$CV$577,8,FALSE),1))</f>
        <v>0</v>
      </c>
      <c r="P514">
        <f t="shared" si="155"/>
        <v>0</v>
      </c>
      <c r="Q514">
        <f t="shared" ref="Q514:Q577" si="165">IF($BF$6=TRUE,AN514*IF($BE$14=TRUE,VLOOKUP($D$13,$AD$1:$CV$577,10,FALSE),1))</f>
        <v>0</v>
      </c>
      <c r="R514">
        <f t="shared" si="156"/>
        <v>0</v>
      </c>
      <c r="S514">
        <f t="shared" ref="S514:S577" si="166">IF($BF$7=TRUE,AP514*IF($BE$14=TRUE,VLOOKUP($D$13,$AD$1:$CV$577,12,FALSE),1))</f>
        <v>0</v>
      </c>
      <c r="T514">
        <f t="shared" si="157"/>
        <v>0</v>
      </c>
      <c r="U514">
        <f t="shared" ref="U514:U577" si="167">IF($BF$8=TRUE,AR514*IF($BE$14=TRUE,VLOOKUP($D$13,$AD$1:$CV$577,14,FALSE),1))</f>
        <v>0</v>
      </c>
      <c r="V514" t="b">
        <f t="shared" si="158"/>
        <v>0</v>
      </c>
      <c r="W514" t="b">
        <f t="shared" ref="W514:W577" si="168">IF($BF$9=TRUE,AT514*IF($BE$14=TRUE,VLOOKUP($D$13,$AD$1:$CV$577,16,FALSE),1))</f>
        <v>0</v>
      </c>
      <c r="X514">
        <f t="shared" si="159"/>
        <v>0</v>
      </c>
      <c r="Y514">
        <f t="shared" ref="Y514:Y577" si="169">IF($BF$10=TRUE,AV514*IF($BE$14=TRUE,VLOOKUP($D$13,$AD$1:$CV$577,18,FALSE),1))</f>
        <v>0</v>
      </c>
      <c r="Z514" t="b">
        <f t="shared" si="160"/>
        <v>0</v>
      </c>
      <c r="AA514" t="b">
        <f t="shared" ref="AA514:AA577" si="170">IF($BF$11=TRUE,CV514*IF($BE$14=TRUE,VLOOKUP($D$13,$AD$1:$CV$577,20,FALSE),1))</f>
        <v>0</v>
      </c>
      <c r="AB514">
        <v>0</v>
      </c>
      <c r="AD514" s="1">
        <v>812</v>
      </c>
      <c r="AE514" t="e">
        <f>VLOOKUP($AD514,excitation!$A$1:$CV$577,MATCH(C$2,excitation!$A$1:$CV$1,0),0)</f>
        <v>#N/A</v>
      </c>
      <c r="AF514" t="e">
        <f>VLOOKUP($AD514,emission!$A$1:$CV$577,MATCH($C$2,emission!$A$1:$CV$1,0),0)</f>
        <v>#N/A</v>
      </c>
      <c r="AG514">
        <f>VLOOKUP($AD514,excitation!$A$1:$CV$577,MATCH(C$3,excitation!$A$1:$CV$1,0),0)</f>
        <v>0</v>
      </c>
      <c r="AH514">
        <f>VLOOKUP($AD514,emission!$A$1:$CV$577,MATCH($C$3,emission!$A$1:$CV$1,0),0)</f>
        <v>0</v>
      </c>
      <c r="AI514" t="e">
        <f>VLOOKUP($AD514,excitation!$A$1:$CV$577,MATCH(C$4,excitation!$A$1:$CV$1,0),0)</f>
        <v>#N/A</v>
      </c>
      <c r="AJ514" t="e">
        <f>VLOOKUP($AD514,emission!$A$1:$CV$577,MATCH($C$4,emission!$A$1:$CV$1,0),0)</f>
        <v>#N/A</v>
      </c>
      <c r="AK514">
        <f>VLOOKUP($AD514,excitation!$A$1:$CV$577,MATCH(C$5,excitation!$A$1:$CV$1,0),0)</f>
        <v>0</v>
      </c>
      <c r="AL514">
        <f>VLOOKUP($AD514,emission!$A$1:$CV$577,MATCH($C$5,emission!$A$1:$CV$1,0),0)</f>
        <v>0</v>
      </c>
      <c r="AM514">
        <f>VLOOKUP($AD514,excitation!$A$1:$CV$577,MATCH(C$6,excitation!$A$1:$CV$1,0),0)</f>
        <v>0</v>
      </c>
      <c r="AN514">
        <f>VLOOKUP($AD514,emission!$A$1:$CV$577,MATCH($C$6,emission!$A$1:$CV$1,0),0)</f>
        <v>0</v>
      </c>
      <c r="AO514">
        <f>VLOOKUP($AD514,excitation!$A$1:$CV$577,MATCH(C$7,excitation!$A$1:$CV$1,0),0)</f>
        <v>0</v>
      </c>
      <c r="AP514">
        <f>VLOOKUP($AD514,emission!$A$1:$CV$577,MATCH($C$7,emission!$A$1:$CV$1,0),0)</f>
        <v>0</v>
      </c>
      <c r="AQ514">
        <f>VLOOKUP($AD514,excitation!$A$1:$CV$577,MATCH(C$8,excitation!$A$1:$CV$1,0),0)</f>
        <v>0</v>
      </c>
      <c r="AR514">
        <f>VLOOKUP($AD514,emission!$A$1:$CV$577,MATCH($C$8,emission!$A$1:$CV$1,0),0)</f>
        <v>0</v>
      </c>
      <c r="AS514" t="e">
        <f>VLOOKUP($AD514,excitation!$A$1:$CV$577,MATCH(C$9,excitation!$A$1:$CV$1,0),0)</f>
        <v>#N/A</v>
      </c>
      <c r="AT514" t="e">
        <f>VLOOKUP($AD514,emission!$A$1:$CV$577,MATCH($C$9,emission!$A$1:$CV$1,0),0)</f>
        <v>#N/A</v>
      </c>
      <c r="AU514">
        <f>VLOOKUP($AD514,excitation!$A$1:$CV$577,MATCH(C$10,excitation!$A$1:$CV$1,0),0)</f>
        <v>0</v>
      </c>
      <c r="AV514">
        <f>VLOOKUP($AD514,emission!$A$1:$CV$577,MATCH($C$10,emission!$A$1:$CV$1,0),0)</f>
        <v>0</v>
      </c>
      <c r="AW514" t="e">
        <f>VLOOKUP($AD514,excitation!$A$1:$CV$577,MATCH(C$11,excitation!$A$1:$CV$1,0),0)</f>
        <v>#N/A</v>
      </c>
      <c r="AX514" t="e">
        <f>VLOOKUP($AD514,emission!$A$1:$CV$577,MATCH($C$11,emission!$A$1:$CV$1,0),0)</f>
        <v>#N/A</v>
      </c>
    </row>
    <row r="515" spans="7:50" x14ac:dyDescent="0.25">
      <c r="G515">
        <v>813</v>
      </c>
      <c r="H515" t="b">
        <f t="shared" ref="H515:H577" si="171">IF($BE$2=TRUE,AE515)</f>
        <v>0</v>
      </c>
      <c r="I515" t="b">
        <f t="shared" si="161"/>
        <v>0</v>
      </c>
      <c r="J515">
        <f t="shared" ref="J515:J577" si="172">IF($BE$3=TRUE,AG515)</f>
        <v>0</v>
      </c>
      <c r="K515">
        <f t="shared" si="162"/>
        <v>0</v>
      </c>
      <c r="L515" t="b">
        <f t="shared" ref="L515:L577" si="173">IF($BE$4=TRUE,AI515)</f>
        <v>0</v>
      </c>
      <c r="M515" t="b">
        <f t="shared" si="163"/>
        <v>0</v>
      </c>
      <c r="N515">
        <f t="shared" ref="N515:N577" si="174">IF($BE$5=TRUE,AK515)</f>
        <v>0</v>
      </c>
      <c r="O515">
        <f t="shared" si="164"/>
        <v>0</v>
      </c>
      <c r="P515">
        <f t="shared" ref="P515:P577" si="175">IF($BE$6=TRUE,AM515)</f>
        <v>0</v>
      </c>
      <c r="Q515">
        <f t="shared" si="165"/>
        <v>0</v>
      </c>
      <c r="R515">
        <f t="shared" ref="R515:R577" si="176">IF($BE$7=TRUE,AO515)</f>
        <v>0</v>
      </c>
      <c r="S515">
        <f t="shared" si="166"/>
        <v>0</v>
      </c>
      <c r="T515">
        <f t="shared" ref="T515:T577" si="177">IF($BE$8=TRUE,AQ515)</f>
        <v>0</v>
      </c>
      <c r="U515">
        <f t="shared" si="167"/>
        <v>0</v>
      </c>
      <c r="V515" t="b">
        <f t="shared" ref="V515:V577" si="178">IF($BE$9=TRUE,AS515)</f>
        <v>0</v>
      </c>
      <c r="W515" t="b">
        <f t="shared" si="168"/>
        <v>0</v>
      </c>
      <c r="X515">
        <f t="shared" ref="X515:X577" si="179">IF($BE$10=TRUE,AU515)</f>
        <v>0</v>
      </c>
      <c r="Y515">
        <f t="shared" si="169"/>
        <v>0</v>
      </c>
      <c r="Z515" t="b">
        <f t="shared" ref="Z515:Z577" si="180">IF($BE$11=TRUE,AW515)</f>
        <v>0</v>
      </c>
      <c r="AA515" t="b">
        <f t="shared" si="170"/>
        <v>0</v>
      </c>
      <c r="AB515">
        <v>0</v>
      </c>
      <c r="AD515" s="1">
        <v>813</v>
      </c>
      <c r="AE515" t="e">
        <f>VLOOKUP($AD515,excitation!$A$1:$CV$577,MATCH(C$2,excitation!$A$1:$CV$1,0),0)</f>
        <v>#N/A</v>
      </c>
      <c r="AF515" t="e">
        <f>VLOOKUP($AD515,emission!$A$1:$CV$577,MATCH($C$2,emission!$A$1:$CV$1,0),0)</f>
        <v>#N/A</v>
      </c>
      <c r="AG515">
        <f>VLOOKUP($AD515,excitation!$A$1:$CV$577,MATCH(C$3,excitation!$A$1:$CV$1,0),0)</f>
        <v>0</v>
      </c>
      <c r="AH515">
        <f>VLOOKUP($AD515,emission!$A$1:$CV$577,MATCH($C$3,emission!$A$1:$CV$1,0),0)</f>
        <v>0</v>
      </c>
      <c r="AI515" t="e">
        <f>VLOOKUP($AD515,excitation!$A$1:$CV$577,MATCH(C$4,excitation!$A$1:$CV$1,0),0)</f>
        <v>#N/A</v>
      </c>
      <c r="AJ515" t="e">
        <f>VLOOKUP($AD515,emission!$A$1:$CV$577,MATCH($C$4,emission!$A$1:$CV$1,0),0)</f>
        <v>#N/A</v>
      </c>
      <c r="AK515">
        <f>VLOOKUP($AD515,excitation!$A$1:$CV$577,MATCH(C$5,excitation!$A$1:$CV$1,0),0)</f>
        <v>0</v>
      </c>
      <c r="AL515">
        <f>VLOOKUP($AD515,emission!$A$1:$CV$577,MATCH($C$5,emission!$A$1:$CV$1,0),0)</f>
        <v>0</v>
      </c>
      <c r="AM515">
        <f>VLOOKUP($AD515,excitation!$A$1:$CV$577,MATCH(C$6,excitation!$A$1:$CV$1,0),0)</f>
        <v>0</v>
      </c>
      <c r="AN515">
        <f>VLOOKUP($AD515,emission!$A$1:$CV$577,MATCH($C$6,emission!$A$1:$CV$1,0),0)</f>
        <v>0</v>
      </c>
      <c r="AO515">
        <f>VLOOKUP($AD515,excitation!$A$1:$CV$577,MATCH(C$7,excitation!$A$1:$CV$1,0),0)</f>
        <v>0</v>
      </c>
      <c r="AP515">
        <f>VLOOKUP($AD515,emission!$A$1:$CV$577,MATCH($C$7,emission!$A$1:$CV$1,0),0)</f>
        <v>0</v>
      </c>
      <c r="AQ515">
        <f>VLOOKUP($AD515,excitation!$A$1:$CV$577,MATCH(C$8,excitation!$A$1:$CV$1,0),0)</f>
        <v>0</v>
      </c>
      <c r="AR515">
        <f>VLOOKUP($AD515,emission!$A$1:$CV$577,MATCH($C$8,emission!$A$1:$CV$1,0),0)</f>
        <v>0</v>
      </c>
      <c r="AS515" t="e">
        <f>VLOOKUP($AD515,excitation!$A$1:$CV$577,MATCH(C$9,excitation!$A$1:$CV$1,0),0)</f>
        <v>#N/A</v>
      </c>
      <c r="AT515" t="e">
        <f>VLOOKUP($AD515,emission!$A$1:$CV$577,MATCH($C$9,emission!$A$1:$CV$1,0),0)</f>
        <v>#N/A</v>
      </c>
      <c r="AU515">
        <f>VLOOKUP($AD515,excitation!$A$1:$CV$577,MATCH(C$10,excitation!$A$1:$CV$1,0),0)</f>
        <v>0</v>
      </c>
      <c r="AV515">
        <f>VLOOKUP($AD515,emission!$A$1:$CV$577,MATCH($C$10,emission!$A$1:$CV$1,0),0)</f>
        <v>0</v>
      </c>
      <c r="AW515" t="e">
        <f>VLOOKUP($AD515,excitation!$A$1:$CV$577,MATCH(C$11,excitation!$A$1:$CV$1,0),0)</f>
        <v>#N/A</v>
      </c>
      <c r="AX515" t="e">
        <f>VLOOKUP($AD515,emission!$A$1:$CV$577,MATCH($C$11,emission!$A$1:$CV$1,0),0)</f>
        <v>#N/A</v>
      </c>
    </row>
    <row r="516" spans="7:50" x14ac:dyDescent="0.25">
      <c r="G516">
        <v>814</v>
      </c>
      <c r="H516" t="b">
        <f t="shared" si="171"/>
        <v>0</v>
      </c>
      <c r="I516" t="b">
        <f t="shared" si="161"/>
        <v>0</v>
      </c>
      <c r="J516">
        <f t="shared" si="172"/>
        <v>0</v>
      </c>
      <c r="K516">
        <f t="shared" si="162"/>
        <v>0</v>
      </c>
      <c r="L516" t="b">
        <f t="shared" si="173"/>
        <v>0</v>
      </c>
      <c r="M516" t="b">
        <f t="shared" si="163"/>
        <v>0</v>
      </c>
      <c r="N516">
        <f t="shared" si="174"/>
        <v>0</v>
      </c>
      <c r="O516">
        <f t="shared" si="164"/>
        <v>0</v>
      </c>
      <c r="P516">
        <f t="shared" si="175"/>
        <v>0</v>
      </c>
      <c r="Q516">
        <f t="shared" si="165"/>
        <v>0</v>
      </c>
      <c r="R516">
        <f t="shared" si="176"/>
        <v>0</v>
      </c>
      <c r="S516">
        <f t="shared" si="166"/>
        <v>0</v>
      </c>
      <c r="T516">
        <f t="shared" si="177"/>
        <v>0</v>
      </c>
      <c r="U516">
        <f t="shared" si="167"/>
        <v>0</v>
      </c>
      <c r="V516" t="b">
        <f t="shared" si="178"/>
        <v>0</v>
      </c>
      <c r="W516" t="b">
        <f t="shared" si="168"/>
        <v>0</v>
      </c>
      <c r="X516">
        <f t="shared" si="179"/>
        <v>0</v>
      </c>
      <c r="Y516">
        <f t="shared" si="169"/>
        <v>0</v>
      </c>
      <c r="Z516" t="b">
        <f t="shared" si="180"/>
        <v>0</v>
      </c>
      <c r="AA516" t="b">
        <f t="shared" si="170"/>
        <v>0</v>
      </c>
      <c r="AB516">
        <v>0</v>
      </c>
      <c r="AD516" s="1">
        <v>814</v>
      </c>
      <c r="AE516" t="e">
        <f>VLOOKUP($AD516,excitation!$A$1:$CV$577,MATCH(C$2,excitation!$A$1:$CV$1,0),0)</f>
        <v>#N/A</v>
      </c>
      <c r="AF516" t="e">
        <f>VLOOKUP($AD516,emission!$A$1:$CV$577,MATCH($C$2,emission!$A$1:$CV$1,0),0)</f>
        <v>#N/A</v>
      </c>
      <c r="AG516">
        <f>VLOOKUP($AD516,excitation!$A$1:$CV$577,MATCH(C$3,excitation!$A$1:$CV$1,0),0)</f>
        <v>0</v>
      </c>
      <c r="AH516">
        <f>VLOOKUP($AD516,emission!$A$1:$CV$577,MATCH($C$3,emission!$A$1:$CV$1,0),0)</f>
        <v>0</v>
      </c>
      <c r="AI516" t="e">
        <f>VLOOKUP($AD516,excitation!$A$1:$CV$577,MATCH(C$4,excitation!$A$1:$CV$1,0),0)</f>
        <v>#N/A</v>
      </c>
      <c r="AJ516" t="e">
        <f>VLOOKUP($AD516,emission!$A$1:$CV$577,MATCH($C$4,emission!$A$1:$CV$1,0),0)</f>
        <v>#N/A</v>
      </c>
      <c r="AK516">
        <f>VLOOKUP($AD516,excitation!$A$1:$CV$577,MATCH(C$5,excitation!$A$1:$CV$1,0),0)</f>
        <v>0</v>
      </c>
      <c r="AL516">
        <f>VLOOKUP($AD516,emission!$A$1:$CV$577,MATCH($C$5,emission!$A$1:$CV$1,0),0)</f>
        <v>0</v>
      </c>
      <c r="AM516">
        <f>VLOOKUP($AD516,excitation!$A$1:$CV$577,MATCH(C$6,excitation!$A$1:$CV$1,0),0)</f>
        <v>0</v>
      </c>
      <c r="AN516">
        <f>VLOOKUP($AD516,emission!$A$1:$CV$577,MATCH($C$6,emission!$A$1:$CV$1,0),0)</f>
        <v>0</v>
      </c>
      <c r="AO516">
        <f>VLOOKUP($AD516,excitation!$A$1:$CV$577,MATCH(C$7,excitation!$A$1:$CV$1,0),0)</f>
        <v>0</v>
      </c>
      <c r="AP516">
        <f>VLOOKUP($AD516,emission!$A$1:$CV$577,MATCH($C$7,emission!$A$1:$CV$1,0),0)</f>
        <v>0</v>
      </c>
      <c r="AQ516">
        <f>VLOOKUP($AD516,excitation!$A$1:$CV$577,MATCH(C$8,excitation!$A$1:$CV$1,0),0)</f>
        <v>0</v>
      </c>
      <c r="AR516">
        <f>VLOOKUP($AD516,emission!$A$1:$CV$577,MATCH($C$8,emission!$A$1:$CV$1,0),0)</f>
        <v>0</v>
      </c>
      <c r="AS516" t="e">
        <f>VLOOKUP($AD516,excitation!$A$1:$CV$577,MATCH(C$9,excitation!$A$1:$CV$1,0),0)</f>
        <v>#N/A</v>
      </c>
      <c r="AT516" t="e">
        <f>VLOOKUP($AD516,emission!$A$1:$CV$577,MATCH($C$9,emission!$A$1:$CV$1,0),0)</f>
        <v>#N/A</v>
      </c>
      <c r="AU516">
        <f>VLOOKUP($AD516,excitation!$A$1:$CV$577,MATCH(C$10,excitation!$A$1:$CV$1,0),0)</f>
        <v>0</v>
      </c>
      <c r="AV516">
        <f>VLOOKUP($AD516,emission!$A$1:$CV$577,MATCH($C$10,emission!$A$1:$CV$1,0),0)</f>
        <v>0</v>
      </c>
      <c r="AW516" t="e">
        <f>VLOOKUP($AD516,excitation!$A$1:$CV$577,MATCH(C$11,excitation!$A$1:$CV$1,0),0)</f>
        <v>#N/A</v>
      </c>
      <c r="AX516" t="e">
        <f>VLOOKUP($AD516,emission!$A$1:$CV$577,MATCH($C$11,emission!$A$1:$CV$1,0),0)</f>
        <v>#N/A</v>
      </c>
    </row>
    <row r="517" spans="7:50" x14ac:dyDescent="0.25">
      <c r="G517">
        <v>815</v>
      </c>
      <c r="H517" t="b">
        <f t="shared" si="171"/>
        <v>0</v>
      </c>
      <c r="I517" t="b">
        <f t="shared" si="161"/>
        <v>0</v>
      </c>
      <c r="J517">
        <f t="shared" si="172"/>
        <v>0</v>
      </c>
      <c r="K517">
        <f t="shared" si="162"/>
        <v>0</v>
      </c>
      <c r="L517" t="b">
        <f t="shared" si="173"/>
        <v>0</v>
      </c>
      <c r="M517" t="b">
        <f t="shared" si="163"/>
        <v>0</v>
      </c>
      <c r="N517">
        <f t="shared" si="174"/>
        <v>0</v>
      </c>
      <c r="O517">
        <f t="shared" si="164"/>
        <v>0</v>
      </c>
      <c r="P517">
        <f t="shared" si="175"/>
        <v>0</v>
      </c>
      <c r="Q517">
        <f t="shared" si="165"/>
        <v>0</v>
      </c>
      <c r="R517">
        <f t="shared" si="176"/>
        <v>0</v>
      </c>
      <c r="S517">
        <f t="shared" si="166"/>
        <v>0</v>
      </c>
      <c r="T517">
        <f t="shared" si="177"/>
        <v>0</v>
      </c>
      <c r="U517">
        <f t="shared" si="167"/>
        <v>0</v>
      </c>
      <c r="V517" t="b">
        <f t="shared" si="178"/>
        <v>0</v>
      </c>
      <c r="W517" t="b">
        <f t="shared" si="168"/>
        <v>0</v>
      </c>
      <c r="X517">
        <f t="shared" si="179"/>
        <v>0</v>
      </c>
      <c r="Y517">
        <f t="shared" si="169"/>
        <v>0</v>
      </c>
      <c r="Z517" t="b">
        <f t="shared" si="180"/>
        <v>0</v>
      </c>
      <c r="AA517" t="b">
        <f t="shared" si="170"/>
        <v>0</v>
      </c>
      <c r="AB517">
        <v>0</v>
      </c>
      <c r="AD517" s="1">
        <v>815</v>
      </c>
      <c r="AE517" t="e">
        <f>VLOOKUP($AD517,excitation!$A$1:$CV$577,MATCH(C$2,excitation!$A$1:$CV$1,0),0)</f>
        <v>#N/A</v>
      </c>
      <c r="AF517" t="e">
        <f>VLOOKUP($AD517,emission!$A$1:$CV$577,MATCH($C$2,emission!$A$1:$CV$1,0),0)</f>
        <v>#N/A</v>
      </c>
      <c r="AG517">
        <f>VLOOKUP($AD517,excitation!$A$1:$CV$577,MATCH(C$3,excitation!$A$1:$CV$1,0),0)</f>
        <v>0</v>
      </c>
      <c r="AH517">
        <f>VLOOKUP($AD517,emission!$A$1:$CV$577,MATCH($C$3,emission!$A$1:$CV$1,0),0)</f>
        <v>0</v>
      </c>
      <c r="AI517" t="e">
        <f>VLOOKUP($AD517,excitation!$A$1:$CV$577,MATCH(C$4,excitation!$A$1:$CV$1,0),0)</f>
        <v>#N/A</v>
      </c>
      <c r="AJ517" t="e">
        <f>VLOOKUP($AD517,emission!$A$1:$CV$577,MATCH($C$4,emission!$A$1:$CV$1,0),0)</f>
        <v>#N/A</v>
      </c>
      <c r="AK517">
        <f>VLOOKUP($AD517,excitation!$A$1:$CV$577,MATCH(C$5,excitation!$A$1:$CV$1,0),0)</f>
        <v>0</v>
      </c>
      <c r="AL517">
        <f>VLOOKUP($AD517,emission!$A$1:$CV$577,MATCH($C$5,emission!$A$1:$CV$1,0),0)</f>
        <v>0</v>
      </c>
      <c r="AM517">
        <f>VLOOKUP($AD517,excitation!$A$1:$CV$577,MATCH(C$6,excitation!$A$1:$CV$1,0),0)</f>
        <v>0</v>
      </c>
      <c r="AN517">
        <f>VLOOKUP($AD517,emission!$A$1:$CV$577,MATCH($C$6,emission!$A$1:$CV$1,0),0)</f>
        <v>0</v>
      </c>
      <c r="AO517">
        <f>VLOOKUP($AD517,excitation!$A$1:$CV$577,MATCH(C$7,excitation!$A$1:$CV$1,0),0)</f>
        <v>0</v>
      </c>
      <c r="AP517">
        <f>VLOOKUP($AD517,emission!$A$1:$CV$577,MATCH($C$7,emission!$A$1:$CV$1,0),0)</f>
        <v>0</v>
      </c>
      <c r="AQ517">
        <f>VLOOKUP($AD517,excitation!$A$1:$CV$577,MATCH(C$8,excitation!$A$1:$CV$1,0),0)</f>
        <v>0</v>
      </c>
      <c r="AR517">
        <f>VLOOKUP($AD517,emission!$A$1:$CV$577,MATCH($C$8,emission!$A$1:$CV$1,0),0)</f>
        <v>0</v>
      </c>
      <c r="AS517" t="e">
        <f>VLOOKUP($AD517,excitation!$A$1:$CV$577,MATCH(C$9,excitation!$A$1:$CV$1,0),0)</f>
        <v>#N/A</v>
      </c>
      <c r="AT517" t="e">
        <f>VLOOKUP($AD517,emission!$A$1:$CV$577,MATCH($C$9,emission!$A$1:$CV$1,0),0)</f>
        <v>#N/A</v>
      </c>
      <c r="AU517">
        <f>VLOOKUP($AD517,excitation!$A$1:$CV$577,MATCH(C$10,excitation!$A$1:$CV$1,0),0)</f>
        <v>0</v>
      </c>
      <c r="AV517">
        <f>VLOOKUP($AD517,emission!$A$1:$CV$577,MATCH($C$10,emission!$A$1:$CV$1,0),0)</f>
        <v>0</v>
      </c>
      <c r="AW517" t="e">
        <f>VLOOKUP($AD517,excitation!$A$1:$CV$577,MATCH(C$11,excitation!$A$1:$CV$1,0),0)</f>
        <v>#N/A</v>
      </c>
      <c r="AX517" t="e">
        <f>VLOOKUP($AD517,emission!$A$1:$CV$577,MATCH($C$11,emission!$A$1:$CV$1,0),0)</f>
        <v>#N/A</v>
      </c>
    </row>
    <row r="518" spans="7:50" x14ac:dyDescent="0.25">
      <c r="G518">
        <v>816</v>
      </c>
      <c r="H518" t="b">
        <f t="shared" si="171"/>
        <v>0</v>
      </c>
      <c r="I518" t="b">
        <f t="shared" si="161"/>
        <v>0</v>
      </c>
      <c r="J518">
        <f t="shared" si="172"/>
        <v>0</v>
      </c>
      <c r="K518">
        <f t="shared" si="162"/>
        <v>0</v>
      </c>
      <c r="L518" t="b">
        <f t="shared" si="173"/>
        <v>0</v>
      </c>
      <c r="M518" t="b">
        <f t="shared" si="163"/>
        <v>0</v>
      </c>
      <c r="N518">
        <f t="shared" si="174"/>
        <v>0</v>
      </c>
      <c r="O518">
        <f t="shared" si="164"/>
        <v>0</v>
      </c>
      <c r="P518">
        <f t="shared" si="175"/>
        <v>0</v>
      </c>
      <c r="Q518">
        <f t="shared" si="165"/>
        <v>0</v>
      </c>
      <c r="R518">
        <f t="shared" si="176"/>
        <v>0</v>
      </c>
      <c r="S518">
        <f t="shared" si="166"/>
        <v>0</v>
      </c>
      <c r="T518">
        <f t="shared" si="177"/>
        <v>0</v>
      </c>
      <c r="U518">
        <f t="shared" si="167"/>
        <v>0</v>
      </c>
      <c r="V518" t="b">
        <f t="shared" si="178"/>
        <v>0</v>
      </c>
      <c r="W518" t="b">
        <f t="shared" si="168"/>
        <v>0</v>
      </c>
      <c r="X518">
        <f t="shared" si="179"/>
        <v>0</v>
      </c>
      <c r="Y518">
        <f t="shared" si="169"/>
        <v>0</v>
      </c>
      <c r="Z518" t="b">
        <f t="shared" si="180"/>
        <v>0</v>
      </c>
      <c r="AA518" t="b">
        <f t="shared" si="170"/>
        <v>0</v>
      </c>
      <c r="AB518">
        <v>0</v>
      </c>
      <c r="AD518" s="1">
        <v>816</v>
      </c>
      <c r="AE518" t="e">
        <f>VLOOKUP($AD518,excitation!$A$1:$CV$577,MATCH(C$2,excitation!$A$1:$CV$1,0),0)</f>
        <v>#N/A</v>
      </c>
      <c r="AF518" t="e">
        <f>VLOOKUP($AD518,emission!$A$1:$CV$577,MATCH($C$2,emission!$A$1:$CV$1,0),0)</f>
        <v>#N/A</v>
      </c>
      <c r="AG518">
        <f>VLOOKUP($AD518,excitation!$A$1:$CV$577,MATCH(C$3,excitation!$A$1:$CV$1,0),0)</f>
        <v>0</v>
      </c>
      <c r="AH518">
        <f>VLOOKUP($AD518,emission!$A$1:$CV$577,MATCH($C$3,emission!$A$1:$CV$1,0),0)</f>
        <v>0</v>
      </c>
      <c r="AI518" t="e">
        <f>VLOOKUP($AD518,excitation!$A$1:$CV$577,MATCH(C$4,excitation!$A$1:$CV$1,0),0)</f>
        <v>#N/A</v>
      </c>
      <c r="AJ518" t="e">
        <f>VLOOKUP($AD518,emission!$A$1:$CV$577,MATCH($C$4,emission!$A$1:$CV$1,0),0)</f>
        <v>#N/A</v>
      </c>
      <c r="AK518">
        <f>VLOOKUP($AD518,excitation!$A$1:$CV$577,MATCH(C$5,excitation!$A$1:$CV$1,0),0)</f>
        <v>0</v>
      </c>
      <c r="AL518">
        <f>VLOOKUP($AD518,emission!$A$1:$CV$577,MATCH($C$5,emission!$A$1:$CV$1,0),0)</f>
        <v>0</v>
      </c>
      <c r="AM518">
        <f>VLOOKUP($AD518,excitation!$A$1:$CV$577,MATCH(C$6,excitation!$A$1:$CV$1,0),0)</f>
        <v>0</v>
      </c>
      <c r="AN518">
        <f>VLOOKUP($AD518,emission!$A$1:$CV$577,MATCH($C$6,emission!$A$1:$CV$1,0),0)</f>
        <v>0</v>
      </c>
      <c r="AO518">
        <f>VLOOKUP($AD518,excitation!$A$1:$CV$577,MATCH(C$7,excitation!$A$1:$CV$1,0),0)</f>
        <v>0</v>
      </c>
      <c r="AP518">
        <f>VLOOKUP($AD518,emission!$A$1:$CV$577,MATCH($C$7,emission!$A$1:$CV$1,0),0)</f>
        <v>0</v>
      </c>
      <c r="AQ518">
        <f>VLOOKUP($AD518,excitation!$A$1:$CV$577,MATCH(C$8,excitation!$A$1:$CV$1,0),0)</f>
        <v>0</v>
      </c>
      <c r="AR518">
        <f>VLOOKUP($AD518,emission!$A$1:$CV$577,MATCH($C$8,emission!$A$1:$CV$1,0),0)</f>
        <v>0</v>
      </c>
      <c r="AS518" t="e">
        <f>VLOOKUP($AD518,excitation!$A$1:$CV$577,MATCH(C$9,excitation!$A$1:$CV$1,0),0)</f>
        <v>#N/A</v>
      </c>
      <c r="AT518" t="e">
        <f>VLOOKUP($AD518,emission!$A$1:$CV$577,MATCH($C$9,emission!$A$1:$CV$1,0),0)</f>
        <v>#N/A</v>
      </c>
      <c r="AU518">
        <f>VLOOKUP($AD518,excitation!$A$1:$CV$577,MATCH(C$10,excitation!$A$1:$CV$1,0),0)</f>
        <v>0</v>
      </c>
      <c r="AV518">
        <f>VLOOKUP($AD518,emission!$A$1:$CV$577,MATCH($C$10,emission!$A$1:$CV$1,0),0)</f>
        <v>0</v>
      </c>
      <c r="AW518" t="e">
        <f>VLOOKUP($AD518,excitation!$A$1:$CV$577,MATCH(C$11,excitation!$A$1:$CV$1,0),0)</f>
        <v>#N/A</v>
      </c>
      <c r="AX518" t="e">
        <f>VLOOKUP($AD518,emission!$A$1:$CV$577,MATCH($C$11,emission!$A$1:$CV$1,0),0)</f>
        <v>#N/A</v>
      </c>
    </row>
    <row r="519" spans="7:50" x14ac:dyDescent="0.25">
      <c r="G519">
        <v>817</v>
      </c>
      <c r="H519" t="b">
        <f t="shared" si="171"/>
        <v>0</v>
      </c>
      <c r="I519" t="b">
        <f t="shared" si="161"/>
        <v>0</v>
      </c>
      <c r="J519">
        <f t="shared" si="172"/>
        <v>0</v>
      </c>
      <c r="K519">
        <f t="shared" si="162"/>
        <v>0</v>
      </c>
      <c r="L519" t="b">
        <f t="shared" si="173"/>
        <v>0</v>
      </c>
      <c r="M519" t="b">
        <f t="shared" si="163"/>
        <v>0</v>
      </c>
      <c r="N519">
        <f t="shared" si="174"/>
        <v>0</v>
      </c>
      <c r="O519">
        <f t="shared" si="164"/>
        <v>0</v>
      </c>
      <c r="P519">
        <f t="shared" si="175"/>
        <v>0</v>
      </c>
      <c r="Q519">
        <f t="shared" si="165"/>
        <v>0</v>
      </c>
      <c r="R519">
        <f t="shared" si="176"/>
        <v>0</v>
      </c>
      <c r="S519">
        <f t="shared" si="166"/>
        <v>0</v>
      </c>
      <c r="T519">
        <f t="shared" si="177"/>
        <v>0</v>
      </c>
      <c r="U519">
        <f t="shared" si="167"/>
        <v>0</v>
      </c>
      <c r="V519" t="b">
        <f t="shared" si="178"/>
        <v>0</v>
      </c>
      <c r="W519" t="b">
        <f t="shared" si="168"/>
        <v>0</v>
      </c>
      <c r="X519">
        <f t="shared" si="179"/>
        <v>0</v>
      </c>
      <c r="Y519">
        <f t="shared" si="169"/>
        <v>0</v>
      </c>
      <c r="Z519" t="b">
        <f t="shared" si="180"/>
        <v>0</v>
      </c>
      <c r="AA519" t="b">
        <f t="shared" si="170"/>
        <v>0</v>
      </c>
      <c r="AB519">
        <v>0</v>
      </c>
      <c r="AD519" s="1">
        <v>817</v>
      </c>
      <c r="AE519" t="e">
        <f>VLOOKUP($AD519,excitation!$A$1:$CV$577,MATCH(C$2,excitation!$A$1:$CV$1,0),0)</f>
        <v>#N/A</v>
      </c>
      <c r="AF519" t="e">
        <f>VLOOKUP($AD519,emission!$A$1:$CV$577,MATCH($C$2,emission!$A$1:$CV$1,0),0)</f>
        <v>#N/A</v>
      </c>
      <c r="AG519">
        <f>VLOOKUP($AD519,excitation!$A$1:$CV$577,MATCH(C$3,excitation!$A$1:$CV$1,0),0)</f>
        <v>0</v>
      </c>
      <c r="AH519">
        <f>VLOOKUP($AD519,emission!$A$1:$CV$577,MATCH($C$3,emission!$A$1:$CV$1,0),0)</f>
        <v>0</v>
      </c>
      <c r="AI519" t="e">
        <f>VLOOKUP($AD519,excitation!$A$1:$CV$577,MATCH(C$4,excitation!$A$1:$CV$1,0),0)</f>
        <v>#N/A</v>
      </c>
      <c r="AJ519" t="e">
        <f>VLOOKUP($AD519,emission!$A$1:$CV$577,MATCH($C$4,emission!$A$1:$CV$1,0),0)</f>
        <v>#N/A</v>
      </c>
      <c r="AK519">
        <f>VLOOKUP($AD519,excitation!$A$1:$CV$577,MATCH(C$5,excitation!$A$1:$CV$1,0),0)</f>
        <v>0</v>
      </c>
      <c r="AL519">
        <f>VLOOKUP($AD519,emission!$A$1:$CV$577,MATCH($C$5,emission!$A$1:$CV$1,0),0)</f>
        <v>0</v>
      </c>
      <c r="AM519">
        <f>VLOOKUP($AD519,excitation!$A$1:$CV$577,MATCH(C$6,excitation!$A$1:$CV$1,0),0)</f>
        <v>0</v>
      </c>
      <c r="AN519">
        <f>VLOOKUP($AD519,emission!$A$1:$CV$577,MATCH($C$6,emission!$A$1:$CV$1,0),0)</f>
        <v>0</v>
      </c>
      <c r="AO519">
        <f>VLOOKUP($AD519,excitation!$A$1:$CV$577,MATCH(C$7,excitation!$A$1:$CV$1,0),0)</f>
        <v>0</v>
      </c>
      <c r="AP519">
        <f>VLOOKUP($AD519,emission!$A$1:$CV$577,MATCH($C$7,emission!$A$1:$CV$1,0),0)</f>
        <v>0</v>
      </c>
      <c r="AQ519">
        <f>VLOOKUP($AD519,excitation!$A$1:$CV$577,MATCH(C$8,excitation!$A$1:$CV$1,0),0)</f>
        <v>0</v>
      </c>
      <c r="AR519">
        <f>VLOOKUP($AD519,emission!$A$1:$CV$577,MATCH($C$8,emission!$A$1:$CV$1,0),0)</f>
        <v>0</v>
      </c>
      <c r="AS519" t="e">
        <f>VLOOKUP($AD519,excitation!$A$1:$CV$577,MATCH(C$9,excitation!$A$1:$CV$1,0),0)</f>
        <v>#N/A</v>
      </c>
      <c r="AT519" t="e">
        <f>VLOOKUP($AD519,emission!$A$1:$CV$577,MATCH($C$9,emission!$A$1:$CV$1,0),0)</f>
        <v>#N/A</v>
      </c>
      <c r="AU519">
        <f>VLOOKUP($AD519,excitation!$A$1:$CV$577,MATCH(C$10,excitation!$A$1:$CV$1,0),0)</f>
        <v>0</v>
      </c>
      <c r="AV519">
        <f>VLOOKUP($AD519,emission!$A$1:$CV$577,MATCH($C$10,emission!$A$1:$CV$1,0),0)</f>
        <v>0</v>
      </c>
      <c r="AW519" t="e">
        <f>VLOOKUP($AD519,excitation!$A$1:$CV$577,MATCH(C$11,excitation!$A$1:$CV$1,0),0)</f>
        <v>#N/A</v>
      </c>
      <c r="AX519" t="e">
        <f>VLOOKUP($AD519,emission!$A$1:$CV$577,MATCH($C$11,emission!$A$1:$CV$1,0),0)</f>
        <v>#N/A</v>
      </c>
    </row>
    <row r="520" spans="7:50" x14ac:dyDescent="0.25">
      <c r="G520">
        <v>818</v>
      </c>
      <c r="H520" t="b">
        <f t="shared" si="171"/>
        <v>0</v>
      </c>
      <c r="I520" t="b">
        <f t="shared" si="161"/>
        <v>0</v>
      </c>
      <c r="J520">
        <f t="shared" si="172"/>
        <v>0</v>
      </c>
      <c r="K520">
        <f t="shared" si="162"/>
        <v>0</v>
      </c>
      <c r="L520" t="b">
        <f t="shared" si="173"/>
        <v>0</v>
      </c>
      <c r="M520" t="b">
        <f t="shared" si="163"/>
        <v>0</v>
      </c>
      <c r="N520">
        <f t="shared" si="174"/>
        <v>0</v>
      </c>
      <c r="O520">
        <f t="shared" si="164"/>
        <v>0</v>
      </c>
      <c r="P520">
        <f t="shared" si="175"/>
        <v>0</v>
      </c>
      <c r="Q520">
        <f t="shared" si="165"/>
        <v>0</v>
      </c>
      <c r="R520">
        <f t="shared" si="176"/>
        <v>0</v>
      </c>
      <c r="S520">
        <f t="shared" si="166"/>
        <v>0</v>
      </c>
      <c r="T520">
        <f t="shared" si="177"/>
        <v>0</v>
      </c>
      <c r="U520">
        <f t="shared" si="167"/>
        <v>0</v>
      </c>
      <c r="V520" t="b">
        <f t="shared" si="178"/>
        <v>0</v>
      </c>
      <c r="W520" t="b">
        <f t="shared" si="168"/>
        <v>0</v>
      </c>
      <c r="X520">
        <f t="shared" si="179"/>
        <v>0</v>
      </c>
      <c r="Y520">
        <f t="shared" si="169"/>
        <v>0</v>
      </c>
      <c r="Z520" t="b">
        <f t="shared" si="180"/>
        <v>0</v>
      </c>
      <c r="AA520" t="b">
        <f t="shared" si="170"/>
        <v>0</v>
      </c>
      <c r="AB520">
        <v>0</v>
      </c>
      <c r="AD520" s="1">
        <v>818</v>
      </c>
      <c r="AE520" t="e">
        <f>VLOOKUP($AD520,excitation!$A$1:$CV$577,MATCH(C$2,excitation!$A$1:$CV$1,0),0)</f>
        <v>#N/A</v>
      </c>
      <c r="AF520" t="e">
        <f>VLOOKUP($AD520,emission!$A$1:$CV$577,MATCH($C$2,emission!$A$1:$CV$1,0),0)</f>
        <v>#N/A</v>
      </c>
      <c r="AG520">
        <f>VLOOKUP($AD520,excitation!$A$1:$CV$577,MATCH(C$3,excitation!$A$1:$CV$1,0),0)</f>
        <v>0</v>
      </c>
      <c r="AH520">
        <f>VLOOKUP($AD520,emission!$A$1:$CV$577,MATCH($C$3,emission!$A$1:$CV$1,0),0)</f>
        <v>0</v>
      </c>
      <c r="AI520" t="e">
        <f>VLOOKUP($AD520,excitation!$A$1:$CV$577,MATCH(C$4,excitation!$A$1:$CV$1,0),0)</f>
        <v>#N/A</v>
      </c>
      <c r="AJ520" t="e">
        <f>VLOOKUP($AD520,emission!$A$1:$CV$577,MATCH($C$4,emission!$A$1:$CV$1,0),0)</f>
        <v>#N/A</v>
      </c>
      <c r="AK520">
        <f>VLOOKUP($AD520,excitation!$A$1:$CV$577,MATCH(C$5,excitation!$A$1:$CV$1,0),0)</f>
        <v>0</v>
      </c>
      <c r="AL520">
        <f>VLOOKUP($AD520,emission!$A$1:$CV$577,MATCH($C$5,emission!$A$1:$CV$1,0),0)</f>
        <v>0</v>
      </c>
      <c r="AM520">
        <f>VLOOKUP($AD520,excitation!$A$1:$CV$577,MATCH(C$6,excitation!$A$1:$CV$1,0),0)</f>
        <v>0</v>
      </c>
      <c r="AN520">
        <f>VLOOKUP($AD520,emission!$A$1:$CV$577,MATCH($C$6,emission!$A$1:$CV$1,0),0)</f>
        <v>0</v>
      </c>
      <c r="AO520">
        <f>VLOOKUP($AD520,excitation!$A$1:$CV$577,MATCH(C$7,excitation!$A$1:$CV$1,0),0)</f>
        <v>0</v>
      </c>
      <c r="AP520">
        <f>VLOOKUP($AD520,emission!$A$1:$CV$577,MATCH($C$7,emission!$A$1:$CV$1,0),0)</f>
        <v>0</v>
      </c>
      <c r="AQ520">
        <f>VLOOKUP($AD520,excitation!$A$1:$CV$577,MATCH(C$8,excitation!$A$1:$CV$1,0),0)</f>
        <v>0</v>
      </c>
      <c r="AR520">
        <f>VLOOKUP($AD520,emission!$A$1:$CV$577,MATCH($C$8,emission!$A$1:$CV$1,0),0)</f>
        <v>0</v>
      </c>
      <c r="AS520" t="e">
        <f>VLOOKUP($AD520,excitation!$A$1:$CV$577,MATCH(C$9,excitation!$A$1:$CV$1,0),0)</f>
        <v>#N/A</v>
      </c>
      <c r="AT520" t="e">
        <f>VLOOKUP($AD520,emission!$A$1:$CV$577,MATCH($C$9,emission!$A$1:$CV$1,0),0)</f>
        <v>#N/A</v>
      </c>
      <c r="AU520">
        <f>VLOOKUP($AD520,excitation!$A$1:$CV$577,MATCH(C$10,excitation!$A$1:$CV$1,0),0)</f>
        <v>0</v>
      </c>
      <c r="AV520">
        <f>VLOOKUP($AD520,emission!$A$1:$CV$577,MATCH($C$10,emission!$A$1:$CV$1,0),0)</f>
        <v>0</v>
      </c>
      <c r="AW520" t="e">
        <f>VLOOKUP($AD520,excitation!$A$1:$CV$577,MATCH(C$11,excitation!$A$1:$CV$1,0),0)</f>
        <v>#N/A</v>
      </c>
      <c r="AX520" t="e">
        <f>VLOOKUP($AD520,emission!$A$1:$CV$577,MATCH($C$11,emission!$A$1:$CV$1,0),0)</f>
        <v>#N/A</v>
      </c>
    </row>
    <row r="521" spans="7:50" x14ac:dyDescent="0.25">
      <c r="G521">
        <v>819</v>
      </c>
      <c r="H521" t="b">
        <f t="shared" si="171"/>
        <v>0</v>
      </c>
      <c r="I521" t="b">
        <f t="shared" si="161"/>
        <v>0</v>
      </c>
      <c r="J521">
        <f t="shared" si="172"/>
        <v>0</v>
      </c>
      <c r="K521">
        <f t="shared" si="162"/>
        <v>0</v>
      </c>
      <c r="L521" t="b">
        <f t="shared" si="173"/>
        <v>0</v>
      </c>
      <c r="M521" t="b">
        <f t="shared" si="163"/>
        <v>0</v>
      </c>
      <c r="N521">
        <f t="shared" si="174"/>
        <v>0</v>
      </c>
      <c r="O521">
        <f t="shared" si="164"/>
        <v>0</v>
      </c>
      <c r="P521">
        <f t="shared" si="175"/>
        <v>0</v>
      </c>
      <c r="Q521">
        <f t="shared" si="165"/>
        <v>0</v>
      </c>
      <c r="R521">
        <f t="shared" si="176"/>
        <v>0</v>
      </c>
      <c r="S521">
        <f t="shared" si="166"/>
        <v>0</v>
      </c>
      <c r="T521">
        <f t="shared" si="177"/>
        <v>0</v>
      </c>
      <c r="U521">
        <f t="shared" si="167"/>
        <v>0</v>
      </c>
      <c r="V521" t="b">
        <f t="shared" si="178"/>
        <v>0</v>
      </c>
      <c r="W521" t="b">
        <f t="shared" si="168"/>
        <v>0</v>
      </c>
      <c r="X521">
        <f t="shared" si="179"/>
        <v>0</v>
      </c>
      <c r="Y521">
        <f t="shared" si="169"/>
        <v>0</v>
      </c>
      <c r="Z521" t="b">
        <f t="shared" si="180"/>
        <v>0</v>
      </c>
      <c r="AA521" t="b">
        <f t="shared" si="170"/>
        <v>0</v>
      </c>
      <c r="AB521">
        <v>0</v>
      </c>
      <c r="AD521" s="1">
        <v>819</v>
      </c>
      <c r="AE521" t="e">
        <f>VLOOKUP($AD521,excitation!$A$1:$CV$577,MATCH(C$2,excitation!$A$1:$CV$1,0),0)</f>
        <v>#N/A</v>
      </c>
      <c r="AF521" t="e">
        <f>VLOOKUP($AD521,emission!$A$1:$CV$577,MATCH($C$2,emission!$A$1:$CV$1,0),0)</f>
        <v>#N/A</v>
      </c>
      <c r="AG521">
        <f>VLOOKUP($AD521,excitation!$A$1:$CV$577,MATCH(C$3,excitation!$A$1:$CV$1,0),0)</f>
        <v>0</v>
      </c>
      <c r="AH521">
        <f>VLOOKUP($AD521,emission!$A$1:$CV$577,MATCH($C$3,emission!$A$1:$CV$1,0),0)</f>
        <v>0</v>
      </c>
      <c r="AI521" t="e">
        <f>VLOOKUP($AD521,excitation!$A$1:$CV$577,MATCH(C$4,excitation!$A$1:$CV$1,0),0)</f>
        <v>#N/A</v>
      </c>
      <c r="AJ521" t="e">
        <f>VLOOKUP($AD521,emission!$A$1:$CV$577,MATCH($C$4,emission!$A$1:$CV$1,0),0)</f>
        <v>#N/A</v>
      </c>
      <c r="AK521">
        <f>VLOOKUP($AD521,excitation!$A$1:$CV$577,MATCH(C$5,excitation!$A$1:$CV$1,0),0)</f>
        <v>0</v>
      </c>
      <c r="AL521">
        <f>VLOOKUP($AD521,emission!$A$1:$CV$577,MATCH($C$5,emission!$A$1:$CV$1,0),0)</f>
        <v>0</v>
      </c>
      <c r="AM521">
        <f>VLOOKUP($AD521,excitation!$A$1:$CV$577,MATCH(C$6,excitation!$A$1:$CV$1,0),0)</f>
        <v>0</v>
      </c>
      <c r="AN521">
        <f>VLOOKUP($AD521,emission!$A$1:$CV$577,MATCH($C$6,emission!$A$1:$CV$1,0),0)</f>
        <v>0</v>
      </c>
      <c r="AO521">
        <f>VLOOKUP($AD521,excitation!$A$1:$CV$577,MATCH(C$7,excitation!$A$1:$CV$1,0),0)</f>
        <v>0</v>
      </c>
      <c r="AP521">
        <f>VLOOKUP($AD521,emission!$A$1:$CV$577,MATCH($C$7,emission!$A$1:$CV$1,0),0)</f>
        <v>0</v>
      </c>
      <c r="AQ521">
        <f>VLOOKUP($AD521,excitation!$A$1:$CV$577,MATCH(C$8,excitation!$A$1:$CV$1,0),0)</f>
        <v>0</v>
      </c>
      <c r="AR521">
        <f>VLOOKUP($AD521,emission!$A$1:$CV$577,MATCH($C$8,emission!$A$1:$CV$1,0),0)</f>
        <v>0</v>
      </c>
      <c r="AS521" t="e">
        <f>VLOOKUP($AD521,excitation!$A$1:$CV$577,MATCH(C$9,excitation!$A$1:$CV$1,0),0)</f>
        <v>#N/A</v>
      </c>
      <c r="AT521" t="e">
        <f>VLOOKUP($AD521,emission!$A$1:$CV$577,MATCH($C$9,emission!$A$1:$CV$1,0),0)</f>
        <v>#N/A</v>
      </c>
      <c r="AU521">
        <f>VLOOKUP($AD521,excitation!$A$1:$CV$577,MATCH(C$10,excitation!$A$1:$CV$1,0),0)</f>
        <v>0</v>
      </c>
      <c r="AV521">
        <f>VLOOKUP($AD521,emission!$A$1:$CV$577,MATCH($C$10,emission!$A$1:$CV$1,0),0)</f>
        <v>0</v>
      </c>
      <c r="AW521" t="e">
        <f>VLOOKUP($AD521,excitation!$A$1:$CV$577,MATCH(C$11,excitation!$A$1:$CV$1,0),0)</f>
        <v>#N/A</v>
      </c>
      <c r="AX521" t="e">
        <f>VLOOKUP($AD521,emission!$A$1:$CV$577,MATCH($C$11,emission!$A$1:$CV$1,0),0)</f>
        <v>#N/A</v>
      </c>
    </row>
    <row r="522" spans="7:50" x14ac:dyDescent="0.25">
      <c r="G522">
        <v>820</v>
      </c>
      <c r="H522" t="b">
        <f t="shared" si="171"/>
        <v>0</v>
      </c>
      <c r="I522" t="b">
        <f t="shared" si="161"/>
        <v>0</v>
      </c>
      <c r="J522">
        <f t="shared" si="172"/>
        <v>0</v>
      </c>
      <c r="K522">
        <f t="shared" si="162"/>
        <v>0</v>
      </c>
      <c r="L522" t="b">
        <f t="shared" si="173"/>
        <v>0</v>
      </c>
      <c r="M522" t="b">
        <f t="shared" si="163"/>
        <v>0</v>
      </c>
      <c r="N522">
        <f t="shared" si="174"/>
        <v>0</v>
      </c>
      <c r="O522">
        <f t="shared" si="164"/>
        <v>0</v>
      </c>
      <c r="P522">
        <f t="shared" si="175"/>
        <v>0</v>
      </c>
      <c r="Q522">
        <f t="shared" si="165"/>
        <v>0</v>
      </c>
      <c r="R522">
        <f t="shared" si="176"/>
        <v>0</v>
      </c>
      <c r="S522">
        <f t="shared" si="166"/>
        <v>0</v>
      </c>
      <c r="T522">
        <f t="shared" si="177"/>
        <v>0</v>
      </c>
      <c r="U522">
        <f t="shared" si="167"/>
        <v>0</v>
      </c>
      <c r="V522" t="b">
        <f t="shared" si="178"/>
        <v>0</v>
      </c>
      <c r="W522" t="b">
        <f t="shared" si="168"/>
        <v>0</v>
      </c>
      <c r="X522">
        <f t="shared" si="179"/>
        <v>0</v>
      </c>
      <c r="Y522">
        <f t="shared" si="169"/>
        <v>0</v>
      </c>
      <c r="Z522" t="b">
        <f t="shared" si="180"/>
        <v>0</v>
      </c>
      <c r="AA522" t="b">
        <f t="shared" si="170"/>
        <v>0</v>
      </c>
      <c r="AB522">
        <v>0</v>
      </c>
      <c r="AD522" s="1">
        <v>820</v>
      </c>
      <c r="AE522" t="e">
        <f>VLOOKUP($AD522,excitation!$A$1:$CV$577,MATCH(C$2,excitation!$A$1:$CV$1,0),0)</f>
        <v>#N/A</v>
      </c>
      <c r="AF522" t="e">
        <f>VLOOKUP($AD522,emission!$A$1:$CV$577,MATCH($C$2,emission!$A$1:$CV$1,0),0)</f>
        <v>#N/A</v>
      </c>
      <c r="AG522">
        <f>VLOOKUP($AD522,excitation!$A$1:$CV$577,MATCH(C$3,excitation!$A$1:$CV$1,0),0)</f>
        <v>0</v>
      </c>
      <c r="AH522">
        <f>VLOOKUP($AD522,emission!$A$1:$CV$577,MATCH($C$3,emission!$A$1:$CV$1,0),0)</f>
        <v>0</v>
      </c>
      <c r="AI522" t="e">
        <f>VLOOKUP($AD522,excitation!$A$1:$CV$577,MATCH(C$4,excitation!$A$1:$CV$1,0),0)</f>
        <v>#N/A</v>
      </c>
      <c r="AJ522" t="e">
        <f>VLOOKUP($AD522,emission!$A$1:$CV$577,MATCH($C$4,emission!$A$1:$CV$1,0),0)</f>
        <v>#N/A</v>
      </c>
      <c r="AK522">
        <f>VLOOKUP($AD522,excitation!$A$1:$CV$577,MATCH(C$5,excitation!$A$1:$CV$1,0),0)</f>
        <v>0</v>
      </c>
      <c r="AL522">
        <f>VLOOKUP($AD522,emission!$A$1:$CV$577,MATCH($C$5,emission!$A$1:$CV$1,0),0)</f>
        <v>0</v>
      </c>
      <c r="AM522">
        <f>VLOOKUP($AD522,excitation!$A$1:$CV$577,MATCH(C$6,excitation!$A$1:$CV$1,0),0)</f>
        <v>0</v>
      </c>
      <c r="AN522">
        <f>VLOOKUP($AD522,emission!$A$1:$CV$577,MATCH($C$6,emission!$A$1:$CV$1,0),0)</f>
        <v>0</v>
      </c>
      <c r="AO522">
        <f>VLOOKUP($AD522,excitation!$A$1:$CV$577,MATCH(C$7,excitation!$A$1:$CV$1,0),0)</f>
        <v>0</v>
      </c>
      <c r="AP522">
        <f>VLOOKUP($AD522,emission!$A$1:$CV$577,MATCH($C$7,emission!$A$1:$CV$1,0),0)</f>
        <v>0</v>
      </c>
      <c r="AQ522">
        <f>VLOOKUP($AD522,excitation!$A$1:$CV$577,MATCH(C$8,excitation!$A$1:$CV$1,0),0)</f>
        <v>0</v>
      </c>
      <c r="AR522">
        <f>VLOOKUP($AD522,emission!$A$1:$CV$577,MATCH($C$8,emission!$A$1:$CV$1,0),0)</f>
        <v>0</v>
      </c>
      <c r="AS522" t="e">
        <f>VLOOKUP($AD522,excitation!$A$1:$CV$577,MATCH(C$9,excitation!$A$1:$CV$1,0),0)</f>
        <v>#N/A</v>
      </c>
      <c r="AT522" t="e">
        <f>VLOOKUP($AD522,emission!$A$1:$CV$577,MATCH($C$9,emission!$A$1:$CV$1,0),0)</f>
        <v>#N/A</v>
      </c>
      <c r="AU522">
        <f>VLOOKUP($AD522,excitation!$A$1:$CV$577,MATCH(C$10,excitation!$A$1:$CV$1,0),0)</f>
        <v>0</v>
      </c>
      <c r="AV522">
        <f>VLOOKUP($AD522,emission!$A$1:$CV$577,MATCH($C$10,emission!$A$1:$CV$1,0),0)</f>
        <v>0</v>
      </c>
      <c r="AW522" t="e">
        <f>VLOOKUP($AD522,excitation!$A$1:$CV$577,MATCH(C$11,excitation!$A$1:$CV$1,0),0)</f>
        <v>#N/A</v>
      </c>
      <c r="AX522" t="e">
        <f>VLOOKUP($AD522,emission!$A$1:$CV$577,MATCH($C$11,emission!$A$1:$CV$1,0),0)</f>
        <v>#N/A</v>
      </c>
    </row>
    <row r="523" spans="7:50" x14ac:dyDescent="0.25">
      <c r="G523">
        <v>821</v>
      </c>
      <c r="H523" t="b">
        <f t="shared" si="171"/>
        <v>0</v>
      </c>
      <c r="I523" t="b">
        <f t="shared" si="161"/>
        <v>0</v>
      </c>
      <c r="J523">
        <f t="shared" si="172"/>
        <v>0</v>
      </c>
      <c r="K523">
        <f t="shared" si="162"/>
        <v>0</v>
      </c>
      <c r="L523" t="b">
        <f t="shared" si="173"/>
        <v>0</v>
      </c>
      <c r="M523" t="b">
        <f t="shared" si="163"/>
        <v>0</v>
      </c>
      <c r="N523">
        <f t="shared" si="174"/>
        <v>0</v>
      </c>
      <c r="O523">
        <f t="shared" si="164"/>
        <v>0</v>
      </c>
      <c r="P523">
        <f t="shared" si="175"/>
        <v>0</v>
      </c>
      <c r="Q523">
        <f t="shared" si="165"/>
        <v>0</v>
      </c>
      <c r="R523">
        <f t="shared" si="176"/>
        <v>0</v>
      </c>
      <c r="S523">
        <f t="shared" si="166"/>
        <v>0</v>
      </c>
      <c r="T523">
        <f t="shared" si="177"/>
        <v>0</v>
      </c>
      <c r="U523">
        <f t="shared" si="167"/>
        <v>0</v>
      </c>
      <c r="V523" t="b">
        <f t="shared" si="178"/>
        <v>0</v>
      </c>
      <c r="W523" t="b">
        <f t="shared" si="168"/>
        <v>0</v>
      </c>
      <c r="X523">
        <f t="shared" si="179"/>
        <v>0</v>
      </c>
      <c r="Y523">
        <f t="shared" si="169"/>
        <v>0</v>
      </c>
      <c r="Z523" t="b">
        <f t="shared" si="180"/>
        <v>0</v>
      </c>
      <c r="AA523" t="b">
        <f t="shared" si="170"/>
        <v>0</v>
      </c>
      <c r="AB523">
        <v>0</v>
      </c>
      <c r="AD523" s="1">
        <v>821</v>
      </c>
      <c r="AE523" t="e">
        <f>VLOOKUP($AD523,excitation!$A$1:$CV$577,MATCH(C$2,excitation!$A$1:$CV$1,0),0)</f>
        <v>#N/A</v>
      </c>
      <c r="AF523" t="e">
        <f>VLOOKUP($AD523,emission!$A$1:$CV$577,MATCH($C$2,emission!$A$1:$CV$1,0),0)</f>
        <v>#N/A</v>
      </c>
      <c r="AG523">
        <f>VLOOKUP($AD523,excitation!$A$1:$CV$577,MATCH(C$3,excitation!$A$1:$CV$1,0),0)</f>
        <v>0</v>
      </c>
      <c r="AH523">
        <f>VLOOKUP($AD523,emission!$A$1:$CV$577,MATCH($C$3,emission!$A$1:$CV$1,0),0)</f>
        <v>0</v>
      </c>
      <c r="AI523" t="e">
        <f>VLOOKUP($AD523,excitation!$A$1:$CV$577,MATCH(C$4,excitation!$A$1:$CV$1,0),0)</f>
        <v>#N/A</v>
      </c>
      <c r="AJ523" t="e">
        <f>VLOOKUP($AD523,emission!$A$1:$CV$577,MATCH($C$4,emission!$A$1:$CV$1,0),0)</f>
        <v>#N/A</v>
      </c>
      <c r="AK523">
        <f>VLOOKUP($AD523,excitation!$A$1:$CV$577,MATCH(C$5,excitation!$A$1:$CV$1,0),0)</f>
        <v>0</v>
      </c>
      <c r="AL523">
        <f>VLOOKUP($AD523,emission!$A$1:$CV$577,MATCH($C$5,emission!$A$1:$CV$1,0),0)</f>
        <v>0</v>
      </c>
      <c r="AM523">
        <f>VLOOKUP($AD523,excitation!$A$1:$CV$577,MATCH(C$6,excitation!$A$1:$CV$1,0),0)</f>
        <v>0</v>
      </c>
      <c r="AN523">
        <f>VLOOKUP($AD523,emission!$A$1:$CV$577,MATCH($C$6,emission!$A$1:$CV$1,0),0)</f>
        <v>0</v>
      </c>
      <c r="AO523">
        <f>VLOOKUP($AD523,excitation!$A$1:$CV$577,MATCH(C$7,excitation!$A$1:$CV$1,0),0)</f>
        <v>0</v>
      </c>
      <c r="AP523">
        <f>VLOOKUP($AD523,emission!$A$1:$CV$577,MATCH($C$7,emission!$A$1:$CV$1,0),0)</f>
        <v>0</v>
      </c>
      <c r="AQ523">
        <f>VLOOKUP($AD523,excitation!$A$1:$CV$577,MATCH(C$8,excitation!$A$1:$CV$1,0),0)</f>
        <v>0</v>
      </c>
      <c r="AR523">
        <f>VLOOKUP($AD523,emission!$A$1:$CV$577,MATCH($C$8,emission!$A$1:$CV$1,0),0)</f>
        <v>0</v>
      </c>
      <c r="AS523" t="e">
        <f>VLOOKUP($AD523,excitation!$A$1:$CV$577,MATCH(C$9,excitation!$A$1:$CV$1,0),0)</f>
        <v>#N/A</v>
      </c>
      <c r="AT523" t="e">
        <f>VLOOKUP($AD523,emission!$A$1:$CV$577,MATCH($C$9,emission!$A$1:$CV$1,0),0)</f>
        <v>#N/A</v>
      </c>
      <c r="AU523">
        <f>VLOOKUP($AD523,excitation!$A$1:$CV$577,MATCH(C$10,excitation!$A$1:$CV$1,0),0)</f>
        <v>0</v>
      </c>
      <c r="AV523">
        <f>VLOOKUP($AD523,emission!$A$1:$CV$577,MATCH($C$10,emission!$A$1:$CV$1,0),0)</f>
        <v>0</v>
      </c>
      <c r="AW523" t="e">
        <f>VLOOKUP($AD523,excitation!$A$1:$CV$577,MATCH(C$11,excitation!$A$1:$CV$1,0),0)</f>
        <v>#N/A</v>
      </c>
      <c r="AX523" t="e">
        <f>VLOOKUP($AD523,emission!$A$1:$CV$577,MATCH($C$11,emission!$A$1:$CV$1,0),0)</f>
        <v>#N/A</v>
      </c>
    </row>
    <row r="524" spans="7:50" x14ac:dyDescent="0.25">
      <c r="G524">
        <v>822</v>
      </c>
      <c r="H524" t="b">
        <f t="shared" si="171"/>
        <v>0</v>
      </c>
      <c r="I524" t="b">
        <f t="shared" si="161"/>
        <v>0</v>
      </c>
      <c r="J524">
        <f t="shared" si="172"/>
        <v>0</v>
      </c>
      <c r="K524">
        <f t="shared" si="162"/>
        <v>0</v>
      </c>
      <c r="L524" t="b">
        <f t="shared" si="173"/>
        <v>0</v>
      </c>
      <c r="M524" t="b">
        <f t="shared" si="163"/>
        <v>0</v>
      </c>
      <c r="N524">
        <f t="shared" si="174"/>
        <v>0</v>
      </c>
      <c r="O524">
        <f t="shared" si="164"/>
        <v>0</v>
      </c>
      <c r="P524">
        <f t="shared" si="175"/>
        <v>0</v>
      </c>
      <c r="Q524">
        <f t="shared" si="165"/>
        <v>0</v>
      </c>
      <c r="R524">
        <f t="shared" si="176"/>
        <v>0</v>
      </c>
      <c r="S524">
        <f t="shared" si="166"/>
        <v>0</v>
      </c>
      <c r="T524">
        <f t="shared" si="177"/>
        <v>0</v>
      </c>
      <c r="U524">
        <f t="shared" si="167"/>
        <v>0</v>
      </c>
      <c r="V524" t="b">
        <f t="shared" si="178"/>
        <v>0</v>
      </c>
      <c r="W524" t="b">
        <f t="shared" si="168"/>
        <v>0</v>
      </c>
      <c r="X524">
        <f t="shared" si="179"/>
        <v>0</v>
      </c>
      <c r="Y524">
        <f t="shared" si="169"/>
        <v>0</v>
      </c>
      <c r="Z524" t="b">
        <f t="shared" si="180"/>
        <v>0</v>
      </c>
      <c r="AA524" t="b">
        <f t="shared" si="170"/>
        <v>0</v>
      </c>
      <c r="AB524">
        <v>0</v>
      </c>
      <c r="AD524" s="1">
        <v>822</v>
      </c>
      <c r="AE524" t="e">
        <f>VLOOKUP($AD524,excitation!$A$1:$CV$577,MATCH(C$2,excitation!$A$1:$CV$1,0),0)</f>
        <v>#N/A</v>
      </c>
      <c r="AF524" t="e">
        <f>VLOOKUP($AD524,emission!$A$1:$CV$577,MATCH($C$2,emission!$A$1:$CV$1,0),0)</f>
        <v>#N/A</v>
      </c>
      <c r="AG524">
        <f>VLOOKUP($AD524,excitation!$A$1:$CV$577,MATCH(C$3,excitation!$A$1:$CV$1,0),0)</f>
        <v>0</v>
      </c>
      <c r="AH524">
        <f>VLOOKUP($AD524,emission!$A$1:$CV$577,MATCH($C$3,emission!$A$1:$CV$1,0),0)</f>
        <v>0</v>
      </c>
      <c r="AI524" t="e">
        <f>VLOOKUP($AD524,excitation!$A$1:$CV$577,MATCH(C$4,excitation!$A$1:$CV$1,0),0)</f>
        <v>#N/A</v>
      </c>
      <c r="AJ524" t="e">
        <f>VLOOKUP($AD524,emission!$A$1:$CV$577,MATCH($C$4,emission!$A$1:$CV$1,0),0)</f>
        <v>#N/A</v>
      </c>
      <c r="AK524">
        <f>VLOOKUP($AD524,excitation!$A$1:$CV$577,MATCH(C$5,excitation!$A$1:$CV$1,0),0)</f>
        <v>0</v>
      </c>
      <c r="AL524">
        <f>VLOOKUP($AD524,emission!$A$1:$CV$577,MATCH($C$5,emission!$A$1:$CV$1,0),0)</f>
        <v>0</v>
      </c>
      <c r="AM524">
        <f>VLOOKUP($AD524,excitation!$A$1:$CV$577,MATCH(C$6,excitation!$A$1:$CV$1,0),0)</f>
        <v>0</v>
      </c>
      <c r="AN524">
        <f>VLOOKUP($AD524,emission!$A$1:$CV$577,MATCH($C$6,emission!$A$1:$CV$1,0),0)</f>
        <v>0</v>
      </c>
      <c r="AO524">
        <f>VLOOKUP($AD524,excitation!$A$1:$CV$577,MATCH(C$7,excitation!$A$1:$CV$1,0),0)</f>
        <v>0</v>
      </c>
      <c r="AP524">
        <f>VLOOKUP($AD524,emission!$A$1:$CV$577,MATCH($C$7,emission!$A$1:$CV$1,0),0)</f>
        <v>0</v>
      </c>
      <c r="AQ524">
        <f>VLOOKUP($AD524,excitation!$A$1:$CV$577,MATCH(C$8,excitation!$A$1:$CV$1,0),0)</f>
        <v>0</v>
      </c>
      <c r="AR524">
        <f>VLOOKUP($AD524,emission!$A$1:$CV$577,MATCH($C$8,emission!$A$1:$CV$1,0),0)</f>
        <v>0</v>
      </c>
      <c r="AS524" t="e">
        <f>VLOOKUP($AD524,excitation!$A$1:$CV$577,MATCH(C$9,excitation!$A$1:$CV$1,0),0)</f>
        <v>#N/A</v>
      </c>
      <c r="AT524" t="e">
        <f>VLOOKUP($AD524,emission!$A$1:$CV$577,MATCH($C$9,emission!$A$1:$CV$1,0),0)</f>
        <v>#N/A</v>
      </c>
      <c r="AU524">
        <f>VLOOKUP($AD524,excitation!$A$1:$CV$577,MATCH(C$10,excitation!$A$1:$CV$1,0),0)</f>
        <v>0</v>
      </c>
      <c r="AV524">
        <f>VLOOKUP($AD524,emission!$A$1:$CV$577,MATCH($C$10,emission!$A$1:$CV$1,0),0)</f>
        <v>0</v>
      </c>
      <c r="AW524" t="e">
        <f>VLOOKUP($AD524,excitation!$A$1:$CV$577,MATCH(C$11,excitation!$A$1:$CV$1,0),0)</f>
        <v>#N/A</v>
      </c>
      <c r="AX524" t="e">
        <f>VLOOKUP($AD524,emission!$A$1:$CV$577,MATCH($C$11,emission!$A$1:$CV$1,0),0)</f>
        <v>#N/A</v>
      </c>
    </row>
    <row r="525" spans="7:50" x14ac:dyDescent="0.25">
      <c r="G525">
        <v>823</v>
      </c>
      <c r="H525" t="b">
        <f t="shared" si="171"/>
        <v>0</v>
      </c>
      <c r="I525" t="b">
        <f t="shared" si="161"/>
        <v>0</v>
      </c>
      <c r="J525">
        <f t="shared" si="172"/>
        <v>0</v>
      </c>
      <c r="K525">
        <f t="shared" si="162"/>
        <v>0</v>
      </c>
      <c r="L525" t="b">
        <f t="shared" si="173"/>
        <v>0</v>
      </c>
      <c r="M525" t="b">
        <f t="shared" si="163"/>
        <v>0</v>
      </c>
      <c r="N525">
        <f t="shared" si="174"/>
        <v>0</v>
      </c>
      <c r="O525">
        <f t="shared" si="164"/>
        <v>0</v>
      </c>
      <c r="P525">
        <f t="shared" si="175"/>
        <v>0</v>
      </c>
      <c r="Q525">
        <f t="shared" si="165"/>
        <v>0</v>
      </c>
      <c r="R525">
        <f t="shared" si="176"/>
        <v>0</v>
      </c>
      <c r="S525">
        <f t="shared" si="166"/>
        <v>0</v>
      </c>
      <c r="T525">
        <f t="shared" si="177"/>
        <v>0</v>
      </c>
      <c r="U525">
        <f t="shared" si="167"/>
        <v>0</v>
      </c>
      <c r="V525" t="b">
        <f t="shared" si="178"/>
        <v>0</v>
      </c>
      <c r="W525" t="b">
        <f t="shared" si="168"/>
        <v>0</v>
      </c>
      <c r="X525">
        <f t="shared" si="179"/>
        <v>0</v>
      </c>
      <c r="Y525">
        <f t="shared" si="169"/>
        <v>0</v>
      </c>
      <c r="Z525" t="b">
        <f t="shared" si="180"/>
        <v>0</v>
      </c>
      <c r="AA525" t="b">
        <f t="shared" si="170"/>
        <v>0</v>
      </c>
      <c r="AB525">
        <v>0</v>
      </c>
      <c r="AD525" s="1">
        <v>823</v>
      </c>
      <c r="AE525" t="e">
        <f>VLOOKUP($AD525,excitation!$A$1:$CV$577,MATCH(C$2,excitation!$A$1:$CV$1,0),0)</f>
        <v>#N/A</v>
      </c>
      <c r="AF525" t="e">
        <f>VLOOKUP($AD525,emission!$A$1:$CV$577,MATCH($C$2,emission!$A$1:$CV$1,0),0)</f>
        <v>#N/A</v>
      </c>
      <c r="AG525">
        <f>VLOOKUP($AD525,excitation!$A$1:$CV$577,MATCH(C$3,excitation!$A$1:$CV$1,0),0)</f>
        <v>0</v>
      </c>
      <c r="AH525">
        <f>VLOOKUP($AD525,emission!$A$1:$CV$577,MATCH($C$3,emission!$A$1:$CV$1,0),0)</f>
        <v>0</v>
      </c>
      <c r="AI525" t="e">
        <f>VLOOKUP($AD525,excitation!$A$1:$CV$577,MATCH(C$4,excitation!$A$1:$CV$1,0),0)</f>
        <v>#N/A</v>
      </c>
      <c r="AJ525" t="e">
        <f>VLOOKUP($AD525,emission!$A$1:$CV$577,MATCH($C$4,emission!$A$1:$CV$1,0),0)</f>
        <v>#N/A</v>
      </c>
      <c r="AK525">
        <f>VLOOKUP($AD525,excitation!$A$1:$CV$577,MATCH(C$5,excitation!$A$1:$CV$1,0),0)</f>
        <v>0</v>
      </c>
      <c r="AL525">
        <f>VLOOKUP($AD525,emission!$A$1:$CV$577,MATCH($C$5,emission!$A$1:$CV$1,0),0)</f>
        <v>0</v>
      </c>
      <c r="AM525">
        <f>VLOOKUP($AD525,excitation!$A$1:$CV$577,MATCH(C$6,excitation!$A$1:$CV$1,0),0)</f>
        <v>0</v>
      </c>
      <c r="AN525">
        <f>VLOOKUP($AD525,emission!$A$1:$CV$577,MATCH($C$6,emission!$A$1:$CV$1,0),0)</f>
        <v>0</v>
      </c>
      <c r="AO525">
        <f>VLOOKUP($AD525,excitation!$A$1:$CV$577,MATCH(C$7,excitation!$A$1:$CV$1,0),0)</f>
        <v>0</v>
      </c>
      <c r="AP525">
        <f>VLOOKUP($AD525,emission!$A$1:$CV$577,MATCH($C$7,emission!$A$1:$CV$1,0),0)</f>
        <v>0</v>
      </c>
      <c r="AQ525">
        <f>VLOOKUP($AD525,excitation!$A$1:$CV$577,MATCH(C$8,excitation!$A$1:$CV$1,0),0)</f>
        <v>0</v>
      </c>
      <c r="AR525">
        <f>VLOOKUP($AD525,emission!$A$1:$CV$577,MATCH($C$8,emission!$A$1:$CV$1,0),0)</f>
        <v>0</v>
      </c>
      <c r="AS525" t="e">
        <f>VLOOKUP($AD525,excitation!$A$1:$CV$577,MATCH(C$9,excitation!$A$1:$CV$1,0),0)</f>
        <v>#N/A</v>
      </c>
      <c r="AT525" t="e">
        <f>VLOOKUP($AD525,emission!$A$1:$CV$577,MATCH($C$9,emission!$A$1:$CV$1,0),0)</f>
        <v>#N/A</v>
      </c>
      <c r="AU525">
        <f>VLOOKUP($AD525,excitation!$A$1:$CV$577,MATCH(C$10,excitation!$A$1:$CV$1,0),0)</f>
        <v>0</v>
      </c>
      <c r="AV525">
        <f>VLOOKUP($AD525,emission!$A$1:$CV$577,MATCH($C$10,emission!$A$1:$CV$1,0),0)</f>
        <v>0</v>
      </c>
      <c r="AW525" t="e">
        <f>VLOOKUP($AD525,excitation!$A$1:$CV$577,MATCH(C$11,excitation!$A$1:$CV$1,0),0)</f>
        <v>#N/A</v>
      </c>
      <c r="AX525" t="e">
        <f>VLOOKUP($AD525,emission!$A$1:$CV$577,MATCH($C$11,emission!$A$1:$CV$1,0),0)</f>
        <v>#N/A</v>
      </c>
    </row>
    <row r="526" spans="7:50" x14ac:dyDescent="0.25">
      <c r="G526">
        <v>824</v>
      </c>
      <c r="H526" t="b">
        <f t="shared" si="171"/>
        <v>0</v>
      </c>
      <c r="I526" t="b">
        <f t="shared" si="161"/>
        <v>0</v>
      </c>
      <c r="J526">
        <f t="shared" si="172"/>
        <v>0</v>
      </c>
      <c r="K526">
        <f t="shared" si="162"/>
        <v>0</v>
      </c>
      <c r="L526" t="b">
        <f t="shared" si="173"/>
        <v>0</v>
      </c>
      <c r="M526" t="b">
        <f t="shared" si="163"/>
        <v>0</v>
      </c>
      <c r="N526">
        <f t="shared" si="174"/>
        <v>0</v>
      </c>
      <c r="O526">
        <f t="shared" si="164"/>
        <v>0</v>
      </c>
      <c r="P526">
        <f t="shared" si="175"/>
        <v>0</v>
      </c>
      <c r="Q526">
        <f t="shared" si="165"/>
        <v>0</v>
      </c>
      <c r="R526">
        <f t="shared" si="176"/>
        <v>0</v>
      </c>
      <c r="S526">
        <f t="shared" si="166"/>
        <v>0</v>
      </c>
      <c r="T526">
        <f t="shared" si="177"/>
        <v>0</v>
      </c>
      <c r="U526">
        <f t="shared" si="167"/>
        <v>0</v>
      </c>
      <c r="V526" t="b">
        <f t="shared" si="178"/>
        <v>0</v>
      </c>
      <c r="W526" t="b">
        <f t="shared" si="168"/>
        <v>0</v>
      </c>
      <c r="X526">
        <f t="shared" si="179"/>
        <v>0</v>
      </c>
      <c r="Y526">
        <f t="shared" si="169"/>
        <v>0</v>
      </c>
      <c r="Z526" t="b">
        <f t="shared" si="180"/>
        <v>0</v>
      </c>
      <c r="AA526" t="b">
        <f t="shared" si="170"/>
        <v>0</v>
      </c>
      <c r="AB526">
        <v>0</v>
      </c>
      <c r="AD526" s="1">
        <v>824</v>
      </c>
      <c r="AE526" t="e">
        <f>VLOOKUP($AD526,excitation!$A$1:$CV$577,MATCH(C$2,excitation!$A$1:$CV$1,0),0)</f>
        <v>#N/A</v>
      </c>
      <c r="AF526" t="e">
        <f>VLOOKUP($AD526,emission!$A$1:$CV$577,MATCH($C$2,emission!$A$1:$CV$1,0),0)</f>
        <v>#N/A</v>
      </c>
      <c r="AG526">
        <f>VLOOKUP($AD526,excitation!$A$1:$CV$577,MATCH(C$3,excitation!$A$1:$CV$1,0),0)</f>
        <v>0</v>
      </c>
      <c r="AH526">
        <f>VLOOKUP($AD526,emission!$A$1:$CV$577,MATCH($C$3,emission!$A$1:$CV$1,0),0)</f>
        <v>0</v>
      </c>
      <c r="AI526" t="e">
        <f>VLOOKUP($AD526,excitation!$A$1:$CV$577,MATCH(C$4,excitation!$A$1:$CV$1,0),0)</f>
        <v>#N/A</v>
      </c>
      <c r="AJ526" t="e">
        <f>VLOOKUP($AD526,emission!$A$1:$CV$577,MATCH($C$4,emission!$A$1:$CV$1,0),0)</f>
        <v>#N/A</v>
      </c>
      <c r="AK526">
        <f>VLOOKUP($AD526,excitation!$A$1:$CV$577,MATCH(C$5,excitation!$A$1:$CV$1,0),0)</f>
        <v>0</v>
      </c>
      <c r="AL526">
        <f>VLOOKUP($AD526,emission!$A$1:$CV$577,MATCH($C$5,emission!$A$1:$CV$1,0),0)</f>
        <v>0</v>
      </c>
      <c r="AM526">
        <f>VLOOKUP($AD526,excitation!$A$1:$CV$577,MATCH(C$6,excitation!$A$1:$CV$1,0),0)</f>
        <v>0</v>
      </c>
      <c r="AN526">
        <f>VLOOKUP($AD526,emission!$A$1:$CV$577,MATCH($C$6,emission!$A$1:$CV$1,0),0)</f>
        <v>0</v>
      </c>
      <c r="AO526">
        <f>VLOOKUP($AD526,excitation!$A$1:$CV$577,MATCH(C$7,excitation!$A$1:$CV$1,0),0)</f>
        <v>0</v>
      </c>
      <c r="AP526">
        <f>VLOOKUP($AD526,emission!$A$1:$CV$577,MATCH($C$7,emission!$A$1:$CV$1,0),0)</f>
        <v>0</v>
      </c>
      <c r="AQ526">
        <f>VLOOKUP($AD526,excitation!$A$1:$CV$577,MATCH(C$8,excitation!$A$1:$CV$1,0),0)</f>
        <v>0</v>
      </c>
      <c r="AR526">
        <f>VLOOKUP($AD526,emission!$A$1:$CV$577,MATCH($C$8,emission!$A$1:$CV$1,0),0)</f>
        <v>0</v>
      </c>
      <c r="AS526" t="e">
        <f>VLOOKUP($AD526,excitation!$A$1:$CV$577,MATCH(C$9,excitation!$A$1:$CV$1,0),0)</f>
        <v>#N/A</v>
      </c>
      <c r="AT526" t="e">
        <f>VLOOKUP($AD526,emission!$A$1:$CV$577,MATCH($C$9,emission!$A$1:$CV$1,0),0)</f>
        <v>#N/A</v>
      </c>
      <c r="AU526">
        <f>VLOOKUP($AD526,excitation!$A$1:$CV$577,MATCH(C$10,excitation!$A$1:$CV$1,0),0)</f>
        <v>0</v>
      </c>
      <c r="AV526">
        <f>VLOOKUP($AD526,emission!$A$1:$CV$577,MATCH($C$10,emission!$A$1:$CV$1,0),0)</f>
        <v>0</v>
      </c>
      <c r="AW526" t="e">
        <f>VLOOKUP($AD526,excitation!$A$1:$CV$577,MATCH(C$11,excitation!$A$1:$CV$1,0),0)</f>
        <v>#N/A</v>
      </c>
      <c r="AX526" t="e">
        <f>VLOOKUP($AD526,emission!$A$1:$CV$577,MATCH($C$11,emission!$A$1:$CV$1,0),0)</f>
        <v>#N/A</v>
      </c>
    </row>
    <row r="527" spans="7:50" x14ac:dyDescent="0.25">
      <c r="G527">
        <v>825</v>
      </c>
      <c r="H527" t="b">
        <f t="shared" si="171"/>
        <v>0</v>
      </c>
      <c r="I527" t="b">
        <f t="shared" si="161"/>
        <v>0</v>
      </c>
      <c r="J527">
        <f t="shared" si="172"/>
        <v>0</v>
      </c>
      <c r="K527">
        <f t="shared" si="162"/>
        <v>0</v>
      </c>
      <c r="L527" t="b">
        <f t="shared" si="173"/>
        <v>0</v>
      </c>
      <c r="M527" t="b">
        <f t="shared" si="163"/>
        <v>0</v>
      </c>
      <c r="N527">
        <f t="shared" si="174"/>
        <v>0</v>
      </c>
      <c r="O527">
        <f t="shared" si="164"/>
        <v>0</v>
      </c>
      <c r="P527">
        <f t="shared" si="175"/>
        <v>0</v>
      </c>
      <c r="Q527">
        <f t="shared" si="165"/>
        <v>0</v>
      </c>
      <c r="R527">
        <f t="shared" si="176"/>
        <v>0</v>
      </c>
      <c r="S527">
        <f t="shared" si="166"/>
        <v>0</v>
      </c>
      <c r="T527">
        <f t="shared" si="177"/>
        <v>0</v>
      </c>
      <c r="U527">
        <f t="shared" si="167"/>
        <v>0</v>
      </c>
      <c r="V527" t="b">
        <f t="shared" si="178"/>
        <v>0</v>
      </c>
      <c r="W527" t="b">
        <f t="shared" si="168"/>
        <v>0</v>
      </c>
      <c r="X527">
        <f t="shared" si="179"/>
        <v>0</v>
      </c>
      <c r="Y527">
        <f t="shared" si="169"/>
        <v>0</v>
      </c>
      <c r="Z527" t="b">
        <f t="shared" si="180"/>
        <v>0</v>
      </c>
      <c r="AA527" t="b">
        <f t="shared" si="170"/>
        <v>0</v>
      </c>
      <c r="AB527">
        <v>0</v>
      </c>
      <c r="AD527" s="1">
        <v>825</v>
      </c>
      <c r="AE527" t="e">
        <f>VLOOKUP($AD527,excitation!$A$1:$CV$577,MATCH(C$2,excitation!$A$1:$CV$1,0),0)</f>
        <v>#N/A</v>
      </c>
      <c r="AF527" t="e">
        <f>VLOOKUP($AD527,emission!$A$1:$CV$577,MATCH($C$2,emission!$A$1:$CV$1,0),0)</f>
        <v>#N/A</v>
      </c>
      <c r="AG527">
        <f>VLOOKUP($AD527,excitation!$A$1:$CV$577,MATCH(C$3,excitation!$A$1:$CV$1,0),0)</f>
        <v>0</v>
      </c>
      <c r="AH527">
        <f>VLOOKUP($AD527,emission!$A$1:$CV$577,MATCH($C$3,emission!$A$1:$CV$1,0),0)</f>
        <v>0</v>
      </c>
      <c r="AI527" t="e">
        <f>VLOOKUP($AD527,excitation!$A$1:$CV$577,MATCH(C$4,excitation!$A$1:$CV$1,0),0)</f>
        <v>#N/A</v>
      </c>
      <c r="AJ527" t="e">
        <f>VLOOKUP($AD527,emission!$A$1:$CV$577,MATCH($C$4,emission!$A$1:$CV$1,0),0)</f>
        <v>#N/A</v>
      </c>
      <c r="AK527">
        <f>VLOOKUP($AD527,excitation!$A$1:$CV$577,MATCH(C$5,excitation!$A$1:$CV$1,0),0)</f>
        <v>0</v>
      </c>
      <c r="AL527">
        <f>VLOOKUP($AD527,emission!$A$1:$CV$577,MATCH($C$5,emission!$A$1:$CV$1,0),0)</f>
        <v>0</v>
      </c>
      <c r="AM527">
        <f>VLOOKUP($AD527,excitation!$A$1:$CV$577,MATCH(C$6,excitation!$A$1:$CV$1,0),0)</f>
        <v>0</v>
      </c>
      <c r="AN527">
        <f>VLOOKUP($AD527,emission!$A$1:$CV$577,MATCH($C$6,emission!$A$1:$CV$1,0),0)</f>
        <v>0</v>
      </c>
      <c r="AO527">
        <f>VLOOKUP($AD527,excitation!$A$1:$CV$577,MATCH(C$7,excitation!$A$1:$CV$1,0),0)</f>
        <v>0</v>
      </c>
      <c r="AP527">
        <f>VLOOKUP($AD527,emission!$A$1:$CV$577,MATCH($C$7,emission!$A$1:$CV$1,0),0)</f>
        <v>0</v>
      </c>
      <c r="AQ527">
        <f>VLOOKUP($AD527,excitation!$A$1:$CV$577,MATCH(C$8,excitation!$A$1:$CV$1,0),0)</f>
        <v>0</v>
      </c>
      <c r="AR527">
        <f>VLOOKUP($AD527,emission!$A$1:$CV$577,MATCH($C$8,emission!$A$1:$CV$1,0),0)</f>
        <v>0</v>
      </c>
      <c r="AS527" t="e">
        <f>VLOOKUP($AD527,excitation!$A$1:$CV$577,MATCH(C$9,excitation!$A$1:$CV$1,0),0)</f>
        <v>#N/A</v>
      </c>
      <c r="AT527" t="e">
        <f>VLOOKUP($AD527,emission!$A$1:$CV$577,MATCH($C$9,emission!$A$1:$CV$1,0),0)</f>
        <v>#N/A</v>
      </c>
      <c r="AU527">
        <f>VLOOKUP($AD527,excitation!$A$1:$CV$577,MATCH(C$10,excitation!$A$1:$CV$1,0),0)</f>
        <v>0</v>
      </c>
      <c r="AV527">
        <f>VLOOKUP($AD527,emission!$A$1:$CV$577,MATCH($C$10,emission!$A$1:$CV$1,0),0)</f>
        <v>0</v>
      </c>
      <c r="AW527" t="e">
        <f>VLOOKUP($AD527,excitation!$A$1:$CV$577,MATCH(C$11,excitation!$A$1:$CV$1,0),0)</f>
        <v>#N/A</v>
      </c>
      <c r="AX527" t="e">
        <f>VLOOKUP($AD527,emission!$A$1:$CV$577,MATCH($C$11,emission!$A$1:$CV$1,0),0)</f>
        <v>#N/A</v>
      </c>
    </row>
    <row r="528" spans="7:50" x14ac:dyDescent="0.25">
      <c r="G528">
        <v>826</v>
      </c>
      <c r="H528" t="b">
        <f t="shared" si="171"/>
        <v>0</v>
      </c>
      <c r="I528" t="b">
        <f t="shared" si="161"/>
        <v>0</v>
      </c>
      <c r="J528">
        <f t="shared" si="172"/>
        <v>0</v>
      </c>
      <c r="K528">
        <f t="shared" si="162"/>
        <v>0</v>
      </c>
      <c r="L528" t="b">
        <f t="shared" si="173"/>
        <v>0</v>
      </c>
      <c r="M528" t="b">
        <f t="shared" si="163"/>
        <v>0</v>
      </c>
      <c r="N528">
        <f t="shared" si="174"/>
        <v>0</v>
      </c>
      <c r="O528">
        <f t="shared" si="164"/>
        <v>0</v>
      </c>
      <c r="P528">
        <f t="shared" si="175"/>
        <v>0</v>
      </c>
      <c r="Q528">
        <f t="shared" si="165"/>
        <v>0</v>
      </c>
      <c r="R528">
        <f t="shared" si="176"/>
        <v>0</v>
      </c>
      <c r="S528">
        <f t="shared" si="166"/>
        <v>0</v>
      </c>
      <c r="T528">
        <f t="shared" si="177"/>
        <v>0</v>
      </c>
      <c r="U528">
        <f t="shared" si="167"/>
        <v>0</v>
      </c>
      <c r="V528" t="b">
        <f t="shared" si="178"/>
        <v>0</v>
      </c>
      <c r="W528" t="b">
        <f t="shared" si="168"/>
        <v>0</v>
      </c>
      <c r="X528">
        <f t="shared" si="179"/>
        <v>0</v>
      </c>
      <c r="Y528">
        <f t="shared" si="169"/>
        <v>0</v>
      </c>
      <c r="Z528" t="b">
        <f t="shared" si="180"/>
        <v>0</v>
      </c>
      <c r="AA528" t="b">
        <f t="shared" si="170"/>
        <v>0</v>
      </c>
      <c r="AB528">
        <v>0</v>
      </c>
      <c r="AD528" s="1">
        <v>826</v>
      </c>
      <c r="AE528" t="e">
        <f>VLOOKUP($AD528,excitation!$A$1:$CV$577,MATCH(C$2,excitation!$A$1:$CV$1,0),0)</f>
        <v>#N/A</v>
      </c>
      <c r="AF528" t="e">
        <f>VLOOKUP($AD528,emission!$A$1:$CV$577,MATCH($C$2,emission!$A$1:$CV$1,0),0)</f>
        <v>#N/A</v>
      </c>
      <c r="AG528">
        <f>VLOOKUP($AD528,excitation!$A$1:$CV$577,MATCH(C$3,excitation!$A$1:$CV$1,0),0)</f>
        <v>0</v>
      </c>
      <c r="AH528">
        <f>VLOOKUP($AD528,emission!$A$1:$CV$577,MATCH($C$3,emission!$A$1:$CV$1,0),0)</f>
        <v>0</v>
      </c>
      <c r="AI528" t="e">
        <f>VLOOKUP($AD528,excitation!$A$1:$CV$577,MATCH(C$4,excitation!$A$1:$CV$1,0),0)</f>
        <v>#N/A</v>
      </c>
      <c r="AJ528" t="e">
        <f>VLOOKUP($AD528,emission!$A$1:$CV$577,MATCH($C$4,emission!$A$1:$CV$1,0),0)</f>
        <v>#N/A</v>
      </c>
      <c r="AK528">
        <f>VLOOKUP($AD528,excitation!$A$1:$CV$577,MATCH(C$5,excitation!$A$1:$CV$1,0),0)</f>
        <v>0</v>
      </c>
      <c r="AL528">
        <f>VLOOKUP($AD528,emission!$A$1:$CV$577,MATCH($C$5,emission!$A$1:$CV$1,0),0)</f>
        <v>0</v>
      </c>
      <c r="AM528">
        <f>VLOOKUP($AD528,excitation!$A$1:$CV$577,MATCH(C$6,excitation!$A$1:$CV$1,0),0)</f>
        <v>0</v>
      </c>
      <c r="AN528">
        <f>VLOOKUP($AD528,emission!$A$1:$CV$577,MATCH($C$6,emission!$A$1:$CV$1,0),0)</f>
        <v>0</v>
      </c>
      <c r="AO528">
        <f>VLOOKUP($AD528,excitation!$A$1:$CV$577,MATCH(C$7,excitation!$A$1:$CV$1,0),0)</f>
        <v>0</v>
      </c>
      <c r="AP528">
        <f>VLOOKUP($AD528,emission!$A$1:$CV$577,MATCH($C$7,emission!$A$1:$CV$1,0),0)</f>
        <v>0</v>
      </c>
      <c r="AQ528">
        <f>VLOOKUP($AD528,excitation!$A$1:$CV$577,MATCH(C$8,excitation!$A$1:$CV$1,0),0)</f>
        <v>0</v>
      </c>
      <c r="AR528">
        <f>VLOOKUP($AD528,emission!$A$1:$CV$577,MATCH($C$8,emission!$A$1:$CV$1,0),0)</f>
        <v>0</v>
      </c>
      <c r="AS528" t="e">
        <f>VLOOKUP($AD528,excitation!$A$1:$CV$577,MATCH(C$9,excitation!$A$1:$CV$1,0),0)</f>
        <v>#N/A</v>
      </c>
      <c r="AT528" t="e">
        <f>VLOOKUP($AD528,emission!$A$1:$CV$577,MATCH($C$9,emission!$A$1:$CV$1,0),0)</f>
        <v>#N/A</v>
      </c>
      <c r="AU528">
        <f>VLOOKUP($AD528,excitation!$A$1:$CV$577,MATCH(C$10,excitation!$A$1:$CV$1,0),0)</f>
        <v>0</v>
      </c>
      <c r="AV528">
        <f>VLOOKUP($AD528,emission!$A$1:$CV$577,MATCH($C$10,emission!$A$1:$CV$1,0),0)</f>
        <v>0</v>
      </c>
      <c r="AW528" t="e">
        <f>VLOOKUP($AD528,excitation!$A$1:$CV$577,MATCH(C$11,excitation!$A$1:$CV$1,0),0)</f>
        <v>#N/A</v>
      </c>
      <c r="AX528" t="e">
        <f>VLOOKUP($AD528,emission!$A$1:$CV$577,MATCH($C$11,emission!$A$1:$CV$1,0),0)</f>
        <v>#N/A</v>
      </c>
    </row>
    <row r="529" spans="7:50" x14ac:dyDescent="0.25">
      <c r="G529">
        <v>827</v>
      </c>
      <c r="H529" t="b">
        <f t="shared" si="171"/>
        <v>0</v>
      </c>
      <c r="I529" t="b">
        <f t="shared" si="161"/>
        <v>0</v>
      </c>
      <c r="J529">
        <f t="shared" si="172"/>
        <v>0</v>
      </c>
      <c r="K529">
        <f t="shared" si="162"/>
        <v>0</v>
      </c>
      <c r="L529" t="b">
        <f t="shared" si="173"/>
        <v>0</v>
      </c>
      <c r="M529" t="b">
        <f t="shared" si="163"/>
        <v>0</v>
      </c>
      <c r="N529">
        <f t="shared" si="174"/>
        <v>0</v>
      </c>
      <c r="O529">
        <f t="shared" si="164"/>
        <v>0</v>
      </c>
      <c r="P529">
        <f t="shared" si="175"/>
        <v>0</v>
      </c>
      <c r="Q529">
        <f t="shared" si="165"/>
        <v>0</v>
      </c>
      <c r="R529">
        <f t="shared" si="176"/>
        <v>0</v>
      </c>
      <c r="S529">
        <f t="shared" si="166"/>
        <v>0</v>
      </c>
      <c r="T529">
        <f t="shared" si="177"/>
        <v>0</v>
      </c>
      <c r="U529">
        <f t="shared" si="167"/>
        <v>0</v>
      </c>
      <c r="V529" t="b">
        <f t="shared" si="178"/>
        <v>0</v>
      </c>
      <c r="W529" t="b">
        <f t="shared" si="168"/>
        <v>0</v>
      </c>
      <c r="X529">
        <f t="shared" si="179"/>
        <v>0</v>
      </c>
      <c r="Y529">
        <f t="shared" si="169"/>
        <v>0</v>
      </c>
      <c r="Z529" t="b">
        <f t="shared" si="180"/>
        <v>0</v>
      </c>
      <c r="AA529" t="b">
        <f t="shared" si="170"/>
        <v>0</v>
      </c>
      <c r="AB529">
        <v>0</v>
      </c>
      <c r="AD529" s="1">
        <v>827</v>
      </c>
      <c r="AE529" t="e">
        <f>VLOOKUP($AD529,excitation!$A$1:$CV$577,MATCH(C$2,excitation!$A$1:$CV$1,0),0)</f>
        <v>#N/A</v>
      </c>
      <c r="AF529" t="e">
        <f>VLOOKUP($AD529,emission!$A$1:$CV$577,MATCH($C$2,emission!$A$1:$CV$1,0),0)</f>
        <v>#N/A</v>
      </c>
      <c r="AG529">
        <f>VLOOKUP($AD529,excitation!$A$1:$CV$577,MATCH(C$3,excitation!$A$1:$CV$1,0),0)</f>
        <v>0</v>
      </c>
      <c r="AH529">
        <f>VLOOKUP($AD529,emission!$A$1:$CV$577,MATCH($C$3,emission!$A$1:$CV$1,0),0)</f>
        <v>0</v>
      </c>
      <c r="AI529" t="e">
        <f>VLOOKUP($AD529,excitation!$A$1:$CV$577,MATCH(C$4,excitation!$A$1:$CV$1,0),0)</f>
        <v>#N/A</v>
      </c>
      <c r="AJ529" t="e">
        <f>VLOOKUP($AD529,emission!$A$1:$CV$577,MATCH($C$4,emission!$A$1:$CV$1,0),0)</f>
        <v>#N/A</v>
      </c>
      <c r="AK529">
        <f>VLOOKUP($AD529,excitation!$A$1:$CV$577,MATCH(C$5,excitation!$A$1:$CV$1,0),0)</f>
        <v>0</v>
      </c>
      <c r="AL529">
        <f>VLOOKUP($AD529,emission!$A$1:$CV$577,MATCH($C$5,emission!$A$1:$CV$1,0),0)</f>
        <v>0</v>
      </c>
      <c r="AM529">
        <f>VLOOKUP($AD529,excitation!$A$1:$CV$577,MATCH(C$6,excitation!$A$1:$CV$1,0),0)</f>
        <v>0</v>
      </c>
      <c r="AN529">
        <f>VLOOKUP($AD529,emission!$A$1:$CV$577,MATCH($C$6,emission!$A$1:$CV$1,0),0)</f>
        <v>0</v>
      </c>
      <c r="AO529">
        <f>VLOOKUP($AD529,excitation!$A$1:$CV$577,MATCH(C$7,excitation!$A$1:$CV$1,0),0)</f>
        <v>0</v>
      </c>
      <c r="AP529">
        <f>VLOOKUP($AD529,emission!$A$1:$CV$577,MATCH($C$7,emission!$A$1:$CV$1,0),0)</f>
        <v>0</v>
      </c>
      <c r="AQ529">
        <f>VLOOKUP($AD529,excitation!$A$1:$CV$577,MATCH(C$8,excitation!$A$1:$CV$1,0),0)</f>
        <v>0</v>
      </c>
      <c r="AR529">
        <f>VLOOKUP($AD529,emission!$A$1:$CV$577,MATCH($C$8,emission!$A$1:$CV$1,0),0)</f>
        <v>0</v>
      </c>
      <c r="AS529" t="e">
        <f>VLOOKUP($AD529,excitation!$A$1:$CV$577,MATCH(C$9,excitation!$A$1:$CV$1,0),0)</f>
        <v>#N/A</v>
      </c>
      <c r="AT529" t="e">
        <f>VLOOKUP($AD529,emission!$A$1:$CV$577,MATCH($C$9,emission!$A$1:$CV$1,0),0)</f>
        <v>#N/A</v>
      </c>
      <c r="AU529">
        <f>VLOOKUP($AD529,excitation!$A$1:$CV$577,MATCH(C$10,excitation!$A$1:$CV$1,0),0)</f>
        <v>0</v>
      </c>
      <c r="AV529">
        <f>VLOOKUP($AD529,emission!$A$1:$CV$577,MATCH($C$10,emission!$A$1:$CV$1,0),0)</f>
        <v>0</v>
      </c>
      <c r="AW529" t="e">
        <f>VLOOKUP($AD529,excitation!$A$1:$CV$577,MATCH(C$11,excitation!$A$1:$CV$1,0),0)</f>
        <v>#N/A</v>
      </c>
      <c r="AX529" t="e">
        <f>VLOOKUP($AD529,emission!$A$1:$CV$577,MATCH($C$11,emission!$A$1:$CV$1,0),0)</f>
        <v>#N/A</v>
      </c>
    </row>
    <row r="530" spans="7:50" x14ac:dyDescent="0.25">
      <c r="G530">
        <v>828</v>
      </c>
      <c r="H530" t="b">
        <f t="shared" si="171"/>
        <v>0</v>
      </c>
      <c r="I530" t="b">
        <f t="shared" si="161"/>
        <v>0</v>
      </c>
      <c r="J530">
        <f t="shared" si="172"/>
        <v>0</v>
      </c>
      <c r="K530">
        <f t="shared" si="162"/>
        <v>0</v>
      </c>
      <c r="L530" t="b">
        <f t="shared" si="173"/>
        <v>0</v>
      </c>
      <c r="M530" t="b">
        <f t="shared" si="163"/>
        <v>0</v>
      </c>
      <c r="N530">
        <f t="shared" si="174"/>
        <v>0</v>
      </c>
      <c r="O530">
        <f t="shared" si="164"/>
        <v>0</v>
      </c>
      <c r="P530">
        <f t="shared" si="175"/>
        <v>0</v>
      </c>
      <c r="Q530">
        <f t="shared" si="165"/>
        <v>0</v>
      </c>
      <c r="R530">
        <f t="shared" si="176"/>
        <v>0</v>
      </c>
      <c r="S530">
        <f t="shared" si="166"/>
        <v>0</v>
      </c>
      <c r="T530">
        <f t="shared" si="177"/>
        <v>0</v>
      </c>
      <c r="U530">
        <f t="shared" si="167"/>
        <v>0</v>
      </c>
      <c r="V530" t="b">
        <f t="shared" si="178"/>
        <v>0</v>
      </c>
      <c r="W530" t="b">
        <f t="shared" si="168"/>
        <v>0</v>
      </c>
      <c r="X530">
        <f t="shared" si="179"/>
        <v>0</v>
      </c>
      <c r="Y530">
        <f t="shared" si="169"/>
        <v>0</v>
      </c>
      <c r="Z530" t="b">
        <f t="shared" si="180"/>
        <v>0</v>
      </c>
      <c r="AA530" t="b">
        <f t="shared" si="170"/>
        <v>0</v>
      </c>
      <c r="AB530">
        <v>0</v>
      </c>
      <c r="AD530" s="1">
        <v>828</v>
      </c>
      <c r="AE530" t="e">
        <f>VLOOKUP($AD530,excitation!$A$1:$CV$577,MATCH(C$2,excitation!$A$1:$CV$1,0),0)</f>
        <v>#N/A</v>
      </c>
      <c r="AF530" t="e">
        <f>VLOOKUP($AD530,emission!$A$1:$CV$577,MATCH($C$2,emission!$A$1:$CV$1,0),0)</f>
        <v>#N/A</v>
      </c>
      <c r="AG530">
        <f>VLOOKUP($AD530,excitation!$A$1:$CV$577,MATCH(C$3,excitation!$A$1:$CV$1,0),0)</f>
        <v>0</v>
      </c>
      <c r="AH530">
        <f>VLOOKUP($AD530,emission!$A$1:$CV$577,MATCH($C$3,emission!$A$1:$CV$1,0),0)</f>
        <v>0</v>
      </c>
      <c r="AI530" t="e">
        <f>VLOOKUP($AD530,excitation!$A$1:$CV$577,MATCH(C$4,excitation!$A$1:$CV$1,0),0)</f>
        <v>#N/A</v>
      </c>
      <c r="AJ530" t="e">
        <f>VLOOKUP($AD530,emission!$A$1:$CV$577,MATCH($C$4,emission!$A$1:$CV$1,0),0)</f>
        <v>#N/A</v>
      </c>
      <c r="AK530">
        <f>VLOOKUP($AD530,excitation!$A$1:$CV$577,MATCH(C$5,excitation!$A$1:$CV$1,0),0)</f>
        <v>0</v>
      </c>
      <c r="AL530">
        <f>VLOOKUP($AD530,emission!$A$1:$CV$577,MATCH($C$5,emission!$A$1:$CV$1,0),0)</f>
        <v>0</v>
      </c>
      <c r="AM530">
        <f>VLOOKUP($AD530,excitation!$A$1:$CV$577,MATCH(C$6,excitation!$A$1:$CV$1,0),0)</f>
        <v>0</v>
      </c>
      <c r="AN530">
        <f>VLOOKUP($AD530,emission!$A$1:$CV$577,MATCH($C$6,emission!$A$1:$CV$1,0),0)</f>
        <v>0</v>
      </c>
      <c r="AO530">
        <f>VLOOKUP($AD530,excitation!$A$1:$CV$577,MATCH(C$7,excitation!$A$1:$CV$1,0),0)</f>
        <v>0</v>
      </c>
      <c r="AP530">
        <f>VLOOKUP($AD530,emission!$A$1:$CV$577,MATCH($C$7,emission!$A$1:$CV$1,0),0)</f>
        <v>0</v>
      </c>
      <c r="AQ530">
        <f>VLOOKUP($AD530,excitation!$A$1:$CV$577,MATCH(C$8,excitation!$A$1:$CV$1,0),0)</f>
        <v>0</v>
      </c>
      <c r="AR530">
        <f>VLOOKUP($AD530,emission!$A$1:$CV$577,MATCH($C$8,emission!$A$1:$CV$1,0),0)</f>
        <v>0</v>
      </c>
      <c r="AS530" t="e">
        <f>VLOOKUP($AD530,excitation!$A$1:$CV$577,MATCH(C$9,excitation!$A$1:$CV$1,0),0)</f>
        <v>#N/A</v>
      </c>
      <c r="AT530" t="e">
        <f>VLOOKUP($AD530,emission!$A$1:$CV$577,MATCH($C$9,emission!$A$1:$CV$1,0),0)</f>
        <v>#N/A</v>
      </c>
      <c r="AU530">
        <f>VLOOKUP($AD530,excitation!$A$1:$CV$577,MATCH(C$10,excitation!$A$1:$CV$1,0),0)</f>
        <v>0</v>
      </c>
      <c r="AV530">
        <f>VLOOKUP($AD530,emission!$A$1:$CV$577,MATCH($C$10,emission!$A$1:$CV$1,0),0)</f>
        <v>0</v>
      </c>
      <c r="AW530" t="e">
        <f>VLOOKUP($AD530,excitation!$A$1:$CV$577,MATCH(C$11,excitation!$A$1:$CV$1,0),0)</f>
        <v>#N/A</v>
      </c>
      <c r="AX530" t="e">
        <f>VLOOKUP($AD530,emission!$A$1:$CV$577,MATCH($C$11,emission!$A$1:$CV$1,0),0)</f>
        <v>#N/A</v>
      </c>
    </row>
    <row r="531" spans="7:50" x14ac:dyDescent="0.25">
      <c r="G531">
        <v>829</v>
      </c>
      <c r="H531" t="b">
        <f t="shared" si="171"/>
        <v>0</v>
      </c>
      <c r="I531" t="b">
        <f t="shared" si="161"/>
        <v>0</v>
      </c>
      <c r="J531">
        <f t="shared" si="172"/>
        <v>0</v>
      </c>
      <c r="K531">
        <f t="shared" si="162"/>
        <v>0</v>
      </c>
      <c r="L531" t="b">
        <f t="shared" si="173"/>
        <v>0</v>
      </c>
      <c r="M531" t="b">
        <f t="shared" si="163"/>
        <v>0</v>
      </c>
      <c r="N531">
        <f t="shared" si="174"/>
        <v>0</v>
      </c>
      <c r="O531">
        <f t="shared" si="164"/>
        <v>0</v>
      </c>
      <c r="P531">
        <f t="shared" si="175"/>
        <v>0</v>
      </c>
      <c r="Q531">
        <f t="shared" si="165"/>
        <v>0</v>
      </c>
      <c r="R531">
        <f t="shared" si="176"/>
        <v>0</v>
      </c>
      <c r="S531">
        <f t="shared" si="166"/>
        <v>0</v>
      </c>
      <c r="T531">
        <f t="shared" si="177"/>
        <v>0</v>
      </c>
      <c r="U531">
        <f t="shared" si="167"/>
        <v>0</v>
      </c>
      <c r="V531" t="b">
        <f t="shared" si="178"/>
        <v>0</v>
      </c>
      <c r="W531" t="b">
        <f t="shared" si="168"/>
        <v>0</v>
      </c>
      <c r="X531">
        <f t="shared" si="179"/>
        <v>0</v>
      </c>
      <c r="Y531">
        <f t="shared" si="169"/>
        <v>0</v>
      </c>
      <c r="Z531" t="b">
        <f t="shared" si="180"/>
        <v>0</v>
      </c>
      <c r="AA531" t="b">
        <f t="shared" si="170"/>
        <v>0</v>
      </c>
      <c r="AB531">
        <v>0</v>
      </c>
      <c r="AD531" s="1">
        <v>829</v>
      </c>
      <c r="AE531" t="e">
        <f>VLOOKUP($AD531,excitation!$A$1:$CV$577,MATCH(C$2,excitation!$A$1:$CV$1,0),0)</f>
        <v>#N/A</v>
      </c>
      <c r="AF531" t="e">
        <f>VLOOKUP($AD531,emission!$A$1:$CV$577,MATCH($C$2,emission!$A$1:$CV$1,0),0)</f>
        <v>#N/A</v>
      </c>
      <c r="AG531">
        <f>VLOOKUP($AD531,excitation!$A$1:$CV$577,MATCH(C$3,excitation!$A$1:$CV$1,0),0)</f>
        <v>0</v>
      </c>
      <c r="AH531">
        <f>VLOOKUP($AD531,emission!$A$1:$CV$577,MATCH($C$3,emission!$A$1:$CV$1,0),0)</f>
        <v>0</v>
      </c>
      <c r="AI531" t="e">
        <f>VLOOKUP($AD531,excitation!$A$1:$CV$577,MATCH(C$4,excitation!$A$1:$CV$1,0),0)</f>
        <v>#N/A</v>
      </c>
      <c r="AJ531" t="e">
        <f>VLOOKUP($AD531,emission!$A$1:$CV$577,MATCH($C$4,emission!$A$1:$CV$1,0),0)</f>
        <v>#N/A</v>
      </c>
      <c r="AK531">
        <f>VLOOKUP($AD531,excitation!$A$1:$CV$577,MATCH(C$5,excitation!$A$1:$CV$1,0),0)</f>
        <v>0</v>
      </c>
      <c r="AL531">
        <f>VLOOKUP($AD531,emission!$A$1:$CV$577,MATCH($C$5,emission!$A$1:$CV$1,0),0)</f>
        <v>0</v>
      </c>
      <c r="AM531">
        <f>VLOOKUP($AD531,excitation!$A$1:$CV$577,MATCH(C$6,excitation!$A$1:$CV$1,0),0)</f>
        <v>0</v>
      </c>
      <c r="AN531">
        <f>VLOOKUP($AD531,emission!$A$1:$CV$577,MATCH($C$6,emission!$A$1:$CV$1,0),0)</f>
        <v>0</v>
      </c>
      <c r="AO531">
        <f>VLOOKUP($AD531,excitation!$A$1:$CV$577,MATCH(C$7,excitation!$A$1:$CV$1,0),0)</f>
        <v>0</v>
      </c>
      <c r="AP531">
        <f>VLOOKUP($AD531,emission!$A$1:$CV$577,MATCH($C$7,emission!$A$1:$CV$1,0),0)</f>
        <v>0</v>
      </c>
      <c r="AQ531">
        <f>VLOOKUP($AD531,excitation!$A$1:$CV$577,MATCH(C$8,excitation!$A$1:$CV$1,0),0)</f>
        <v>0</v>
      </c>
      <c r="AR531">
        <f>VLOOKUP($AD531,emission!$A$1:$CV$577,MATCH($C$8,emission!$A$1:$CV$1,0),0)</f>
        <v>0</v>
      </c>
      <c r="AS531" t="e">
        <f>VLOOKUP($AD531,excitation!$A$1:$CV$577,MATCH(C$9,excitation!$A$1:$CV$1,0),0)</f>
        <v>#N/A</v>
      </c>
      <c r="AT531" t="e">
        <f>VLOOKUP($AD531,emission!$A$1:$CV$577,MATCH($C$9,emission!$A$1:$CV$1,0),0)</f>
        <v>#N/A</v>
      </c>
      <c r="AU531">
        <f>VLOOKUP($AD531,excitation!$A$1:$CV$577,MATCH(C$10,excitation!$A$1:$CV$1,0),0)</f>
        <v>0</v>
      </c>
      <c r="AV531">
        <f>VLOOKUP($AD531,emission!$A$1:$CV$577,MATCH($C$10,emission!$A$1:$CV$1,0),0)</f>
        <v>0</v>
      </c>
      <c r="AW531" t="e">
        <f>VLOOKUP($AD531,excitation!$A$1:$CV$577,MATCH(C$11,excitation!$A$1:$CV$1,0),0)</f>
        <v>#N/A</v>
      </c>
      <c r="AX531" t="e">
        <f>VLOOKUP($AD531,emission!$A$1:$CV$577,MATCH($C$11,emission!$A$1:$CV$1,0),0)</f>
        <v>#N/A</v>
      </c>
    </row>
    <row r="532" spans="7:50" x14ac:dyDescent="0.25">
      <c r="G532">
        <v>830</v>
      </c>
      <c r="H532" t="b">
        <f t="shared" si="171"/>
        <v>0</v>
      </c>
      <c r="I532" t="b">
        <f t="shared" si="161"/>
        <v>0</v>
      </c>
      <c r="J532">
        <f t="shared" si="172"/>
        <v>0</v>
      </c>
      <c r="K532">
        <f t="shared" si="162"/>
        <v>0</v>
      </c>
      <c r="L532" t="b">
        <f t="shared" si="173"/>
        <v>0</v>
      </c>
      <c r="M532" t="b">
        <f t="shared" si="163"/>
        <v>0</v>
      </c>
      <c r="N532">
        <f t="shared" si="174"/>
        <v>0</v>
      </c>
      <c r="O532">
        <f t="shared" si="164"/>
        <v>0</v>
      </c>
      <c r="P532">
        <f t="shared" si="175"/>
        <v>0</v>
      </c>
      <c r="Q532">
        <f t="shared" si="165"/>
        <v>0</v>
      </c>
      <c r="R532">
        <f t="shared" si="176"/>
        <v>0</v>
      </c>
      <c r="S532">
        <f t="shared" si="166"/>
        <v>0</v>
      </c>
      <c r="T532">
        <f t="shared" si="177"/>
        <v>0</v>
      </c>
      <c r="U532">
        <f t="shared" si="167"/>
        <v>0</v>
      </c>
      <c r="V532" t="b">
        <f t="shared" si="178"/>
        <v>0</v>
      </c>
      <c r="W532" t="b">
        <f t="shared" si="168"/>
        <v>0</v>
      </c>
      <c r="X532">
        <f t="shared" si="179"/>
        <v>0</v>
      </c>
      <c r="Y532">
        <f t="shared" si="169"/>
        <v>0</v>
      </c>
      <c r="Z532" t="b">
        <f t="shared" si="180"/>
        <v>0</v>
      </c>
      <c r="AA532" t="b">
        <f t="shared" si="170"/>
        <v>0</v>
      </c>
      <c r="AB532">
        <v>0</v>
      </c>
      <c r="AD532" s="1">
        <v>830</v>
      </c>
      <c r="AE532" t="e">
        <f>VLOOKUP($AD532,excitation!$A$1:$CV$577,MATCH(C$2,excitation!$A$1:$CV$1,0),0)</f>
        <v>#N/A</v>
      </c>
      <c r="AF532" t="e">
        <f>VLOOKUP($AD532,emission!$A$1:$CV$577,MATCH($C$2,emission!$A$1:$CV$1,0),0)</f>
        <v>#N/A</v>
      </c>
      <c r="AG532">
        <f>VLOOKUP($AD532,excitation!$A$1:$CV$577,MATCH(C$3,excitation!$A$1:$CV$1,0),0)</f>
        <v>0</v>
      </c>
      <c r="AH532">
        <f>VLOOKUP($AD532,emission!$A$1:$CV$577,MATCH($C$3,emission!$A$1:$CV$1,0),0)</f>
        <v>0</v>
      </c>
      <c r="AI532" t="e">
        <f>VLOOKUP($AD532,excitation!$A$1:$CV$577,MATCH(C$4,excitation!$A$1:$CV$1,0),0)</f>
        <v>#N/A</v>
      </c>
      <c r="AJ532" t="e">
        <f>VLOOKUP($AD532,emission!$A$1:$CV$577,MATCH($C$4,emission!$A$1:$CV$1,0),0)</f>
        <v>#N/A</v>
      </c>
      <c r="AK532">
        <f>VLOOKUP($AD532,excitation!$A$1:$CV$577,MATCH(C$5,excitation!$A$1:$CV$1,0),0)</f>
        <v>0</v>
      </c>
      <c r="AL532">
        <f>VLOOKUP($AD532,emission!$A$1:$CV$577,MATCH($C$5,emission!$A$1:$CV$1,0),0)</f>
        <v>0</v>
      </c>
      <c r="AM532">
        <f>VLOOKUP($AD532,excitation!$A$1:$CV$577,MATCH(C$6,excitation!$A$1:$CV$1,0),0)</f>
        <v>0</v>
      </c>
      <c r="AN532">
        <f>VLOOKUP($AD532,emission!$A$1:$CV$577,MATCH($C$6,emission!$A$1:$CV$1,0),0)</f>
        <v>0</v>
      </c>
      <c r="AO532">
        <f>VLOOKUP($AD532,excitation!$A$1:$CV$577,MATCH(C$7,excitation!$A$1:$CV$1,0),0)</f>
        <v>0</v>
      </c>
      <c r="AP532">
        <f>VLOOKUP($AD532,emission!$A$1:$CV$577,MATCH($C$7,emission!$A$1:$CV$1,0),0)</f>
        <v>0</v>
      </c>
      <c r="AQ532">
        <f>VLOOKUP($AD532,excitation!$A$1:$CV$577,MATCH(C$8,excitation!$A$1:$CV$1,0),0)</f>
        <v>0</v>
      </c>
      <c r="AR532">
        <f>VLOOKUP($AD532,emission!$A$1:$CV$577,MATCH($C$8,emission!$A$1:$CV$1,0),0)</f>
        <v>0</v>
      </c>
      <c r="AS532" t="e">
        <f>VLOOKUP($AD532,excitation!$A$1:$CV$577,MATCH(C$9,excitation!$A$1:$CV$1,0),0)</f>
        <v>#N/A</v>
      </c>
      <c r="AT532" t="e">
        <f>VLOOKUP($AD532,emission!$A$1:$CV$577,MATCH($C$9,emission!$A$1:$CV$1,0),0)</f>
        <v>#N/A</v>
      </c>
      <c r="AU532">
        <f>VLOOKUP($AD532,excitation!$A$1:$CV$577,MATCH(C$10,excitation!$A$1:$CV$1,0),0)</f>
        <v>0</v>
      </c>
      <c r="AV532">
        <f>VLOOKUP($AD532,emission!$A$1:$CV$577,MATCH($C$10,emission!$A$1:$CV$1,0),0)</f>
        <v>0</v>
      </c>
      <c r="AW532" t="e">
        <f>VLOOKUP($AD532,excitation!$A$1:$CV$577,MATCH(C$11,excitation!$A$1:$CV$1,0),0)</f>
        <v>#N/A</v>
      </c>
      <c r="AX532" t="e">
        <f>VLOOKUP($AD532,emission!$A$1:$CV$577,MATCH($C$11,emission!$A$1:$CV$1,0),0)</f>
        <v>#N/A</v>
      </c>
    </row>
    <row r="533" spans="7:50" x14ac:dyDescent="0.25">
      <c r="G533">
        <v>831</v>
      </c>
      <c r="H533" t="b">
        <f t="shared" si="171"/>
        <v>0</v>
      </c>
      <c r="I533" t="b">
        <f t="shared" si="161"/>
        <v>0</v>
      </c>
      <c r="J533">
        <f t="shared" si="172"/>
        <v>0</v>
      </c>
      <c r="K533">
        <f t="shared" si="162"/>
        <v>0</v>
      </c>
      <c r="L533" t="b">
        <f t="shared" si="173"/>
        <v>0</v>
      </c>
      <c r="M533" t="b">
        <f t="shared" si="163"/>
        <v>0</v>
      </c>
      <c r="N533">
        <f t="shared" si="174"/>
        <v>0</v>
      </c>
      <c r="O533">
        <f t="shared" si="164"/>
        <v>0</v>
      </c>
      <c r="P533">
        <f t="shared" si="175"/>
        <v>0</v>
      </c>
      <c r="Q533">
        <f t="shared" si="165"/>
        <v>0</v>
      </c>
      <c r="R533">
        <f t="shared" si="176"/>
        <v>0</v>
      </c>
      <c r="S533">
        <f t="shared" si="166"/>
        <v>0</v>
      </c>
      <c r="T533">
        <f t="shared" si="177"/>
        <v>0</v>
      </c>
      <c r="U533">
        <f t="shared" si="167"/>
        <v>0</v>
      </c>
      <c r="V533" t="b">
        <f t="shared" si="178"/>
        <v>0</v>
      </c>
      <c r="W533" t="b">
        <f t="shared" si="168"/>
        <v>0</v>
      </c>
      <c r="X533">
        <f t="shared" si="179"/>
        <v>0</v>
      </c>
      <c r="Y533">
        <f t="shared" si="169"/>
        <v>0</v>
      </c>
      <c r="Z533" t="b">
        <f t="shared" si="180"/>
        <v>0</v>
      </c>
      <c r="AA533" t="b">
        <f t="shared" si="170"/>
        <v>0</v>
      </c>
      <c r="AB533">
        <v>0</v>
      </c>
      <c r="AD533" s="1">
        <v>831</v>
      </c>
      <c r="AE533" t="e">
        <f>VLOOKUP($AD533,excitation!$A$1:$CV$577,MATCH(C$2,excitation!$A$1:$CV$1,0),0)</f>
        <v>#N/A</v>
      </c>
      <c r="AF533" t="e">
        <f>VLOOKUP($AD533,emission!$A$1:$CV$577,MATCH($C$2,emission!$A$1:$CV$1,0),0)</f>
        <v>#N/A</v>
      </c>
      <c r="AG533">
        <f>VLOOKUP($AD533,excitation!$A$1:$CV$577,MATCH(C$3,excitation!$A$1:$CV$1,0),0)</f>
        <v>0</v>
      </c>
      <c r="AH533">
        <f>VLOOKUP($AD533,emission!$A$1:$CV$577,MATCH($C$3,emission!$A$1:$CV$1,0),0)</f>
        <v>0</v>
      </c>
      <c r="AI533" t="e">
        <f>VLOOKUP($AD533,excitation!$A$1:$CV$577,MATCH(C$4,excitation!$A$1:$CV$1,0),0)</f>
        <v>#N/A</v>
      </c>
      <c r="AJ533" t="e">
        <f>VLOOKUP($AD533,emission!$A$1:$CV$577,MATCH($C$4,emission!$A$1:$CV$1,0),0)</f>
        <v>#N/A</v>
      </c>
      <c r="AK533">
        <f>VLOOKUP($AD533,excitation!$A$1:$CV$577,MATCH(C$5,excitation!$A$1:$CV$1,0),0)</f>
        <v>0</v>
      </c>
      <c r="AL533">
        <f>VLOOKUP($AD533,emission!$A$1:$CV$577,MATCH($C$5,emission!$A$1:$CV$1,0),0)</f>
        <v>0</v>
      </c>
      <c r="AM533">
        <f>VLOOKUP($AD533,excitation!$A$1:$CV$577,MATCH(C$6,excitation!$A$1:$CV$1,0),0)</f>
        <v>0</v>
      </c>
      <c r="AN533">
        <f>VLOOKUP($AD533,emission!$A$1:$CV$577,MATCH($C$6,emission!$A$1:$CV$1,0),0)</f>
        <v>0</v>
      </c>
      <c r="AO533">
        <f>VLOOKUP($AD533,excitation!$A$1:$CV$577,MATCH(C$7,excitation!$A$1:$CV$1,0),0)</f>
        <v>0</v>
      </c>
      <c r="AP533">
        <f>VLOOKUP($AD533,emission!$A$1:$CV$577,MATCH($C$7,emission!$A$1:$CV$1,0),0)</f>
        <v>0</v>
      </c>
      <c r="AQ533">
        <f>VLOOKUP($AD533,excitation!$A$1:$CV$577,MATCH(C$8,excitation!$A$1:$CV$1,0),0)</f>
        <v>0</v>
      </c>
      <c r="AR533">
        <f>VLOOKUP($AD533,emission!$A$1:$CV$577,MATCH($C$8,emission!$A$1:$CV$1,0),0)</f>
        <v>0</v>
      </c>
      <c r="AS533" t="e">
        <f>VLOOKUP($AD533,excitation!$A$1:$CV$577,MATCH(C$9,excitation!$A$1:$CV$1,0),0)</f>
        <v>#N/A</v>
      </c>
      <c r="AT533" t="e">
        <f>VLOOKUP($AD533,emission!$A$1:$CV$577,MATCH($C$9,emission!$A$1:$CV$1,0),0)</f>
        <v>#N/A</v>
      </c>
      <c r="AU533">
        <f>VLOOKUP($AD533,excitation!$A$1:$CV$577,MATCH(C$10,excitation!$A$1:$CV$1,0),0)</f>
        <v>0</v>
      </c>
      <c r="AV533">
        <f>VLOOKUP($AD533,emission!$A$1:$CV$577,MATCH($C$10,emission!$A$1:$CV$1,0),0)</f>
        <v>0</v>
      </c>
      <c r="AW533" t="e">
        <f>VLOOKUP($AD533,excitation!$A$1:$CV$577,MATCH(C$11,excitation!$A$1:$CV$1,0),0)</f>
        <v>#N/A</v>
      </c>
      <c r="AX533" t="e">
        <f>VLOOKUP($AD533,emission!$A$1:$CV$577,MATCH($C$11,emission!$A$1:$CV$1,0),0)</f>
        <v>#N/A</v>
      </c>
    </row>
    <row r="534" spans="7:50" x14ac:dyDescent="0.25">
      <c r="G534">
        <v>832</v>
      </c>
      <c r="H534" t="b">
        <f t="shared" si="171"/>
        <v>0</v>
      </c>
      <c r="I534" t="b">
        <f t="shared" si="161"/>
        <v>0</v>
      </c>
      <c r="J534">
        <f t="shared" si="172"/>
        <v>0</v>
      </c>
      <c r="K534">
        <f t="shared" si="162"/>
        <v>0</v>
      </c>
      <c r="L534" t="b">
        <f t="shared" si="173"/>
        <v>0</v>
      </c>
      <c r="M534" t="b">
        <f t="shared" si="163"/>
        <v>0</v>
      </c>
      <c r="N534">
        <f t="shared" si="174"/>
        <v>0</v>
      </c>
      <c r="O534">
        <f t="shared" si="164"/>
        <v>0</v>
      </c>
      <c r="P534">
        <f t="shared" si="175"/>
        <v>0</v>
      </c>
      <c r="Q534">
        <f t="shared" si="165"/>
        <v>0</v>
      </c>
      <c r="R534">
        <f t="shared" si="176"/>
        <v>0</v>
      </c>
      <c r="S534">
        <f t="shared" si="166"/>
        <v>0</v>
      </c>
      <c r="T534">
        <f t="shared" si="177"/>
        <v>0</v>
      </c>
      <c r="U534">
        <f t="shared" si="167"/>
        <v>0</v>
      </c>
      <c r="V534" t="b">
        <f t="shared" si="178"/>
        <v>0</v>
      </c>
      <c r="W534" t="b">
        <f t="shared" si="168"/>
        <v>0</v>
      </c>
      <c r="X534">
        <f t="shared" si="179"/>
        <v>0</v>
      </c>
      <c r="Y534">
        <f t="shared" si="169"/>
        <v>0</v>
      </c>
      <c r="Z534" t="b">
        <f t="shared" si="180"/>
        <v>0</v>
      </c>
      <c r="AA534" t="b">
        <f t="shared" si="170"/>
        <v>0</v>
      </c>
      <c r="AB534">
        <v>0</v>
      </c>
      <c r="AD534" s="1">
        <v>832</v>
      </c>
      <c r="AE534" t="e">
        <f>VLOOKUP($AD534,excitation!$A$1:$CV$577,MATCH(C$2,excitation!$A$1:$CV$1,0),0)</f>
        <v>#N/A</v>
      </c>
      <c r="AF534" t="e">
        <f>VLOOKUP($AD534,emission!$A$1:$CV$577,MATCH($C$2,emission!$A$1:$CV$1,0),0)</f>
        <v>#N/A</v>
      </c>
      <c r="AG534">
        <f>VLOOKUP($AD534,excitation!$A$1:$CV$577,MATCH(C$3,excitation!$A$1:$CV$1,0),0)</f>
        <v>0</v>
      </c>
      <c r="AH534">
        <f>VLOOKUP($AD534,emission!$A$1:$CV$577,MATCH($C$3,emission!$A$1:$CV$1,0),0)</f>
        <v>0</v>
      </c>
      <c r="AI534" t="e">
        <f>VLOOKUP($AD534,excitation!$A$1:$CV$577,MATCH(C$4,excitation!$A$1:$CV$1,0),0)</f>
        <v>#N/A</v>
      </c>
      <c r="AJ534" t="e">
        <f>VLOOKUP($AD534,emission!$A$1:$CV$577,MATCH($C$4,emission!$A$1:$CV$1,0),0)</f>
        <v>#N/A</v>
      </c>
      <c r="AK534">
        <f>VLOOKUP($AD534,excitation!$A$1:$CV$577,MATCH(C$5,excitation!$A$1:$CV$1,0),0)</f>
        <v>0</v>
      </c>
      <c r="AL534">
        <f>VLOOKUP($AD534,emission!$A$1:$CV$577,MATCH($C$5,emission!$A$1:$CV$1,0),0)</f>
        <v>0</v>
      </c>
      <c r="AM534">
        <f>VLOOKUP($AD534,excitation!$A$1:$CV$577,MATCH(C$6,excitation!$A$1:$CV$1,0),0)</f>
        <v>0</v>
      </c>
      <c r="AN534">
        <f>VLOOKUP($AD534,emission!$A$1:$CV$577,MATCH($C$6,emission!$A$1:$CV$1,0),0)</f>
        <v>0</v>
      </c>
      <c r="AO534">
        <f>VLOOKUP($AD534,excitation!$A$1:$CV$577,MATCH(C$7,excitation!$A$1:$CV$1,0),0)</f>
        <v>0</v>
      </c>
      <c r="AP534">
        <f>VLOOKUP($AD534,emission!$A$1:$CV$577,MATCH($C$7,emission!$A$1:$CV$1,0),0)</f>
        <v>0</v>
      </c>
      <c r="AQ534">
        <f>VLOOKUP($AD534,excitation!$A$1:$CV$577,MATCH(C$8,excitation!$A$1:$CV$1,0),0)</f>
        <v>0</v>
      </c>
      <c r="AR534">
        <f>VLOOKUP($AD534,emission!$A$1:$CV$577,MATCH($C$8,emission!$A$1:$CV$1,0),0)</f>
        <v>0</v>
      </c>
      <c r="AS534" t="e">
        <f>VLOOKUP($AD534,excitation!$A$1:$CV$577,MATCH(C$9,excitation!$A$1:$CV$1,0),0)</f>
        <v>#N/A</v>
      </c>
      <c r="AT534" t="e">
        <f>VLOOKUP($AD534,emission!$A$1:$CV$577,MATCH($C$9,emission!$A$1:$CV$1,0),0)</f>
        <v>#N/A</v>
      </c>
      <c r="AU534">
        <f>VLOOKUP($AD534,excitation!$A$1:$CV$577,MATCH(C$10,excitation!$A$1:$CV$1,0),0)</f>
        <v>0</v>
      </c>
      <c r="AV534">
        <f>VLOOKUP($AD534,emission!$A$1:$CV$577,MATCH($C$10,emission!$A$1:$CV$1,0),0)</f>
        <v>0</v>
      </c>
      <c r="AW534" t="e">
        <f>VLOOKUP($AD534,excitation!$A$1:$CV$577,MATCH(C$11,excitation!$A$1:$CV$1,0),0)</f>
        <v>#N/A</v>
      </c>
      <c r="AX534" t="e">
        <f>VLOOKUP($AD534,emission!$A$1:$CV$577,MATCH($C$11,emission!$A$1:$CV$1,0),0)</f>
        <v>#N/A</v>
      </c>
    </row>
    <row r="535" spans="7:50" x14ac:dyDescent="0.25">
      <c r="G535">
        <v>833</v>
      </c>
      <c r="H535" t="b">
        <f t="shared" si="171"/>
        <v>0</v>
      </c>
      <c r="I535" t="b">
        <f t="shared" si="161"/>
        <v>0</v>
      </c>
      <c r="J535">
        <f t="shared" si="172"/>
        <v>0</v>
      </c>
      <c r="K535">
        <f t="shared" si="162"/>
        <v>0</v>
      </c>
      <c r="L535" t="b">
        <f t="shared" si="173"/>
        <v>0</v>
      </c>
      <c r="M535" t="b">
        <f t="shared" si="163"/>
        <v>0</v>
      </c>
      <c r="N535">
        <f t="shared" si="174"/>
        <v>0</v>
      </c>
      <c r="O535">
        <f t="shared" si="164"/>
        <v>0</v>
      </c>
      <c r="P535">
        <f t="shared" si="175"/>
        <v>0</v>
      </c>
      <c r="Q535">
        <f t="shared" si="165"/>
        <v>0</v>
      </c>
      <c r="R535">
        <f t="shared" si="176"/>
        <v>0</v>
      </c>
      <c r="S535">
        <f t="shared" si="166"/>
        <v>0</v>
      </c>
      <c r="T535">
        <f t="shared" si="177"/>
        <v>0</v>
      </c>
      <c r="U535">
        <f t="shared" si="167"/>
        <v>0</v>
      </c>
      <c r="V535" t="b">
        <f t="shared" si="178"/>
        <v>0</v>
      </c>
      <c r="W535" t="b">
        <f t="shared" si="168"/>
        <v>0</v>
      </c>
      <c r="X535">
        <f t="shared" si="179"/>
        <v>0</v>
      </c>
      <c r="Y535">
        <f t="shared" si="169"/>
        <v>0</v>
      </c>
      <c r="Z535" t="b">
        <f t="shared" si="180"/>
        <v>0</v>
      </c>
      <c r="AA535" t="b">
        <f t="shared" si="170"/>
        <v>0</v>
      </c>
      <c r="AB535">
        <v>0</v>
      </c>
      <c r="AD535" s="1">
        <v>833</v>
      </c>
      <c r="AE535" t="e">
        <f>VLOOKUP($AD535,excitation!$A$1:$CV$577,MATCH(C$2,excitation!$A$1:$CV$1,0),0)</f>
        <v>#N/A</v>
      </c>
      <c r="AF535" t="e">
        <f>VLOOKUP($AD535,emission!$A$1:$CV$577,MATCH($C$2,emission!$A$1:$CV$1,0),0)</f>
        <v>#N/A</v>
      </c>
      <c r="AG535">
        <f>VLOOKUP($AD535,excitation!$A$1:$CV$577,MATCH(C$3,excitation!$A$1:$CV$1,0),0)</f>
        <v>0</v>
      </c>
      <c r="AH535">
        <f>VLOOKUP($AD535,emission!$A$1:$CV$577,MATCH($C$3,emission!$A$1:$CV$1,0),0)</f>
        <v>0</v>
      </c>
      <c r="AI535" t="e">
        <f>VLOOKUP($AD535,excitation!$A$1:$CV$577,MATCH(C$4,excitation!$A$1:$CV$1,0),0)</f>
        <v>#N/A</v>
      </c>
      <c r="AJ535" t="e">
        <f>VLOOKUP($AD535,emission!$A$1:$CV$577,MATCH($C$4,emission!$A$1:$CV$1,0),0)</f>
        <v>#N/A</v>
      </c>
      <c r="AK535">
        <f>VLOOKUP($AD535,excitation!$A$1:$CV$577,MATCH(C$5,excitation!$A$1:$CV$1,0),0)</f>
        <v>0</v>
      </c>
      <c r="AL535">
        <f>VLOOKUP($AD535,emission!$A$1:$CV$577,MATCH($C$5,emission!$A$1:$CV$1,0),0)</f>
        <v>0</v>
      </c>
      <c r="AM535">
        <f>VLOOKUP($AD535,excitation!$A$1:$CV$577,MATCH(C$6,excitation!$A$1:$CV$1,0),0)</f>
        <v>0</v>
      </c>
      <c r="AN535">
        <f>VLOOKUP($AD535,emission!$A$1:$CV$577,MATCH($C$6,emission!$A$1:$CV$1,0),0)</f>
        <v>0</v>
      </c>
      <c r="AO535">
        <f>VLOOKUP($AD535,excitation!$A$1:$CV$577,MATCH(C$7,excitation!$A$1:$CV$1,0),0)</f>
        <v>0</v>
      </c>
      <c r="AP535">
        <f>VLOOKUP($AD535,emission!$A$1:$CV$577,MATCH($C$7,emission!$A$1:$CV$1,0),0)</f>
        <v>0</v>
      </c>
      <c r="AQ535">
        <f>VLOOKUP($AD535,excitation!$A$1:$CV$577,MATCH(C$8,excitation!$A$1:$CV$1,0),0)</f>
        <v>0</v>
      </c>
      <c r="AR535">
        <f>VLOOKUP($AD535,emission!$A$1:$CV$577,MATCH($C$8,emission!$A$1:$CV$1,0),0)</f>
        <v>0</v>
      </c>
      <c r="AS535" t="e">
        <f>VLOOKUP($AD535,excitation!$A$1:$CV$577,MATCH(C$9,excitation!$A$1:$CV$1,0),0)</f>
        <v>#N/A</v>
      </c>
      <c r="AT535" t="e">
        <f>VLOOKUP($AD535,emission!$A$1:$CV$577,MATCH($C$9,emission!$A$1:$CV$1,0),0)</f>
        <v>#N/A</v>
      </c>
      <c r="AU535">
        <f>VLOOKUP($AD535,excitation!$A$1:$CV$577,MATCH(C$10,excitation!$A$1:$CV$1,0),0)</f>
        <v>0</v>
      </c>
      <c r="AV535">
        <f>VLOOKUP($AD535,emission!$A$1:$CV$577,MATCH($C$10,emission!$A$1:$CV$1,0),0)</f>
        <v>0</v>
      </c>
      <c r="AW535" t="e">
        <f>VLOOKUP($AD535,excitation!$A$1:$CV$577,MATCH(C$11,excitation!$A$1:$CV$1,0),0)</f>
        <v>#N/A</v>
      </c>
      <c r="AX535" t="e">
        <f>VLOOKUP($AD535,emission!$A$1:$CV$577,MATCH($C$11,emission!$A$1:$CV$1,0),0)</f>
        <v>#N/A</v>
      </c>
    </row>
    <row r="536" spans="7:50" x14ac:dyDescent="0.25">
      <c r="G536">
        <v>834</v>
      </c>
      <c r="H536" t="b">
        <f t="shared" si="171"/>
        <v>0</v>
      </c>
      <c r="I536" t="b">
        <f t="shared" si="161"/>
        <v>0</v>
      </c>
      <c r="J536">
        <f t="shared" si="172"/>
        <v>0</v>
      </c>
      <c r="K536">
        <f t="shared" si="162"/>
        <v>0</v>
      </c>
      <c r="L536" t="b">
        <f t="shared" si="173"/>
        <v>0</v>
      </c>
      <c r="M536" t="b">
        <f t="shared" si="163"/>
        <v>0</v>
      </c>
      <c r="N536">
        <f t="shared" si="174"/>
        <v>0</v>
      </c>
      <c r="O536">
        <f t="shared" si="164"/>
        <v>0</v>
      </c>
      <c r="P536">
        <f t="shared" si="175"/>
        <v>0</v>
      </c>
      <c r="Q536">
        <f t="shared" si="165"/>
        <v>0</v>
      </c>
      <c r="R536">
        <f t="shared" si="176"/>
        <v>0</v>
      </c>
      <c r="S536">
        <f t="shared" si="166"/>
        <v>0</v>
      </c>
      <c r="T536">
        <f t="shared" si="177"/>
        <v>0</v>
      </c>
      <c r="U536">
        <f t="shared" si="167"/>
        <v>0</v>
      </c>
      <c r="V536" t="b">
        <f t="shared" si="178"/>
        <v>0</v>
      </c>
      <c r="W536" t="b">
        <f t="shared" si="168"/>
        <v>0</v>
      </c>
      <c r="X536">
        <f t="shared" si="179"/>
        <v>0</v>
      </c>
      <c r="Y536">
        <f t="shared" si="169"/>
        <v>0</v>
      </c>
      <c r="Z536" t="b">
        <f t="shared" si="180"/>
        <v>0</v>
      </c>
      <c r="AA536" t="b">
        <f t="shared" si="170"/>
        <v>0</v>
      </c>
      <c r="AB536">
        <v>0</v>
      </c>
      <c r="AD536" s="1">
        <v>834</v>
      </c>
      <c r="AE536" t="e">
        <f>VLOOKUP($AD536,excitation!$A$1:$CV$577,MATCH(C$2,excitation!$A$1:$CV$1,0),0)</f>
        <v>#N/A</v>
      </c>
      <c r="AF536" t="e">
        <f>VLOOKUP($AD536,emission!$A$1:$CV$577,MATCH($C$2,emission!$A$1:$CV$1,0),0)</f>
        <v>#N/A</v>
      </c>
      <c r="AG536">
        <f>VLOOKUP($AD536,excitation!$A$1:$CV$577,MATCH(C$3,excitation!$A$1:$CV$1,0),0)</f>
        <v>0</v>
      </c>
      <c r="AH536">
        <f>VLOOKUP($AD536,emission!$A$1:$CV$577,MATCH($C$3,emission!$A$1:$CV$1,0),0)</f>
        <v>0</v>
      </c>
      <c r="AI536" t="e">
        <f>VLOOKUP($AD536,excitation!$A$1:$CV$577,MATCH(C$4,excitation!$A$1:$CV$1,0),0)</f>
        <v>#N/A</v>
      </c>
      <c r="AJ536" t="e">
        <f>VLOOKUP($AD536,emission!$A$1:$CV$577,MATCH($C$4,emission!$A$1:$CV$1,0),0)</f>
        <v>#N/A</v>
      </c>
      <c r="AK536">
        <f>VLOOKUP($AD536,excitation!$A$1:$CV$577,MATCH(C$5,excitation!$A$1:$CV$1,0),0)</f>
        <v>0</v>
      </c>
      <c r="AL536">
        <f>VLOOKUP($AD536,emission!$A$1:$CV$577,MATCH($C$5,emission!$A$1:$CV$1,0),0)</f>
        <v>0</v>
      </c>
      <c r="AM536">
        <f>VLOOKUP($AD536,excitation!$A$1:$CV$577,MATCH(C$6,excitation!$A$1:$CV$1,0),0)</f>
        <v>0</v>
      </c>
      <c r="AN536">
        <f>VLOOKUP($AD536,emission!$A$1:$CV$577,MATCH($C$6,emission!$A$1:$CV$1,0),0)</f>
        <v>0</v>
      </c>
      <c r="AO536">
        <f>VLOOKUP($AD536,excitation!$A$1:$CV$577,MATCH(C$7,excitation!$A$1:$CV$1,0),0)</f>
        <v>0</v>
      </c>
      <c r="AP536">
        <f>VLOOKUP($AD536,emission!$A$1:$CV$577,MATCH($C$7,emission!$A$1:$CV$1,0),0)</f>
        <v>0</v>
      </c>
      <c r="AQ536">
        <f>VLOOKUP($AD536,excitation!$A$1:$CV$577,MATCH(C$8,excitation!$A$1:$CV$1,0),0)</f>
        <v>0</v>
      </c>
      <c r="AR536">
        <f>VLOOKUP($AD536,emission!$A$1:$CV$577,MATCH($C$8,emission!$A$1:$CV$1,0),0)</f>
        <v>0</v>
      </c>
      <c r="AS536" t="e">
        <f>VLOOKUP($AD536,excitation!$A$1:$CV$577,MATCH(C$9,excitation!$A$1:$CV$1,0),0)</f>
        <v>#N/A</v>
      </c>
      <c r="AT536" t="e">
        <f>VLOOKUP($AD536,emission!$A$1:$CV$577,MATCH($C$9,emission!$A$1:$CV$1,0),0)</f>
        <v>#N/A</v>
      </c>
      <c r="AU536">
        <f>VLOOKUP($AD536,excitation!$A$1:$CV$577,MATCH(C$10,excitation!$A$1:$CV$1,0),0)</f>
        <v>0</v>
      </c>
      <c r="AV536">
        <f>VLOOKUP($AD536,emission!$A$1:$CV$577,MATCH($C$10,emission!$A$1:$CV$1,0),0)</f>
        <v>0</v>
      </c>
      <c r="AW536" t="e">
        <f>VLOOKUP($AD536,excitation!$A$1:$CV$577,MATCH(C$11,excitation!$A$1:$CV$1,0),0)</f>
        <v>#N/A</v>
      </c>
      <c r="AX536" t="e">
        <f>VLOOKUP($AD536,emission!$A$1:$CV$577,MATCH($C$11,emission!$A$1:$CV$1,0),0)</f>
        <v>#N/A</v>
      </c>
    </row>
    <row r="537" spans="7:50" x14ac:dyDescent="0.25">
      <c r="G537">
        <v>835</v>
      </c>
      <c r="H537" t="b">
        <f t="shared" si="171"/>
        <v>0</v>
      </c>
      <c r="I537" t="b">
        <f t="shared" si="161"/>
        <v>0</v>
      </c>
      <c r="J537">
        <f t="shared" si="172"/>
        <v>0</v>
      </c>
      <c r="K537">
        <f t="shared" si="162"/>
        <v>0</v>
      </c>
      <c r="L537" t="b">
        <f t="shared" si="173"/>
        <v>0</v>
      </c>
      <c r="M537" t="b">
        <f t="shared" si="163"/>
        <v>0</v>
      </c>
      <c r="N537">
        <f t="shared" si="174"/>
        <v>0</v>
      </c>
      <c r="O537">
        <f t="shared" si="164"/>
        <v>0</v>
      </c>
      <c r="P537">
        <f t="shared" si="175"/>
        <v>0</v>
      </c>
      <c r="Q537">
        <f t="shared" si="165"/>
        <v>0</v>
      </c>
      <c r="R537">
        <f t="shared" si="176"/>
        <v>0</v>
      </c>
      <c r="S537">
        <f t="shared" si="166"/>
        <v>0</v>
      </c>
      <c r="T537">
        <f t="shared" si="177"/>
        <v>0</v>
      </c>
      <c r="U537">
        <f t="shared" si="167"/>
        <v>0</v>
      </c>
      <c r="V537" t="b">
        <f t="shared" si="178"/>
        <v>0</v>
      </c>
      <c r="W537" t="b">
        <f t="shared" si="168"/>
        <v>0</v>
      </c>
      <c r="X537">
        <f t="shared" si="179"/>
        <v>0</v>
      </c>
      <c r="Y537">
        <f t="shared" si="169"/>
        <v>0</v>
      </c>
      <c r="Z537" t="b">
        <f t="shared" si="180"/>
        <v>0</v>
      </c>
      <c r="AA537" t="b">
        <f t="shared" si="170"/>
        <v>0</v>
      </c>
      <c r="AB537">
        <v>0</v>
      </c>
      <c r="AD537" s="1">
        <v>835</v>
      </c>
      <c r="AE537" t="e">
        <f>VLOOKUP($AD537,excitation!$A$1:$CV$577,MATCH(C$2,excitation!$A$1:$CV$1,0),0)</f>
        <v>#N/A</v>
      </c>
      <c r="AF537" t="e">
        <f>VLOOKUP($AD537,emission!$A$1:$CV$577,MATCH($C$2,emission!$A$1:$CV$1,0),0)</f>
        <v>#N/A</v>
      </c>
      <c r="AG537">
        <f>VLOOKUP($AD537,excitation!$A$1:$CV$577,MATCH(C$3,excitation!$A$1:$CV$1,0),0)</f>
        <v>0</v>
      </c>
      <c r="AH537">
        <f>VLOOKUP($AD537,emission!$A$1:$CV$577,MATCH($C$3,emission!$A$1:$CV$1,0),0)</f>
        <v>0</v>
      </c>
      <c r="AI537" t="e">
        <f>VLOOKUP($AD537,excitation!$A$1:$CV$577,MATCH(C$4,excitation!$A$1:$CV$1,0),0)</f>
        <v>#N/A</v>
      </c>
      <c r="AJ537" t="e">
        <f>VLOOKUP($AD537,emission!$A$1:$CV$577,MATCH($C$4,emission!$A$1:$CV$1,0),0)</f>
        <v>#N/A</v>
      </c>
      <c r="AK537">
        <f>VLOOKUP($AD537,excitation!$A$1:$CV$577,MATCH(C$5,excitation!$A$1:$CV$1,0),0)</f>
        <v>0</v>
      </c>
      <c r="AL537">
        <f>VLOOKUP($AD537,emission!$A$1:$CV$577,MATCH($C$5,emission!$A$1:$CV$1,0),0)</f>
        <v>0</v>
      </c>
      <c r="AM537">
        <f>VLOOKUP($AD537,excitation!$A$1:$CV$577,MATCH(C$6,excitation!$A$1:$CV$1,0),0)</f>
        <v>0</v>
      </c>
      <c r="AN537">
        <f>VLOOKUP($AD537,emission!$A$1:$CV$577,MATCH($C$6,emission!$A$1:$CV$1,0),0)</f>
        <v>0</v>
      </c>
      <c r="AO537">
        <f>VLOOKUP($AD537,excitation!$A$1:$CV$577,MATCH(C$7,excitation!$A$1:$CV$1,0),0)</f>
        <v>0</v>
      </c>
      <c r="AP537">
        <f>VLOOKUP($AD537,emission!$A$1:$CV$577,MATCH($C$7,emission!$A$1:$CV$1,0),0)</f>
        <v>0</v>
      </c>
      <c r="AQ537">
        <f>VLOOKUP($AD537,excitation!$A$1:$CV$577,MATCH(C$8,excitation!$A$1:$CV$1,0),0)</f>
        <v>0</v>
      </c>
      <c r="AR537">
        <f>VLOOKUP($AD537,emission!$A$1:$CV$577,MATCH($C$8,emission!$A$1:$CV$1,0),0)</f>
        <v>0</v>
      </c>
      <c r="AS537" t="e">
        <f>VLOOKUP($AD537,excitation!$A$1:$CV$577,MATCH(C$9,excitation!$A$1:$CV$1,0),0)</f>
        <v>#N/A</v>
      </c>
      <c r="AT537" t="e">
        <f>VLOOKUP($AD537,emission!$A$1:$CV$577,MATCH($C$9,emission!$A$1:$CV$1,0),0)</f>
        <v>#N/A</v>
      </c>
      <c r="AU537">
        <f>VLOOKUP($AD537,excitation!$A$1:$CV$577,MATCH(C$10,excitation!$A$1:$CV$1,0),0)</f>
        <v>0</v>
      </c>
      <c r="AV537">
        <f>VLOOKUP($AD537,emission!$A$1:$CV$577,MATCH($C$10,emission!$A$1:$CV$1,0),0)</f>
        <v>0</v>
      </c>
      <c r="AW537" t="e">
        <f>VLOOKUP($AD537,excitation!$A$1:$CV$577,MATCH(C$11,excitation!$A$1:$CV$1,0),0)</f>
        <v>#N/A</v>
      </c>
      <c r="AX537" t="e">
        <f>VLOOKUP($AD537,emission!$A$1:$CV$577,MATCH($C$11,emission!$A$1:$CV$1,0),0)</f>
        <v>#N/A</v>
      </c>
    </row>
    <row r="538" spans="7:50" x14ac:dyDescent="0.25">
      <c r="G538">
        <v>836</v>
      </c>
      <c r="H538" t="b">
        <f t="shared" si="171"/>
        <v>0</v>
      </c>
      <c r="I538" t="b">
        <f t="shared" si="161"/>
        <v>0</v>
      </c>
      <c r="J538">
        <f t="shared" si="172"/>
        <v>0</v>
      </c>
      <c r="K538">
        <f t="shared" si="162"/>
        <v>0</v>
      </c>
      <c r="L538" t="b">
        <f t="shared" si="173"/>
        <v>0</v>
      </c>
      <c r="M538" t="b">
        <f t="shared" si="163"/>
        <v>0</v>
      </c>
      <c r="N538">
        <f t="shared" si="174"/>
        <v>0</v>
      </c>
      <c r="O538">
        <f t="shared" si="164"/>
        <v>0</v>
      </c>
      <c r="P538">
        <f t="shared" si="175"/>
        <v>0</v>
      </c>
      <c r="Q538">
        <f t="shared" si="165"/>
        <v>0</v>
      </c>
      <c r="R538">
        <f t="shared" si="176"/>
        <v>0</v>
      </c>
      <c r="S538">
        <f t="shared" si="166"/>
        <v>0</v>
      </c>
      <c r="T538">
        <f t="shared" si="177"/>
        <v>0</v>
      </c>
      <c r="U538">
        <f t="shared" si="167"/>
        <v>0</v>
      </c>
      <c r="V538" t="b">
        <f t="shared" si="178"/>
        <v>0</v>
      </c>
      <c r="W538" t="b">
        <f t="shared" si="168"/>
        <v>0</v>
      </c>
      <c r="X538">
        <f t="shared" si="179"/>
        <v>0</v>
      </c>
      <c r="Y538">
        <f t="shared" si="169"/>
        <v>0</v>
      </c>
      <c r="Z538" t="b">
        <f t="shared" si="180"/>
        <v>0</v>
      </c>
      <c r="AA538" t="b">
        <f t="shared" si="170"/>
        <v>0</v>
      </c>
      <c r="AB538">
        <v>0</v>
      </c>
      <c r="AD538" s="1">
        <v>836</v>
      </c>
      <c r="AE538" t="e">
        <f>VLOOKUP($AD538,excitation!$A$1:$CV$577,MATCH(C$2,excitation!$A$1:$CV$1,0),0)</f>
        <v>#N/A</v>
      </c>
      <c r="AF538" t="e">
        <f>VLOOKUP($AD538,emission!$A$1:$CV$577,MATCH($C$2,emission!$A$1:$CV$1,0),0)</f>
        <v>#N/A</v>
      </c>
      <c r="AG538">
        <f>VLOOKUP($AD538,excitation!$A$1:$CV$577,MATCH(C$3,excitation!$A$1:$CV$1,0),0)</f>
        <v>0</v>
      </c>
      <c r="AH538">
        <f>VLOOKUP($AD538,emission!$A$1:$CV$577,MATCH($C$3,emission!$A$1:$CV$1,0),0)</f>
        <v>0</v>
      </c>
      <c r="AI538" t="e">
        <f>VLOOKUP($AD538,excitation!$A$1:$CV$577,MATCH(C$4,excitation!$A$1:$CV$1,0),0)</f>
        <v>#N/A</v>
      </c>
      <c r="AJ538" t="e">
        <f>VLOOKUP($AD538,emission!$A$1:$CV$577,MATCH($C$4,emission!$A$1:$CV$1,0),0)</f>
        <v>#N/A</v>
      </c>
      <c r="AK538">
        <f>VLOOKUP($AD538,excitation!$A$1:$CV$577,MATCH(C$5,excitation!$A$1:$CV$1,0),0)</f>
        <v>0</v>
      </c>
      <c r="AL538">
        <f>VLOOKUP($AD538,emission!$A$1:$CV$577,MATCH($C$5,emission!$A$1:$CV$1,0),0)</f>
        <v>0</v>
      </c>
      <c r="AM538">
        <f>VLOOKUP($AD538,excitation!$A$1:$CV$577,MATCH(C$6,excitation!$A$1:$CV$1,0),0)</f>
        <v>0</v>
      </c>
      <c r="AN538">
        <f>VLOOKUP($AD538,emission!$A$1:$CV$577,MATCH($C$6,emission!$A$1:$CV$1,0),0)</f>
        <v>0</v>
      </c>
      <c r="AO538">
        <f>VLOOKUP($AD538,excitation!$A$1:$CV$577,MATCH(C$7,excitation!$A$1:$CV$1,0),0)</f>
        <v>0</v>
      </c>
      <c r="AP538">
        <f>VLOOKUP($AD538,emission!$A$1:$CV$577,MATCH($C$7,emission!$A$1:$CV$1,0),0)</f>
        <v>0</v>
      </c>
      <c r="AQ538">
        <f>VLOOKUP($AD538,excitation!$A$1:$CV$577,MATCH(C$8,excitation!$A$1:$CV$1,0),0)</f>
        <v>0</v>
      </c>
      <c r="AR538">
        <f>VLOOKUP($AD538,emission!$A$1:$CV$577,MATCH($C$8,emission!$A$1:$CV$1,0),0)</f>
        <v>0</v>
      </c>
      <c r="AS538" t="e">
        <f>VLOOKUP($AD538,excitation!$A$1:$CV$577,MATCH(C$9,excitation!$A$1:$CV$1,0),0)</f>
        <v>#N/A</v>
      </c>
      <c r="AT538" t="e">
        <f>VLOOKUP($AD538,emission!$A$1:$CV$577,MATCH($C$9,emission!$A$1:$CV$1,0),0)</f>
        <v>#N/A</v>
      </c>
      <c r="AU538">
        <f>VLOOKUP($AD538,excitation!$A$1:$CV$577,MATCH(C$10,excitation!$A$1:$CV$1,0),0)</f>
        <v>0</v>
      </c>
      <c r="AV538">
        <f>VLOOKUP($AD538,emission!$A$1:$CV$577,MATCH($C$10,emission!$A$1:$CV$1,0),0)</f>
        <v>0</v>
      </c>
      <c r="AW538" t="e">
        <f>VLOOKUP($AD538,excitation!$A$1:$CV$577,MATCH(C$11,excitation!$A$1:$CV$1,0),0)</f>
        <v>#N/A</v>
      </c>
      <c r="AX538" t="e">
        <f>VLOOKUP($AD538,emission!$A$1:$CV$577,MATCH($C$11,emission!$A$1:$CV$1,0),0)</f>
        <v>#N/A</v>
      </c>
    </row>
    <row r="539" spans="7:50" x14ac:dyDescent="0.25">
      <c r="G539">
        <v>837</v>
      </c>
      <c r="H539" t="b">
        <f t="shared" si="171"/>
        <v>0</v>
      </c>
      <c r="I539" t="b">
        <f t="shared" si="161"/>
        <v>0</v>
      </c>
      <c r="J539">
        <f t="shared" si="172"/>
        <v>0</v>
      </c>
      <c r="K539">
        <f t="shared" si="162"/>
        <v>0</v>
      </c>
      <c r="L539" t="b">
        <f t="shared" si="173"/>
        <v>0</v>
      </c>
      <c r="M539" t="b">
        <f t="shared" si="163"/>
        <v>0</v>
      </c>
      <c r="N539">
        <f t="shared" si="174"/>
        <v>0</v>
      </c>
      <c r="O539">
        <f t="shared" si="164"/>
        <v>0</v>
      </c>
      <c r="P539">
        <f t="shared" si="175"/>
        <v>0</v>
      </c>
      <c r="Q539">
        <f t="shared" si="165"/>
        <v>0</v>
      </c>
      <c r="R539">
        <f t="shared" si="176"/>
        <v>0</v>
      </c>
      <c r="S539">
        <f t="shared" si="166"/>
        <v>0</v>
      </c>
      <c r="T539">
        <f t="shared" si="177"/>
        <v>0</v>
      </c>
      <c r="U539">
        <f t="shared" si="167"/>
        <v>0</v>
      </c>
      <c r="V539" t="b">
        <f t="shared" si="178"/>
        <v>0</v>
      </c>
      <c r="W539" t="b">
        <f t="shared" si="168"/>
        <v>0</v>
      </c>
      <c r="X539">
        <f t="shared" si="179"/>
        <v>0</v>
      </c>
      <c r="Y539">
        <f t="shared" si="169"/>
        <v>0</v>
      </c>
      <c r="Z539" t="b">
        <f t="shared" si="180"/>
        <v>0</v>
      </c>
      <c r="AA539" t="b">
        <f t="shared" si="170"/>
        <v>0</v>
      </c>
      <c r="AB539">
        <v>0</v>
      </c>
      <c r="AD539" s="1">
        <v>837</v>
      </c>
      <c r="AE539" t="e">
        <f>VLOOKUP($AD539,excitation!$A$1:$CV$577,MATCH(C$2,excitation!$A$1:$CV$1,0),0)</f>
        <v>#N/A</v>
      </c>
      <c r="AF539" t="e">
        <f>VLOOKUP($AD539,emission!$A$1:$CV$577,MATCH($C$2,emission!$A$1:$CV$1,0),0)</f>
        <v>#N/A</v>
      </c>
      <c r="AG539">
        <f>VLOOKUP($AD539,excitation!$A$1:$CV$577,MATCH(C$3,excitation!$A$1:$CV$1,0),0)</f>
        <v>0</v>
      </c>
      <c r="AH539">
        <f>VLOOKUP($AD539,emission!$A$1:$CV$577,MATCH($C$3,emission!$A$1:$CV$1,0),0)</f>
        <v>0</v>
      </c>
      <c r="AI539" t="e">
        <f>VLOOKUP($AD539,excitation!$A$1:$CV$577,MATCH(C$4,excitation!$A$1:$CV$1,0),0)</f>
        <v>#N/A</v>
      </c>
      <c r="AJ539" t="e">
        <f>VLOOKUP($AD539,emission!$A$1:$CV$577,MATCH($C$4,emission!$A$1:$CV$1,0),0)</f>
        <v>#N/A</v>
      </c>
      <c r="AK539">
        <f>VLOOKUP($AD539,excitation!$A$1:$CV$577,MATCH(C$5,excitation!$A$1:$CV$1,0),0)</f>
        <v>0</v>
      </c>
      <c r="AL539">
        <f>VLOOKUP($AD539,emission!$A$1:$CV$577,MATCH($C$5,emission!$A$1:$CV$1,0),0)</f>
        <v>0</v>
      </c>
      <c r="AM539">
        <f>VLOOKUP($AD539,excitation!$A$1:$CV$577,MATCH(C$6,excitation!$A$1:$CV$1,0),0)</f>
        <v>0</v>
      </c>
      <c r="AN539">
        <f>VLOOKUP($AD539,emission!$A$1:$CV$577,MATCH($C$6,emission!$A$1:$CV$1,0),0)</f>
        <v>0</v>
      </c>
      <c r="AO539">
        <f>VLOOKUP($AD539,excitation!$A$1:$CV$577,MATCH(C$7,excitation!$A$1:$CV$1,0),0)</f>
        <v>0</v>
      </c>
      <c r="AP539">
        <f>VLOOKUP($AD539,emission!$A$1:$CV$577,MATCH($C$7,emission!$A$1:$CV$1,0),0)</f>
        <v>0</v>
      </c>
      <c r="AQ539">
        <f>VLOOKUP($AD539,excitation!$A$1:$CV$577,MATCH(C$8,excitation!$A$1:$CV$1,0),0)</f>
        <v>0</v>
      </c>
      <c r="AR539">
        <f>VLOOKUP($AD539,emission!$A$1:$CV$577,MATCH($C$8,emission!$A$1:$CV$1,0),0)</f>
        <v>0</v>
      </c>
      <c r="AS539" t="e">
        <f>VLOOKUP($AD539,excitation!$A$1:$CV$577,MATCH(C$9,excitation!$A$1:$CV$1,0),0)</f>
        <v>#N/A</v>
      </c>
      <c r="AT539" t="e">
        <f>VLOOKUP($AD539,emission!$A$1:$CV$577,MATCH($C$9,emission!$A$1:$CV$1,0),0)</f>
        <v>#N/A</v>
      </c>
      <c r="AU539">
        <f>VLOOKUP($AD539,excitation!$A$1:$CV$577,MATCH(C$10,excitation!$A$1:$CV$1,0),0)</f>
        <v>0</v>
      </c>
      <c r="AV539">
        <f>VLOOKUP($AD539,emission!$A$1:$CV$577,MATCH($C$10,emission!$A$1:$CV$1,0),0)</f>
        <v>0</v>
      </c>
      <c r="AW539" t="e">
        <f>VLOOKUP($AD539,excitation!$A$1:$CV$577,MATCH(C$11,excitation!$A$1:$CV$1,0),0)</f>
        <v>#N/A</v>
      </c>
      <c r="AX539" t="e">
        <f>VLOOKUP($AD539,emission!$A$1:$CV$577,MATCH($C$11,emission!$A$1:$CV$1,0),0)</f>
        <v>#N/A</v>
      </c>
    </row>
    <row r="540" spans="7:50" x14ac:dyDescent="0.25">
      <c r="G540">
        <v>838</v>
      </c>
      <c r="H540" t="b">
        <f t="shared" si="171"/>
        <v>0</v>
      </c>
      <c r="I540" t="b">
        <f t="shared" si="161"/>
        <v>0</v>
      </c>
      <c r="J540">
        <f t="shared" si="172"/>
        <v>0</v>
      </c>
      <c r="K540">
        <f t="shared" si="162"/>
        <v>0</v>
      </c>
      <c r="L540" t="b">
        <f t="shared" si="173"/>
        <v>0</v>
      </c>
      <c r="M540" t="b">
        <f t="shared" si="163"/>
        <v>0</v>
      </c>
      <c r="N540">
        <f t="shared" si="174"/>
        <v>0</v>
      </c>
      <c r="O540">
        <f t="shared" si="164"/>
        <v>0</v>
      </c>
      <c r="P540">
        <f t="shared" si="175"/>
        <v>0</v>
      </c>
      <c r="Q540">
        <f t="shared" si="165"/>
        <v>0</v>
      </c>
      <c r="R540">
        <f t="shared" si="176"/>
        <v>0</v>
      </c>
      <c r="S540">
        <f t="shared" si="166"/>
        <v>0</v>
      </c>
      <c r="T540">
        <f t="shared" si="177"/>
        <v>0</v>
      </c>
      <c r="U540">
        <f t="shared" si="167"/>
        <v>0</v>
      </c>
      <c r="V540" t="b">
        <f t="shared" si="178"/>
        <v>0</v>
      </c>
      <c r="W540" t="b">
        <f t="shared" si="168"/>
        <v>0</v>
      </c>
      <c r="X540">
        <f t="shared" si="179"/>
        <v>0</v>
      </c>
      <c r="Y540">
        <f t="shared" si="169"/>
        <v>0</v>
      </c>
      <c r="Z540" t="b">
        <f t="shared" si="180"/>
        <v>0</v>
      </c>
      <c r="AA540" t="b">
        <f t="shared" si="170"/>
        <v>0</v>
      </c>
      <c r="AB540">
        <v>0</v>
      </c>
      <c r="AD540" s="1">
        <v>838</v>
      </c>
      <c r="AE540" t="e">
        <f>VLOOKUP($AD540,excitation!$A$1:$CV$577,MATCH(C$2,excitation!$A$1:$CV$1,0),0)</f>
        <v>#N/A</v>
      </c>
      <c r="AF540" t="e">
        <f>VLOOKUP($AD540,emission!$A$1:$CV$577,MATCH($C$2,emission!$A$1:$CV$1,0),0)</f>
        <v>#N/A</v>
      </c>
      <c r="AG540">
        <f>VLOOKUP($AD540,excitation!$A$1:$CV$577,MATCH(C$3,excitation!$A$1:$CV$1,0),0)</f>
        <v>0</v>
      </c>
      <c r="AH540">
        <f>VLOOKUP($AD540,emission!$A$1:$CV$577,MATCH($C$3,emission!$A$1:$CV$1,0),0)</f>
        <v>0</v>
      </c>
      <c r="AI540" t="e">
        <f>VLOOKUP($AD540,excitation!$A$1:$CV$577,MATCH(C$4,excitation!$A$1:$CV$1,0),0)</f>
        <v>#N/A</v>
      </c>
      <c r="AJ540" t="e">
        <f>VLOOKUP($AD540,emission!$A$1:$CV$577,MATCH($C$4,emission!$A$1:$CV$1,0),0)</f>
        <v>#N/A</v>
      </c>
      <c r="AK540">
        <f>VLOOKUP($AD540,excitation!$A$1:$CV$577,MATCH(C$5,excitation!$A$1:$CV$1,0),0)</f>
        <v>0</v>
      </c>
      <c r="AL540">
        <f>VLOOKUP($AD540,emission!$A$1:$CV$577,MATCH($C$5,emission!$A$1:$CV$1,0),0)</f>
        <v>0</v>
      </c>
      <c r="AM540">
        <f>VLOOKUP($AD540,excitation!$A$1:$CV$577,MATCH(C$6,excitation!$A$1:$CV$1,0),0)</f>
        <v>0</v>
      </c>
      <c r="AN540">
        <f>VLOOKUP($AD540,emission!$A$1:$CV$577,MATCH($C$6,emission!$A$1:$CV$1,0),0)</f>
        <v>0</v>
      </c>
      <c r="AO540">
        <f>VLOOKUP($AD540,excitation!$A$1:$CV$577,MATCH(C$7,excitation!$A$1:$CV$1,0),0)</f>
        <v>0</v>
      </c>
      <c r="AP540">
        <f>VLOOKUP($AD540,emission!$A$1:$CV$577,MATCH($C$7,emission!$A$1:$CV$1,0),0)</f>
        <v>0</v>
      </c>
      <c r="AQ540">
        <f>VLOOKUP($AD540,excitation!$A$1:$CV$577,MATCH(C$8,excitation!$A$1:$CV$1,0),0)</f>
        <v>0</v>
      </c>
      <c r="AR540">
        <f>VLOOKUP($AD540,emission!$A$1:$CV$577,MATCH($C$8,emission!$A$1:$CV$1,0),0)</f>
        <v>0</v>
      </c>
      <c r="AS540" t="e">
        <f>VLOOKUP($AD540,excitation!$A$1:$CV$577,MATCH(C$9,excitation!$A$1:$CV$1,0),0)</f>
        <v>#N/A</v>
      </c>
      <c r="AT540" t="e">
        <f>VLOOKUP($AD540,emission!$A$1:$CV$577,MATCH($C$9,emission!$A$1:$CV$1,0),0)</f>
        <v>#N/A</v>
      </c>
      <c r="AU540">
        <f>VLOOKUP($AD540,excitation!$A$1:$CV$577,MATCH(C$10,excitation!$A$1:$CV$1,0),0)</f>
        <v>0</v>
      </c>
      <c r="AV540">
        <f>VLOOKUP($AD540,emission!$A$1:$CV$577,MATCH($C$10,emission!$A$1:$CV$1,0),0)</f>
        <v>0</v>
      </c>
      <c r="AW540" t="e">
        <f>VLOOKUP($AD540,excitation!$A$1:$CV$577,MATCH(C$11,excitation!$A$1:$CV$1,0),0)</f>
        <v>#N/A</v>
      </c>
      <c r="AX540" t="e">
        <f>VLOOKUP($AD540,emission!$A$1:$CV$577,MATCH($C$11,emission!$A$1:$CV$1,0),0)</f>
        <v>#N/A</v>
      </c>
    </row>
    <row r="541" spans="7:50" x14ac:dyDescent="0.25">
      <c r="G541">
        <v>839</v>
      </c>
      <c r="H541" t="b">
        <f t="shared" si="171"/>
        <v>0</v>
      </c>
      <c r="I541" t="b">
        <f t="shared" si="161"/>
        <v>0</v>
      </c>
      <c r="J541">
        <f t="shared" si="172"/>
        <v>0</v>
      </c>
      <c r="K541">
        <f t="shared" si="162"/>
        <v>0</v>
      </c>
      <c r="L541" t="b">
        <f t="shared" si="173"/>
        <v>0</v>
      </c>
      <c r="M541" t="b">
        <f t="shared" si="163"/>
        <v>0</v>
      </c>
      <c r="N541">
        <f t="shared" si="174"/>
        <v>0</v>
      </c>
      <c r="O541">
        <f t="shared" si="164"/>
        <v>0</v>
      </c>
      <c r="P541">
        <f t="shared" si="175"/>
        <v>0</v>
      </c>
      <c r="Q541">
        <f t="shared" si="165"/>
        <v>0</v>
      </c>
      <c r="R541">
        <f t="shared" si="176"/>
        <v>0</v>
      </c>
      <c r="S541">
        <f t="shared" si="166"/>
        <v>0</v>
      </c>
      <c r="T541">
        <f t="shared" si="177"/>
        <v>0</v>
      </c>
      <c r="U541">
        <f t="shared" si="167"/>
        <v>0</v>
      </c>
      <c r="V541" t="b">
        <f t="shared" si="178"/>
        <v>0</v>
      </c>
      <c r="W541" t="b">
        <f t="shared" si="168"/>
        <v>0</v>
      </c>
      <c r="X541">
        <f t="shared" si="179"/>
        <v>0</v>
      </c>
      <c r="Y541">
        <f t="shared" si="169"/>
        <v>0</v>
      </c>
      <c r="Z541" t="b">
        <f t="shared" si="180"/>
        <v>0</v>
      </c>
      <c r="AA541" t="b">
        <f t="shared" si="170"/>
        <v>0</v>
      </c>
      <c r="AB541">
        <v>0</v>
      </c>
      <c r="AD541" s="1">
        <v>839</v>
      </c>
      <c r="AE541" t="e">
        <f>VLOOKUP($AD541,excitation!$A$1:$CV$577,MATCH(C$2,excitation!$A$1:$CV$1,0),0)</f>
        <v>#N/A</v>
      </c>
      <c r="AF541" t="e">
        <f>VLOOKUP($AD541,emission!$A$1:$CV$577,MATCH($C$2,emission!$A$1:$CV$1,0),0)</f>
        <v>#N/A</v>
      </c>
      <c r="AG541">
        <f>VLOOKUP($AD541,excitation!$A$1:$CV$577,MATCH(C$3,excitation!$A$1:$CV$1,0),0)</f>
        <v>0</v>
      </c>
      <c r="AH541">
        <f>VLOOKUP($AD541,emission!$A$1:$CV$577,MATCH($C$3,emission!$A$1:$CV$1,0),0)</f>
        <v>0</v>
      </c>
      <c r="AI541" t="e">
        <f>VLOOKUP($AD541,excitation!$A$1:$CV$577,MATCH(C$4,excitation!$A$1:$CV$1,0),0)</f>
        <v>#N/A</v>
      </c>
      <c r="AJ541" t="e">
        <f>VLOOKUP($AD541,emission!$A$1:$CV$577,MATCH($C$4,emission!$A$1:$CV$1,0),0)</f>
        <v>#N/A</v>
      </c>
      <c r="AK541">
        <f>VLOOKUP($AD541,excitation!$A$1:$CV$577,MATCH(C$5,excitation!$A$1:$CV$1,0),0)</f>
        <v>0</v>
      </c>
      <c r="AL541">
        <f>VLOOKUP($AD541,emission!$A$1:$CV$577,MATCH($C$5,emission!$A$1:$CV$1,0),0)</f>
        <v>0</v>
      </c>
      <c r="AM541">
        <f>VLOOKUP($AD541,excitation!$A$1:$CV$577,MATCH(C$6,excitation!$A$1:$CV$1,0),0)</f>
        <v>0</v>
      </c>
      <c r="AN541">
        <f>VLOOKUP($AD541,emission!$A$1:$CV$577,MATCH($C$6,emission!$A$1:$CV$1,0),0)</f>
        <v>0</v>
      </c>
      <c r="AO541">
        <f>VLOOKUP($AD541,excitation!$A$1:$CV$577,MATCH(C$7,excitation!$A$1:$CV$1,0),0)</f>
        <v>0</v>
      </c>
      <c r="AP541">
        <f>VLOOKUP($AD541,emission!$A$1:$CV$577,MATCH($C$7,emission!$A$1:$CV$1,0),0)</f>
        <v>0</v>
      </c>
      <c r="AQ541">
        <f>VLOOKUP($AD541,excitation!$A$1:$CV$577,MATCH(C$8,excitation!$A$1:$CV$1,0),0)</f>
        <v>0</v>
      </c>
      <c r="AR541">
        <f>VLOOKUP($AD541,emission!$A$1:$CV$577,MATCH($C$8,emission!$A$1:$CV$1,0),0)</f>
        <v>0</v>
      </c>
      <c r="AS541" t="e">
        <f>VLOOKUP($AD541,excitation!$A$1:$CV$577,MATCH(C$9,excitation!$A$1:$CV$1,0),0)</f>
        <v>#N/A</v>
      </c>
      <c r="AT541" t="e">
        <f>VLOOKUP($AD541,emission!$A$1:$CV$577,MATCH($C$9,emission!$A$1:$CV$1,0),0)</f>
        <v>#N/A</v>
      </c>
      <c r="AU541">
        <f>VLOOKUP($AD541,excitation!$A$1:$CV$577,MATCH(C$10,excitation!$A$1:$CV$1,0),0)</f>
        <v>0</v>
      </c>
      <c r="AV541">
        <f>VLOOKUP($AD541,emission!$A$1:$CV$577,MATCH($C$10,emission!$A$1:$CV$1,0),0)</f>
        <v>0</v>
      </c>
      <c r="AW541" t="e">
        <f>VLOOKUP($AD541,excitation!$A$1:$CV$577,MATCH(C$11,excitation!$A$1:$CV$1,0),0)</f>
        <v>#N/A</v>
      </c>
      <c r="AX541" t="e">
        <f>VLOOKUP($AD541,emission!$A$1:$CV$577,MATCH($C$11,emission!$A$1:$CV$1,0),0)</f>
        <v>#N/A</v>
      </c>
    </row>
    <row r="542" spans="7:50" x14ac:dyDescent="0.25">
      <c r="G542">
        <v>840</v>
      </c>
      <c r="H542" t="b">
        <f t="shared" si="171"/>
        <v>0</v>
      </c>
      <c r="I542" t="b">
        <f t="shared" si="161"/>
        <v>0</v>
      </c>
      <c r="J542">
        <f t="shared" si="172"/>
        <v>0</v>
      </c>
      <c r="K542">
        <f t="shared" si="162"/>
        <v>0</v>
      </c>
      <c r="L542" t="b">
        <f t="shared" si="173"/>
        <v>0</v>
      </c>
      <c r="M542" t="b">
        <f t="shared" si="163"/>
        <v>0</v>
      </c>
      <c r="N542">
        <f t="shared" si="174"/>
        <v>0</v>
      </c>
      <c r="O542">
        <f t="shared" si="164"/>
        <v>0</v>
      </c>
      <c r="P542">
        <f t="shared" si="175"/>
        <v>0</v>
      </c>
      <c r="Q542">
        <f t="shared" si="165"/>
        <v>0</v>
      </c>
      <c r="R542">
        <f t="shared" si="176"/>
        <v>0</v>
      </c>
      <c r="S542">
        <f t="shared" si="166"/>
        <v>0</v>
      </c>
      <c r="T542">
        <f t="shared" si="177"/>
        <v>0</v>
      </c>
      <c r="U542">
        <f t="shared" si="167"/>
        <v>0</v>
      </c>
      <c r="V542" t="b">
        <f t="shared" si="178"/>
        <v>0</v>
      </c>
      <c r="W542" t="b">
        <f t="shared" si="168"/>
        <v>0</v>
      </c>
      <c r="X542">
        <f t="shared" si="179"/>
        <v>0</v>
      </c>
      <c r="Y542">
        <f t="shared" si="169"/>
        <v>0</v>
      </c>
      <c r="Z542" t="b">
        <f t="shared" si="180"/>
        <v>0</v>
      </c>
      <c r="AA542" t="b">
        <f t="shared" si="170"/>
        <v>0</v>
      </c>
      <c r="AB542">
        <v>0</v>
      </c>
      <c r="AD542" s="1">
        <v>840</v>
      </c>
      <c r="AE542" t="e">
        <f>VLOOKUP($AD542,excitation!$A$1:$CV$577,MATCH(C$2,excitation!$A$1:$CV$1,0),0)</f>
        <v>#N/A</v>
      </c>
      <c r="AF542" t="e">
        <f>VLOOKUP($AD542,emission!$A$1:$CV$577,MATCH($C$2,emission!$A$1:$CV$1,0),0)</f>
        <v>#N/A</v>
      </c>
      <c r="AG542">
        <f>VLOOKUP($AD542,excitation!$A$1:$CV$577,MATCH(C$3,excitation!$A$1:$CV$1,0),0)</f>
        <v>0</v>
      </c>
      <c r="AH542">
        <f>VLOOKUP($AD542,emission!$A$1:$CV$577,MATCH($C$3,emission!$A$1:$CV$1,0),0)</f>
        <v>0</v>
      </c>
      <c r="AI542" t="e">
        <f>VLOOKUP($AD542,excitation!$A$1:$CV$577,MATCH(C$4,excitation!$A$1:$CV$1,0),0)</f>
        <v>#N/A</v>
      </c>
      <c r="AJ542" t="e">
        <f>VLOOKUP($AD542,emission!$A$1:$CV$577,MATCH($C$4,emission!$A$1:$CV$1,0),0)</f>
        <v>#N/A</v>
      </c>
      <c r="AK542">
        <f>VLOOKUP($AD542,excitation!$A$1:$CV$577,MATCH(C$5,excitation!$A$1:$CV$1,0),0)</f>
        <v>0</v>
      </c>
      <c r="AL542">
        <f>VLOOKUP($AD542,emission!$A$1:$CV$577,MATCH($C$5,emission!$A$1:$CV$1,0),0)</f>
        <v>0</v>
      </c>
      <c r="AM542">
        <f>VLOOKUP($AD542,excitation!$A$1:$CV$577,MATCH(C$6,excitation!$A$1:$CV$1,0),0)</f>
        <v>0</v>
      </c>
      <c r="AN542">
        <f>VLOOKUP($AD542,emission!$A$1:$CV$577,MATCH($C$6,emission!$A$1:$CV$1,0),0)</f>
        <v>0</v>
      </c>
      <c r="AO542">
        <f>VLOOKUP($AD542,excitation!$A$1:$CV$577,MATCH(C$7,excitation!$A$1:$CV$1,0),0)</f>
        <v>0</v>
      </c>
      <c r="AP542">
        <f>VLOOKUP($AD542,emission!$A$1:$CV$577,MATCH($C$7,emission!$A$1:$CV$1,0),0)</f>
        <v>0</v>
      </c>
      <c r="AQ542">
        <f>VLOOKUP($AD542,excitation!$A$1:$CV$577,MATCH(C$8,excitation!$A$1:$CV$1,0),0)</f>
        <v>0</v>
      </c>
      <c r="AR542">
        <f>VLOOKUP($AD542,emission!$A$1:$CV$577,MATCH($C$8,emission!$A$1:$CV$1,0),0)</f>
        <v>0</v>
      </c>
      <c r="AS542" t="e">
        <f>VLOOKUP($AD542,excitation!$A$1:$CV$577,MATCH(C$9,excitation!$A$1:$CV$1,0),0)</f>
        <v>#N/A</v>
      </c>
      <c r="AT542" t="e">
        <f>VLOOKUP($AD542,emission!$A$1:$CV$577,MATCH($C$9,emission!$A$1:$CV$1,0),0)</f>
        <v>#N/A</v>
      </c>
      <c r="AU542">
        <f>VLOOKUP($AD542,excitation!$A$1:$CV$577,MATCH(C$10,excitation!$A$1:$CV$1,0),0)</f>
        <v>0</v>
      </c>
      <c r="AV542">
        <f>VLOOKUP($AD542,emission!$A$1:$CV$577,MATCH($C$10,emission!$A$1:$CV$1,0),0)</f>
        <v>0</v>
      </c>
      <c r="AW542" t="e">
        <f>VLOOKUP($AD542,excitation!$A$1:$CV$577,MATCH(C$11,excitation!$A$1:$CV$1,0),0)</f>
        <v>#N/A</v>
      </c>
      <c r="AX542" t="e">
        <f>VLOOKUP($AD542,emission!$A$1:$CV$577,MATCH($C$11,emission!$A$1:$CV$1,0),0)</f>
        <v>#N/A</v>
      </c>
    </row>
    <row r="543" spans="7:50" x14ac:dyDescent="0.25">
      <c r="G543">
        <v>841</v>
      </c>
      <c r="H543" t="b">
        <f t="shared" si="171"/>
        <v>0</v>
      </c>
      <c r="I543" t="b">
        <f t="shared" si="161"/>
        <v>0</v>
      </c>
      <c r="J543">
        <f t="shared" si="172"/>
        <v>0</v>
      </c>
      <c r="K543">
        <f t="shared" si="162"/>
        <v>0</v>
      </c>
      <c r="L543" t="b">
        <f t="shared" si="173"/>
        <v>0</v>
      </c>
      <c r="M543" t="b">
        <f t="shared" si="163"/>
        <v>0</v>
      </c>
      <c r="N543">
        <f t="shared" si="174"/>
        <v>0</v>
      </c>
      <c r="O543">
        <f t="shared" si="164"/>
        <v>0</v>
      </c>
      <c r="P543">
        <f t="shared" si="175"/>
        <v>0</v>
      </c>
      <c r="Q543">
        <f t="shared" si="165"/>
        <v>0</v>
      </c>
      <c r="R543">
        <f t="shared" si="176"/>
        <v>0</v>
      </c>
      <c r="S543">
        <f t="shared" si="166"/>
        <v>0</v>
      </c>
      <c r="T543">
        <f t="shared" si="177"/>
        <v>0</v>
      </c>
      <c r="U543">
        <f t="shared" si="167"/>
        <v>0</v>
      </c>
      <c r="V543" t="b">
        <f t="shared" si="178"/>
        <v>0</v>
      </c>
      <c r="W543" t="b">
        <f t="shared" si="168"/>
        <v>0</v>
      </c>
      <c r="X543">
        <f t="shared" si="179"/>
        <v>0</v>
      </c>
      <c r="Y543">
        <f t="shared" si="169"/>
        <v>0</v>
      </c>
      <c r="Z543" t="b">
        <f t="shared" si="180"/>
        <v>0</v>
      </c>
      <c r="AA543" t="b">
        <f t="shared" si="170"/>
        <v>0</v>
      </c>
      <c r="AB543">
        <v>0</v>
      </c>
      <c r="AD543" s="1">
        <v>841</v>
      </c>
      <c r="AE543" t="e">
        <f>VLOOKUP($AD543,excitation!$A$1:$CV$577,MATCH(C$2,excitation!$A$1:$CV$1,0),0)</f>
        <v>#N/A</v>
      </c>
      <c r="AF543" t="e">
        <f>VLOOKUP($AD543,emission!$A$1:$CV$577,MATCH($C$2,emission!$A$1:$CV$1,0),0)</f>
        <v>#N/A</v>
      </c>
      <c r="AG543">
        <f>VLOOKUP($AD543,excitation!$A$1:$CV$577,MATCH(C$3,excitation!$A$1:$CV$1,0),0)</f>
        <v>0</v>
      </c>
      <c r="AH543">
        <f>VLOOKUP($AD543,emission!$A$1:$CV$577,MATCH($C$3,emission!$A$1:$CV$1,0),0)</f>
        <v>0</v>
      </c>
      <c r="AI543" t="e">
        <f>VLOOKUP($AD543,excitation!$A$1:$CV$577,MATCH(C$4,excitation!$A$1:$CV$1,0),0)</f>
        <v>#N/A</v>
      </c>
      <c r="AJ543" t="e">
        <f>VLOOKUP($AD543,emission!$A$1:$CV$577,MATCH($C$4,emission!$A$1:$CV$1,0),0)</f>
        <v>#N/A</v>
      </c>
      <c r="AK543">
        <f>VLOOKUP($AD543,excitation!$A$1:$CV$577,MATCH(C$5,excitation!$A$1:$CV$1,0),0)</f>
        <v>0</v>
      </c>
      <c r="AL543">
        <f>VLOOKUP($AD543,emission!$A$1:$CV$577,MATCH($C$5,emission!$A$1:$CV$1,0),0)</f>
        <v>0</v>
      </c>
      <c r="AM543">
        <f>VLOOKUP($AD543,excitation!$A$1:$CV$577,MATCH(C$6,excitation!$A$1:$CV$1,0),0)</f>
        <v>0</v>
      </c>
      <c r="AN543">
        <f>VLOOKUP($AD543,emission!$A$1:$CV$577,MATCH($C$6,emission!$A$1:$CV$1,0),0)</f>
        <v>0</v>
      </c>
      <c r="AO543">
        <f>VLOOKUP($AD543,excitation!$A$1:$CV$577,MATCH(C$7,excitation!$A$1:$CV$1,0),0)</f>
        <v>0</v>
      </c>
      <c r="AP543">
        <f>VLOOKUP($AD543,emission!$A$1:$CV$577,MATCH($C$7,emission!$A$1:$CV$1,0),0)</f>
        <v>0</v>
      </c>
      <c r="AQ543">
        <f>VLOOKUP($AD543,excitation!$A$1:$CV$577,MATCH(C$8,excitation!$A$1:$CV$1,0),0)</f>
        <v>0</v>
      </c>
      <c r="AR543">
        <f>VLOOKUP($AD543,emission!$A$1:$CV$577,MATCH($C$8,emission!$A$1:$CV$1,0),0)</f>
        <v>0</v>
      </c>
      <c r="AS543" t="e">
        <f>VLOOKUP($AD543,excitation!$A$1:$CV$577,MATCH(C$9,excitation!$A$1:$CV$1,0),0)</f>
        <v>#N/A</v>
      </c>
      <c r="AT543" t="e">
        <f>VLOOKUP($AD543,emission!$A$1:$CV$577,MATCH($C$9,emission!$A$1:$CV$1,0),0)</f>
        <v>#N/A</v>
      </c>
      <c r="AU543">
        <f>VLOOKUP($AD543,excitation!$A$1:$CV$577,MATCH(C$10,excitation!$A$1:$CV$1,0),0)</f>
        <v>0</v>
      </c>
      <c r="AV543">
        <f>VLOOKUP($AD543,emission!$A$1:$CV$577,MATCH($C$10,emission!$A$1:$CV$1,0),0)</f>
        <v>0</v>
      </c>
      <c r="AW543" t="e">
        <f>VLOOKUP($AD543,excitation!$A$1:$CV$577,MATCH(C$11,excitation!$A$1:$CV$1,0),0)</f>
        <v>#N/A</v>
      </c>
      <c r="AX543" t="e">
        <f>VLOOKUP($AD543,emission!$A$1:$CV$577,MATCH($C$11,emission!$A$1:$CV$1,0),0)</f>
        <v>#N/A</v>
      </c>
    </row>
    <row r="544" spans="7:50" x14ac:dyDescent="0.25">
      <c r="G544">
        <v>842</v>
      </c>
      <c r="H544" t="b">
        <f t="shared" si="171"/>
        <v>0</v>
      </c>
      <c r="I544" t="b">
        <f t="shared" si="161"/>
        <v>0</v>
      </c>
      <c r="J544">
        <f t="shared" si="172"/>
        <v>0</v>
      </c>
      <c r="K544">
        <f t="shared" si="162"/>
        <v>0</v>
      </c>
      <c r="L544" t="b">
        <f t="shared" si="173"/>
        <v>0</v>
      </c>
      <c r="M544" t="b">
        <f t="shared" si="163"/>
        <v>0</v>
      </c>
      <c r="N544">
        <f t="shared" si="174"/>
        <v>0</v>
      </c>
      <c r="O544">
        <f t="shared" si="164"/>
        <v>0</v>
      </c>
      <c r="P544">
        <f t="shared" si="175"/>
        <v>0</v>
      </c>
      <c r="Q544">
        <f t="shared" si="165"/>
        <v>0</v>
      </c>
      <c r="R544">
        <f t="shared" si="176"/>
        <v>0</v>
      </c>
      <c r="S544">
        <f t="shared" si="166"/>
        <v>0</v>
      </c>
      <c r="T544">
        <f t="shared" si="177"/>
        <v>0</v>
      </c>
      <c r="U544">
        <f t="shared" si="167"/>
        <v>0</v>
      </c>
      <c r="V544" t="b">
        <f t="shared" si="178"/>
        <v>0</v>
      </c>
      <c r="W544" t="b">
        <f t="shared" si="168"/>
        <v>0</v>
      </c>
      <c r="X544">
        <f t="shared" si="179"/>
        <v>0</v>
      </c>
      <c r="Y544">
        <f t="shared" si="169"/>
        <v>0</v>
      </c>
      <c r="Z544" t="b">
        <f t="shared" si="180"/>
        <v>0</v>
      </c>
      <c r="AA544" t="b">
        <f t="shared" si="170"/>
        <v>0</v>
      </c>
      <c r="AB544">
        <v>0</v>
      </c>
      <c r="AD544" s="1">
        <v>842</v>
      </c>
      <c r="AE544" t="e">
        <f>VLOOKUP($AD544,excitation!$A$1:$CV$577,MATCH(C$2,excitation!$A$1:$CV$1,0),0)</f>
        <v>#N/A</v>
      </c>
      <c r="AF544" t="e">
        <f>VLOOKUP($AD544,emission!$A$1:$CV$577,MATCH($C$2,emission!$A$1:$CV$1,0),0)</f>
        <v>#N/A</v>
      </c>
      <c r="AG544">
        <f>VLOOKUP($AD544,excitation!$A$1:$CV$577,MATCH(C$3,excitation!$A$1:$CV$1,0),0)</f>
        <v>0</v>
      </c>
      <c r="AH544">
        <f>VLOOKUP($AD544,emission!$A$1:$CV$577,MATCH($C$3,emission!$A$1:$CV$1,0),0)</f>
        <v>0</v>
      </c>
      <c r="AI544" t="e">
        <f>VLOOKUP($AD544,excitation!$A$1:$CV$577,MATCH(C$4,excitation!$A$1:$CV$1,0),0)</f>
        <v>#N/A</v>
      </c>
      <c r="AJ544" t="e">
        <f>VLOOKUP($AD544,emission!$A$1:$CV$577,MATCH($C$4,emission!$A$1:$CV$1,0),0)</f>
        <v>#N/A</v>
      </c>
      <c r="AK544">
        <f>VLOOKUP($AD544,excitation!$A$1:$CV$577,MATCH(C$5,excitation!$A$1:$CV$1,0),0)</f>
        <v>0</v>
      </c>
      <c r="AL544">
        <f>VLOOKUP($AD544,emission!$A$1:$CV$577,MATCH($C$5,emission!$A$1:$CV$1,0),0)</f>
        <v>0</v>
      </c>
      <c r="AM544">
        <f>VLOOKUP($AD544,excitation!$A$1:$CV$577,MATCH(C$6,excitation!$A$1:$CV$1,0),0)</f>
        <v>0</v>
      </c>
      <c r="AN544">
        <f>VLOOKUP($AD544,emission!$A$1:$CV$577,MATCH($C$6,emission!$A$1:$CV$1,0),0)</f>
        <v>0</v>
      </c>
      <c r="AO544">
        <f>VLOOKUP($AD544,excitation!$A$1:$CV$577,MATCH(C$7,excitation!$A$1:$CV$1,0),0)</f>
        <v>0</v>
      </c>
      <c r="AP544">
        <f>VLOOKUP($AD544,emission!$A$1:$CV$577,MATCH($C$7,emission!$A$1:$CV$1,0),0)</f>
        <v>0</v>
      </c>
      <c r="AQ544">
        <f>VLOOKUP($AD544,excitation!$A$1:$CV$577,MATCH(C$8,excitation!$A$1:$CV$1,0),0)</f>
        <v>0</v>
      </c>
      <c r="AR544">
        <f>VLOOKUP($AD544,emission!$A$1:$CV$577,MATCH($C$8,emission!$A$1:$CV$1,0),0)</f>
        <v>0</v>
      </c>
      <c r="AS544" t="e">
        <f>VLOOKUP($AD544,excitation!$A$1:$CV$577,MATCH(C$9,excitation!$A$1:$CV$1,0),0)</f>
        <v>#N/A</v>
      </c>
      <c r="AT544" t="e">
        <f>VLOOKUP($AD544,emission!$A$1:$CV$577,MATCH($C$9,emission!$A$1:$CV$1,0),0)</f>
        <v>#N/A</v>
      </c>
      <c r="AU544">
        <f>VLOOKUP($AD544,excitation!$A$1:$CV$577,MATCH(C$10,excitation!$A$1:$CV$1,0),0)</f>
        <v>0</v>
      </c>
      <c r="AV544">
        <f>VLOOKUP($AD544,emission!$A$1:$CV$577,MATCH($C$10,emission!$A$1:$CV$1,0),0)</f>
        <v>0</v>
      </c>
      <c r="AW544" t="e">
        <f>VLOOKUP($AD544,excitation!$A$1:$CV$577,MATCH(C$11,excitation!$A$1:$CV$1,0),0)</f>
        <v>#N/A</v>
      </c>
      <c r="AX544" t="e">
        <f>VLOOKUP($AD544,emission!$A$1:$CV$577,MATCH($C$11,emission!$A$1:$CV$1,0),0)</f>
        <v>#N/A</v>
      </c>
    </row>
    <row r="545" spans="7:50" x14ac:dyDescent="0.25">
      <c r="G545">
        <v>843</v>
      </c>
      <c r="H545" t="b">
        <f t="shared" si="171"/>
        <v>0</v>
      </c>
      <c r="I545" t="b">
        <f t="shared" si="161"/>
        <v>0</v>
      </c>
      <c r="J545">
        <f t="shared" si="172"/>
        <v>0</v>
      </c>
      <c r="K545">
        <f t="shared" si="162"/>
        <v>0</v>
      </c>
      <c r="L545" t="b">
        <f t="shared" si="173"/>
        <v>0</v>
      </c>
      <c r="M545" t="b">
        <f t="shared" si="163"/>
        <v>0</v>
      </c>
      <c r="N545">
        <f t="shared" si="174"/>
        <v>0</v>
      </c>
      <c r="O545">
        <f t="shared" si="164"/>
        <v>0</v>
      </c>
      <c r="P545">
        <f t="shared" si="175"/>
        <v>0</v>
      </c>
      <c r="Q545">
        <f t="shared" si="165"/>
        <v>0</v>
      </c>
      <c r="R545">
        <f t="shared" si="176"/>
        <v>0</v>
      </c>
      <c r="S545">
        <f t="shared" si="166"/>
        <v>0</v>
      </c>
      <c r="T545">
        <f t="shared" si="177"/>
        <v>0</v>
      </c>
      <c r="U545">
        <f t="shared" si="167"/>
        <v>0</v>
      </c>
      <c r="V545" t="b">
        <f t="shared" si="178"/>
        <v>0</v>
      </c>
      <c r="W545" t="b">
        <f t="shared" si="168"/>
        <v>0</v>
      </c>
      <c r="X545">
        <f t="shared" si="179"/>
        <v>0</v>
      </c>
      <c r="Y545">
        <f t="shared" si="169"/>
        <v>0</v>
      </c>
      <c r="Z545" t="b">
        <f t="shared" si="180"/>
        <v>0</v>
      </c>
      <c r="AA545" t="b">
        <f t="shared" si="170"/>
        <v>0</v>
      </c>
      <c r="AB545">
        <v>0</v>
      </c>
      <c r="AD545" s="1">
        <v>843</v>
      </c>
      <c r="AE545" t="e">
        <f>VLOOKUP($AD545,excitation!$A$1:$CV$577,MATCH(C$2,excitation!$A$1:$CV$1,0),0)</f>
        <v>#N/A</v>
      </c>
      <c r="AF545" t="e">
        <f>VLOOKUP($AD545,emission!$A$1:$CV$577,MATCH($C$2,emission!$A$1:$CV$1,0),0)</f>
        <v>#N/A</v>
      </c>
      <c r="AG545">
        <f>VLOOKUP($AD545,excitation!$A$1:$CV$577,MATCH(C$3,excitation!$A$1:$CV$1,0),0)</f>
        <v>0</v>
      </c>
      <c r="AH545">
        <f>VLOOKUP($AD545,emission!$A$1:$CV$577,MATCH($C$3,emission!$A$1:$CV$1,0),0)</f>
        <v>0</v>
      </c>
      <c r="AI545" t="e">
        <f>VLOOKUP($AD545,excitation!$A$1:$CV$577,MATCH(C$4,excitation!$A$1:$CV$1,0),0)</f>
        <v>#N/A</v>
      </c>
      <c r="AJ545" t="e">
        <f>VLOOKUP($AD545,emission!$A$1:$CV$577,MATCH($C$4,emission!$A$1:$CV$1,0),0)</f>
        <v>#N/A</v>
      </c>
      <c r="AK545">
        <f>VLOOKUP($AD545,excitation!$A$1:$CV$577,MATCH(C$5,excitation!$A$1:$CV$1,0),0)</f>
        <v>0</v>
      </c>
      <c r="AL545">
        <f>VLOOKUP($AD545,emission!$A$1:$CV$577,MATCH($C$5,emission!$A$1:$CV$1,0),0)</f>
        <v>0</v>
      </c>
      <c r="AM545">
        <f>VLOOKUP($AD545,excitation!$A$1:$CV$577,MATCH(C$6,excitation!$A$1:$CV$1,0),0)</f>
        <v>0</v>
      </c>
      <c r="AN545">
        <f>VLOOKUP($AD545,emission!$A$1:$CV$577,MATCH($C$6,emission!$A$1:$CV$1,0),0)</f>
        <v>0</v>
      </c>
      <c r="AO545">
        <f>VLOOKUP($AD545,excitation!$A$1:$CV$577,MATCH(C$7,excitation!$A$1:$CV$1,0),0)</f>
        <v>0</v>
      </c>
      <c r="AP545">
        <f>VLOOKUP($AD545,emission!$A$1:$CV$577,MATCH($C$7,emission!$A$1:$CV$1,0),0)</f>
        <v>0</v>
      </c>
      <c r="AQ545">
        <f>VLOOKUP($AD545,excitation!$A$1:$CV$577,MATCH(C$8,excitation!$A$1:$CV$1,0),0)</f>
        <v>0</v>
      </c>
      <c r="AR545">
        <f>VLOOKUP($AD545,emission!$A$1:$CV$577,MATCH($C$8,emission!$A$1:$CV$1,0),0)</f>
        <v>0</v>
      </c>
      <c r="AS545" t="e">
        <f>VLOOKUP($AD545,excitation!$A$1:$CV$577,MATCH(C$9,excitation!$A$1:$CV$1,0),0)</f>
        <v>#N/A</v>
      </c>
      <c r="AT545" t="e">
        <f>VLOOKUP($AD545,emission!$A$1:$CV$577,MATCH($C$9,emission!$A$1:$CV$1,0),0)</f>
        <v>#N/A</v>
      </c>
      <c r="AU545">
        <f>VLOOKUP($AD545,excitation!$A$1:$CV$577,MATCH(C$10,excitation!$A$1:$CV$1,0),0)</f>
        <v>0</v>
      </c>
      <c r="AV545">
        <f>VLOOKUP($AD545,emission!$A$1:$CV$577,MATCH($C$10,emission!$A$1:$CV$1,0),0)</f>
        <v>0</v>
      </c>
      <c r="AW545" t="e">
        <f>VLOOKUP($AD545,excitation!$A$1:$CV$577,MATCH(C$11,excitation!$A$1:$CV$1,0),0)</f>
        <v>#N/A</v>
      </c>
      <c r="AX545" t="e">
        <f>VLOOKUP($AD545,emission!$A$1:$CV$577,MATCH($C$11,emission!$A$1:$CV$1,0),0)</f>
        <v>#N/A</v>
      </c>
    </row>
    <row r="546" spans="7:50" x14ac:dyDescent="0.25">
      <c r="G546">
        <v>844</v>
      </c>
      <c r="H546" t="b">
        <f t="shared" si="171"/>
        <v>0</v>
      </c>
      <c r="I546" t="b">
        <f t="shared" si="161"/>
        <v>0</v>
      </c>
      <c r="J546">
        <f t="shared" si="172"/>
        <v>0</v>
      </c>
      <c r="K546">
        <f t="shared" si="162"/>
        <v>0</v>
      </c>
      <c r="L546" t="b">
        <f t="shared" si="173"/>
        <v>0</v>
      </c>
      <c r="M546" t="b">
        <f t="shared" si="163"/>
        <v>0</v>
      </c>
      <c r="N546">
        <f t="shared" si="174"/>
        <v>0</v>
      </c>
      <c r="O546">
        <f t="shared" si="164"/>
        <v>0</v>
      </c>
      <c r="P546">
        <f t="shared" si="175"/>
        <v>0</v>
      </c>
      <c r="Q546">
        <f t="shared" si="165"/>
        <v>0</v>
      </c>
      <c r="R546">
        <f t="shared" si="176"/>
        <v>0</v>
      </c>
      <c r="S546">
        <f t="shared" si="166"/>
        <v>0</v>
      </c>
      <c r="T546">
        <f t="shared" si="177"/>
        <v>0</v>
      </c>
      <c r="U546">
        <f t="shared" si="167"/>
        <v>0</v>
      </c>
      <c r="V546" t="b">
        <f t="shared" si="178"/>
        <v>0</v>
      </c>
      <c r="W546" t="b">
        <f t="shared" si="168"/>
        <v>0</v>
      </c>
      <c r="X546">
        <f t="shared" si="179"/>
        <v>0</v>
      </c>
      <c r="Y546">
        <f t="shared" si="169"/>
        <v>0</v>
      </c>
      <c r="Z546" t="b">
        <f t="shared" si="180"/>
        <v>0</v>
      </c>
      <c r="AA546" t="b">
        <f t="shared" si="170"/>
        <v>0</v>
      </c>
      <c r="AB546">
        <v>0</v>
      </c>
      <c r="AD546" s="1">
        <v>844</v>
      </c>
      <c r="AE546" t="e">
        <f>VLOOKUP($AD546,excitation!$A$1:$CV$577,MATCH(C$2,excitation!$A$1:$CV$1,0),0)</f>
        <v>#N/A</v>
      </c>
      <c r="AF546" t="e">
        <f>VLOOKUP($AD546,emission!$A$1:$CV$577,MATCH($C$2,emission!$A$1:$CV$1,0),0)</f>
        <v>#N/A</v>
      </c>
      <c r="AG546">
        <f>VLOOKUP($AD546,excitation!$A$1:$CV$577,MATCH(C$3,excitation!$A$1:$CV$1,0),0)</f>
        <v>0</v>
      </c>
      <c r="AH546">
        <f>VLOOKUP($AD546,emission!$A$1:$CV$577,MATCH($C$3,emission!$A$1:$CV$1,0),0)</f>
        <v>0</v>
      </c>
      <c r="AI546" t="e">
        <f>VLOOKUP($AD546,excitation!$A$1:$CV$577,MATCH(C$4,excitation!$A$1:$CV$1,0),0)</f>
        <v>#N/A</v>
      </c>
      <c r="AJ546" t="e">
        <f>VLOOKUP($AD546,emission!$A$1:$CV$577,MATCH($C$4,emission!$A$1:$CV$1,0),0)</f>
        <v>#N/A</v>
      </c>
      <c r="AK546">
        <f>VLOOKUP($AD546,excitation!$A$1:$CV$577,MATCH(C$5,excitation!$A$1:$CV$1,0),0)</f>
        <v>0</v>
      </c>
      <c r="AL546">
        <f>VLOOKUP($AD546,emission!$A$1:$CV$577,MATCH($C$5,emission!$A$1:$CV$1,0),0)</f>
        <v>0</v>
      </c>
      <c r="AM546">
        <f>VLOOKUP($AD546,excitation!$A$1:$CV$577,MATCH(C$6,excitation!$A$1:$CV$1,0),0)</f>
        <v>0</v>
      </c>
      <c r="AN546">
        <f>VLOOKUP($AD546,emission!$A$1:$CV$577,MATCH($C$6,emission!$A$1:$CV$1,0),0)</f>
        <v>0</v>
      </c>
      <c r="AO546">
        <f>VLOOKUP($AD546,excitation!$A$1:$CV$577,MATCH(C$7,excitation!$A$1:$CV$1,0),0)</f>
        <v>0</v>
      </c>
      <c r="AP546">
        <f>VLOOKUP($AD546,emission!$A$1:$CV$577,MATCH($C$7,emission!$A$1:$CV$1,0),0)</f>
        <v>0</v>
      </c>
      <c r="AQ546">
        <f>VLOOKUP($AD546,excitation!$A$1:$CV$577,MATCH(C$8,excitation!$A$1:$CV$1,0),0)</f>
        <v>0</v>
      </c>
      <c r="AR546">
        <f>VLOOKUP($AD546,emission!$A$1:$CV$577,MATCH($C$8,emission!$A$1:$CV$1,0),0)</f>
        <v>0</v>
      </c>
      <c r="AS546" t="e">
        <f>VLOOKUP($AD546,excitation!$A$1:$CV$577,MATCH(C$9,excitation!$A$1:$CV$1,0),0)</f>
        <v>#N/A</v>
      </c>
      <c r="AT546" t="e">
        <f>VLOOKUP($AD546,emission!$A$1:$CV$577,MATCH($C$9,emission!$A$1:$CV$1,0),0)</f>
        <v>#N/A</v>
      </c>
      <c r="AU546">
        <f>VLOOKUP($AD546,excitation!$A$1:$CV$577,MATCH(C$10,excitation!$A$1:$CV$1,0),0)</f>
        <v>0</v>
      </c>
      <c r="AV546">
        <f>VLOOKUP($AD546,emission!$A$1:$CV$577,MATCH($C$10,emission!$A$1:$CV$1,0),0)</f>
        <v>0</v>
      </c>
      <c r="AW546" t="e">
        <f>VLOOKUP($AD546,excitation!$A$1:$CV$577,MATCH(C$11,excitation!$A$1:$CV$1,0),0)</f>
        <v>#N/A</v>
      </c>
      <c r="AX546" t="e">
        <f>VLOOKUP($AD546,emission!$A$1:$CV$577,MATCH($C$11,emission!$A$1:$CV$1,0),0)</f>
        <v>#N/A</v>
      </c>
    </row>
    <row r="547" spans="7:50" x14ac:dyDescent="0.25">
      <c r="G547">
        <v>845</v>
      </c>
      <c r="H547" t="b">
        <f t="shared" si="171"/>
        <v>0</v>
      </c>
      <c r="I547" t="b">
        <f t="shared" si="161"/>
        <v>0</v>
      </c>
      <c r="J547">
        <f t="shared" si="172"/>
        <v>0</v>
      </c>
      <c r="K547">
        <f t="shared" si="162"/>
        <v>0</v>
      </c>
      <c r="L547" t="b">
        <f t="shared" si="173"/>
        <v>0</v>
      </c>
      <c r="M547" t="b">
        <f t="shared" si="163"/>
        <v>0</v>
      </c>
      <c r="N547">
        <f t="shared" si="174"/>
        <v>0</v>
      </c>
      <c r="O547">
        <f t="shared" si="164"/>
        <v>0</v>
      </c>
      <c r="P547">
        <f t="shared" si="175"/>
        <v>0</v>
      </c>
      <c r="Q547">
        <f t="shared" si="165"/>
        <v>0</v>
      </c>
      <c r="R547">
        <f t="shared" si="176"/>
        <v>0</v>
      </c>
      <c r="S547">
        <f t="shared" si="166"/>
        <v>0</v>
      </c>
      <c r="T547">
        <f t="shared" si="177"/>
        <v>0</v>
      </c>
      <c r="U547">
        <f t="shared" si="167"/>
        <v>0</v>
      </c>
      <c r="V547" t="b">
        <f t="shared" si="178"/>
        <v>0</v>
      </c>
      <c r="W547" t="b">
        <f t="shared" si="168"/>
        <v>0</v>
      </c>
      <c r="X547">
        <f t="shared" si="179"/>
        <v>0</v>
      </c>
      <c r="Y547">
        <f t="shared" si="169"/>
        <v>0</v>
      </c>
      <c r="Z547" t="b">
        <f t="shared" si="180"/>
        <v>0</v>
      </c>
      <c r="AA547" t="b">
        <f t="shared" si="170"/>
        <v>0</v>
      </c>
      <c r="AB547">
        <v>0</v>
      </c>
      <c r="AD547" s="1">
        <v>845</v>
      </c>
      <c r="AE547" t="e">
        <f>VLOOKUP($AD547,excitation!$A$1:$CV$577,MATCH(C$2,excitation!$A$1:$CV$1,0),0)</f>
        <v>#N/A</v>
      </c>
      <c r="AF547" t="e">
        <f>VLOOKUP($AD547,emission!$A$1:$CV$577,MATCH($C$2,emission!$A$1:$CV$1,0),0)</f>
        <v>#N/A</v>
      </c>
      <c r="AG547">
        <f>VLOOKUP($AD547,excitation!$A$1:$CV$577,MATCH(C$3,excitation!$A$1:$CV$1,0),0)</f>
        <v>0</v>
      </c>
      <c r="AH547">
        <f>VLOOKUP($AD547,emission!$A$1:$CV$577,MATCH($C$3,emission!$A$1:$CV$1,0),0)</f>
        <v>0</v>
      </c>
      <c r="AI547" t="e">
        <f>VLOOKUP($AD547,excitation!$A$1:$CV$577,MATCH(C$4,excitation!$A$1:$CV$1,0),0)</f>
        <v>#N/A</v>
      </c>
      <c r="AJ547" t="e">
        <f>VLOOKUP($AD547,emission!$A$1:$CV$577,MATCH($C$4,emission!$A$1:$CV$1,0),0)</f>
        <v>#N/A</v>
      </c>
      <c r="AK547">
        <f>VLOOKUP($AD547,excitation!$A$1:$CV$577,MATCH(C$5,excitation!$A$1:$CV$1,0),0)</f>
        <v>0</v>
      </c>
      <c r="AL547">
        <f>VLOOKUP($AD547,emission!$A$1:$CV$577,MATCH($C$5,emission!$A$1:$CV$1,0),0)</f>
        <v>0</v>
      </c>
      <c r="AM547">
        <f>VLOOKUP($AD547,excitation!$A$1:$CV$577,MATCH(C$6,excitation!$A$1:$CV$1,0),0)</f>
        <v>0</v>
      </c>
      <c r="AN547">
        <f>VLOOKUP($AD547,emission!$A$1:$CV$577,MATCH($C$6,emission!$A$1:$CV$1,0),0)</f>
        <v>0</v>
      </c>
      <c r="AO547">
        <f>VLOOKUP($AD547,excitation!$A$1:$CV$577,MATCH(C$7,excitation!$A$1:$CV$1,0),0)</f>
        <v>0</v>
      </c>
      <c r="AP547">
        <f>VLOOKUP($AD547,emission!$A$1:$CV$577,MATCH($C$7,emission!$A$1:$CV$1,0),0)</f>
        <v>0</v>
      </c>
      <c r="AQ547">
        <f>VLOOKUP($AD547,excitation!$A$1:$CV$577,MATCH(C$8,excitation!$A$1:$CV$1,0),0)</f>
        <v>0</v>
      </c>
      <c r="AR547">
        <f>VLOOKUP($AD547,emission!$A$1:$CV$577,MATCH($C$8,emission!$A$1:$CV$1,0),0)</f>
        <v>0</v>
      </c>
      <c r="AS547" t="e">
        <f>VLOOKUP($AD547,excitation!$A$1:$CV$577,MATCH(C$9,excitation!$A$1:$CV$1,0),0)</f>
        <v>#N/A</v>
      </c>
      <c r="AT547" t="e">
        <f>VLOOKUP($AD547,emission!$A$1:$CV$577,MATCH($C$9,emission!$A$1:$CV$1,0),0)</f>
        <v>#N/A</v>
      </c>
      <c r="AU547">
        <f>VLOOKUP($AD547,excitation!$A$1:$CV$577,MATCH(C$10,excitation!$A$1:$CV$1,0),0)</f>
        <v>0</v>
      </c>
      <c r="AV547">
        <f>VLOOKUP($AD547,emission!$A$1:$CV$577,MATCH($C$10,emission!$A$1:$CV$1,0),0)</f>
        <v>0</v>
      </c>
      <c r="AW547" t="e">
        <f>VLOOKUP($AD547,excitation!$A$1:$CV$577,MATCH(C$11,excitation!$A$1:$CV$1,0),0)</f>
        <v>#N/A</v>
      </c>
      <c r="AX547" t="e">
        <f>VLOOKUP($AD547,emission!$A$1:$CV$577,MATCH($C$11,emission!$A$1:$CV$1,0),0)</f>
        <v>#N/A</v>
      </c>
    </row>
    <row r="548" spans="7:50" x14ac:dyDescent="0.25">
      <c r="G548">
        <v>846</v>
      </c>
      <c r="H548" t="b">
        <f t="shared" si="171"/>
        <v>0</v>
      </c>
      <c r="I548" t="b">
        <f t="shared" si="161"/>
        <v>0</v>
      </c>
      <c r="J548">
        <f t="shared" si="172"/>
        <v>0</v>
      </c>
      <c r="K548">
        <f t="shared" si="162"/>
        <v>0</v>
      </c>
      <c r="L548" t="b">
        <f t="shared" si="173"/>
        <v>0</v>
      </c>
      <c r="M548" t="b">
        <f t="shared" si="163"/>
        <v>0</v>
      </c>
      <c r="N548">
        <f t="shared" si="174"/>
        <v>0</v>
      </c>
      <c r="O548">
        <f t="shared" si="164"/>
        <v>0</v>
      </c>
      <c r="P548">
        <f t="shared" si="175"/>
        <v>0</v>
      </c>
      <c r="Q548">
        <f t="shared" si="165"/>
        <v>0</v>
      </c>
      <c r="R548">
        <f t="shared" si="176"/>
        <v>0</v>
      </c>
      <c r="S548">
        <f t="shared" si="166"/>
        <v>0</v>
      </c>
      <c r="T548">
        <f t="shared" si="177"/>
        <v>0</v>
      </c>
      <c r="U548">
        <f t="shared" si="167"/>
        <v>0</v>
      </c>
      <c r="V548" t="b">
        <f t="shared" si="178"/>
        <v>0</v>
      </c>
      <c r="W548" t="b">
        <f t="shared" si="168"/>
        <v>0</v>
      </c>
      <c r="X548">
        <f t="shared" si="179"/>
        <v>0</v>
      </c>
      <c r="Y548">
        <f t="shared" si="169"/>
        <v>0</v>
      </c>
      <c r="Z548" t="b">
        <f t="shared" si="180"/>
        <v>0</v>
      </c>
      <c r="AA548" t="b">
        <f t="shared" si="170"/>
        <v>0</v>
      </c>
      <c r="AB548">
        <v>0</v>
      </c>
      <c r="AD548" s="1">
        <v>846</v>
      </c>
      <c r="AE548" t="e">
        <f>VLOOKUP($AD548,excitation!$A$1:$CV$577,MATCH(C$2,excitation!$A$1:$CV$1,0),0)</f>
        <v>#N/A</v>
      </c>
      <c r="AF548" t="e">
        <f>VLOOKUP($AD548,emission!$A$1:$CV$577,MATCH($C$2,emission!$A$1:$CV$1,0),0)</f>
        <v>#N/A</v>
      </c>
      <c r="AG548">
        <f>VLOOKUP($AD548,excitation!$A$1:$CV$577,MATCH(C$3,excitation!$A$1:$CV$1,0),0)</f>
        <v>0</v>
      </c>
      <c r="AH548">
        <f>VLOOKUP($AD548,emission!$A$1:$CV$577,MATCH($C$3,emission!$A$1:$CV$1,0),0)</f>
        <v>0</v>
      </c>
      <c r="AI548" t="e">
        <f>VLOOKUP($AD548,excitation!$A$1:$CV$577,MATCH(C$4,excitation!$A$1:$CV$1,0),0)</f>
        <v>#N/A</v>
      </c>
      <c r="AJ548" t="e">
        <f>VLOOKUP($AD548,emission!$A$1:$CV$577,MATCH($C$4,emission!$A$1:$CV$1,0),0)</f>
        <v>#N/A</v>
      </c>
      <c r="AK548">
        <f>VLOOKUP($AD548,excitation!$A$1:$CV$577,MATCH(C$5,excitation!$A$1:$CV$1,0),0)</f>
        <v>0</v>
      </c>
      <c r="AL548">
        <f>VLOOKUP($AD548,emission!$A$1:$CV$577,MATCH($C$5,emission!$A$1:$CV$1,0),0)</f>
        <v>0</v>
      </c>
      <c r="AM548">
        <f>VLOOKUP($AD548,excitation!$A$1:$CV$577,MATCH(C$6,excitation!$A$1:$CV$1,0),0)</f>
        <v>0</v>
      </c>
      <c r="AN548">
        <f>VLOOKUP($AD548,emission!$A$1:$CV$577,MATCH($C$6,emission!$A$1:$CV$1,0),0)</f>
        <v>0</v>
      </c>
      <c r="AO548">
        <f>VLOOKUP($AD548,excitation!$A$1:$CV$577,MATCH(C$7,excitation!$A$1:$CV$1,0),0)</f>
        <v>0</v>
      </c>
      <c r="AP548">
        <f>VLOOKUP($AD548,emission!$A$1:$CV$577,MATCH($C$7,emission!$A$1:$CV$1,0),0)</f>
        <v>0</v>
      </c>
      <c r="AQ548">
        <f>VLOOKUP($AD548,excitation!$A$1:$CV$577,MATCH(C$8,excitation!$A$1:$CV$1,0),0)</f>
        <v>0</v>
      </c>
      <c r="AR548">
        <f>VLOOKUP($AD548,emission!$A$1:$CV$577,MATCH($C$8,emission!$A$1:$CV$1,0),0)</f>
        <v>0</v>
      </c>
      <c r="AS548" t="e">
        <f>VLOOKUP($AD548,excitation!$A$1:$CV$577,MATCH(C$9,excitation!$A$1:$CV$1,0),0)</f>
        <v>#N/A</v>
      </c>
      <c r="AT548" t="e">
        <f>VLOOKUP($AD548,emission!$A$1:$CV$577,MATCH($C$9,emission!$A$1:$CV$1,0),0)</f>
        <v>#N/A</v>
      </c>
      <c r="AU548">
        <f>VLOOKUP($AD548,excitation!$A$1:$CV$577,MATCH(C$10,excitation!$A$1:$CV$1,0),0)</f>
        <v>0</v>
      </c>
      <c r="AV548">
        <f>VLOOKUP($AD548,emission!$A$1:$CV$577,MATCH($C$10,emission!$A$1:$CV$1,0),0)</f>
        <v>0</v>
      </c>
      <c r="AW548" t="e">
        <f>VLOOKUP($AD548,excitation!$A$1:$CV$577,MATCH(C$11,excitation!$A$1:$CV$1,0),0)</f>
        <v>#N/A</v>
      </c>
      <c r="AX548" t="e">
        <f>VLOOKUP($AD548,emission!$A$1:$CV$577,MATCH($C$11,emission!$A$1:$CV$1,0),0)</f>
        <v>#N/A</v>
      </c>
    </row>
    <row r="549" spans="7:50" x14ac:dyDescent="0.25">
      <c r="G549">
        <v>847</v>
      </c>
      <c r="H549" t="b">
        <f t="shared" si="171"/>
        <v>0</v>
      </c>
      <c r="I549" t="b">
        <f t="shared" si="161"/>
        <v>0</v>
      </c>
      <c r="J549">
        <f t="shared" si="172"/>
        <v>0</v>
      </c>
      <c r="K549">
        <f t="shared" si="162"/>
        <v>0</v>
      </c>
      <c r="L549" t="b">
        <f t="shared" si="173"/>
        <v>0</v>
      </c>
      <c r="M549" t="b">
        <f t="shared" si="163"/>
        <v>0</v>
      </c>
      <c r="N549">
        <f t="shared" si="174"/>
        <v>0</v>
      </c>
      <c r="O549">
        <f t="shared" si="164"/>
        <v>0</v>
      </c>
      <c r="P549">
        <f t="shared" si="175"/>
        <v>0</v>
      </c>
      <c r="Q549">
        <f t="shared" si="165"/>
        <v>0</v>
      </c>
      <c r="R549">
        <f t="shared" si="176"/>
        <v>0</v>
      </c>
      <c r="S549">
        <f t="shared" si="166"/>
        <v>0</v>
      </c>
      <c r="T549">
        <f t="shared" si="177"/>
        <v>0</v>
      </c>
      <c r="U549">
        <f t="shared" si="167"/>
        <v>0</v>
      </c>
      <c r="V549" t="b">
        <f t="shared" si="178"/>
        <v>0</v>
      </c>
      <c r="W549" t="b">
        <f t="shared" si="168"/>
        <v>0</v>
      </c>
      <c r="X549">
        <f t="shared" si="179"/>
        <v>0</v>
      </c>
      <c r="Y549">
        <f t="shared" si="169"/>
        <v>0</v>
      </c>
      <c r="Z549" t="b">
        <f t="shared" si="180"/>
        <v>0</v>
      </c>
      <c r="AA549" t="b">
        <f t="shared" si="170"/>
        <v>0</v>
      </c>
      <c r="AB549">
        <v>0</v>
      </c>
      <c r="AD549" s="1">
        <v>847</v>
      </c>
      <c r="AE549" t="e">
        <f>VLOOKUP($AD549,excitation!$A$1:$CV$577,MATCH(C$2,excitation!$A$1:$CV$1,0),0)</f>
        <v>#N/A</v>
      </c>
      <c r="AF549" t="e">
        <f>VLOOKUP($AD549,emission!$A$1:$CV$577,MATCH($C$2,emission!$A$1:$CV$1,0),0)</f>
        <v>#N/A</v>
      </c>
      <c r="AG549">
        <f>VLOOKUP($AD549,excitation!$A$1:$CV$577,MATCH(C$3,excitation!$A$1:$CV$1,0),0)</f>
        <v>0</v>
      </c>
      <c r="AH549">
        <f>VLOOKUP($AD549,emission!$A$1:$CV$577,MATCH($C$3,emission!$A$1:$CV$1,0),0)</f>
        <v>0</v>
      </c>
      <c r="AI549" t="e">
        <f>VLOOKUP($AD549,excitation!$A$1:$CV$577,MATCH(C$4,excitation!$A$1:$CV$1,0),0)</f>
        <v>#N/A</v>
      </c>
      <c r="AJ549" t="e">
        <f>VLOOKUP($AD549,emission!$A$1:$CV$577,MATCH($C$4,emission!$A$1:$CV$1,0),0)</f>
        <v>#N/A</v>
      </c>
      <c r="AK549">
        <f>VLOOKUP($AD549,excitation!$A$1:$CV$577,MATCH(C$5,excitation!$A$1:$CV$1,0),0)</f>
        <v>0</v>
      </c>
      <c r="AL549">
        <f>VLOOKUP($AD549,emission!$A$1:$CV$577,MATCH($C$5,emission!$A$1:$CV$1,0),0)</f>
        <v>0</v>
      </c>
      <c r="AM549">
        <f>VLOOKUP($AD549,excitation!$A$1:$CV$577,MATCH(C$6,excitation!$A$1:$CV$1,0),0)</f>
        <v>0</v>
      </c>
      <c r="AN549">
        <f>VLOOKUP($AD549,emission!$A$1:$CV$577,MATCH($C$6,emission!$A$1:$CV$1,0),0)</f>
        <v>0</v>
      </c>
      <c r="AO549">
        <f>VLOOKUP($AD549,excitation!$A$1:$CV$577,MATCH(C$7,excitation!$A$1:$CV$1,0),0)</f>
        <v>0</v>
      </c>
      <c r="AP549">
        <f>VLOOKUP($AD549,emission!$A$1:$CV$577,MATCH($C$7,emission!$A$1:$CV$1,0),0)</f>
        <v>0</v>
      </c>
      <c r="AQ549">
        <f>VLOOKUP($AD549,excitation!$A$1:$CV$577,MATCH(C$8,excitation!$A$1:$CV$1,0),0)</f>
        <v>0</v>
      </c>
      <c r="AR549">
        <f>VLOOKUP($AD549,emission!$A$1:$CV$577,MATCH($C$8,emission!$A$1:$CV$1,0),0)</f>
        <v>0</v>
      </c>
      <c r="AS549" t="e">
        <f>VLOOKUP($AD549,excitation!$A$1:$CV$577,MATCH(C$9,excitation!$A$1:$CV$1,0),0)</f>
        <v>#N/A</v>
      </c>
      <c r="AT549" t="e">
        <f>VLOOKUP($AD549,emission!$A$1:$CV$577,MATCH($C$9,emission!$A$1:$CV$1,0),0)</f>
        <v>#N/A</v>
      </c>
      <c r="AU549">
        <f>VLOOKUP($AD549,excitation!$A$1:$CV$577,MATCH(C$10,excitation!$A$1:$CV$1,0),0)</f>
        <v>0</v>
      </c>
      <c r="AV549">
        <f>VLOOKUP($AD549,emission!$A$1:$CV$577,MATCH($C$10,emission!$A$1:$CV$1,0),0)</f>
        <v>0</v>
      </c>
      <c r="AW549" t="e">
        <f>VLOOKUP($AD549,excitation!$A$1:$CV$577,MATCH(C$11,excitation!$A$1:$CV$1,0),0)</f>
        <v>#N/A</v>
      </c>
      <c r="AX549" t="e">
        <f>VLOOKUP($AD549,emission!$A$1:$CV$577,MATCH($C$11,emission!$A$1:$CV$1,0),0)</f>
        <v>#N/A</v>
      </c>
    </row>
    <row r="550" spans="7:50" x14ac:dyDescent="0.25">
      <c r="G550">
        <v>848</v>
      </c>
      <c r="H550" t="b">
        <f t="shared" si="171"/>
        <v>0</v>
      </c>
      <c r="I550" t="b">
        <f t="shared" si="161"/>
        <v>0</v>
      </c>
      <c r="J550">
        <f t="shared" si="172"/>
        <v>0</v>
      </c>
      <c r="K550">
        <f t="shared" si="162"/>
        <v>0</v>
      </c>
      <c r="L550" t="b">
        <f t="shared" si="173"/>
        <v>0</v>
      </c>
      <c r="M550" t="b">
        <f t="shared" si="163"/>
        <v>0</v>
      </c>
      <c r="N550">
        <f t="shared" si="174"/>
        <v>0</v>
      </c>
      <c r="O550">
        <f t="shared" si="164"/>
        <v>0</v>
      </c>
      <c r="P550">
        <f t="shared" si="175"/>
        <v>0</v>
      </c>
      <c r="Q550">
        <f t="shared" si="165"/>
        <v>0</v>
      </c>
      <c r="R550">
        <f t="shared" si="176"/>
        <v>0</v>
      </c>
      <c r="S550">
        <f t="shared" si="166"/>
        <v>0</v>
      </c>
      <c r="T550">
        <f t="shared" si="177"/>
        <v>0</v>
      </c>
      <c r="U550">
        <f t="shared" si="167"/>
        <v>0</v>
      </c>
      <c r="V550" t="b">
        <f t="shared" si="178"/>
        <v>0</v>
      </c>
      <c r="W550" t="b">
        <f t="shared" si="168"/>
        <v>0</v>
      </c>
      <c r="X550">
        <f t="shared" si="179"/>
        <v>0</v>
      </c>
      <c r="Y550">
        <f t="shared" si="169"/>
        <v>0</v>
      </c>
      <c r="Z550" t="b">
        <f t="shared" si="180"/>
        <v>0</v>
      </c>
      <c r="AA550" t="b">
        <f t="shared" si="170"/>
        <v>0</v>
      </c>
      <c r="AB550">
        <v>0</v>
      </c>
      <c r="AD550" s="1">
        <v>848</v>
      </c>
      <c r="AE550" t="e">
        <f>VLOOKUP($AD550,excitation!$A$1:$CV$577,MATCH(C$2,excitation!$A$1:$CV$1,0),0)</f>
        <v>#N/A</v>
      </c>
      <c r="AF550" t="e">
        <f>VLOOKUP($AD550,emission!$A$1:$CV$577,MATCH($C$2,emission!$A$1:$CV$1,0),0)</f>
        <v>#N/A</v>
      </c>
      <c r="AG550">
        <f>VLOOKUP($AD550,excitation!$A$1:$CV$577,MATCH(C$3,excitation!$A$1:$CV$1,0),0)</f>
        <v>0</v>
      </c>
      <c r="AH550">
        <f>VLOOKUP($AD550,emission!$A$1:$CV$577,MATCH($C$3,emission!$A$1:$CV$1,0),0)</f>
        <v>0</v>
      </c>
      <c r="AI550" t="e">
        <f>VLOOKUP($AD550,excitation!$A$1:$CV$577,MATCH(C$4,excitation!$A$1:$CV$1,0),0)</f>
        <v>#N/A</v>
      </c>
      <c r="AJ550" t="e">
        <f>VLOOKUP($AD550,emission!$A$1:$CV$577,MATCH($C$4,emission!$A$1:$CV$1,0),0)</f>
        <v>#N/A</v>
      </c>
      <c r="AK550">
        <f>VLOOKUP($AD550,excitation!$A$1:$CV$577,MATCH(C$5,excitation!$A$1:$CV$1,0),0)</f>
        <v>0</v>
      </c>
      <c r="AL550">
        <f>VLOOKUP($AD550,emission!$A$1:$CV$577,MATCH($C$5,emission!$A$1:$CV$1,0),0)</f>
        <v>0</v>
      </c>
      <c r="AM550">
        <f>VLOOKUP($AD550,excitation!$A$1:$CV$577,MATCH(C$6,excitation!$A$1:$CV$1,0),0)</f>
        <v>0</v>
      </c>
      <c r="AN550">
        <f>VLOOKUP($AD550,emission!$A$1:$CV$577,MATCH($C$6,emission!$A$1:$CV$1,0),0)</f>
        <v>0</v>
      </c>
      <c r="AO550">
        <f>VLOOKUP($AD550,excitation!$A$1:$CV$577,MATCH(C$7,excitation!$A$1:$CV$1,0),0)</f>
        <v>0</v>
      </c>
      <c r="AP550">
        <f>VLOOKUP($AD550,emission!$A$1:$CV$577,MATCH($C$7,emission!$A$1:$CV$1,0),0)</f>
        <v>0</v>
      </c>
      <c r="AQ550">
        <f>VLOOKUP($AD550,excitation!$A$1:$CV$577,MATCH(C$8,excitation!$A$1:$CV$1,0),0)</f>
        <v>0</v>
      </c>
      <c r="AR550">
        <f>VLOOKUP($AD550,emission!$A$1:$CV$577,MATCH($C$8,emission!$A$1:$CV$1,0),0)</f>
        <v>0</v>
      </c>
      <c r="AS550" t="e">
        <f>VLOOKUP($AD550,excitation!$A$1:$CV$577,MATCH(C$9,excitation!$A$1:$CV$1,0),0)</f>
        <v>#N/A</v>
      </c>
      <c r="AT550" t="e">
        <f>VLOOKUP($AD550,emission!$A$1:$CV$577,MATCH($C$9,emission!$A$1:$CV$1,0),0)</f>
        <v>#N/A</v>
      </c>
      <c r="AU550">
        <f>VLOOKUP($AD550,excitation!$A$1:$CV$577,MATCH(C$10,excitation!$A$1:$CV$1,0),0)</f>
        <v>0</v>
      </c>
      <c r="AV550">
        <f>VLOOKUP($AD550,emission!$A$1:$CV$577,MATCH($C$10,emission!$A$1:$CV$1,0),0)</f>
        <v>0</v>
      </c>
      <c r="AW550" t="e">
        <f>VLOOKUP($AD550,excitation!$A$1:$CV$577,MATCH(C$11,excitation!$A$1:$CV$1,0),0)</f>
        <v>#N/A</v>
      </c>
      <c r="AX550" t="e">
        <f>VLOOKUP($AD550,emission!$A$1:$CV$577,MATCH($C$11,emission!$A$1:$CV$1,0),0)</f>
        <v>#N/A</v>
      </c>
    </row>
    <row r="551" spans="7:50" x14ac:dyDescent="0.25">
      <c r="G551">
        <v>849</v>
      </c>
      <c r="H551" t="b">
        <f t="shared" si="171"/>
        <v>0</v>
      </c>
      <c r="I551" t="b">
        <f t="shared" si="161"/>
        <v>0</v>
      </c>
      <c r="J551">
        <f t="shared" si="172"/>
        <v>0</v>
      </c>
      <c r="K551">
        <f t="shared" si="162"/>
        <v>0</v>
      </c>
      <c r="L551" t="b">
        <f t="shared" si="173"/>
        <v>0</v>
      </c>
      <c r="M551" t="b">
        <f t="shared" si="163"/>
        <v>0</v>
      </c>
      <c r="N551">
        <f t="shared" si="174"/>
        <v>0</v>
      </c>
      <c r="O551">
        <f t="shared" si="164"/>
        <v>0</v>
      </c>
      <c r="P551">
        <f t="shared" si="175"/>
        <v>0</v>
      </c>
      <c r="Q551">
        <f t="shared" si="165"/>
        <v>0</v>
      </c>
      <c r="R551">
        <f t="shared" si="176"/>
        <v>0</v>
      </c>
      <c r="S551">
        <f t="shared" si="166"/>
        <v>0</v>
      </c>
      <c r="T551">
        <f t="shared" si="177"/>
        <v>0</v>
      </c>
      <c r="U551">
        <f t="shared" si="167"/>
        <v>0</v>
      </c>
      <c r="V551" t="b">
        <f t="shared" si="178"/>
        <v>0</v>
      </c>
      <c r="W551" t="b">
        <f t="shared" si="168"/>
        <v>0</v>
      </c>
      <c r="X551">
        <f t="shared" si="179"/>
        <v>0</v>
      </c>
      <c r="Y551">
        <f t="shared" si="169"/>
        <v>0</v>
      </c>
      <c r="Z551" t="b">
        <f t="shared" si="180"/>
        <v>0</v>
      </c>
      <c r="AA551" t="b">
        <f t="shared" si="170"/>
        <v>0</v>
      </c>
      <c r="AB551">
        <v>0</v>
      </c>
      <c r="AD551" s="1">
        <v>849</v>
      </c>
      <c r="AE551" t="e">
        <f>VLOOKUP($AD551,excitation!$A$1:$CV$577,MATCH(C$2,excitation!$A$1:$CV$1,0),0)</f>
        <v>#N/A</v>
      </c>
      <c r="AF551" t="e">
        <f>VLOOKUP($AD551,emission!$A$1:$CV$577,MATCH($C$2,emission!$A$1:$CV$1,0),0)</f>
        <v>#N/A</v>
      </c>
      <c r="AG551">
        <f>VLOOKUP($AD551,excitation!$A$1:$CV$577,MATCH(C$3,excitation!$A$1:$CV$1,0),0)</f>
        <v>0</v>
      </c>
      <c r="AH551">
        <f>VLOOKUP($AD551,emission!$A$1:$CV$577,MATCH($C$3,emission!$A$1:$CV$1,0),0)</f>
        <v>0</v>
      </c>
      <c r="AI551" t="e">
        <f>VLOOKUP($AD551,excitation!$A$1:$CV$577,MATCH(C$4,excitation!$A$1:$CV$1,0),0)</f>
        <v>#N/A</v>
      </c>
      <c r="AJ551" t="e">
        <f>VLOOKUP($AD551,emission!$A$1:$CV$577,MATCH($C$4,emission!$A$1:$CV$1,0),0)</f>
        <v>#N/A</v>
      </c>
      <c r="AK551">
        <f>VLOOKUP($AD551,excitation!$A$1:$CV$577,MATCH(C$5,excitation!$A$1:$CV$1,0),0)</f>
        <v>0</v>
      </c>
      <c r="AL551">
        <f>VLOOKUP($AD551,emission!$A$1:$CV$577,MATCH($C$5,emission!$A$1:$CV$1,0),0)</f>
        <v>0</v>
      </c>
      <c r="AM551">
        <f>VLOOKUP($AD551,excitation!$A$1:$CV$577,MATCH(C$6,excitation!$A$1:$CV$1,0),0)</f>
        <v>0</v>
      </c>
      <c r="AN551">
        <f>VLOOKUP($AD551,emission!$A$1:$CV$577,MATCH($C$6,emission!$A$1:$CV$1,0),0)</f>
        <v>0</v>
      </c>
      <c r="AO551">
        <f>VLOOKUP($AD551,excitation!$A$1:$CV$577,MATCH(C$7,excitation!$A$1:$CV$1,0),0)</f>
        <v>0</v>
      </c>
      <c r="AP551">
        <f>VLOOKUP($AD551,emission!$A$1:$CV$577,MATCH($C$7,emission!$A$1:$CV$1,0),0)</f>
        <v>0</v>
      </c>
      <c r="AQ551">
        <f>VLOOKUP($AD551,excitation!$A$1:$CV$577,MATCH(C$8,excitation!$A$1:$CV$1,0),0)</f>
        <v>0</v>
      </c>
      <c r="AR551">
        <f>VLOOKUP($AD551,emission!$A$1:$CV$577,MATCH($C$8,emission!$A$1:$CV$1,0),0)</f>
        <v>0</v>
      </c>
      <c r="AS551" t="e">
        <f>VLOOKUP($AD551,excitation!$A$1:$CV$577,MATCH(C$9,excitation!$A$1:$CV$1,0),0)</f>
        <v>#N/A</v>
      </c>
      <c r="AT551" t="e">
        <f>VLOOKUP($AD551,emission!$A$1:$CV$577,MATCH($C$9,emission!$A$1:$CV$1,0),0)</f>
        <v>#N/A</v>
      </c>
      <c r="AU551">
        <f>VLOOKUP($AD551,excitation!$A$1:$CV$577,MATCH(C$10,excitation!$A$1:$CV$1,0),0)</f>
        <v>0</v>
      </c>
      <c r="AV551">
        <f>VLOOKUP($AD551,emission!$A$1:$CV$577,MATCH($C$10,emission!$A$1:$CV$1,0),0)</f>
        <v>0</v>
      </c>
      <c r="AW551" t="e">
        <f>VLOOKUP($AD551,excitation!$A$1:$CV$577,MATCH(C$11,excitation!$A$1:$CV$1,0),0)</f>
        <v>#N/A</v>
      </c>
      <c r="AX551" t="e">
        <f>VLOOKUP($AD551,emission!$A$1:$CV$577,MATCH($C$11,emission!$A$1:$CV$1,0),0)</f>
        <v>#N/A</v>
      </c>
    </row>
    <row r="552" spans="7:50" x14ac:dyDescent="0.25">
      <c r="G552">
        <v>850</v>
      </c>
      <c r="H552" t="b">
        <f t="shared" si="171"/>
        <v>0</v>
      </c>
      <c r="I552" t="b">
        <f t="shared" si="161"/>
        <v>0</v>
      </c>
      <c r="J552">
        <f t="shared" si="172"/>
        <v>0</v>
      </c>
      <c r="K552">
        <f t="shared" si="162"/>
        <v>0</v>
      </c>
      <c r="L552" t="b">
        <f t="shared" si="173"/>
        <v>0</v>
      </c>
      <c r="M552" t="b">
        <f t="shared" si="163"/>
        <v>0</v>
      </c>
      <c r="N552">
        <f t="shared" si="174"/>
        <v>0</v>
      </c>
      <c r="O552">
        <f t="shared" si="164"/>
        <v>0</v>
      </c>
      <c r="P552">
        <f t="shared" si="175"/>
        <v>0</v>
      </c>
      <c r="Q552">
        <f t="shared" si="165"/>
        <v>0</v>
      </c>
      <c r="R552">
        <f t="shared" si="176"/>
        <v>0</v>
      </c>
      <c r="S552">
        <f t="shared" si="166"/>
        <v>0</v>
      </c>
      <c r="T552">
        <f t="shared" si="177"/>
        <v>0</v>
      </c>
      <c r="U552">
        <f t="shared" si="167"/>
        <v>0</v>
      </c>
      <c r="V552" t="b">
        <f t="shared" si="178"/>
        <v>0</v>
      </c>
      <c r="W552" t="b">
        <f t="shared" si="168"/>
        <v>0</v>
      </c>
      <c r="X552">
        <f t="shared" si="179"/>
        <v>0</v>
      </c>
      <c r="Y552">
        <f t="shared" si="169"/>
        <v>0</v>
      </c>
      <c r="Z552" t="b">
        <f t="shared" si="180"/>
        <v>0</v>
      </c>
      <c r="AA552" t="b">
        <f t="shared" si="170"/>
        <v>0</v>
      </c>
      <c r="AB552">
        <v>0</v>
      </c>
      <c r="AD552" s="1">
        <v>850</v>
      </c>
      <c r="AE552" t="e">
        <f>VLOOKUP($AD552,excitation!$A$1:$CV$577,MATCH(C$2,excitation!$A$1:$CV$1,0),0)</f>
        <v>#N/A</v>
      </c>
      <c r="AF552" t="e">
        <f>VLOOKUP($AD552,emission!$A$1:$CV$577,MATCH($C$2,emission!$A$1:$CV$1,0),0)</f>
        <v>#N/A</v>
      </c>
      <c r="AG552">
        <f>VLOOKUP($AD552,excitation!$A$1:$CV$577,MATCH(C$3,excitation!$A$1:$CV$1,0),0)</f>
        <v>0</v>
      </c>
      <c r="AH552">
        <f>VLOOKUP($AD552,emission!$A$1:$CV$577,MATCH($C$3,emission!$A$1:$CV$1,0),0)</f>
        <v>0</v>
      </c>
      <c r="AI552" t="e">
        <f>VLOOKUP($AD552,excitation!$A$1:$CV$577,MATCH(C$4,excitation!$A$1:$CV$1,0),0)</f>
        <v>#N/A</v>
      </c>
      <c r="AJ552" t="e">
        <f>VLOOKUP($AD552,emission!$A$1:$CV$577,MATCH($C$4,emission!$A$1:$CV$1,0),0)</f>
        <v>#N/A</v>
      </c>
      <c r="AK552">
        <f>VLOOKUP($AD552,excitation!$A$1:$CV$577,MATCH(C$5,excitation!$A$1:$CV$1,0),0)</f>
        <v>0</v>
      </c>
      <c r="AL552">
        <f>VLOOKUP($AD552,emission!$A$1:$CV$577,MATCH($C$5,emission!$A$1:$CV$1,0),0)</f>
        <v>0</v>
      </c>
      <c r="AM552">
        <f>VLOOKUP($AD552,excitation!$A$1:$CV$577,MATCH(C$6,excitation!$A$1:$CV$1,0),0)</f>
        <v>0</v>
      </c>
      <c r="AN552">
        <f>VLOOKUP($AD552,emission!$A$1:$CV$577,MATCH($C$6,emission!$A$1:$CV$1,0),0)</f>
        <v>0</v>
      </c>
      <c r="AO552">
        <f>VLOOKUP($AD552,excitation!$A$1:$CV$577,MATCH(C$7,excitation!$A$1:$CV$1,0),0)</f>
        <v>0</v>
      </c>
      <c r="AP552">
        <f>VLOOKUP($AD552,emission!$A$1:$CV$577,MATCH($C$7,emission!$A$1:$CV$1,0),0)</f>
        <v>0</v>
      </c>
      <c r="AQ552">
        <f>VLOOKUP($AD552,excitation!$A$1:$CV$577,MATCH(C$8,excitation!$A$1:$CV$1,0),0)</f>
        <v>0</v>
      </c>
      <c r="AR552">
        <f>VLOOKUP($AD552,emission!$A$1:$CV$577,MATCH($C$8,emission!$A$1:$CV$1,0),0)</f>
        <v>0</v>
      </c>
      <c r="AS552" t="e">
        <f>VLOOKUP($AD552,excitation!$A$1:$CV$577,MATCH(C$9,excitation!$A$1:$CV$1,0),0)</f>
        <v>#N/A</v>
      </c>
      <c r="AT552" t="e">
        <f>VLOOKUP($AD552,emission!$A$1:$CV$577,MATCH($C$9,emission!$A$1:$CV$1,0),0)</f>
        <v>#N/A</v>
      </c>
      <c r="AU552">
        <f>VLOOKUP($AD552,excitation!$A$1:$CV$577,MATCH(C$10,excitation!$A$1:$CV$1,0),0)</f>
        <v>0</v>
      </c>
      <c r="AV552">
        <f>VLOOKUP($AD552,emission!$A$1:$CV$577,MATCH($C$10,emission!$A$1:$CV$1,0),0)</f>
        <v>0</v>
      </c>
      <c r="AW552" t="e">
        <f>VLOOKUP($AD552,excitation!$A$1:$CV$577,MATCH(C$11,excitation!$A$1:$CV$1,0),0)</f>
        <v>#N/A</v>
      </c>
      <c r="AX552" t="e">
        <f>VLOOKUP($AD552,emission!$A$1:$CV$577,MATCH($C$11,emission!$A$1:$CV$1,0),0)</f>
        <v>#N/A</v>
      </c>
    </row>
    <row r="553" spans="7:50" x14ac:dyDescent="0.25">
      <c r="G553">
        <v>851</v>
      </c>
      <c r="H553" t="b">
        <f t="shared" si="171"/>
        <v>0</v>
      </c>
      <c r="I553" t="b">
        <f t="shared" si="161"/>
        <v>0</v>
      </c>
      <c r="J553">
        <f t="shared" si="172"/>
        <v>0</v>
      </c>
      <c r="K553">
        <f t="shared" si="162"/>
        <v>0</v>
      </c>
      <c r="L553" t="b">
        <f t="shared" si="173"/>
        <v>0</v>
      </c>
      <c r="M553" t="b">
        <f t="shared" si="163"/>
        <v>0</v>
      </c>
      <c r="N553">
        <f t="shared" si="174"/>
        <v>0</v>
      </c>
      <c r="O553">
        <f t="shared" si="164"/>
        <v>0</v>
      </c>
      <c r="P553">
        <f t="shared" si="175"/>
        <v>0</v>
      </c>
      <c r="Q553">
        <f t="shared" si="165"/>
        <v>0</v>
      </c>
      <c r="R553">
        <f t="shared" si="176"/>
        <v>0</v>
      </c>
      <c r="S553">
        <f t="shared" si="166"/>
        <v>0</v>
      </c>
      <c r="T553">
        <f t="shared" si="177"/>
        <v>0</v>
      </c>
      <c r="U553">
        <f t="shared" si="167"/>
        <v>0</v>
      </c>
      <c r="V553" t="b">
        <f t="shared" si="178"/>
        <v>0</v>
      </c>
      <c r="W553" t="b">
        <f t="shared" si="168"/>
        <v>0</v>
      </c>
      <c r="X553">
        <f t="shared" si="179"/>
        <v>0</v>
      </c>
      <c r="Y553">
        <f t="shared" si="169"/>
        <v>0</v>
      </c>
      <c r="Z553" t="b">
        <f t="shared" si="180"/>
        <v>0</v>
      </c>
      <c r="AA553" t="b">
        <f t="shared" si="170"/>
        <v>0</v>
      </c>
      <c r="AB553">
        <v>0</v>
      </c>
      <c r="AD553" s="1">
        <v>851</v>
      </c>
      <c r="AE553" t="e">
        <f>VLOOKUP($AD553,excitation!$A$1:$CV$577,MATCH(C$2,excitation!$A$1:$CV$1,0),0)</f>
        <v>#N/A</v>
      </c>
      <c r="AF553" t="e">
        <f>VLOOKUP($AD553,emission!$A$1:$CV$577,MATCH($C$2,emission!$A$1:$CV$1,0),0)</f>
        <v>#N/A</v>
      </c>
      <c r="AG553">
        <f>VLOOKUP($AD553,excitation!$A$1:$CV$577,MATCH(C$3,excitation!$A$1:$CV$1,0),0)</f>
        <v>0</v>
      </c>
      <c r="AH553">
        <f>VLOOKUP($AD553,emission!$A$1:$CV$577,MATCH($C$3,emission!$A$1:$CV$1,0),0)</f>
        <v>0</v>
      </c>
      <c r="AI553" t="e">
        <f>VLOOKUP($AD553,excitation!$A$1:$CV$577,MATCH(C$4,excitation!$A$1:$CV$1,0),0)</f>
        <v>#N/A</v>
      </c>
      <c r="AJ553" t="e">
        <f>VLOOKUP($AD553,emission!$A$1:$CV$577,MATCH($C$4,emission!$A$1:$CV$1,0),0)</f>
        <v>#N/A</v>
      </c>
      <c r="AK553">
        <f>VLOOKUP($AD553,excitation!$A$1:$CV$577,MATCH(C$5,excitation!$A$1:$CV$1,0),0)</f>
        <v>0</v>
      </c>
      <c r="AL553">
        <f>VLOOKUP($AD553,emission!$A$1:$CV$577,MATCH($C$5,emission!$A$1:$CV$1,0),0)</f>
        <v>0</v>
      </c>
      <c r="AM553">
        <f>VLOOKUP($AD553,excitation!$A$1:$CV$577,MATCH(C$6,excitation!$A$1:$CV$1,0),0)</f>
        <v>0</v>
      </c>
      <c r="AN553">
        <f>VLOOKUP($AD553,emission!$A$1:$CV$577,MATCH($C$6,emission!$A$1:$CV$1,0),0)</f>
        <v>0</v>
      </c>
      <c r="AO553">
        <f>VLOOKUP($AD553,excitation!$A$1:$CV$577,MATCH(C$7,excitation!$A$1:$CV$1,0),0)</f>
        <v>0</v>
      </c>
      <c r="AP553">
        <f>VLOOKUP($AD553,emission!$A$1:$CV$577,MATCH($C$7,emission!$A$1:$CV$1,0),0)</f>
        <v>0</v>
      </c>
      <c r="AQ553">
        <f>VLOOKUP($AD553,excitation!$A$1:$CV$577,MATCH(C$8,excitation!$A$1:$CV$1,0),0)</f>
        <v>0</v>
      </c>
      <c r="AR553">
        <f>VLOOKUP($AD553,emission!$A$1:$CV$577,MATCH($C$8,emission!$A$1:$CV$1,0),0)</f>
        <v>0</v>
      </c>
      <c r="AS553" t="e">
        <f>VLOOKUP($AD553,excitation!$A$1:$CV$577,MATCH(C$9,excitation!$A$1:$CV$1,0),0)</f>
        <v>#N/A</v>
      </c>
      <c r="AT553" t="e">
        <f>VLOOKUP($AD553,emission!$A$1:$CV$577,MATCH($C$9,emission!$A$1:$CV$1,0),0)</f>
        <v>#N/A</v>
      </c>
      <c r="AU553">
        <f>VLOOKUP($AD553,excitation!$A$1:$CV$577,MATCH(C$10,excitation!$A$1:$CV$1,0),0)</f>
        <v>0</v>
      </c>
      <c r="AV553">
        <f>VLOOKUP($AD553,emission!$A$1:$CV$577,MATCH($C$10,emission!$A$1:$CV$1,0),0)</f>
        <v>0</v>
      </c>
      <c r="AW553" t="e">
        <f>VLOOKUP($AD553,excitation!$A$1:$CV$577,MATCH(C$11,excitation!$A$1:$CV$1,0),0)</f>
        <v>#N/A</v>
      </c>
      <c r="AX553" t="e">
        <f>VLOOKUP($AD553,emission!$A$1:$CV$577,MATCH($C$11,emission!$A$1:$CV$1,0),0)</f>
        <v>#N/A</v>
      </c>
    </row>
    <row r="554" spans="7:50" x14ac:dyDescent="0.25">
      <c r="G554">
        <v>852</v>
      </c>
      <c r="H554" t="b">
        <f t="shared" si="171"/>
        <v>0</v>
      </c>
      <c r="I554" t="b">
        <f t="shared" si="161"/>
        <v>0</v>
      </c>
      <c r="J554">
        <f t="shared" si="172"/>
        <v>0</v>
      </c>
      <c r="K554">
        <f t="shared" si="162"/>
        <v>0</v>
      </c>
      <c r="L554" t="b">
        <f t="shared" si="173"/>
        <v>0</v>
      </c>
      <c r="M554" t="b">
        <f t="shared" si="163"/>
        <v>0</v>
      </c>
      <c r="N554">
        <f t="shared" si="174"/>
        <v>0</v>
      </c>
      <c r="O554">
        <f t="shared" si="164"/>
        <v>0</v>
      </c>
      <c r="P554">
        <f t="shared" si="175"/>
        <v>0</v>
      </c>
      <c r="Q554">
        <f t="shared" si="165"/>
        <v>0</v>
      </c>
      <c r="R554">
        <f t="shared" si="176"/>
        <v>0</v>
      </c>
      <c r="S554">
        <f t="shared" si="166"/>
        <v>0</v>
      </c>
      <c r="T554">
        <f t="shared" si="177"/>
        <v>0</v>
      </c>
      <c r="U554">
        <f t="shared" si="167"/>
        <v>0</v>
      </c>
      <c r="V554" t="b">
        <f t="shared" si="178"/>
        <v>0</v>
      </c>
      <c r="W554" t="b">
        <f t="shared" si="168"/>
        <v>0</v>
      </c>
      <c r="X554">
        <f t="shared" si="179"/>
        <v>0</v>
      </c>
      <c r="Y554">
        <f t="shared" si="169"/>
        <v>0</v>
      </c>
      <c r="Z554" t="b">
        <f t="shared" si="180"/>
        <v>0</v>
      </c>
      <c r="AA554" t="b">
        <f t="shared" si="170"/>
        <v>0</v>
      </c>
      <c r="AB554">
        <v>0</v>
      </c>
      <c r="AD554" s="1">
        <v>852</v>
      </c>
      <c r="AE554" t="e">
        <f>VLOOKUP($AD554,excitation!$A$1:$CV$577,MATCH(C$2,excitation!$A$1:$CV$1,0),0)</f>
        <v>#N/A</v>
      </c>
      <c r="AF554" t="e">
        <f>VLOOKUP($AD554,emission!$A$1:$CV$577,MATCH($C$2,emission!$A$1:$CV$1,0),0)</f>
        <v>#N/A</v>
      </c>
      <c r="AG554">
        <f>VLOOKUP($AD554,excitation!$A$1:$CV$577,MATCH(C$3,excitation!$A$1:$CV$1,0),0)</f>
        <v>0</v>
      </c>
      <c r="AH554">
        <f>VLOOKUP($AD554,emission!$A$1:$CV$577,MATCH($C$3,emission!$A$1:$CV$1,0),0)</f>
        <v>0</v>
      </c>
      <c r="AI554" t="e">
        <f>VLOOKUP($AD554,excitation!$A$1:$CV$577,MATCH(C$4,excitation!$A$1:$CV$1,0),0)</f>
        <v>#N/A</v>
      </c>
      <c r="AJ554" t="e">
        <f>VLOOKUP($AD554,emission!$A$1:$CV$577,MATCH($C$4,emission!$A$1:$CV$1,0),0)</f>
        <v>#N/A</v>
      </c>
      <c r="AK554">
        <f>VLOOKUP($AD554,excitation!$A$1:$CV$577,MATCH(C$5,excitation!$A$1:$CV$1,0),0)</f>
        <v>0</v>
      </c>
      <c r="AL554">
        <f>VLOOKUP($AD554,emission!$A$1:$CV$577,MATCH($C$5,emission!$A$1:$CV$1,0),0)</f>
        <v>0</v>
      </c>
      <c r="AM554">
        <f>VLOOKUP($AD554,excitation!$A$1:$CV$577,MATCH(C$6,excitation!$A$1:$CV$1,0),0)</f>
        <v>0</v>
      </c>
      <c r="AN554">
        <f>VLOOKUP($AD554,emission!$A$1:$CV$577,MATCH($C$6,emission!$A$1:$CV$1,0),0)</f>
        <v>0</v>
      </c>
      <c r="AO554">
        <f>VLOOKUP($AD554,excitation!$A$1:$CV$577,MATCH(C$7,excitation!$A$1:$CV$1,0),0)</f>
        <v>0</v>
      </c>
      <c r="AP554">
        <f>VLOOKUP($AD554,emission!$A$1:$CV$577,MATCH($C$7,emission!$A$1:$CV$1,0),0)</f>
        <v>0</v>
      </c>
      <c r="AQ554">
        <f>VLOOKUP($AD554,excitation!$A$1:$CV$577,MATCH(C$8,excitation!$A$1:$CV$1,0),0)</f>
        <v>0</v>
      </c>
      <c r="AR554">
        <f>VLOOKUP($AD554,emission!$A$1:$CV$577,MATCH($C$8,emission!$A$1:$CV$1,0),0)</f>
        <v>0</v>
      </c>
      <c r="AS554" t="e">
        <f>VLOOKUP($AD554,excitation!$A$1:$CV$577,MATCH(C$9,excitation!$A$1:$CV$1,0),0)</f>
        <v>#N/A</v>
      </c>
      <c r="AT554" t="e">
        <f>VLOOKUP($AD554,emission!$A$1:$CV$577,MATCH($C$9,emission!$A$1:$CV$1,0),0)</f>
        <v>#N/A</v>
      </c>
      <c r="AU554">
        <f>VLOOKUP($AD554,excitation!$A$1:$CV$577,MATCH(C$10,excitation!$A$1:$CV$1,0),0)</f>
        <v>0</v>
      </c>
      <c r="AV554">
        <f>VLOOKUP($AD554,emission!$A$1:$CV$577,MATCH($C$10,emission!$A$1:$CV$1,0),0)</f>
        <v>0</v>
      </c>
      <c r="AW554" t="e">
        <f>VLOOKUP($AD554,excitation!$A$1:$CV$577,MATCH(C$11,excitation!$A$1:$CV$1,0),0)</f>
        <v>#N/A</v>
      </c>
      <c r="AX554" t="e">
        <f>VLOOKUP($AD554,emission!$A$1:$CV$577,MATCH($C$11,emission!$A$1:$CV$1,0),0)</f>
        <v>#N/A</v>
      </c>
    </row>
    <row r="555" spans="7:50" x14ac:dyDescent="0.25">
      <c r="G555">
        <v>853</v>
      </c>
      <c r="H555" t="b">
        <f t="shared" si="171"/>
        <v>0</v>
      </c>
      <c r="I555" t="b">
        <f t="shared" si="161"/>
        <v>0</v>
      </c>
      <c r="J555">
        <f t="shared" si="172"/>
        <v>0</v>
      </c>
      <c r="K555">
        <f t="shared" si="162"/>
        <v>0</v>
      </c>
      <c r="L555" t="b">
        <f t="shared" si="173"/>
        <v>0</v>
      </c>
      <c r="M555" t="b">
        <f t="shared" si="163"/>
        <v>0</v>
      </c>
      <c r="N555">
        <f t="shared" si="174"/>
        <v>0</v>
      </c>
      <c r="O555">
        <f t="shared" si="164"/>
        <v>0</v>
      </c>
      <c r="P555">
        <f t="shared" si="175"/>
        <v>0</v>
      </c>
      <c r="Q555">
        <f t="shared" si="165"/>
        <v>0</v>
      </c>
      <c r="R555">
        <f t="shared" si="176"/>
        <v>0</v>
      </c>
      <c r="S555">
        <f t="shared" si="166"/>
        <v>0</v>
      </c>
      <c r="T555">
        <f t="shared" si="177"/>
        <v>0</v>
      </c>
      <c r="U555">
        <f t="shared" si="167"/>
        <v>0</v>
      </c>
      <c r="V555" t="b">
        <f t="shared" si="178"/>
        <v>0</v>
      </c>
      <c r="W555" t="b">
        <f t="shared" si="168"/>
        <v>0</v>
      </c>
      <c r="X555">
        <f t="shared" si="179"/>
        <v>0</v>
      </c>
      <c r="Y555">
        <f t="shared" si="169"/>
        <v>0</v>
      </c>
      <c r="Z555" t="b">
        <f t="shared" si="180"/>
        <v>0</v>
      </c>
      <c r="AA555" t="b">
        <f t="shared" si="170"/>
        <v>0</v>
      </c>
      <c r="AB555">
        <v>0</v>
      </c>
      <c r="AD555" s="1">
        <v>853</v>
      </c>
      <c r="AE555" t="e">
        <f>VLOOKUP($AD555,excitation!$A$1:$CV$577,MATCH(C$2,excitation!$A$1:$CV$1,0),0)</f>
        <v>#N/A</v>
      </c>
      <c r="AF555" t="e">
        <f>VLOOKUP($AD555,emission!$A$1:$CV$577,MATCH($C$2,emission!$A$1:$CV$1,0),0)</f>
        <v>#N/A</v>
      </c>
      <c r="AG555">
        <f>VLOOKUP($AD555,excitation!$A$1:$CV$577,MATCH(C$3,excitation!$A$1:$CV$1,0),0)</f>
        <v>0</v>
      </c>
      <c r="AH555">
        <f>VLOOKUP($AD555,emission!$A$1:$CV$577,MATCH($C$3,emission!$A$1:$CV$1,0),0)</f>
        <v>0</v>
      </c>
      <c r="AI555" t="e">
        <f>VLOOKUP($AD555,excitation!$A$1:$CV$577,MATCH(C$4,excitation!$A$1:$CV$1,0),0)</f>
        <v>#N/A</v>
      </c>
      <c r="AJ555" t="e">
        <f>VLOOKUP($AD555,emission!$A$1:$CV$577,MATCH($C$4,emission!$A$1:$CV$1,0),0)</f>
        <v>#N/A</v>
      </c>
      <c r="AK555">
        <f>VLOOKUP($AD555,excitation!$A$1:$CV$577,MATCH(C$5,excitation!$A$1:$CV$1,0),0)</f>
        <v>0</v>
      </c>
      <c r="AL555">
        <f>VLOOKUP($AD555,emission!$A$1:$CV$577,MATCH($C$5,emission!$A$1:$CV$1,0),0)</f>
        <v>0</v>
      </c>
      <c r="AM555">
        <f>VLOOKUP($AD555,excitation!$A$1:$CV$577,MATCH(C$6,excitation!$A$1:$CV$1,0),0)</f>
        <v>0</v>
      </c>
      <c r="AN555">
        <f>VLOOKUP($AD555,emission!$A$1:$CV$577,MATCH($C$6,emission!$A$1:$CV$1,0),0)</f>
        <v>0</v>
      </c>
      <c r="AO555">
        <f>VLOOKUP($AD555,excitation!$A$1:$CV$577,MATCH(C$7,excitation!$A$1:$CV$1,0),0)</f>
        <v>0</v>
      </c>
      <c r="AP555">
        <f>VLOOKUP($AD555,emission!$A$1:$CV$577,MATCH($C$7,emission!$A$1:$CV$1,0),0)</f>
        <v>0</v>
      </c>
      <c r="AQ555">
        <f>VLOOKUP($AD555,excitation!$A$1:$CV$577,MATCH(C$8,excitation!$A$1:$CV$1,0),0)</f>
        <v>0</v>
      </c>
      <c r="AR555">
        <f>VLOOKUP($AD555,emission!$A$1:$CV$577,MATCH($C$8,emission!$A$1:$CV$1,0),0)</f>
        <v>0</v>
      </c>
      <c r="AS555" t="e">
        <f>VLOOKUP($AD555,excitation!$A$1:$CV$577,MATCH(C$9,excitation!$A$1:$CV$1,0),0)</f>
        <v>#N/A</v>
      </c>
      <c r="AT555" t="e">
        <f>VLOOKUP($AD555,emission!$A$1:$CV$577,MATCH($C$9,emission!$A$1:$CV$1,0),0)</f>
        <v>#N/A</v>
      </c>
      <c r="AU555">
        <f>VLOOKUP($AD555,excitation!$A$1:$CV$577,MATCH(C$10,excitation!$A$1:$CV$1,0),0)</f>
        <v>0</v>
      </c>
      <c r="AV555">
        <f>VLOOKUP($AD555,emission!$A$1:$CV$577,MATCH($C$10,emission!$A$1:$CV$1,0),0)</f>
        <v>0</v>
      </c>
      <c r="AW555" t="e">
        <f>VLOOKUP($AD555,excitation!$A$1:$CV$577,MATCH(C$11,excitation!$A$1:$CV$1,0),0)</f>
        <v>#N/A</v>
      </c>
      <c r="AX555" t="e">
        <f>VLOOKUP($AD555,emission!$A$1:$CV$577,MATCH($C$11,emission!$A$1:$CV$1,0),0)</f>
        <v>#N/A</v>
      </c>
    </row>
    <row r="556" spans="7:50" x14ac:dyDescent="0.25">
      <c r="G556">
        <v>854</v>
      </c>
      <c r="H556" t="b">
        <f t="shared" si="171"/>
        <v>0</v>
      </c>
      <c r="I556" t="b">
        <f t="shared" si="161"/>
        <v>0</v>
      </c>
      <c r="J556">
        <f t="shared" si="172"/>
        <v>0</v>
      </c>
      <c r="K556">
        <f t="shared" si="162"/>
        <v>0</v>
      </c>
      <c r="L556" t="b">
        <f t="shared" si="173"/>
        <v>0</v>
      </c>
      <c r="M556" t="b">
        <f t="shared" si="163"/>
        <v>0</v>
      </c>
      <c r="N556">
        <f t="shared" si="174"/>
        <v>0</v>
      </c>
      <c r="O556">
        <f t="shared" si="164"/>
        <v>0</v>
      </c>
      <c r="P556">
        <f t="shared" si="175"/>
        <v>0</v>
      </c>
      <c r="Q556">
        <f t="shared" si="165"/>
        <v>0</v>
      </c>
      <c r="R556">
        <f t="shared" si="176"/>
        <v>0</v>
      </c>
      <c r="S556">
        <f t="shared" si="166"/>
        <v>0</v>
      </c>
      <c r="T556">
        <f t="shared" si="177"/>
        <v>0</v>
      </c>
      <c r="U556">
        <f t="shared" si="167"/>
        <v>0</v>
      </c>
      <c r="V556" t="b">
        <f t="shared" si="178"/>
        <v>0</v>
      </c>
      <c r="W556" t="b">
        <f t="shared" si="168"/>
        <v>0</v>
      </c>
      <c r="X556">
        <f t="shared" si="179"/>
        <v>0</v>
      </c>
      <c r="Y556">
        <f t="shared" si="169"/>
        <v>0</v>
      </c>
      <c r="Z556" t="b">
        <f t="shared" si="180"/>
        <v>0</v>
      </c>
      <c r="AA556" t="b">
        <f t="shared" si="170"/>
        <v>0</v>
      </c>
      <c r="AB556">
        <v>0</v>
      </c>
      <c r="AD556" s="1">
        <v>854</v>
      </c>
      <c r="AE556" t="e">
        <f>VLOOKUP($AD556,excitation!$A$1:$CV$577,MATCH(C$2,excitation!$A$1:$CV$1,0),0)</f>
        <v>#N/A</v>
      </c>
      <c r="AF556" t="e">
        <f>VLOOKUP($AD556,emission!$A$1:$CV$577,MATCH($C$2,emission!$A$1:$CV$1,0),0)</f>
        <v>#N/A</v>
      </c>
      <c r="AG556">
        <f>VLOOKUP($AD556,excitation!$A$1:$CV$577,MATCH(C$3,excitation!$A$1:$CV$1,0),0)</f>
        <v>0</v>
      </c>
      <c r="AH556">
        <f>VLOOKUP($AD556,emission!$A$1:$CV$577,MATCH($C$3,emission!$A$1:$CV$1,0),0)</f>
        <v>0</v>
      </c>
      <c r="AI556" t="e">
        <f>VLOOKUP($AD556,excitation!$A$1:$CV$577,MATCH(C$4,excitation!$A$1:$CV$1,0),0)</f>
        <v>#N/A</v>
      </c>
      <c r="AJ556" t="e">
        <f>VLOOKUP($AD556,emission!$A$1:$CV$577,MATCH($C$4,emission!$A$1:$CV$1,0),0)</f>
        <v>#N/A</v>
      </c>
      <c r="AK556">
        <f>VLOOKUP($AD556,excitation!$A$1:$CV$577,MATCH(C$5,excitation!$A$1:$CV$1,0),0)</f>
        <v>0</v>
      </c>
      <c r="AL556">
        <f>VLOOKUP($AD556,emission!$A$1:$CV$577,MATCH($C$5,emission!$A$1:$CV$1,0),0)</f>
        <v>0</v>
      </c>
      <c r="AM556">
        <f>VLOOKUP($AD556,excitation!$A$1:$CV$577,MATCH(C$6,excitation!$A$1:$CV$1,0),0)</f>
        <v>0</v>
      </c>
      <c r="AN556">
        <f>VLOOKUP($AD556,emission!$A$1:$CV$577,MATCH($C$6,emission!$A$1:$CV$1,0),0)</f>
        <v>0</v>
      </c>
      <c r="AO556">
        <f>VLOOKUP($AD556,excitation!$A$1:$CV$577,MATCH(C$7,excitation!$A$1:$CV$1,0),0)</f>
        <v>0</v>
      </c>
      <c r="AP556">
        <f>VLOOKUP($AD556,emission!$A$1:$CV$577,MATCH($C$7,emission!$A$1:$CV$1,0),0)</f>
        <v>0</v>
      </c>
      <c r="AQ556">
        <f>VLOOKUP($AD556,excitation!$A$1:$CV$577,MATCH(C$8,excitation!$A$1:$CV$1,0),0)</f>
        <v>0</v>
      </c>
      <c r="AR556">
        <f>VLOOKUP($AD556,emission!$A$1:$CV$577,MATCH($C$8,emission!$A$1:$CV$1,0),0)</f>
        <v>0</v>
      </c>
      <c r="AS556" t="e">
        <f>VLOOKUP($AD556,excitation!$A$1:$CV$577,MATCH(C$9,excitation!$A$1:$CV$1,0),0)</f>
        <v>#N/A</v>
      </c>
      <c r="AT556" t="e">
        <f>VLOOKUP($AD556,emission!$A$1:$CV$577,MATCH($C$9,emission!$A$1:$CV$1,0),0)</f>
        <v>#N/A</v>
      </c>
      <c r="AU556">
        <f>VLOOKUP($AD556,excitation!$A$1:$CV$577,MATCH(C$10,excitation!$A$1:$CV$1,0),0)</f>
        <v>0</v>
      </c>
      <c r="AV556">
        <f>VLOOKUP($AD556,emission!$A$1:$CV$577,MATCH($C$10,emission!$A$1:$CV$1,0),0)</f>
        <v>0</v>
      </c>
      <c r="AW556" t="e">
        <f>VLOOKUP($AD556,excitation!$A$1:$CV$577,MATCH(C$11,excitation!$A$1:$CV$1,0),0)</f>
        <v>#N/A</v>
      </c>
      <c r="AX556" t="e">
        <f>VLOOKUP($AD556,emission!$A$1:$CV$577,MATCH($C$11,emission!$A$1:$CV$1,0),0)</f>
        <v>#N/A</v>
      </c>
    </row>
    <row r="557" spans="7:50" x14ac:dyDescent="0.25">
      <c r="G557">
        <v>855</v>
      </c>
      <c r="H557" t="b">
        <f t="shared" si="171"/>
        <v>0</v>
      </c>
      <c r="I557" t="b">
        <f t="shared" si="161"/>
        <v>0</v>
      </c>
      <c r="J557">
        <f t="shared" si="172"/>
        <v>0</v>
      </c>
      <c r="K557">
        <f t="shared" si="162"/>
        <v>0</v>
      </c>
      <c r="L557" t="b">
        <f t="shared" si="173"/>
        <v>0</v>
      </c>
      <c r="M557" t="b">
        <f t="shared" si="163"/>
        <v>0</v>
      </c>
      <c r="N557">
        <f t="shared" si="174"/>
        <v>0</v>
      </c>
      <c r="O557">
        <f t="shared" si="164"/>
        <v>0</v>
      </c>
      <c r="P557">
        <f t="shared" si="175"/>
        <v>0</v>
      </c>
      <c r="Q557">
        <f t="shared" si="165"/>
        <v>0</v>
      </c>
      <c r="R557">
        <f t="shared" si="176"/>
        <v>0</v>
      </c>
      <c r="S557">
        <f t="shared" si="166"/>
        <v>0</v>
      </c>
      <c r="T557">
        <f t="shared" si="177"/>
        <v>0</v>
      </c>
      <c r="U557">
        <f t="shared" si="167"/>
        <v>0</v>
      </c>
      <c r="V557" t="b">
        <f t="shared" si="178"/>
        <v>0</v>
      </c>
      <c r="W557" t="b">
        <f t="shared" si="168"/>
        <v>0</v>
      </c>
      <c r="X557">
        <f t="shared" si="179"/>
        <v>0</v>
      </c>
      <c r="Y557">
        <f t="shared" si="169"/>
        <v>0</v>
      </c>
      <c r="Z557" t="b">
        <f t="shared" si="180"/>
        <v>0</v>
      </c>
      <c r="AA557" t="b">
        <f t="shared" si="170"/>
        <v>0</v>
      </c>
      <c r="AB557">
        <v>0</v>
      </c>
      <c r="AD557" s="1">
        <v>855</v>
      </c>
      <c r="AE557" t="e">
        <f>VLOOKUP($AD557,excitation!$A$1:$CV$577,MATCH(C$2,excitation!$A$1:$CV$1,0),0)</f>
        <v>#N/A</v>
      </c>
      <c r="AF557" t="e">
        <f>VLOOKUP($AD557,emission!$A$1:$CV$577,MATCH($C$2,emission!$A$1:$CV$1,0),0)</f>
        <v>#N/A</v>
      </c>
      <c r="AG557">
        <f>VLOOKUP($AD557,excitation!$A$1:$CV$577,MATCH(C$3,excitation!$A$1:$CV$1,0),0)</f>
        <v>0</v>
      </c>
      <c r="AH557">
        <f>VLOOKUP($AD557,emission!$A$1:$CV$577,MATCH($C$3,emission!$A$1:$CV$1,0),0)</f>
        <v>0</v>
      </c>
      <c r="AI557" t="e">
        <f>VLOOKUP($AD557,excitation!$A$1:$CV$577,MATCH(C$4,excitation!$A$1:$CV$1,0),0)</f>
        <v>#N/A</v>
      </c>
      <c r="AJ557" t="e">
        <f>VLOOKUP($AD557,emission!$A$1:$CV$577,MATCH($C$4,emission!$A$1:$CV$1,0),0)</f>
        <v>#N/A</v>
      </c>
      <c r="AK557">
        <f>VLOOKUP($AD557,excitation!$A$1:$CV$577,MATCH(C$5,excitation!$A$1:$CV$1,0),0)</f>
        <v>0</v>
      </c>
      <c r="AL557">
        <f>VLOOKUP($AD557,emission!$A$1:$CV$577,MATCH($C$5,emission!$A$1:$CV$1,0),0)</f>
        <v>0</v>
      </c>
      <c r="AM557">
        <f>VLOOKUP($AD557,excitation!$A$1:$CV$577,MATCH(C$6,excitation!$A$1:$CV$1,0),0)</f>
        <v>0</v>
      </c>
      <c r="AN557">
        <f>VLOOKUP($AD557,emission!$A$1:$CV$577,MATCH($C$6,emission!$A$1:$CV$1,0),0)</f>
        <v>0</v>
      </c>
      <c r="AO557">
        <f>VLOOKUP($AD557,excitation!$A$1:$CV$577,MATCH(C$7,excitation!$A$1:$CV$1,0),0)</f>
        <v>0</v>
      </c>
      <c r="AP557">
        <f>VLOOKUP($AD557,emission!$A$1:$CV$577,MATCH($C$7,emission!$A$1:$CV$1,0),0)</f>
        <v>0</v>
      </c>
      <c r="AQ557">
        <f>VLOOKUP($AD557,excitation!$A$1:$CV$577,MATCH(C$8,excitation!$A$1:$CV$1,0),0)</f>
        <v>0</v>
      </c>
      <c r="AR557">
        <f>VLOOKUP($AD557,emission!$A$1:$CV$577,MATCH($C$8,emission!$A$1:$CV$1,0),0)</f>
        <v>0</v>
      </c>
      <c r="AS557" t="e">
        <f>VLOOKUP($AD557,excitation!$A$1:$CV$577,MATCH(C$9,excitation!$A$1:$CV$1,0),0)</f>
        <v>#N/A</v>
      </c>
      <c r="AT557" t="e">
        <f>VLOOKUP($AD557,emission!$A$1:$CV$577,MATCH($C$9,emission!$A$1:$CV$1,0),0)</f>
        <v>#N/A</v>
      </c>
      <c r="AU557">
        <f>VLOOKUP($AD557,excitation!$A$1:$CV$577,MATCH(C$10,excitation!$A$1:$CV$1,0),0)</f>
        <v>0</v>
      </c>
      <c r="AV557">
        <f>VLOOKUP($AD557,emission!$A$1:$CV$577,MATCH($C$10,emission!$A$1:$CV$1,0),0)</f>
        <v>0</v>
      </c>
      <c r="AW557" t="e">
        <f>VLOOKUP($AD557,excitation!$A$1:$CV$577,MATCH(C$11,excitation!$A$1:$CV$1,0),0)</f>
        <v>#N/A</v>
      </c>
      <c r="AX557" t="e">
        <f>VLOOKUP($AD557,emission!$A$1:$CV$577,MATCH($C$11,emission!$A$1:$CV$1,0),0)</f>
        <v>#N/A</v>
      </c>
    </row>
    <row r="558" spans="7:50" x14ac:dyDescent="0.25">
      <c r="G558">
        <v>856</v>
      </c>
      <c r="H558" t="b">
        <f t="shared" si="171"/>
        <v>0</v>
      </c>
      <c r="I558" t="b">
        <f t="shared" si="161"/>
        <v>0</v>
      </c>
      <c r="J558">
        <f t="shared" si="172"/>
        <v>0</v>
      </c>
      <c r="K558">
        <f t="shared" si="162"/>
        <v>0</v>
      </c>
      <c r="L558" t="b">
        <f t="shared" si="173"/>
        <v>0</v>
      </c>
      <c r="M558" t="b">
        <f t="shared" si="163"/>
        <v>0</v>
      </c>
      <c r="N558">
        <f t="shared" si="174"/>
        <v>0</v>
      </c>
      <c r="O558">
        <f t="shared" si="164"/>
        <v>0</v>
      </c>
      <c r="P558">
        <f t="shared" si="175"/>
        <v>0</v>
      </c>
      <c r="Q558">
        <f t="shared" si="165"/>
        <v>0</v>
      </c>
      <c r="R558">
        <f t="shared" si="176"/>
        <v>0</v>
      </c>
      <c r="S558">
        <f t="shared" si="166"/>
        <v>0</v>
      </c>
      <c r="T558">
        <f t="shared" si="177"/>
        <v>0</v>
      </c>
      <c r="U558">
        <f t="shared" si="167"/>
        <v>0</v>
      </c>
      <c r="V558" t="b">
        <f t="shared" si="178"/>
        <v>0</v>
      </c>
      <c r="W558" t="b">
        <f t="shared" si="168"/>
        <v>0</v>
      </c>
      <c r="X558">
        <f t="shared" si="179"/>
        <v>0</v>
      </c>
      <c r="Y558">
        <f t="shared" si="169"/>
        <v>0</v>
      </c>
      <c r="Z558" t="b">
        <f t="shared" si="180"/>
        <v>0</v>
      </c>
      <c r="AA558" t="b">
        <f t="shared" si="170"/>
        <v>0</v>
      </c>
      <c r="AB558">
        <v>0</v>
      </c>
      <c r="AD558" s="1">
        <v>856</v>
      </c>
      <c r="AE558" t="e">
        <f>VLOOKUP($AD558,excitation!$A$1:$CV$577,MATCH(C$2,excitation!$A$1:$CV$1,0),0)</f>
        <v>#N/A</v>
      </c>
      <c r="AF558" t="e">
        <f>VLOOKUP($AD558,emission!$A$1:$CV$577,MATCH($C$2,emission!$A$1:$CV$1,0),0)</f>
        <v>#N/A</v>
      </c>
      <c r="AG558">
        <f>VLOOKUP($AD558,excitation!$A$1:$CV$577,MATCH(C$3,excitation!$A$1:$CV$1,0),0)</f>
        <v>0</v>
      </c>
      <c r="AH558">
        <f>VLOOKUP($AD558,emission!$A$1:$CV$577,MATCH($C$3,emission!$A$1:$CV$1,0),0)</f>
        <v>0</v>
      </c>
      <c r="AI558" t="e">
        <f>VLOOKUP($AD558,excitation!$A$1:$CV$577,MATCH(C$4,excitation!$A$1:$CV$1,0),0)</f>
        <v>#N/A</v>
      </c>
      <c r="AJ558" t="e">
        <f>VLOOKUP($AD558,emission!$A$1:$CV$577,MATCH($C$4,emission!$A$1:$CV$1,0),0)</f>
        <v>#N/A</v>
      </c>
      <c r="AK558">
        <f>VLOOKUP($AD558,excitation!$A$1:$CV$577,MATCH(C$5,excitation!$A$1:$CV$1,0),0)</f>
        <v>0</v>
      </c>
      <c r="AL558">
        <f>VLOOKUP($AD558,emission!$A$1:$CV$577,MATCH($C$5,emission!$A$1:$CV$1,0),0)</f>
        <v>0</v>
      </c>
      <c r="AM558">
        <f>VLOOKUP($AD558,excitation!$A$1:$CV$577,MATCH(C$6,excitation!$A$1:$CV$1,0),0)</f>
        <v>0</v>
      </c>
      <c r="AN558">
        <f>VLOOKUP($AD558,emission!$A$1:$CV$577,MATCH($C$6,emission!$A$1:$CV$1,0),0)</f>
        <v>0</v>
      </c>
      <c r="AO558">
        <f>VLOOKUP($AD558,excitation!$A$1:$CV$577,MATCH(C$7,excitation!$A$1:$CV$1,0),0)</f>
        <v>0</v>
      </c>
      <c r="AP558">
        <f>VLOOKUP($AD558,emission!$A$1:$CV$577,MATCH($C$7,emission!$A$1:$CV$1,0),0)</f>
        <v>0</v>
      </c>
      <c r="AQ558">
        <f>VLOOKUP($AD558,excitation!$A$1:$CV$577,MATCH(C$8,excitation!$A$1:$CV$1,0),0)</f>
        <v>0</v>
      </c>
      <c r="AR558">
        <f>VLOOKUP($AD558,emission!$A$1:$CV$577,MATCH($C$8,emission!$A$1:$CV$1,0),0)</f>
        <v>0</v>
      </c>
      <c r="AS558" t="e">
        <f>VLOOKUP($AD558,excitation!$A$1:$CV$577,MATCH(C$9,excitation!$A$1:$CV$1,0),0)</f>
        <v>#N/A</v>
      </c>
      <c r="AT558" t="e">
        <f>VLOOKUP($AD558,emission!$A$1:$CV$577,MATCH($C$9,emission!$A$1:$CV$1,0),0)</f>
        <v>#N/A</v>
      </c>
      <c r="AU558">
        <f>VLOOKUP($AD558,excitation!$A$1:$CV$577,MATCH(C$10,excitation!$A$1:$CV$1,0),0)</f>
        <v>0</v>
      </c>
      <c r="AV558">
        <f>VLOOKUP($AD558,emission!$A$1:$CV$577,MATCH($C$10,emission!$A$1:$CV$1,0),0)</f>
        <v>0</v>
      </c>
      <c r="AW558" t="e">
        <f>VLOOKUP($AD558,excitation!$A$1:$CV$577,MATCH(C$11,excitation!$A$1:$CV$1,0),0)</f>
        <v>#N/A</v>
      </c>
      <c r="AX558" t="e">
        <f>VLOOKUP($AD558,emission!$A$1:$CV$577,MATCH($C$11,emission!$A$1:$CV$1,0),0)</f>
        <v>#N/A</v>
      </c>
    </row>
    <row r="559" spans="7:50" x14ac:dyDescent="0.25">
      <c r="G559">
        <v>857</v>
      </c>
      <c r="H559" t="b">
        <f t="shared" si="171"/>
        <v>0</v>
      </c>
      <c r="I559" t="b">
        <f t="shared" si="161"/>
        <v>0</v>
      </c>
      <c r="J559">
        <f t="shared" si="172"/>
        <v>0</v>
      </c>
      <c r="K559">
        <f t="shared" si="162"/>
        <v>0</v>
      </c>
      <c r="L559" t="b">
        <f t="shared" si="173"/>
        <v>0</v>
      </c>
      <c r="M559" t="b">
        <f t="shared" si="163"/>
        <v>0</v>
      </c>
      <c r="N559">
        <f t="shared" si="174"/>
        <v>0</v>
      </c>
      <c r="O559">
        <f t="shared" si="164"/>
        <v>0</v>
      </c>
      <c r="P559">
        <f t="shared" si="175"/>
        <v>0</v>
      </c>
      <c r="Q559">
        <f t="shared" si="165"/>
        <v>0</v>
      </c>
      <c r="R559">
        <f t="shared" si="176"/>
        <v>0</v>
      </c>
      <c r="S559">
        <f t="shared" si="166"/>
        <v>0</v>
      </c>
      <c r="T559">
        <f t="shared" si="177"/>
        <v>0</v>
      </c>
      <c r="U559">
        <f t="shared" si="167"/>
        <v>0</v>
      </c>
      <c r="V559" t="b">
        <f t="shared" si="178"/>
        <v>0</v>
      </c>
      <c r="W559" t="b">
        <f t="shared" si="168"/>
        <v>0</v>
      </c>
      <c r="X559">
        <f t="shared" si="179"/>
        <v>0</v>
      </c>
      <c r="Y559">
        <f t="shared" si="169"/>
        <v>0</v>
      </c>
      <c r="Z559" t="b">
        <f t="shared" si="180"/>
        <v>0</v>
      </c>
      <c r="AA559" t="b">
        <f t="shared" si="170"/>
        <v>0</v>
      </c>
      <c r="AB559">
        <v>0</v>
      </c>
      <c r="AD559" s="1">
        <v>857</v>
      </c>
      <c r="AE559" t="e">
        <f>VLOOKUP($AD559,excitation!$A$1:$CV$577,MATCH(C$2,excitation!$A$1:$CV$1,0),0)</f>
        <v>#N/A</v>
      </c>
      <c r="AF559" t="e">
        <f>VLOOKUP($AD559,emission!$A$1:$CV$577,MATCH($C$2,emission!$A$1:$CV$1,0),0)</f>
        <v>#N/A</v>
      </c>
      <c r="AG559">
        <f>VLOOKUP($AD559,excitation!$A$1:$CV$577,MATCH(C$3,excitation!$A$1:$CV$1,0),0)</f>
        <v>0</v>
      </c>
      <c r="AH559">
        <f>VLOOKUP($AD559,emission!$A$1:$CV$577,MATCH($C$3,emission!$A$1:$CV$1,0),0)</f>
        <v>0</v>
      </c>
      <c r="AI559" t="e">
        <f>VLOOKUP($AD559,excitation!$A$1:$CV$577,MATCH(C$4,excitation!$A$1:$CV$1,0),0)</f>
        <v>#N/A</v>
      </c>
      <c r="AJ559" t="e">
        <f>VLOOKUP($AD559,emission!$A$1:$CV$577,MATCH($C$4,emission!$A$1:$CV$1,0),0)</f>
        <v>#N/A</v>
      </c>
      <c r="AK559">
        <f>VLOOKUP($AD559,excitation!$A$1:$CV$577,MATCH(C$5,excitation!$A$1:$CV$1,0),0)</f>
        <v>0</v>
      </c>
      <c r="AL559">
        <f>VLOOKUP($AD559,emission!$A$1:$CV$577,MATCH($C$5,emission!$A$1:$CV$1,0),0)</f>
        <v>0</v>
      </c>
      <c r="AM559">
        <f>VLOOKUP($AD559,excitation!$A$1:$CV$577,MATCH(C$6,excitation!$A$1:$CV$1,0),0)</f>
        <v>0</v>
      </c>
      <c r="AN559">
        <f>VLOOKUP($AD559,emission!$A$1:$CV$577,MATCH($C$6,emission!$A$1:$CV$1,0),0)</f>
        <v>0</v>
      </c>
      <c r="AO559">
        <f>VLOOKUP($AD559,excitation!$A$1:$CV$577,MATCH(C$7,excitation!$A$1:$CV$1,0),0)</f>
        <v>0</v>
      </c>
      <c r="AP559">
        <f>VLOOKUP($AD559,emission!$A$1:$CV$577,MATCH($C$7,emission!$A$1:$CV$1,0),0)</f>
        <v>0</v>
      </c>
      <c r="AQ559">
        <f>VLOOKUP($AD559,excitation!$A$1:$CV$577,MATCH(C$8,excitation!$A$1:$CV$1,0),0)</f>
        <v>0</v>
      </c>
      <c r="AR559">
        <f>VLOOKUP($AD559,emission!$A$1:$CV$577,MATCH($C$8,emission!$A$1:$CV$1,0),0)</f>
        <v>0</v>
      </c>
      <c r="AS559" t="e">
        <f>VLOOKUP($AD559,excitation!$A$1:$CV$577,MATCH(C$9,excitation!$A$1:$CV$1,0),0)</f>
        <v>#N/A</v>
      </c>
      <c r="AT559" t="e">
        <f>VLOOKUP($AD559,emission!$A$1:$CV$577,MATCH($C$9,emission!$A$1:$CV$1,0),0)</f>
        <v>#N/A</v>
      </c>
      <c r="AU559">
        <f>VLOOKUP($AD559,excitation!$A$1:$CV$577,MATCH(C$10,excitation!$A$1:$CV$1,0),0)</f>
        <v>0</v>
      </c>
      <c r="AV559">
        <f>VLOOKUP($AD559,emission!$A$1:$CV$577,MATCH($C$10,emission!$A$1:$CV$1,0),0)</f>
        <v>0</v>
      </c>
      <c r="AW559" t="e">
        <f>VLOOKUP($AD559,excitation!$A$1:$CV$577,MATCH(C$11,excitation!$A$1:$CV$1,0),0)</f>
        <v>#N/A</v>
      </c>
      <c r="AX559" t="e">
        <f>VLOOKUP($AD559,emission!$A$1:$CV$577,MATCH($C$11,emission!$A$1:$CV$1,0),0)</f>
        <v>#N/A</v>
      </c>
    </row>
    <row r="560" spans="7:50" x14ac:dyDescent="0.25">
      <c r="G560">
        <v>858</v>
      </c>
      <c r="H560" t="b">
        <f t="shared" si="171"/>
        <v>0</v>
      </c>
      <c r="I560" t="b">
        <f t="shared" si="161"/>
        <v>0</v>
      </c>
      <c r="J560">
        <f t="shared" si="172"/>
        <v>0</v>
      </c>
      <c r="K560">
        <f t="shared" si="162"/>
        <v>0</v>
      </c>
      <c r="L560" t="b">
        <f t="shared" si="173"/>
        <v>0</v>
      </c>
      <c r="M560" t="b">
        <f t="shared" si="163"/>
        <v>0</v>
      </c>
      <c r="N560">
        <f t="shared" si="174"/>
        <v>0</v>
      </c>
      <c r="O560">
        <f t="shared" si="164"/>
        <v>0</v>
      </c>
      <c r="P560">
        <f t="shared" si="175"/>
        <v>0</v>
      </c>
      <c r="Q560">
        <f t="shared" si="165"/>
        <v>0</v>
      </c>
      <c r="R560">
        <f t="shared" si="176"/>
        <v>0</v>
      </c>
      <c r="S560">
        <f t="shared" si="166"/>
        <v>0</v>
      </c>
      <c r="T560">
        <f t="shared" si="177"/>
        <v>0</v>
      </c>
      <c r="U560">
        <f t="shared" si="167"/>
        <v>0</v>
      </c>
      <c r="V560" t="b">
        <f t="shared" si="178"/>
        <v>0</v>
      </c>
      <c r="W560" t="b">
        <f t="shared" si="168"/>
        <v>0</v>
      </c>
      <c r="X560">
        <f t="shared" si="179"/>
        <v>0</v>
      </c>
      <c r="Y560">
        <f t="shared" si="169"/>
        <v>0</v>
      </c>
      <c r="Z560" t="b">
        <f t="shared" si="180"/>
        <v>0</v>
      </c>
      <c r="AA560" t="b">
        <f t="shared" si="170"/>
        <v>0</v>
      </c>
      <c r="AB560">
        <v>0</v>
      </c>
      <c r="AD560" s="1">
        <v>858</v>
      </c>
      <c r="AE560" t="e">
        <f>VLOOKUP($AD560,excitation!$A$1:$CV$577,MATCH(C$2,excitation!$A$1:$CV$1,0),0)</f>
        <v>#N/A</v>
      </c>
      <c r="AF560" t="e">
        <f>VLOOKUP($AD560,emission!$A$1:$CV$577,MATCH($C$2,emission!$A$1:$CV$1,0),0)</f>
        <v>#N/A</v>
      </c>
      <c r="AG560">
        <f>VLOOKUP($AD560,excitation!$A$1:$CV$577,MATCH(C$3,excitation!$A$1:$CV$1,0),0)</f>
        <v>0</v>
      </c>
      <c r="AH560">
        <f>VLOOKUP($AD560,emission!$A$1:$CV$577,MATCH($C$3,emission!$A$1:$CV$1,0),0)</f>
        <v>0</v>
      </c>
      <c r="AI560" t="e">
        <f>VLOOKUP($AD560,excitation!$A$1:$CV$577,MATCH(C$4,excitation!$A$1:$CV$1,0),0)</f>
        <v>#N/A</v>
      </c>
      <c r="AJ560" t="e">
        <f>VLOOKUP($AD560,emission!$A$1:$CV$577,MATCH($C$4,emission!$A$1:$CV$1,0),0)</f>
        <v>#N/A</v>
      </c>
      <c r="AK560">
        <f>VLOOKUP($AD560,excitation!$A$1:$CV$577,MATCH(C$5,excitation!$A$1:$CV$1,0),0)</f>
        <v>0</v>
      </c>
      <c r="AL560">
        <f>VLOOKUP($AD560,emission!$A$1:$CV$577,MATCH($C$5,emission!$A$1:$CV$1,0),0)</f>
        <v>0</v>
      </c>
      <c r="AM560">
        <f>VLOOKUP($AD560,excitation!$A$1:$CV$577,MATCH(C$6,excitation!$A$1:$CV$1,0),0)</f>
        <v>0</v>
      </c>
      <c r="AN560">
        <f>VLOOKUP($AD560,emission!$A$1:$CV$577,MATCH($C$6,emission!$A$1:$CV$1,0),0)</f>
        <v>0</v>
      </c>
      <c r="AO560">
        <f>VLOOKUP($AD560,excitation!$A$1:$CV$577,MATCH(C$7,excitation!$A$1:$CV$1,0),0)</f>
        <v>0</v>
      </c>
      <c r="AP560">
        <f>VLOOKUP($AD560,emission!$A$1:$CV$577,MATCH($C$7,emission!$A$1:$CV$1,0),0)</f>
        <v>0</v>
      </c>
      <c r="AQ560">
        <f>VLOOKUP($AD560,excitation!$A$1:$CV$577,MATCH(C$8,excitation!$A$1:$CV$1,0),0)</f>
        <v>0</v>
      </c>
      <c r="AR560">
        <f>VLOOKUP($AD560,emission!$A$1:$CV$577,MATCH($C$8,emission!$A$1:$CV$1,0),0)</f>
        <v>0</v>
      </c>
      <c r="AS560" t="e">
        <f>VLOOKUP($AD560,excitation!$A$1:$CV$577,MATCH(C$9,excitation!$A$1:$CV$1,0),0)</f>
        <v>#N/A</v>
      </c>
      <c r="AT560" t="e">
        <f>VLOOKUP($AD560,emission!$A$1:$CV$577,MATCH($C$9,emission!$A$1:$CV$1,0),0)</f>
        <v>#N/A</v>
      </c>
      <c r="AU560">
        <f>VLOOKUP($AD560,excitation!$A$1:$CV$577,MATCH(C$10,excitation!$A$1:$CV$1,0),0)</f>
        <v>0</v>
      </c>
      <c r="AV560">
        <f>VLOOKUP($AD560,emission!$A$1:$CV$577,MATCH($C$10,emission!$A$1:$CV$1,0),0)</f>
        <v>0</v>
      </c>
      <c r="AW560" t="e">
        <f>VLOOKUP($AD560,excitation!$A$1:$CV$577,MATCH(C$11,excitation!$A$1:$CV$1,0),0)</f>
        <v>#N/A</v>
      </c>
      <c r="AX560" t="e">
        <f>VLOOKUP($AD560,emission!$A$1:$CV$577,MATCH($C$11,emission!$A$1:$CV$1,0),0)</f>
        <v>#N/A</v>
      </c>
    </row>
    <row r="561" spans="7:50" x14ac:dyDescent="0.25">
      <c r="G561">
        <v>859</v>
      </c>
      <c r="H561" t="b">
        <f t="shared" si="171"/>
        <v>0</v>
      </c>
      <c r="I561" t="b">
        <f t="shared" si="161"/>
        <v>0</v>
      </c>
      <c r="J561">
        <f t="shared" si="172"/>
        <v>0</v>
      </c>
      <c r="K561">
        <f t="shared" si="162"/>
        <v>0</v>
      </c>
      <c r="L561" t="b">
        <f t="shared" si="173"/>
        <v>0</v>
      </c>
      <c r="M561" t="b">
        <f t="shared" si="163"/>
        <v>0</v>
      </c>
      <c r="N561">
        <f t="shared" si="174"/>
        <v>0</v>
      </c>
      <c r="O561">
        <f t="shared" si="164"/>
        <v>0</v>
      </c>
      <c r="P561">
        <f t="shared" si="175"/>
        <v>0</v>
      </c>
      <c r="Q561">
        <f t="shared" si="165"/>
        <v>0</v>
      </c>
      <c r="R561">
        <f t="shared" si="176"/>
        <v>0</v>
      </c>
      <c r="S561">
        <f t="shared" si="166"/>
        <v>0</v>
      </c>
      <c r="T561">
        <f t="shared" si="177"/>
        <v>0</v>
      </c>
      <c r="U561">
        <f t="shared" si="167"/>
        <v>0</v>
      </c>
      <c r="V561" t="b">
        <f t="shared" si="178"/>
        <v>0</v>
      </c>
      <c r="W561" t="b">
        <f t="shared" si="168"/>
        <v>0</v>
      </c>
      <c r="X561">
        <f t="shared" si="179"/>
        <v>0</v>
      </c>
      <c r="Y561">
        <f t="shared" si="169"/>
        <v>0</v>
      </c>
      <c r="Z561" t="b">
        <f t="shared" si="180"/>
        <v>0</v>
      </c>
      <c r="AA561" t="b">
        <f t="shared" si="170"/>
        <v>0</v>
      </c>
      <c r="AB561">
        <v>0</v>
      </c>
      <c r="AD561" s="1">
        <v>859</v>
      </c>
      <c r="AE561" t="e">
        <f>VLOOKUP($AD561,excitation!$A$1:$CV$577,MATCH(C$2,excitation!$A$1:$CV$1,0),0)</f>
        <v>#N/A</v>
      </c>
      <c r="AF561" t="e">
        <f>VLOOKUP($AD561,emission!$A$1:$CV$577,MATCH($C$2,emission!$A$1:$CV$1,0),0)</f>
        <v>#N/A</v>
      </c>
      <c r="AG561">
        <f>VLOOKUP($AD561,excitation!$A$1:$CV$577,MATCH(C$3,excitation!$A$1:$CV$1,0),0)</f>
        <v>0</v>
      </c>
      <c r="AH561">
        <f>VLOOKUP($AD561,emission!$A$1:$CV$577,MATCH($C$3,emission!$A$1:$CV$1,0),0)</f>
        <v>0</v>
      </c>
      <c r="AI561" t="e">
        <f>VLOOKUP($AD561,excitation!$A$1:$CV$577,MATCH(C$4,excitation!$A$1:$CV$1,0),0)</f>
        <v>#N/A</v>
      </c>
      <c r="AJ561" t="e">
        <f>VLOOKUP($AD561,emission!$A$1:$CV$577,MATCH($C$4,emission!$A$1:$CV$1,0),0)</f>
        <v>#N/A</v>
      </c>
      <c r="AK561">
        <f>VLOOKUP($AD561,excitation!$A$1:$CV$577,MATCH(C$5,excitation!$A$1:$CV$1,0),0)</f>
        <v>0</v>
      </c>
      <c r="AL561">
        <f>VLOOKUP($AD561,emission!$A$1:$CV$577,MATCH($C$5,emission!$A$1:$CV$1,0),0)</f>
        <v>0</v>
      </c>
      <c r="AM561">
        <f>VLOOKUP($AD561,excitation!$A$1:$CV$577,MATCH(C$6,excitation!$A$1:$CV$1,0),0)</f>
        <v>0</v>
      </c>
      <c r="AN561">
        <f>VLOOKUP($AD561,emission!$A$1:$CV$577,MATCH($C$6,emission!$A$1:$CV$1,0),0)</f>
        <v>0</v>
      </c>
      <c r="AO561">
        <f>VLOOKUP($AD561,excitation!$A$1:$CV$577,MATCH(C$7,excitation!$A$1:$CV$1,0),0)</f>
        <v>0</v>
      </c>
      <c r="AP561">
        <f>VLOOKUP($AD561,emission!$A$1:$CV$577,MATCH($C$7,emission!$A$1:$CV$1,0),0)</f>
        <v>0</v>
      </c>
      <c r="AQ561">
        <f>VLOOKUP($AD561,excitation!$A$1:$CV$577,MATCH(C$8,excitation!$A$1:$CV$1,0),0)</f>
        <v>0</v>
      </c>
      <c r="AR561">
        <f>VLOOKUP($AD561,emission!$A$1:$CV$577,MATCH($C$8,emission!$A$1:$CV$1,0),0)</f>
        <v>0</v>
      </c>
      <c r="AS561" t="e">
        <f>VLOOKUP($AD561,excitation!$A$1:$CV$577,MATCH(C$9,excitation!$A$1:$CV$1,0),0)</f>
        <v>#N/A</v>
      </c>
      <c r="AT561" t="e">
        <f>VLOOKUP($AD561,emission!$A$1:$CV$577,MATCH($C$9,emission!$A$1:$CV$1,0),0)</f>
        <v>#N/A</v>
      </c>
      <c r="AU561">
        <f>VLOOKUP($AD561,excitation!$A$1:$CV$577,MATCH(C$10,excitation!$A$1:$CV$1,0),0)</f>
        <v>0</v>
      </c>
      <c r="AV561">
        <f>VLOOKUP($AD561,emission!$A$1:$CV$577,MATCH($C$10,emission!$A$1:$CV$1,0),0)</f>
        <v>0</v>
      </c>
      <c r="AW561" t="e">
        <f>VLOOKUP($AD561,excitation!$A$1:$CV$577,MATCH(C$11,excitation!$A$1:$CV$1,0),0)</f>
        <v>#N/A</v>
      </c>
      <c r="AX561" t="e">
        <f>VLOOKUP($AD561,emission!$A$1:$CV$577,MATCH($C$11,emission!$A$1:$CV$1,0),0)</f>
        <v>#N/A</v>
      </c>
    </row>
    <row r="562" spans="7:50" x14ac:dyDescent="0.25">
      <c r="G562">
        <v>860</v>
      </c>
      <c r="H562" t="b">
        <f t="shared" si="171"/>
        <v>0</v>
      </c>
      <c r="I562" t="b">
        <f t="shared" si="161"/>
        <v>0</v>
      </c>
      <c r="J562">
        <f t="shared" si="172"/>
        <v>0</v>
      </c>
      <c r="K562">
        <f t="shared" si="162"/>
        <v>0</v>
      </c>
      <c r="L562" t="b">
        <f t="shared" si="173"/>
        <v>0</v>
      </c>
      <c r="M562" t="b">
        <f t="shared" si="163"/>
        <v>0</v>
      </c>
      <c r="N562">
        <f t="shared" si="174"/>
        <v>0</v>
      </c>
      <c r="O562">
        <f t="shared" si="164"/>
        <v>0</v>
      </c>
      <c r="P562">
        <f t="shared" si="175"/>
        <v>0</v>
      </c>
      <c r="Q562">
        <f t="shared" si="165"/>
        <v>0</v>
      </c>
      <c r="R562">
        <f t="shared" si="176"/>
        <v>0</v>
      </c>
      <c r="S562">
        <f t="shared" si="166"/>
        <v>0</v>
      </c>
      <c r="T562">
        <f t="shared" si="177"/>
        <v>0</v>
      </c>
      <c r="U562">
        <f t="shared" si="167"/>
        <v>0</v>
      </c>
      <c r="V562" t="b">
        <f t="shared" si="178"/>
        <v>0</v>
      </c>
      <c r="W562" t="b">
        <f t="shared" si="168"/>
        <v>0</v>
      </c>
      <c r="X562">
        <f t="shared" si="179"/>
        <v>0</v>
      </c>
      <c r="Y562">
        <f t="shared" si="169"/>
        <v>0</v>
      </c>
      <c r="Z562" t="b">
        <f t="shared" si="180"/>
        <v>0</v>
      </c>
      <c r="AA562" t="b">
        <f t="shared" si="170"/>
        <v>0</v>
      </c>
      <c r="AB562">
        <v>0</v>
      </c>
      <c r="AD562" s="1">
        <v>860</v>
      </c>
      <c r="AE562" t="e">
        <f>VLOOKUP($AD562,excitation!$A$1:$CV$577,MATCH(C$2,excitation!$A$1:$CV$1,0),0)</f>
        <v>#N/A</v>
      </c>
      <c r="AF562" t="e">
        <f>VLOOKUP($AD562,emission!$A$1:$CV$577,MATCH($C$2,emission!$A$1:$CV$1,0),0)</f>
        <v>#N/A</v>
      </c>
      <c r="AG562">
        <f>VLOOKUP($AD562,excitation!$A$1:$CV$577,MATCH(C$3,excitation!$A$1:$CV$1,0),0)</f>
        <v>0</v>
      </c>
      <c r="AH562">
        <f>VLOOKUP($AD562,emission!$A$1:$CV$577,MATCH($C$3,emission!$A$1:$CV$1,0),0)</f>
        <v>0</v>
      </c>
      <c r="AI562" t="e">
        <f>VLOOKUP($AD562,excitation!$A$1:$CV$577,MATCH(C$4,excitation!$A$1:$CV$1,0),0)</f>
        <v>#N/A</v>
      </c>
      <c r="AJ562" t="e">
        <f>VLOOKUP($AD562,emission!$A$1:$CV$577,MATCH($C$4,emission!$A$1:$CV$1,0),0)</f>
        <v>#N/A</v>
      </c>
      <c r="AK562">
        <f>VLOOKUP($AD562,excitation!$A$1:$CV$577,MATCH(C$5,excitation!$A$1:$CV$1,0),0)</f>
        <v>0</v>
      </c>
      <c r="AL562">
        <f>VLOOKUP($AD562,emission!$A$1:$CV$577,MATCH($C$5,emission!$A$1:$CV$1,0),0)</f>
        <v>0</v>
      </c>
      <c r="AM562">
        <f>VLOOKUP($AD562,excitation!$A$1:$CV$577,MATCH(C$6,excitation!$A$1:$CV$1,0),0)</f>
        <v>0</v>
      </c>
      <c r="AN562">
        <f>VLOOKUP($AD562,emission!$A$1:$CV$577,MATCH($C$6,emission!$A$1:$CV$1,0),0)</f>
        <v>0</v>
      </c>
      <c r="AO562">
        <f>VLOOKUP($AD562,excitation!$A$1:$CV$577,MATCH(C$7,excitation!$A$1:$CV$1,0),0)</f>
        <v>0</v>
      </c>
      <c r="AP562">
        <f>VLOOKUP($AD562,emission!$A$1:$CV$577,MATCH($C$7,emission!$A$1:$CV$1,0),0)</f>
        <v>0</v>
      </c>
      <c r="AQ562">
        <f>VLOOKUP($AD562,excitation!$A$1:$CV$577,MATCH(C$8,excitation!$A$1:$CV$1,0),0)</f>
        <v>0</v>
      </c>
      <c r="AR562">
        <f>VLOOKUP($AD562,emission!$A$1:$CV$577,MATCH($C$8,emission!$A$1:$CV$1,0),0)</f>
        <v>0</v>
      </c>
      <c r="AS562" t="e">
        <f>VLOOKUP($AD562,excitation!$A$1:$CV$577,MATCH(C$9,excitation!$A$1:$CV$1,0),0)</f>
        <v>#N/A</v>
      </c>
      <c r="AT562" t="e">
        <f>VLOOKUP($AD562,emission!$A$1:$CV$577,MATCH($C$9,emission!$A$1:$CV$1,0),0)</f>
        <v>#N/A</v>
      </c>
      <c r="AU562">
        <f>VLOOKUP($AD562,excitation!$A$1:$CV$577,MATCH(C$10,excitation!$A$1:$CV$1,0),0)</f>
        <v>0</v>
      </c>
      <c r="AV562">
        <f>VLOOKUP($AD562,emission!$A$1:$CV$577,MATCH($C$10,emission!$A$1:$CV$1,0),0)</f>
        <v>0</v>
      </c>
      <c r="AW562" t="e">
        <f>VLOOKUP($AD562,excitation!$A$1:$CV$577,MATCH(C$11,excitation!$A$1:$CV$1,0),0)</f>
        <v>#N/A</v>
      </c>
      <c r="AX562" t="e">
        <f>VLOOKUP($AD562,emission!$A$1:$CV$577,MATCH($C$11,emission!$A$1:$CV$1,0),0)</f>
        <v>#N/A</v>
      </c>
    </row>
    <row r="563" spans="7:50" x14ac:dyDescent="0.25">
      <c r="G563">
        <v>861</v>
      </c>
      <c r="H563" t="b">
        <f t="shared" si="171"/>
        <v>0</v>
      </c>
      <c r="I563" t="b">
        <f t="shared" si="161"/>
        <v>0</v>
      </c>
      <c r="J563">
        <f t="shared" si="172"/>
        <v>0</v>
      </c>
      <c r="K563">
        <f t="shared" si="162"/>
        <v>0</v>
      </c>
      <c r="L563" t="b">
        <f t="shared" si="173"/>
        <v>0</v>
      </c>
      <c r="M563" t="b">
        <f t="shared" si="163"/>
        <v>0</v>
      </c>
      <c r="N563">
        <f t="shared" si="174"/>
        <v>0</v>
      </c>
      <c r="O563">
        <f t="shared" si="164"/>
        <v>0</v>
      </c>
      <c r="P563">
        <f t="shared" si="175"/>
        <v>0</v>
      </c>
      <c r="Q563">
        <f t="shared" si="165"/>
        <v>0</v>
      </c>
      <c r="R563">
        <f t="shared" si="176"/>
        <v>0</v>
      </c>
      <c r="S563">
        <f t="shared" si="166"/>
        <v>0</v>
      </c>
      <c r="T563">
        <f t="shared" si="177"/>
        <v>0</v>
      </c>
      <c r="U563">
        <f t="shared" si="167"/>
        <v>0</v>
      </c>
      <c r="V563" t="b">
        <f t="shared" si="178"/>
        <v>0</v>
      </c>
      <c r="W563" t="b">
        <f t="shared" si="168"/>
        <v>0</v>
      </c>
      <c r="X563">
        <f t="shared" si="179"/>
        <v>0</v>
      </c>
      <c r="Y563">
        <f t="shared" si="169"/>
        <v>0</v>
      </c>
      <c r="Z563" t="b">
        <f t="shared" si="180"/>
        <v>0</v>
      </c>
      <c r="AA563" t="b">
        <f t="shared" si="170"/>
        <v>0</v>
      </c>
      <c r="AB563">
        <v>0</v>
      </c>
      <c r="AD563" s="1">
        <v>861</v>
      </c>
      <c r="AE563" t="e">
        <f>VLOOKUP($AD563,excitation!$A$1:$CV$577,MATCH(C$2,excitation!$A$1:$CV$1,0),0)</f>
        <v>#N/A</v>
      </c>
      <c r="AF563" t="e">
        <f>VLOOKUP($AD563,emission!$A$1:$CV$577,MATCH($C$2,emission!$A$1:$CV$1,0),0)</f>
        <v>#N/A</v>
      </c>
      <c r="AG563">
        <f>VLOOKUP($AD563,excitation!$A$1:$CV$577,MATCH(C$3,excitation!$A$1:$CV$1,0),0)</f>
        <v>0</v>
      </c>
      <c r="AH563">
        <f>VLOOKUP($AD563,emission!$A$1:$CV$577,MATCH($C$3,emission!$A$1:$CV$1,0),0)</f>
        <v>0</v>
      </c>
      <c r="AI563" t="e">
        <f>VLOOKUP($AD563,excitation!$A$1:$CV$577,MATCH(C$4,excitation!$A$1:$CV$1,0),0)</f>
        <v>#N/A</v>
      </c>
      <c r="AJ563" t="e">
        <f>VLOOKUP($AD563,emission!$A$1:$CV$577,MATCH($C$4,emission!$A$1:$CV$1,0),0)</f>
        <v>#N/A</v>
      </c>
      <c r="AK563">
        <f>VLOOKUP($AD563,excitation!$A$1:$CV$577,MATCH(C$5,excitation!$A$1:$CV$1,0),0)</f>
        <v>0</v>
      </c>
      <c r="AL563">
        <f>VLOOKUP($AD563,emission!$A$1:$CV$577,MATCH($C$5,emission!$A$1:$CV$1,0),0)</f>
        <v>0</v>
      </c>
      <c r="AM563">
        <f>VLOOKUP($AD563,excitation!$A$1:$CV$577,MATCH(C$6,excitation!$A$1:$CV$1,0),0)</f>
        <v>0</v>
      </c>
      <c r="AN563">
        <f>VLOOKUP($AD563,emission!$A$1:$CV$577,MATCH($C$6,emission!$A$1:$CV$1,0),0)</f>
        <v>0</v>
      </c>
      <c r="AO563">
        <f>VLOOKUP($AD563,excitation!$A$1:$CV$577,MATCH(C$7,excitation!$A$1:$CV$1,0),0)</f>
        <v>0</v>
      </c>
      <c r="AP563">
        <f>VLOOKUP($AD563,emission!$A$1:$CV$577,MATCH($C$7,emission!$A$1:$CV$1,0),0)</f>
        <v>0</v>
      </c>
      <c r="AQ563">
        <f>VLOOKUP($AD563,excitation!$A$1:$CV$577,MATCH(C$8,excitation!$A$1:$CV$1,0),0)</f>
        <v>0</v>
      </c>
      <c r="AR563">
        <f>VLOOKUP($AD563,emission!$A$1:$CV$577,MATCH($C$8,emission!$A$1:$CV$1,0),0)</f>
        <v>0</v>
      </c>
      <c r="AS563" t="e">
        <f>VLOOKUP($AD563,excitation!$A$1:$CV$577,MATCH(C$9,excitation!$A$1:$CV$1,0),0)</f>
        <v>#N/A</v>
      </c>
      <c r="AT563" t="e">
        <f>VLOOKUP($AD563,emission!$A$1:$CV$577,MATCH($C$9,emission!$A$1:$CV$1,0),0)</f>
        <v>#N/A</v>
      </c>
      <c r="AU563">
        <f>VLOOKUP($AD563,excitation!$A$1:$CV$577,MATCH(C$10,excitation!$A$1:$CV$1,0),0)</f>
        <v>0</v>
      </c>
      <c r="AV563">
        <f>VLOOKUP($AD563,emission!$A$1:$CV$577,MATCH($C$10,emission!$A$1:$CV$1,0),0)</f>
        <v>0</v>
      </c>
      <c r="AW563" t="e">
        <f>VLOOKUP($AD563,excitation!$A$1:$CV$577,MATCH(C$11,excitation!$A$1:$CV$1,0),0)</f>
        <v>#N/A</v>
      </c>
      <c r="AX563" t="e">
        <f>VLOOKUP($AD563,emission!$A$1:$CV$577,MATCH($C$11,emission!$A$1:$CV$1,0),0)</f>
        <v>#N/A</v>
      </c>
    </row>
    <row r="564" spans="7:50" x14ac:dyDescent="0.25">
      <c r="G564">
        <v>862</v>
      </c>
      <c r="H564" t="b">
        <f t="shared" si="171"/>
        <v>0</v>
      </c>
      <c r="I564" t="b">
        <f t="shared" si="161"/>
        <v>0</v>
      </c>
      <c r="J564">
        <f t="shared" si="172"/>
        <v>0</v>
      </c>
      <c r="K564">
        <f t="shared" si="162"/>
        <v>0</v>
      </c>
      <c r="L564" t="b">
        <f t="shared" si="173"/>
        <v>0</v>
      </c>
      <c r="M564" t="b">
        <f t="shared" si="163"/>
        <v>0</v>
      </c>
      <c r="N564">
        <f t="shared" si="174"/>
        <v>0</v>
      </c>
      <c r="O564">
        <f t="shared" si="164"/>
        <v>0</v>
      </c>
      <c r="P564">
        <f t="shared" si="175"/>
        <v>0</v>
      </c>
      <c r="Q564">
        <f t="shared" si="165"/>
        <v>0</v>
      </c>
      <c r="R564">
        <f t="shared" si="176"/>
        <v>0</v>
      </c>
      <c r="S564">
        <f t="shared" si="166"/>
        <v>0</v>
      </c>
      <c r="T564">
        <f t="shared" si="177"/>
        <v>0</v>
      </c>
      <c r="U564">
        <f t="shared" si="167"/>
        <v>0</v>
      </c>
      <c r="V564" t="b">
        <f t="shared" si="178"/>
        <v>0</v>
      </c>
      <c r="W564" t="b">
        <f t="shared" si="168"/>
        <v>0</v>
      </c>
      <c r="X564">
        <f t="shared" si="179"/>
        <v>0</v>
      </c>
      <c r="Y564">
        <f t="shared" si="169"/>
        <v>0</v>
      </c>
      <c r="Z564" t="b">
        <f t="shared" si="180"/>
        <v>0</v>
      </c>
      <c r="AA564" t="b">
        <f t="shared" si="170"/>
        <v>0</v>
      </c>
      <c r="AB564">
        <v>0</v>
      </c>
      <c r="AD564" s="1">
        <v>862</v>
      </c>
      <c r="AE564" t="e">
        <f>VLOOKUP($AD564,excitation!$A$1:$CV$577,MATCH(C$2,excitation!$A$1:$CV$1,0),0)</f>
        <v>#N/A</v>
      </c>
      <c r="AF564" t="e">
        <f>VLOOKUP($AD564,emission!$A$1:$CV$577,MATCH($C$2,emission!$A$1:$CV$1,0),0)</f>
        <v>#N/A</v>
      </c>
      <c r="AG564">
        <f>VLOOKUP($AD564,excitation!$A$1:$CV$577,MATCH(C$3,excitation!$A$1:$CV$1,0),0)</f>
        <v>0</v>
      </c>
      <c r="AH564">
        <f>VLOOKUP($AD564,emission!$A$1:$CV$577,MATCH($C$3,emission!$A$1:$CV$1,0),0)</f>
        <v>0</v>
      </c>
      <c r="AI564" t="e">
        <f>VLOOKUP($AD564,excitation!$A$1:$CV$577,MATCH(C$4,excitation!$A$1:$CV$1,0),0)</f>
        <v>#N/A</v>
      </c>
      <c r="AJ564" t="e">
        <f>VLOOKUP($AD564,emission!$A$1:$CV$577,MATCH($C$4,emission!$A$1:$CV$1,0),0)</f>
        <v>#N/A</v>
      </c>
      <c r="AK564">
        <f>VLOOKUP($AD564,excitation!$A$1:$CV$577,MATCH(C$5,excitation!$A$1:$CV$1,0),0)</f>
        <v>0</v>
      </c>
      <c r="AL564">
        <f>VLOOKUP($AD564,emission!$A$1:$CV$577,MATCH($C$5,emission!$A$1:$CV$1,0),0)</f>
        <v>0</v>
      </c>
      <c r="AM564">
        <f>VLOOKUP($AD564,excitation!$A$1:$CV$577,MATCH(C$6,excitation!$A$1:$CV$1,0),0)</f>
        <v>0</v>
      </c>
      <c r="AN564">
        <f>VLOOKUP($AD564,emission!$A$1:$CV$577,MATCH($C$6,emission!$A$1:$CV$1,0),0)</f>
        <v>0</v>
      </c>
      <c r="AO564">
        <f>VLOOKUP($AD564,excitation!$A$1:$CV$577,MATCH(C$7,excitation!$A$1:$CV$1,0),0)</f>
        <v>0</v>
      </c>
      <c r="AP564">
        <f>VLOOKUP($AD564,emission!$A$1:$CV$577,MATCH($C$7,emission!$A$1:$CV$1,0),0)</f>
        <v>0</v>
      </c>
      <c r="AQ564">
        <f>VLOOKUP($AD564,excitation!$A$1:$CV$577,MATCH(C$8,excitation!$A$1:$CV$1,0),0)</f>
        <v>0</v>
      </c>
      <c r="AR564">
        <f>VLOOKUP($AD564,emission!$A$1:$CV$577,MATCH($C$8,emission!$A$1:$CV$1,0),0)</f>
        <v>0</v>
      </c>
      <c r="AS564" t="e">
        <f>VLOOKUP($AD564,excitation!$A$1:$CV$577,MATCH(C$9,excitation!$A$1:$CV$1,0),0)</f>
        <v>#N/A</v>
      </c>
      <c r="AT564" t="e">
        <f>VLOOKUP($AD564,emission!$A$1:$CV$577,MATCH($C$9,emission!$A$1:$CV$1,0),0)</f>
        <v>#N/A</v>
      </c>
      <c r="AU564">
        <f>VLOOKUP($AD564,excitation!$A$1:$CV$577,MATCH(C$10,excitation!$A$1:$CV$1,0),0)</f>
        <v>0</v>
      </c>
      <c r="AV564">
        <f>VLOOKUP($AD564,emission!$A$1:$CV$577,MATCH($C$10,emission!$A$1:$CV$1,0),0)</f>
        <v>0</v>
      </c>
      <c r="AW564" t="e">
        <f>VLOOKUP($AD564,excitation!$A$1:$CV$577,MATCH(C$11,excitation!$A$1:$CV$1,0),0)</f>
        <v>#N/A</v>
      </c>
      <c r="AX564" t="e">
        <f>VLOOKUP($AD564,emission!$A$1:$CV$577,MATCH($C$11,emission!$A$1:$CV$1,0),0)</f>
        <v>#N/A</v>
      </c>
    </row>
    <row r="565" spans="7:50" x14ac:dyDescent="0.25">
      <c r="G565">
        <v>863</v>
      </c>
      <c r="H565" t="b">
        <f t="shared" si="171"/>
        <v>0</v>
      </c>
      <c r="I565" t="b">
        <f t="shared" si="161"/>
        <v>0</v>
      </c>
      <c r="J565">
        <f t="shared" si="172"/>
        <v>0</v>
      </c>
      <c r="K565">
        <f t="shared" si="162"/>
        <v>0</v>
      </c>
      <c r="L565" t="b">
        <f t="shared" si="173"/>
        <v>0</v>
      </c>
      <c r="M565" t="b">
        <f t="shared" si="163"/>
        <v>0</v>
      </c>
      <c r="N565">
        <f t="shared" si="174"/>
        <v>0</v>
      </c>
      <c r="O565">
        <f t="shared" si="164"/>
        <v>0</v>
      </c>
      <c r="P565">
        <f t="shared" si="175"/>
        <v>0</v>
      </c>
      <c r="Q565">
        <f t="shared" si="165"/>
        <v>0</v>
      </c>
      <c r="R565">
        <f t="shared" si="176"/>
        <v>0</v>
      </c>
      <c r="S565">
        <f t="shared" si="166"/>
        <v>0</v>
      </c>
      <c r="T565">
        <f t="shared" si="177"/>
        <v>0</v>
      </c>
      <c r="U565">
        <f t="shared" si="167"/>
        <v>0</v>
      </c>
      <c r="V565" t="b">
        <f t="shared" si="178"/>
        <v>0</v>
      </c>
      <c r="W565" t="b">
        <f t="shared" si="168"/>
        <v>0</v>
      </c>
      <c r="X565">
        <f t="shared" si="179"/>
        <v>0</v>
      </c>
      <c r="Y565">
        <f t="shared" si="169"/>
        <v>0</v>
      </c>
      <c r="Z565" t="b">
        <f t="shared" si="180"/>
        <v>0</v>
      </c>
      <c r="AA565" t="b">
        <f t="shared" si="170"/>
        <v>0</v>
      </c>
      <c r="AB565">
        <v>0</v>
      </c>
      <c r="AD565" s="1">
        <v>863</v>
      </c>
      <c r="AE565" t="e">
        <f>VLOOKUP($AD565,excitation!$A$1:$CV$577,MATCH(C$2,excitation!$A$1:$CV$1,0),0)</f>
        <v>#N/A</v>
      </c>
      <c r="AF565" t="e">
        <f>VLOOKUP($AD565,emission!$A$1:$CV$577,MATCH($C$2,emission!$A$1:$CV$1,0),0)</f>
        <v>#N/A</v>
      </c>
      <c r="AG565">
        <f>VLOOKUP($AD565,excitation!$A$1:$CV$577,MATCH(C$3,excitation!$A$1:$CV$1,0),0)</f>
        <v>0</v>
      </c>
      <c r="AH565">
        <f>VLOOKUP($AD565,emission!$A$1:$CV$577,MATCH($C$3,emission!$A$1:$CV$1,0),0)</f>
        <v>0</v>
      </c>
      <c r="AI565" t="e">
        <f>VLOOKUP($AD565,excitation!$A$1:$CV$577,MATCH(C$4,excitation!$A$1:$CV$1,0),0)</f>
        <v>#N/A</v>
      </c>
      <c r="AJ565" t="e">
        <f>VLOOKUP($AD565,emission!$A$1:$CV$577,MATCH($C$4,emission!$A$1:$CV$1,0),0)</f>
        <v>#N/A</v>
      </c>
      <c r="AK565">
        <f>VLOOKUP($AD565,excitation!$A$1:$CV$577,MATCH(C$5,excitation!$A$1:$CV$1,0),0)</f>
        <v>0</v>
      </c>
      <c r="AL565">
        <f>VLOOKUP($AD565,emission!$A$1:$CV$577,MATCH($C$5,emission!$A$1:$CV$1,0),0)</f>
        <v>0</v>
      </c>
      <c r="AM565">
        <f>VLOOKUP($AD565,excitation!$A$1:$CV$577,MATCH(C$6,excitation!$A$1:$CV$1,0),0)</f>
        <v>0</v>
      </c>
      <c r="AN565">
        <f>VLOOKUP($AD565,emission!$A$1:$CV$577,MATCH($C$6,emission!$A$1:$CV$1,0),0)</f>
        <v>0</v>
      </c>
      <c r="AO565">
        <f>VLOOKUP($AD565,excitation!$A$1:$CV$577,MATCH(C$7,excitation!$A$1:$CV$1,0),0)</f>
        <v>0</v>
      </c>
      <c r="AP565">
        <f>VLOOKUP($AD565,emission!$A$1:$CV$577,MATCH($C$7,emission!$A$1:$CV$1,0),0)</f>
        <v>0</v>
      </c>
      <c r="AQ565">
        <f>VLOOKUP($AD565,excitation!$A$1:$CV$577,MATCH(C$8,excitation!$A$1:$CV$1,0),0)</f>
        <v>0</v>
      </c>
      <c r="AR565">
        <f>VLOOKUP($AD565,emission!$A$1:$CV$577,MATCH($C$8,emission!$A$1:$CV$1,0),0)</f>
        <v>0</v>
      </c>
      <c r="AS565" t="e">
        <f>VLOOKUP($AD565,excitation!$A$1:$CV$577,MATCH(C$9,excitation!$A$1:$CV$1,0),0)</f>
        <v>#N/A</v>
      </c>
      <c r="AT565" t="e">
        <f>VLOOKUP($AD565,emission!$A$1:$CV$577,MATCH($C$9,emission!$A$1:$CV$1,0),0)</f>
        <v>#N/A</v>
      </c>
      <c r="AU565">
        <f>VLOOKUP($AD565,excitation!$A$1:$CV$577,MATCH(C$10,excitation!$A$1:$CV$1,0),0)</f>
        <v>0</v>
      </c>
      <c r="AV565">
        <f>VLOOKUP($AD565,emission!$A$1:$CV$577,MATCH($C$10,emission!$A$1:$CV$1,0),0)</f>
        <v>0</v>
      </c>
      <c r="AW565" t="e">
        <f>VLOOKUP($AD565,excitation!$A$1:$CV$577,MATCH(C$11,excitation!$A$1:$CV$1,0),0)</f>
        <v>#N/A</v>
      </c>
      <c r="AX565" t="e">
        <f>VLOOKUP($AD565,emission!$A$1:$CV$577,MATCH($C$11,emission!$A$1:$CV$1,0),0)</f>
        <v>#N/A</v>
      </c>
    </row>
    <row r="566" spans="7:50" x14ac:dyDescent="0.25">
      <c r="G566">
        <v>864</v>
      </c>
      <c r="H566" t="b">
        <f t="shared" si="171"/>
        <v>0</v>
      </c>
      <c r="I566" t="b">
        <f t="shared" si="161"/>
        <v>0</v>
      </c>
      <c r="J566">
        <f t="shared" si="172"/>
        <v>0</v>
      </c>
      <c r="K566">
        <f t="shared" si="162"/>
        <v>0</v>
      </c>
      <c r="L566" t="b">
        <f t="shared" si="173"/>
        <v>0</v>
      </c>
      <c r="M566" t="b">
        <f t="shared" si="163"/>
        <v>0</v>
      </c>
      <c r="N566">
        <f t="shared" si="174"/>
        <v>0</v>
      </c>
      <c r="O566">
        <f t="shared" si="164"/>
        <v>0</v>
      </c>
      <c r="P566">
        <f t="shared" si="175"/>
        <v>0</v>
      </c>
      <c r="Q566">
        <f t="shared" si="165"/>
        <v>0</v>
      </c>
      <c r="R566">
        <f t="shared" si="176"/>
        <v>0</v>
      </c>
      <c r="S566">
        <f t="shared" si="166"/>
        <v>0</v>
      </c>
      <c r="T566">
        <f t="shared" si="177"/>
        <v>0</v>
      </c>
      <c r="U566">
        <f t="shared" si="167"/>
        <v>0</v>
      </c>
      <c r="V566" t="b">
        <f t="shared" si="178"/>
        <v>0</v>
      </c>
      <c r="W566" t="b">
        <f t="shared" si="168"/>
        <v>0</v>
      </c>
      <c r="X566">
        <f t="shared" si="179"/>
        <v>0</v>
      </c>
      <c r="Y566">
        <f t="shared" si="169"/>
        <v>0</v>
      </c>
      <c r="Z566" t="b">
        <f t="shared" si="180"/>
        <v>0</v>
      </c>
      <c r="AA566" t="b">
        <f t="shared" si="170"/>
        <v>0</v>
      </c>
      <c r="AB566">
        <v>0</v>
      </c>
      <c r="AD566" s="1">
        <v>864</v>
      </c>
      <c r="AE566" t="e">
        <f>VLOOKUP($AD566,excitation!$A$1:$CV$577,MATCH(C$2,excitation!$A$1:$CV$1,0),0)</f>
        <v>#N/A</v>
      </c>
      <c r="AF566" t="e">
        <f>VLOOKUP($AD566,emission!$A$1:$CV$577,MATCH($C$2,emission!$A$1:$CV$1,0),0)</f>
        <v>#N/A</v>
      </c>
      <c r="AG566">
        <f>VLOOKUP($AD566,excitation!$A$1:$CV$577,MATCH(C$3,excitation!$A$1:$CV$1,0),0)</f>
        <v>0</v>
      </c>
      <c r="AH566">
        <f>VLOOKUP($AD566,emission!$A$1:$CV$577,MATCH($C$3,emission!$A$1:$CV$1,0),0)</f>
        <v>0</v>
      </c>
      <c r="AI566" t="e">
        <f>VLOOKUP($AD566,excitation!$A$1:$CV$577,MATCH(C$4,excitation!$A$1:$CV$1,0),0)</f>
        <v>#N/A</v>
      </c>
      <c r="AJ566" t="e">
        <f>VLOOKUP($AD566,emission!$A$1:$CV$577,MATCH($C$4,emission!$A$1:$CV$1,0),0)</f>
        <v>#N/A</v>
      </c>
      <c r="AK566">
        <f>VLOOKUP($AD566,excitation!$A$1:$CV$577,MATCH(C$5,excitation!$A$1:$CV$1,0),0)</f>
        <v>0</v>
      </c>
      <c r="AL566">
        <f>VLOOKUP($AD566,emission!$A$1:$CV$577,MATCH($C$5,emission!$A$1:$CV$1,0),0)</f>
        <v>0</v>
      </c>
      <c r="AM566">
        <f>VLOOKUP($AD566,excitation!$A$1:$CV$577,MATCH(C$6,excitation!$A$1:$CV$1,0),0)</f>
        <v>0</v>
      </c>
      <c r="AN566">
        <f>VLOOKUP($AD566,emission!$A$1:$CV$577,MATCH($C$6,emission!$A$1:$CV$1,0),0)</f>
        <v>0</v>
      </c>
      <c r="AO566">
        <f>VLOOKUP($AD566,excitation!$A$1:$CV$577,MATCH(C$7,excitation!$A$1:$CV$1,0),0)</f>
        <v>0</v>
      </c>
      <c r="AP566">
        <f>VLOOKUP($AD566,emission!$A$1:$CV$577,MATCH($C$7,emission!$A$1:$CV$1,0),0)</f>
        <v>0</v>
      </c>
      <c r="AQ566">
        <f>VLOOKUP($AD566,excitation!$A$1:$CV$577,MATCH(C$8,excitation!$A$1:$CV$1,0),0)</f>
        <v>0</v>
      </c>
      <c r="AR566">
        <f>VLOOKUP($AD566,emission!$A$1:$CV$577,MATCH($C$8,emission!$A$1:$CV$1,0),0)</f>
        <v>0</v>
      </c>
      <c r="AS566" t="e">
        <f>VLOOKUP($AD566,excitation!$A$1:$CV$577,MATCH(C$9,excitation!$A$1:$CV$1,0),0)</f>
        <v>#N/A</v>
      </c>
      <c r="AT566" t="e">
        <f>VLOOKUP($AD566,emission!$A$1:$CV$577,MATCH($C$9,emission!$A$1:$CV$1,0),0)</f>
        <v>#N/A</v>
      </c>
      <c r="AU566">
        <f>VLOOKUP($AD566,excitation!$A$1:$CV$577,MATCH(C$10,excitation!$A$1:$CV$1,0),0)</f>
        <v>0</v>
      </c>
      <c r="AV566">
        <f>VLOOKUP($AD566,emission!$A$1:$CV$577,MATCH($C$10,emission!$A$1:$CV$1,0),0)</f>
        <v>0</v>
      </c>
      <c r="AW566" t="e">
        <f>VLOOKUP($AD566,excitation!$A$1:$CV$577,MATCH(C$11,excitation!$A$1:$CV$1,0),0)</f>
        <v>#N/A</v>
      </c>
      <c r="AX566" t="e">
        <f>VLOOKUP($AD566,emission!$A$1:$CV$577,MATCH($C$11,emission!$A$1:$CV$1,0),0)</f>
        <v>#N/A</v>
      </c>
    </row>
    <row r="567" spans="7:50" x14ac:dyDescent="0.25">
      <c r="G567">
        <v>865</v>
      </c>
      <c r="H567" t="b">
        <f t="shared" si="171"/>
        <v>0</v>
      </c>
      <c r="I567" t="b">
        <f t="shared" si="161"/>
        <v>0</v>
      </c>
      <c r="J567">
        <f t="shared" si="172"/>
        <v>0</v>
      </c>
      <c r="K567">
        <f t="shared" si="162"/>
        <v>0</v>
      </c>
      <c r="L567" t="b">
        <f t="shared" si="173"/>
        <v>0</v>
      </c>
      <c r="M567" t="b">
        <f t="shared" si="163"/>
        <v>0</v>
      </c>
      <c r="N567">
        <f t="shared" si="174"/>
        <v>0</v>
      </c>
      <c r="O567">
        <f t="shared" si="164"/>
        <v>0</v>
      </c>
      <c r="P567">
        <f t="shared" si="175"/>
        <v>0</v>
      </c>
      <c r="Q567">
        <f t="shared" si="165"/>
        <v>0</v>
      </c>
      <c r="R567">
        <f t="shared" si="176"/>
        <v>0</v>
      </c>
      <c r="S567">
        <f t="shared" si="166"/>
        <v>0</v>
      </c>
      <c r="T567">
        <f t="shared" si="177"/>
        <v>0</v>
      </c>
      <c r="U567">
        <f t="shared" si="167"/>
        <v>0</v>
      </c>
      <c r="V567" t="b">
        <f t="shared" si="178"/>
        <v>0</v>
      </c>
      <c r="W567" t="b">
        <f t="shared" si="168"/>
        <v>0</v>
      </c>
      <c r="X567">
        <f t="shared" si="179"/>
        <v>0</v>
      </c>
      <c r="Y567">
        <f t="shared" si="169"/>
        <v>0</v>
      </c>
      <c r="Z567" t="b">
        <f t="shared" si="180"/>
        <v>0</v>
      </c>
      <c r="AA567" t="b">
        <f t="shared" si="170"/>
        <v>0</v>
      </c>
      <c r="AB567">
        <v>0</v>
      </c>
      <c r="AD567" s="1">
        <v>865</v>
      </c>
      <c r="AE567" t="e">
        <f>VLOOKUP($AD567,excitation!$A$1:$CV$577,MATCH(C$2,excitation!$A$1:$CV$1,0),0)</f>
        <v>#N/A</v>
      </c>
      <c r="AF567" t="e">
        <f>VLOOKUP($AD567,emission!$A$1:$CV$577,MATCH($C$2,emission!$A$1:$CV$1,0),0)</f>
        <v>#N/A</v>
      </c>
      <c r="AG567">
        <f>VLOOKUP($AD567,excitation!$A$1:$CV$577,MATCH(C$3,excitation!$A$1:$CV$1,0),0)</f>
        <v>0</v>
      </c>
      <c r="AH567">
        <f>VLOOKUP($AD567,emission!$A$1:$CV$577,MATCH($C$3,emission!$A$1:$CV$1,0),0)</f>
        <v>0</v>
      </c>
      <c r="AI567" t="e">
        <f>VLOOKUP($AD567,excitation!$A$1:$CV$577,MATCH(C$4,excitation!$A$1:$CV$1,0),0)</f>
        <v>#N/A</v>
      </c>
      <c r="AJ567" t="e">
        <f>VLOOKUP($AD567,emission!$A$1:$CV$577,MATCH($C$4,emission!$A$1:$CV$1,0),0)</f>
        <v>#N/A</v>
      </c>
      <c r="AK567">
        <f>VLOOKUP($AD567,excitation!$A$1:$CV$577,MATCH(C$5,excitation!$A$1:$CV$1,0),0)</f>
        <v>0</v>
      </c>
      <c r="AL567">
        <f>VLOOKUP($AD567,emission!$A$1:$CV$577,MATCH($C$5,emission!$A$1:$CV$1,0),0)</f>
        <v>0</v>
      </c>
      <c r="AM567">
        <f>VLOOKUP($AD567,excitation!$A$1:$CV$577,MATCH(C$6,excitation!$A$1:$CV$1,0),0)</f>
        <v>0</v>
      </c>
      <c r="AN567">
        <f>VLOOKUP($AD567,emission!$A$1:$CV$577,MATCH($C$6,emission!$A$1:$CV$1,0),0)</f>
        <v>0</v>
      </c>
      <c r="AO567">
        <f>VLOOKUP($AD567,excitation!$A$1:$CV$577,MATCH(C$7,excitation!$A$1:$CV$1,0),0)</f>
        <v>0</v>
      </c>
      <c r="AP567">
        <f>VLOOKUP($AD567,emission!$A$1:$CV$577,MATCH($C$7,emission!$A$1:$CV$1,0),0)</f>
        <v>0</v>
      </c>
      <c r="AQ567">
        <f>VLOOKUP($AD567,excitation!$A$1:$CV$577,MATCH(C$8,excitation!$A$1:$CV$1,0),0)</f>
        <v>0</v>
      </c>
      <c r="AR567">
        <f>VLOOKUP($AD567,emission!$A$1:$CV$577,MATCH($C$8,emission!$A$1:$CV$1,0),0)</f>
        <v>0</v>
      </c>
      <c r="AS567" t="e">
        <f>VLOOKUP($AD567,excitation!$A$1:$CV$577,MATCH(C$9,excitation!$A$1:$CV$1,0),0)</f>
        <v>#N/A</v>
      </c>
      <c r="AT567" t="e">
        <f>VLOOKUP($AD567,emission!$A$1:$CV$577,MATCH($C$9,emission!$A$1:$CV$1,0),0)</f>
        <v>#N/A</v>
      </c>
      <c r="AU567">
        <f>VLOOKUP($AD567,excitation!$A$1:$CV$577,MATCH(C$10,excitation!$A$1:$CV$1,0),0)</f>
        <v>0</v>
      </c>
      <c r="AV567">
        <f>VLOOKUP($AD567,emission!$A$1:$CV$577,MATCH($C$10,emission!$A$1:$CV$1,0),0)</f>
        <v>0</v>
      </c>
      <c r="AW567" t="e">
        <f>VLOOKUP($AD567,excitation!$A$1:$CV$577,MATCH(C$11,excitation!$A$1:$CV$1,0),0)</f>
        <v>#N/A</v>
      </c>
      <c r="AX567" t="e">
        <f>VLOOKUP($AD567,emission!$A$1:$CV$577,MATCH($C$11,emission!$A$1:$CV$1,0),0)</f>
        <v>#N/A</v>
      </c>
    </row>
    <row r="568" spans="7:50" x14ac:dyDescent="0.25">
      <c r="G568">
        <v>866</v>
      </c>
      <c r="H568" t="b">
        <f t="shared" si="171"/>
        <v>0</v>
      </c>
      <c r="I568" t="b">
        <f t="shared" si="161"/>
        <v>0</v>
      </c>
      <c r="J568">
        <f t="shared" si="172"/>
        <v>0</v>
      </c>
      <c r="K568">
        <f t="shared" si="162"/>
        <v>0</v>
      </c>
      <c r="L568" t="b">
        <f t="shared" si="173"/>
        <v>0</v>
      </c>
      <c r="M568" t="b">
        <f t="shared" si="163"/>
        <v>0</v>
      </c>
      <c r="N568">
        <f t="shared" si="174"/>
        <v>0</v>
      </c>
      <c r="O568">
        <f t="shared" si="164"/>
        <v>0</v>
      </c>
      <c r="P568">
        <f t="shared" si="175"/>
        <v>0</v>
      </c>
      <c r="Q568">
        <f t="shared" si="165"/>
        <v>0</v>
      </c>
      <c r="R568">
        <f t="shared" si="176"/>
        <v>0</v>
      </c>
      <c r="S568">
        <f t="shared" si="166"/>
        <v>0</v>
      </c>
      <c r="T568">
        <f t="shared" si="177"/>
        <v>0</v>
      </c>
      <c r="U568">
        <f t="shared" si="167"/>
        <v>0</v>
      </c>
      <c r="V568" t="b">
        <f t="shared" si="178"/>
        <v>0</v>
      </c>
      <c r="W568" t="b">
        <f t="shared" si="168"/>
        <v>0</v>
      </c>
      <c r="X568">
        <f t="shared" si="179"/>
        <v>0</v>
      </c>
      <c r="Y568">
        <f t="shared" si="169"/>
        <v>0</v>
      </c>
      <c r="Z568" t="b">
        <f t="shared" si="180"/>
        <v>0</v>
      </c>
      <c r="AA568" t="b">
        <f t="shared" si="170"/>
        <v>0</v>
      </c>
      <c r="AB568">
        <v>0</v>
      </c>
      <c r="AD568" s="1">
        <v>866</v>
      </c>
      <c r="AE568" t="e">
        <f>VLOOKUP($AD568,excitation!$A$1:$CV$577,MATCH(C$2,excitation!$A$1:$CV$1,0),0)</f>
        <v>#N/A</v>
      </c>
      <c r="AF568" t="e">
        <f>VLOOKUP($AD568,emission!$A$1:$CV$577,MATCH($C$2,emission!$A$1:$CV$1,0),0)</f>
        <v>#N/A</v>
      </c>
      <c r="AG568">
        <f>VLOOKUP($AD568,excitation!$A$1:$CV$577,MATCH(C$3,excitation!$A$1:$CV$1,0),0)</f>
        <v>0</v>
      </c>
      <c r="AH568">
        <f>VLOOKUP($AD568,emission!$A$1:$CV$577,MATCH($C$3,emission!$A$1:$CV$1,0),0)</f>
        <v>0</v>
      </c>
      <c r="AI568" t="e">
        <f>VLOOKUP($AD568,excitation!$A$1:$CV$577,MATCH(C$4,excitation!$A$1:$CV$1,0),0)</f>
        <v>#N/A</v>
      </c>
      <c r="AJ568" t="e">
        <f>VLOOKUP($AD568,emission!$A$1:$CV$577,MATCH($C$4,emission!$A$1:$CV$1,0),0)</f>
        <v>#N/A</v>
      </c>
      <c r="AK568">
        <f>VLOOKUP($AD568,excitation!$A$1:$CV$577,MATCH(C$5,excitation!$A$1:$CV$1,0),0)</f>
        <v>0</v>
      </c>
      <c r="AL568">
        <f>VLOOKUP($AD568,emission!$A$1:$CV$577,MATCH($C$5,emission!$A$1:$CV$1,0),0)</f>
        <v>0</v>
      </c>
      <c r="AM568">
        <f>VLOOKUP($AD568,excitation!$A$1:$CV$577,MATCH(C$6,excitation!$A$1:$CV$1,0),0)</f>
        <v>0</v>
      </c>
      <c r="AN568">
        <f>VLOOKUP($AD568,emission!$A$1:$CV$577,MATCH($C$6,emission!$A$1:$CV$1,0),0)</f>
        <v>0</v>
      </c>
      <c r="AO568">
        <f>VLOOKUP($AD568,excitation!$A$1:$CV$577,MATCH(C$7,excitation!$A$1:$CV$1,0),0)</f>
        <v>0</v>
      </c>
      <c r="AP568">
        <f>VLOOKUP($AD568,emission!$A$1:$CV$577,MATCH($C$7,emission!$A$1:$CV$1,0),0)</f>
        <v>0</v>
      </c>
      <c r="AQ568">
        <f>VLOOKUP($AD568,excitation!$A$1:$CV$577,MATCH(C$8,excitation!$A$1:$CV$1,0),0)</f>
        <v>0</v>
      </c>
      <c r="AR568">
        <f>VLOOKUP($AD568,emission!$A$1:$CV$577,MATCH($C$8,emission!$A$1:$CV$1,0),0)</f>
        <v>0</v>
      </c>
      <c r="AS568" t="e">
        <f>VLOOKUP($AD568,excitation!$A$1:$CV$577,MATCH(C$9,excitation!$A$1:$CV$1,0),0)</f>
        <v>#N/A</v>
      </c>
      <c r="AT568" t="e">
        <f>VLOOKUP($AD568,emission!$A$1:$CV$577,MATCH($C$9,emission!$A$1:$CV$1,0),0)</f>
        <v>#N/A</v>
      </c>
      <c r="AU568">
        <f>VLOOKUP($AD568,excitation!$A$1:$CV$577,MATCH(C$10,excitation!$A$1:$CV$1,0),0)</f>
        <v>0</v>
      </c>
      <c r="AV568">
        <f>VLOOKUP($AD568,emission!$A$1:$CV$577,MATCH($C$10,emission!$A$1:$CV$1,0),0)</f>
        <v>0</v>
      </c>
      <c r="AW568" t="e">
        <f>VLOOKUP($AD568,excitation!$A$1:$CV$577,MATCH(C$11,excitation!$A$1:$CV$1,0),0)</f>
        <v>#N/A</v>
      </c>
      <c r="AX568" t="e">
        <f>VLOOKUP($AD568,emission!$A$1:$CV$577,MATCH($C$11,emission!$A$1:$CV$1,0),0)</f>
        <v>#N/A</v>
      </c>
    </row>
    <row r="569" spans="7:50" x14ac:dyDescent="0.25">
      <c r="G569">
        <v>867</v>
      </c>
      <c r="H569" t="b">
        <f t="shared" si="171"/>
        <v>0</v>
      </c>
      <c r="I569" t="b">
        <f t="shared" si="161"/>
        <v>0</v>
      </c>
      <c r="J569">
        <f t="shared" si="172"/>
        <v>0</v>
      </c>
      <c r="K569">
        <f t="shared" si="162"/>
        <v>0</v>
      </c>
      <c r="L569" t="b">
        <f t="shared" si="173"/>
        <v>0</v>
      </c>
      <c r="M569" t="b">
        <f t="shared" si="163"/>
        <v>0</v>
      </c>
      <c r="N569">
        <f t="shared" si="174"/>
        <v>0</v>
      </c>
      <c r="O569">
        <f t="shared" si="164"/>
        <v>0</v>
      </c>
      <c r="P569">
        <f t="shared" si="175"/>
        <v>0</v>
      </c>
      <c r="Q569">
        <f t="shared" si="165"/>
        <v>0</v>
      </c>
      <c r="R569">
        <f t="shared" si="176"/>
        <v>0</v>
      </c>
      <c r="S569">
        <f t="shared" si="166"/>
        <v>0</v>
      </c>
      <c r="T569">
        <f t="shared" si="177"/>
        <v>0</v>
      </c>
      <c r="U569">
        <f t="shared" si="167"/>
        <v>0</v>
      </c>
      <c r="V569" t="b">
        <f t="shared" si="178"/>
        <v>0</v>
      </c>
      <c r="W569" t="b">
        <f t="shared" si="168"/>
        <v>0</v>
      </c>
      <c r="X569">
        <f t="shared" si="179"/>
        <v>0</v>
      </c>
      <c r="Y569">
        <f t="shared" si="169"/>
        <v>0</v>
      </c>
      <c r="Z569" t="b">
        <f t="shared" si="180"/>
        <v>0</v>
      </c>
      <c r="AA569" t="b">
        <f t="shared" si="170"/>
        <v>0</v>
      </c>
      <c r="AB569">
        <v>0</v>
      </c>
      <c r="AD569" s="1">
        <v>867</v>
      </c>
      <c r="AE569" t="e">
        <f>VLOOKUP($AD569,excitation!$A$1:$CV$577,MATCH(C$2,excitation!$A$1:$CV$1,0),0)</f>
        <v>#N/A</v>
      </c>
      <c r="AF569" t="e">
        <f>VLOOKUP($AD569,emission!$A$1:$CV$577,MATCH($C$2,emission!$A$1:$CV$1,0),0)</f>
        <v>#N/A</v>
      </c>
      <c r="AG569">
        <f>VLOOKUP($AD569,excitation!$A$1:$CV$577,MATCH(C$3,excitation!$A$1:$CV$1,0),0)</f>
        <v>0</v>
      </c>
      <c r="AH569">
        <f>VLOOKUP($AD569,emission!$A$1:$CV$577,MATCH($C$3,emission!$A$1:$CV$1,0),0)</f>
        <v>0</v>
      </c>
      <c r="AI569" t="e">
        <f>VLOOKUP($AD569,excitation!$A$1:$CV$577,MATCH(C$4,excitation!$A$1:$CV$1,0),0)</f>
        <v>#N/A</v>
      </c>
      <c r="AJ569" t="e">
        <f>VLOOKUP($AD569,emission!$A$1:$CV$577,MATCH($C$4,emission!$A$1:$CV$1,0),0)</f>
        <v>#N/A</v>
      </c>
      <c r="AK569">
        <f>VLOOKUP($AD569,excitation!$A$1:$CV$577,MATCH(C$5,excitation!$A$1:$CV$1,0),0)</f>
        <v>0</v>
      </c>
      <c r="AL569">
        <f>VLOOKUP($AD569,emission!$A$1:$CV$577,MATCH($C$5,emission!$A$1:$CV$1,0),0)</f>
        <v>0</v>
      </c>
      <c r="AM569">
        <f>VLOOKUP($AD569,excitation!$A$1:$CV$577,MATCH(C$6,excitation!$A$1:$CV$1,0),0)</f>
        <v>0</v>
      </c>
      <c r="AN569">
        <f>VLOOKUP($AD569,emission!$A$1:$CV$577,MATCH($C$6,emission!$A$1:$CV$1,0),0)</f>
        <v>0</v>
      </c>
      <c r="AO569">
        <f>VLOOKUP($AD569,excitation!$A$1:$CV$577,MATCH(C$7,excitation!$A$1:$CV$1,0),0)</f>
        <v>0</v>
      </c>
      <c r="AP569">
        <f>VLOOKUP($AD569,emission!$A$1:$CV$577,MATCH($C$7,emission!$A$1:$CV$1,0),0)</f>
        <v>0</v>
      </c>
      <c r="AQ569">
        <f>VLOOKUP($AD569,excitation!$A$1:$CV$577,MATCH(C$8,excitation!$A$1:$CV$1,0),0)</f>
        <v>0</v>
      </c>
      <c r="AR569">
        <f>VLOOKUP($AD569,emission!$A$1:$CV$577,MATCH($C$8,emission!$A$1:$CV$1,0),0)</f>
        <v>0</v>
      </c>
      <c r="AS569" t="e">
        <f>VLOOKUP($AD569,excitation!$A$1:$CV$577,MATCH(C$9,excitation!$A$1:$CV$1,0),0)</f>
        <v>#N/A</v>
      </c>
      <c r="AT569" t="e">
        <f>VLOOKUP($AD569,emission!$A$1:$CV$577,MATCH($C$9,emission!$A$1:$CV$1,0),0)</f>
        <v>#N/A</v>
      </c>
      <c r="AU569">
        <f>VLOOKUP($AD569,excitation!$A$1:$CV$577,MATCH(C$10,excitation!$A$1:$CV$1,0),0)</f>
        <v>0</v>
      </c>
      <c r="AV569">
        <f>VLOOKUP($AD569,emission!$A$1:$CV$577,MATCH($C$10,emission!$A$1:$CV$1,0),0)</f>
        <v>0</v>
      </c>
      <c r="AW569" t="e">
        <f>VLOOKUP($AD569,excitation!$A$1:$CV$577,MATCH(C$11,excitation!$A$1:$CV$1,0),0)</f>
        <v>#N/A</v>
      </c>
      <c r="AX569" t="e">
        <f>VLOOKUP($AD569,emission!$A$1:$CV$577,MATCH($C$11,emission!$A$1:$CV$1,0),0)</f>
        <v>#N/A</v>
      </c>
    </row>
    <row r="570" spans="7:50" x14ac:dyDescent="0.25">
      <c r="G570">
        <v>868</v>
      </c>
      <c r="H570" t="b">
        <f t="shared" si="171"/>
        <v>0</v>
      </c>
      <c r="I570" t="b">
        <f t="shared" si="161"/>
        <v>0</v>
      </c>
      <c r="J570">
        <f t="shared" si="172"/>
        <v>0</v>
      </c>
      <c r="K570">
        <f t="shared" si="162"/>
        <v>0</v>
      </c>
      <c r="L570" t="b">
        <f t="shared" si="173"/>
        <v>0</v>
      </c>
      <c r="M570" t="b">
        <f t="shared" si="163"/>
        <v>0</v>
      </c>
      <c r="N570">
        <f t="shared" si="174"/>
        <v>0</v>
      </c>
      <c r="O570">
        <f t="shared" si="164"/>
        <v>0</v>
      </c>
      <c r="P570">
        <f t="shared" si="175"/>
        <v>0</v>
      </c>
      <c r="Q570">
        <f t="shared" si="165"/>
        <v>0</v>
      </c>
      <c r="R570">
        <f t="shared" si="176"/>
        <v>0</v>
      </c>
      <c r="S570">
        <f t="shared" si="166"/>
        <v>0</v>
      </c>
      <c r="T570">
        <f t="shared" si="177"/>
        <v>0</v>
      </c>
      <c r="U570">
        <f t="shared" si="167"/>
        <v>0</v>
      </c>
      <c r="V570" t="b">
        <f t="shared" si="178"/>
        <v>0</v>
      </c>
      <c r="W570" t="b">
        <f t="shared" si="168"/>
        <v>0</v>
      </c>
      <c r="X570">
        <f t="shared" si="179"/>
        <v>0</v>
      </c>
      <c r="Y570">
        <f t="shared" si="169"/>
        <v>0</v>
      </c>
      <c r="Z570" t="b">
        <f t="shared" si="180"/>
        <v>0</v>
      </c>
      <c r="AA570" t="b">
        <f t="shared" si="170"/>
        <v>0</v>
      </c>
      <c r="AB570">
        <v>0</v>
      </c>
      <c r="AD570" s="1">
        <v>868</v>
      </c>
      <c r="AE570" t="e">
        <f>VLOOKUP($AD570,excitation!$A$1:$CV$577,MATCH(C$2,excitation!$A$1:$CV$1,0),0)</f>
        <v>#N/A</v>
      </c>
      <c r="AF570" t="e">
        <f>VLOOKUP($AD570,emission!$A$1:$CV$577,MATCH($C$2,emission!$A$1:$CV$1,0),0)</f>
        <v>#N/A</v>
      </c>
      <c r="AG570">
        <f>VLOOKUP($AD570,excitation!$A$1:$CV$577,MATCH(C$3,excitation!$A$1:$CV$1,0),0)</f>
        <v>0</v>
      </c>
      <c r="AH570">
        <f>VLOOKUP($AD570,emission!$A$1:$CV$577,MATCH($C$3,emission!$A$1:$CV$1,0),0)</f>
        <v>0</v>
      </c>
      <c r="AI570" t="e">
        <f>VLOOKUP($AD570,excitation!$A$1:$CV$577,MATCH(C$4,excitation!$A$1:$CV$1,0),0)</f>
        <v>#N/A</v>
      </c>
      <c r="AJ570" t="e">
        <f>VLOOKUP($AD570,emission!$A$1:$CV$577,MATCH($C$4,emission!$A$1:$CV$1,0),0)</f>
        <v>#N/A</v>
      </c>
      <c r="AK570">
        <f>VLOOKUP($AD570,excitation!$A$1:$CV$577,MATCH(C$5,excitation!$A$1:$CV$1,0),0)</f>
        <v>0</v>
      </c>
      <c r="AL570">
        <f>VLOOKUP($AD570,emission!$A$1:$CV$577,MATCH($C$5,emission!$A$1:$CV$1,0),0)</f>
        <v>0</v>
      </c>
      <c r="AM570">
        <f>VLOOKUP($AD570,excitation!$A$1:$CV$577,MATCH(C$6,excitation!$A$1:$CV$1,0),0)</f>
        <v>0</v>
      </c>
      <c r="AN570">
        <f>VLOOKUP($AD570,emission!$A$1:$CV$577,MATCH($C$6,emission!$A$1:$CV$1,0),0)</f>
        <v>0</v>
      </c>
      <c r="AO570">
        <f>VLOOKUP($AD570,excitation!$A$1:$CV$577,MATCH(C$7,excitation!$A$1:$CV$1,0),0)</f>
        <v>0</v>
      </c>
      <c r="AP570">
        <f>VLOOKUP($AD570,emission!$A$1:$CV$577,MATCH($C$7,emission!$A$1:$CV$1,0),0)</f>
        <v>0</v>
      </c>
      <c r="AQ570">
        <f>VLOOKUP($AD570,excitation!$A$1:$CV$577,MATCH(C$8,excitation!$A$1:$CV$1,0),0)</f>
        <v>0</v>
      </c>
      <c r="AR570">
        <f>VLOOKUP($AD570,emission!$A$1:$CV$577,MATCH($C$8,emission!$A$1:$CV$1,0),0)</f>
        <v>0</v>
      </c>
      <c r="AS570" t="e">
        <f>VLOOKUP($AD570,excitation!$A$1:$CV$577,MATCH(C$9,excitation!$A$1:$CV$1,0),0)</f>
        <v>#N/A</v>
      </c>
      <c r="AT570" t="e">
        <f>VLOOKUP($AD570,emission!$A$1:$CV$577,MATCH($C$9,emission!$A$1:$CV$1,0),0)</f>
        <v>#N/A</v>
      </c>
      <c r="AU570">
        <f>VLOOKUP($AD570,excitation!$A$1:$CV$577,MATCH(C$10,excitation!$A$1:$CV$1,0),0)</f>
        <v>0</v>
      </c>
      <c r="AV570">
        <f>VLOOKUP($AD570,emission!$A$1:$CV$577,MATCH($C$10,emission!$A$1:$CV$1,0),0)</f>
        <v>0</v>
      </c>
      <c r="AW570" t="e">
        <f>VLOOKUP($AD570,excitation!$A$1:$CV$577,MATCH(C$11,excitation!$A$1:$CV$1,0),0)</f>
        <v>#N/A</v>
      </c>
      <c r="AX570" t="e">
        <f>VLOOKUP($AD570,emission!$A$1:$CV$577,MATCH($C$11,emission!$A$1:$CV$1,0),0)</f>
        <v>#N/A</v>
      </c>
    </row>
    <row r="571" spans="7:50" x14ac:dyDescent="0.25">
      <c r="G571">
        <v>869</v>
      </c>
      <c r="H571" t="b">
        <f t="shared" si="171"/>
        <v>0</v>
      </c>
      <c r="I571" t="b">
        <f t="shared" si="161"/>
        <v>0</v>
      </c>
      <c r="J571">
        <f t="shared" si="172"/>
        <v>0</v>
      </c>
      <c r="K571">
        <f t="shared" si="162"/>
        <v>0</v>
      </c>
      <c r="L571" t="b">
        <f t="shared" si="173"/>
        <v>0</v>
      </c>
      <c r="M571" t="b">
        <f t="shared" si="163"/>
        <v>0</v>
      </c>
      <c r="N571">
        <f t="shared" si="174"/>
        <v>0</v>
      </c>
      <c r="O571">
        <f t="shared" si="164"/>
        <v>0</v>
      </c>
      <c r="P571">
        <f t="shared" si="175"/>
        <v>0</v>
      </c>
      <c r="Q571">
        <f t="shared" si="165"/>
        <v>0</v>
      </c>
      <c r="R571">
        <f t="shared" si="176"/>
        <v>0</v>
      </c>
      <c r="S571">
        <f t="shared" si="166"/>
        <v>0</v>
      </c>
      <c r="T571">
        <f t="shared" si="177"/>
        <v>0</v>
      </c>
      <c r="U571">
        <f t="shared" si="167"/>
        <v>0</v>
      </c>
      <c r="V571" t="b">
        <f t="shared" si="178"/>
        <v>0</v>
      </c>
      <c r="W571" t="b">
        <f t="shared" si="168"/>
        <v>0</v>
      </c>
      <c r="X571">
        <f t="shared" si="179"/>
        <v>0</v>
      </c>
      <c r="Y571">
        <f t="shared" si="169"/>
        <v>0</v>
      </c>
      <c r="Z571" t="b">
        <f t="shared" si="180"/>
        <v>0</v>
      </c>
      <c r="AA571" t="b">
        <f t="shared" si="170"/>
        <v>0</v>
      </c>
      <c r="AB571">
        <v>0</v>
      </c>
      <c r="AD571" s="1">
        <v>869</v>
      </c>
      <c r="AE571" t="e">
        <f>VLOOKUP($AD571,excitation!$A$1:$CV$577,MATCH(C$2,excitation!$A$1:$CV$1,0),0)</f>
        <v>#N/A</v>
      </c>
      <c r="AF571" t="e">
        <f>VLOOKUP($AD571,emission!$A$1:$CV$577,MATCH($C$2,emission!$A$1:$CV$1,0),0)</f>
        <v>#N/A</v>
      </c>
      <c r="AG571">
        <f>VLOOKUP($AD571,excitation!$A$1:$CV$577,MATCH(C$3,excitation!$A$1:$CV$1,0),0)</f>
        <v>0</v>
      </c>
      <c r="AH571">
        <f>VLOOKUP($AD571,emission!$A$1:$CV$577,MATCH($C$3,emission!$A$1:$CV$1,0),0)</f>
        <v>0</v>
      </c>
      <c r="AI571" t="e">
        <f>VLOOKUP($AD571,excitation!$A$1:$CV$577,MATCH(C$4,excitation!$A$1:$CV$1,0),0)</f>
        <v>#N/A</v>
      </c>
      <c r="AJ571" t="e">
        <f>VLOOKUP($AD571,emission!$A$1:$CV$577,MATCH($C$4,emission!$A$1:$CV$1,0),0)</f>
        <v>#N/A</v>
      </c>
      <c r="AK571">
        <f>VLOOKUP($AD571,excitation!$A$1:$CV$577,MATCH(C$5,excitation!$A$1:$CV$1,0),0)</f>
        <v>0</v>
      </c>
      <c r="AL571">
        <f>VLOOKUP($AD571,emission!$A$1:$CV$577,MATCH($C$5,emission!$A$1:$CV$1,0),0)</f>
        <v>0</v>
      </c>
      <c r="AM571">
        <f>VLOOKUP($AD571,excitation!$A$1:$CV$577,MATCH(C$6,excitation!$A$1:$CV$1,0),0)</f>
        <v>0</v>
      </c>
      <c r="AN571">
        <f>VLOOKUP($AD571,emission!$A$1:$CV$577,MATCH($C$6,emission!$A$1:$CV$1,0),0)</f>
        <v>0</v>
      </c>
      <c r="AO571">
        <f>VLOOKUP($AD571,excitation!$A$1:$CV$577,MATCH(C$7,excitation!$A$1:$CV$1,0),0)</f>
        <v>0</v>
      </c>
      <c r="AP571">
        <f>VLOOKUP($AD571,emission!$A$1:$CV$577,MATCH($C$7,emission!$A$1:$CV$1,0),0)</f>
        <v>0</v>
      </c>
      <c r="AQ571">
        <f>VLOOKUP($AD571,excitation!$A$1:$CV$577,MATCH(C$8,excitation!$A$1:$CV$1,0),0)</f>
        <v>0</v>
      </c>
      <c r="AR571">
        <f>VLOOKUP($AD571,emission!$A$1:$CV$577,MATCH($C$8,emission!$A$1:$CV$1,0),0)</f>
        <v>0</v>
      </c>
      <c r="AS571" t="e">
        <f>VLOOKUP($AD571,excitation!$A$1:$CV$577,MATCH(C$9,excitation!$A$1:$CV$1,0),0)</f>
        <v>#N/A</v>
      </c>
      <c r="AT571" t="e">
        <f>VLOOKUP($AD571,emission!$A$1:$CV$577,MATCH($C$9,emission!$A$1:$CV$1,0),0)</f>
        <v>#N/A</v>
      </c>
      <c r="AU571">
        <f>VLOOKUP($AD571,excitation!$A$1:$CV$577,MATCH(C$10,excitation!$A$1:$CV$1,0),0)</f>
        <v>0</v>
      </c>
      <c r="AV571">
        <f>VLOOKUP($AD571,emission!$A$1:$CV$577,MATCH($C$10,emission!$A$1:$CV$1,0),0)</f>
        <v>0</v>
      </c>
      <c r="AW571" t="e">
        <f>VLOOKUP($AD571,excitation!$A$1:$CV$577,MATCH(C$11,excitation!$A$1:$CV$1,0),0)</f>
        <v>#N/A</v>
      </c>
      <c r="AX571" t="e">
        <f>VLOOKUP($AD571,emission!$A$1:$CV$577,MATCH($C$11,emission!$A$1:$CV$1,0),0)</f>
        <v>#N/A</v>
      </c>
    </row>
    <row r="572" spans="7:50" x14ac:dyDescent="0.25">
      <c r="G572">
        <v>870</v>
      </c>
      <c r="H572" t="b">
        <f t="shared" si="171"/>
        <v>0</v>
      </c>
      <c r="I572" t="b">
        <f t="shared" si="161"/>
        <v>0</v>
      </c>
      <c r="J572">
        <f t="shared" si="172"/>
        <v>0</v>
      </c>
      <c r="K572">
        <f t="shared" si="162"/>
        <v>0</v>
      </c>
      <c r="L572" t="b">
        <f t="shared" si="173"/>
        <v>0</v>
      </c>
      <c r="M572" t="b">
        <f t="shared" si="163"/>
        <v>0</v>
      </c>
      <c r="N572">
        <f t="shared" si="174"/>
        <v>0</v>
      </c>
      <c r="O572">
        <f t="shared" si="164"/>
        <v>0</v>
      </c>
      <c r="P572">
        <f t="shared" si="175"/>
        <v>0</v>
      </c>
      <c r="Q572">
        <f t="shared" si="165"/>
        <v>0</v>
      </c>
      <c r="R572">
        <f t="shared" si="176"/>
        <v>0</v>
      </c>
      <c r="S572">
        <f t="shared" si="166"/>
        <v>0</v>
      </c>
      <c r="T572">
        <f t="shared" si="177"/>
        <v>0</v>
      </c>
      <c r="U572">
        <f t="shared" si="167"/>
        <v>0</v>
      </c>
      <c r="V572" t="b">
        <f t="shared" si="178"/>
        <v>0</v>
      </c>
      <c r="W572" t="b">
        <f t="shared" si="168"/>
        <v>0</v>
      </c>
      <c r="X572">
        <f t="shared" si="179"/>
        <v>0</v>
      </c>
      <c r="Y572">
        <f t="shared" si="169"/>
        <v>0</v>
      </c>
      <c r="Z572" t="b">
        <f t="shared" si="180"/>
        <v>0</v>
      </c>
      <c r="AA572" t="b">
        <f t="shared" si="170"/>
        <v>0</v>
      </c>
      <c r="AB572">
        <v>0</v>
      </c>
      <c r="AD572" s="1">
        <v>870</v>
      </c>
      <c r="AE572" t="e">
        <f>VLOOKUP($AD572,excitation!$A$1:$CV$577,MATCH(C$2,excitation!$A$1:$CV$1,0),0)</f>
        <v>#N/A</v>
      </c>
      <c r="AF572" t="e">
        <f>VLOOKUP($AD572,emission!$A$1:$CV$577,MATCH($C$2,emission!$A$1:$CV$1,0),0)</f>
        <v>#N/A</v>
      </c>
      <c r="AG572">
        <f>VLOOKUP($AD572,excitation!$A$1:$CV$577,MATCH(C$3,excitation!$A$1:$CV$1,0),0)</f>
        <v>0</v>
      </c>
      <c r="AH572">
        <f>VLOOKUP($AD572,emission!$A$1:$CV$577,MATCH($C$3,emission!$A$1:$CV$1,0),0)</f>
        <v>0</v>
      </c>
      <c r="AI572" t="e">
        <f>VLOOKUP($AD572,excitation!$A$1:$CV$577,MATCH(C$4,excitation!$A$1:$CV$1,0),0)</f>
        <v>#N/A</v>
      </c>
      <c r="AJ572" t="e">
        <f>VLOOKUP($AD572,emission!$A$1:$CV$577,MATCH($C$4,emission!$A$1:$CV$1,0),0)</f>
        <v>#N/A</v>
      </c>
      <c r="AK572">
        <f>VLOOKUP($AD572,excitation!$A$1:$CV$577,MATCH(C$5,excitation!$A$1:$CV$1,0),0)</f>
        <v>0</v>
      </c>
      <c r="AL572">
        <f>VLOOKUP($AD572,emission!$A$1:$CV$577,MATCH($C$5,emission!$A$1:$CV$1,0),0)</f>
        <v>0</v>
      </c>
      <c r="AM572">
        <f>VLOOKUP($AD572,excitation!$A$1:$CV$577,MATCH(C$6,excitation!$A$1:$CV$1,0),0)</f>
        <v>0</v>
      </c>
      <c r="AN572">
        <f>VLOOKUP($AD572,emission!$A$1:$CV$577,MATCH($C$6,emission!$A$1:$CV$1,0),0)</f>
        <v>0</v>
      </c>
      <c r="AO572">
        <f>VLOOKUP($AD572,excitation!$A$1:$CV$577,MATCH(C$7,excitation!$A$1:$CV$1,0),0)</f>
        <v>0</v>
      </c>
      <c r="AP572">
        <f>VLOOKUP($AD572,emission!$A$1:$CV$577,MATCH($C$7,emission!$A$1:$CV$1,0),0)</f>
        <v>0</v>
      </c>
      <c r="AQ572">
        <f>VLOOKUP($AD572,excitation!$A$1:$CV$577,MATCH(C$8,excitation!$A$1:$CV$1,0),0)</f>
        <v>0</v>
      </c>
      <c r="AR572">
        <f>VLOOKUP($AD572,emission!$A$1:$CV$577,MATCH($C$8,emission!$A$1:$CV$1,0),0)</f>
        <v>0</v>
      </c>
      <c r="AS572" t="e">
        <f>VLOOKUP($AD572,excitation!$A$1:$CV$577,MATCH(C$9,excitation!$A$1:$CV$1,0),0)</f>
        <v>#N/A</v>
      </c>
      <c r="AT572" t="e">
        <f>VLOOKUP($AD572,emission!$A$1:$CV$577,MATCH($C$9,emission!$A$1:$CV$1,0),0)</f>
        <v>#N/A</v>
      </c>
      <c r="AU572">
        <f>VLOOKUP($AD572,excitation!$A$1:$CV$577,MATCH(C$10,excitation!$A$1:$CV$1,0),0)</f>
        <v>0</v>
      </c>
      <c r="AV572">
        <f>VLOOKUP($AD572,emission!$A$1:$CV$577,MATCH($C$10,emission!$A$1:$CV$1,0),0)</f>
        <v>0</v>
      </c>
      <c r="AW572" t="e">
        <f>VLOOKUP($AD572,excitation!$A$1:$CV$577,MATCH(C$11,excitation!$A$1:$CV$1,0),0)</f>
        <v>#N/A</v>
      </c>
      <c r="AX572" t="e">
        <f>VLOOKUP($AD572,emission!$A$1:$CV$577,MATCH($C$11,emission!$A$1:$CV$1,0),0)</f>
        <v>#N/A</v>
      </c>
    </row>
    <row r="573" spans="7:50" x14ac:dyDescent="0.25">
      <c r="G573">
        <v>871</v>
      </c>
      <c r="H573" t="b">
        <f t="shared" si="171"/>
        <v>0</v>
      </c>
      <c r="I573" t="b">
        <f t="shared" si="161"/>
        <v>0</v>
      </c>
      <c r="J573">
        <f t="shared" si="172"/>
        <v>0</v>
      </c>
      <c r="K573">
        <f t="shared" si="162"/>
        <v>0</v>
      </c>
      <c r="L573" t="b">
        <f t="shared" si="173"/>
        <v>0</v>
      </c>
      <c r="M573" t="b">
        <f t="shared" si="163"/>
        <v>0</v>
      </c>
      <c r="N573">
        <f t="shared" si="174"/>
        <v>0</v>
      </c>
      <c r="O573">
        <f t="shared" si="164"/>
        <v>0</v>
      </c>
      <c r="P573">
        <f t="shared" si="175"/>
        <v>0</v>
      </c>
      <c r="Q573">
        <f t="shared" si="165"/>
        <v>0</v>
      </c>
      <c r="R573">
        <f t="shared" si="176"/>
        <v>0</v>
      </c>
      <c r="S573">
        <f t="shared" si="166"/>
        <v>0</v>
      </c>
      <c r="T573">
        <f t="shared" si="177"/>
        <v>0</v>
      </c>
      <c r="U573">
        <f t="shared" si="167"/>
        <v>0</v>
      </c>
      <c r="V573" t="b">
        <f t="shared" si="178"/>
        <v>0</v>
      </c>
      <c r="W573" t="b">
        <f t="shared" si="168"/>
        <v>0</v>
      </c>
      <c r="X573">
        <f t="shared" si="179"/>
        <v>0</v>
      </c>
      <c r="Y573">
        <f t="shared" si="169"/>
        <v>0</v>
      </c>
      <c r="Z573" t="b">
        <f t="shared" si="180"/>
        <v>0</v>
      </c>
      <c r="AA573" t="b">
        <f t="shared" si="170"/>
        <v>0</v>
      </c>
      <c r="AB573">
        <v>0</v>
      </c>
      <c r="AD573" s="1">
        <v>871</v>
      </c>
      <c r="AE573" t="e">
        <f>VLOOKUP($AD573,excitation!$A$1:$CV$577,MATCH(C$2,excitation!$A$1:$CV$1,0),0)</f>
        <v>#N/A</v>
      </c>
      <c r="AF573" t="e">
        <f>VLOOKUP($AD573,emission!$A$1:$CV$577,MATCH($C$2,emission!$A$1:$CV$1,0),0)</f>
        <v>#N/A</v>
      </c>
      <c r="AG573">
        <f>VLOOKUP($AD573,excitation!$A$1:$CV$577,MATCH(C$3,excitation!$A$1:$CV$1,0),0)</f>
        <v>0</v>
      </c>
      <c r="AH573">
        <f>VLOOKUP($AD573,emission!$A$1:$CV$577,MATCH($C$3,emission!$A$1:$CV$1,0),0)</f>
        <v>0</v>
      </c>
      <c r="AI573" t="e">
        <f>VLOOKUP($AD573,excitation!$A$1:$CV$577,MATCH(C$4,excitation!$A$1:$CV$1,0),0)</f>
        <v>#N/A</v>
      </c>
      <c r="AJ573" t="e">
        <f>VLOOKUP($AD573,emission!$A$1:$CV$577,MATCH($C$4,emission!$A$1:$CV$1,0),0)</f>
        <v>#N/A</v>
      </c>
      <c r="AK573">
        <f>VLOOKUP($AD573,excitation!$A$1:$CV$577,MATCH(C$5,excitation!$A$1:$CV$1,0),0)</f>
        <v>0</v>
      </c>
      <c r="AL573">
        <f>VLOOKUP($AD573,emission!$A$1:$CV$577,MATCH($C$5,emission!$A$1:$CV$1,0),0)</f>
        <v>0</v>
      </c>
      <c r="AM573">
        <f>VLOOKUP($AD573,excitation!$A$1:$CV$577,MATCH(C$6,excitation!$A$1:$CV$1,0),0)</f>
        <v>0</v>
      </c>
      <c r="AN573">
        <f>VLOOKUP($AD573,emission!$A$1:$CV$577,MATCH($C$6,emission!$A$1:$CV$1,0),0)</f>
        <v>0</v>
      </c>
      <c r="AO573">
        <f>VLOOKUP($AD573,excitation!$A$1:$CV$577,MATCH(C$7,excitation!$A$1:$CV$1,0),0)</f>
        <v>0</v>
      </c>
      <c r="AP573">
        <f>VLOOKUP($AD573,emission!$A$1:$CV$577,MATCH($C$7,emission!$A$1:$CV$1,0),0)</f>
        <v>0</v>
      </c>
      <c r="AQ573">
        <f>VLOOKUP($AD573,excitation!$A$1:$CV$577,MATCH(C$8,excitation!$A$1:$CV$1,0),0)</f>
        <v>0</v>
      </c>
      <c r="AR573">
        <f>VLOOKUP($AD573,emission!$A$1:$CV$577,MATCH($C$8,emission!$A$1:$CV$1,0),0)</f>
        <v>0</v>
      </c>
      <c r="AS573" t="e">
        <f>VLOOKUP($AD573,excitation!$A$1:$CV$577,MATCH(C$9,excitation!$A$1:$CV$1,0),0)</f>
        <v>#N/A</v>
      </c>
      <c r="AT573" t="e">
        <f>VLOOKUP($AD573,emission!$A$1:$CV$577,MATCH($C$9,emission!$A$1:$CV$1,0),0)</f>
        <v>#N/A</v>
      </c>
      <c r="AU573">
        <f>VLOOKUP($AD573,excitation!$A$1:$CV$577,MATCH(C$10,excitation!$A$1:$CV$1,0),0)</f>
        <v>0</v>
      </c>
      <c r="AV573">
        <f>VLOOKUP($AD573,emission!$A$1:$CV$577,MATCH($C$10,emission!$A$1:$CV$1,0),0)</f>
        <v>0</v>
      </c>
      <c r="AW573" t="e">
        <f>VLOOKUP($AD573,excitation!$A$1:$CV$577,MATCH(C$11,excitation!$A$1:$CV$1,0),0)</f>
        <v>#N/A</v>
      </c>
      <c r="AX573" t="e">
        <f>VLOOKUP($AD573,emission!$A$1:$CV$577,MATCH($C$11,emission!$A$1:$CV$1,0),0)</f>
        <v>#N/A</v>
      </c>
    </row>
    <row r="574" spans="7:50" x14ac:dyDescent="0.25">
      <c r="G574">
        <v>872</v>
      </c>
      <c r="H574" t="b">
        <f t="shared" si="171"/>
        <v>0</v>
      </c>
      <c r="I574" t="b">
        <f t="shared" si="161"/>
        <v>0</v>
      </c>
      <c r="J574">
        <f t="shared" si="172"/>
        <v>0</v>
      </c>
      <c r="K574">
        <f t="shared" si="162"/>
        <v>0</v>
      </c>
      <c r="L574" t="b">
        <f t="shared" si="173"/>
        <v>0</v>
      </c>
      <c r="M574" t="b">
        <f t="shared" si="163"/>
        <v>0</v>
      </c>
      <c r="N574">
        <f t="shared" si="174"/>
        <v>0</v>
      </c>
      <c r="O574">
        <f t="shared" si="164"/>
        <v>0</v>
      </c>
      <c r="P574">
        <f t="shared" si="175"/>
        <v>0</v>
      </c>
      <c r="Q574">
        <f t="shared" si="165"/>
        <v>0</v>
      </c>
      <c r="R574">
        <f t="shared" si="176"/>
        <v>0</v>
      </c>
      <c r="S574">
        <f t="shared" si="166"/>
        <v>0</v>
      </c>
      <c r="T574">
        <f t="shared" si="177"/>
        <v>0</v>
      </c>
      <c r="U574">
        <f t="shared" si="167"/>
        <v>0</v>
      </c>
      <c r="V574" t="b">
        <f t="shared" si="178"/>
        <v>0</v>
      </c>
      <c r="W574" t="b">
        <f t="shared" si="168"/>
        <v>0</v>
      </c>
      <c r="X574">
        <f t="shared" si="179"/>
        <v>0</v>
      </c>
      <c r="Y574">
        <f t="shared" si="169"/>
        <v>0</v>
      </c>
      <c r="Z574" t="b">
        <f t="shared" si="180"/>
        <v>0</v>
      </c>
      <c r="AA574" t="b">
        <f t="shared" si="170"/>
        <v>0</v>
      </c>
      <c r="AB574">
        <v>0</v>
      </c>
      <c r="AD574" s="1">
        <v>872</v>
      </c>
      <c r="AE574" t="e">
        <f>VLOOKUP($AD574,excitation!$A$1:$CV$577,MATCH(C$2,excitation!$A$1:$CV$1,0),0)</f>
        <v>#N/A</v>
      </c>
      <c r="AF574" t="e">
        <f>VLOOKUP($AD574,emission!$A$1:$CV$577,MATCH($C$2,emission!$A$1:$CV$1,0),0)</f>
        <v>#N/A</v>
      </c>
      <c r="AG574">
        <f>VLOOKUP($AD574,excitation!$A$1:$CV$577,MATCH(C$3,excitation!$A$1:$CV$1,0),0)</f>
        <v>0</v>
      </c>
      <c r="AH574">
        <f>VLOOKUP($AD574,emission!$A$1:$CV$577,MATCH($C$3,emission!$A$1:$CV$1,0),0)</f>
        <v>0</v>
      </c>
      <c r="AI574" t="e">
        <f>VLOOKUP($AD574,excitation!$A$1:$CV$577,MATCH(C$4,excitation!$A$1:$CV$1,0),0)</f>
        <v>#N/A</v>
      </c>
      <c r="AJ574" t="e">
        <f>VLOOKUP($AD574,emission!$A$1:$CV$577,MATCH($C$4,emission!$A$1:$CV$1,0),0)</f>
        <v>#N/A</v>
      </c>
      <c r="AK574">
        <f>VLOOKUP($AD574,excitation!$A$1:$CV$577,MATCH(C$5,excitation!$A$1:$CV$1,0),0)</f>
        <v>0</v>
      </c>
      <c r="AL574">
        <f>VLOOKUP($AD574,emission!$A$1:$CV$577,MATCH($C$5,emission!$A$1:$CV$1,0),0)</f>
        <v>0</v>
      </c>
      <c r="AM574">
        <f>VLOOKUP($AD574,excitation!$A$1:$CV$577,MATCH(C$6,excitation!$A$1:$CV$1,0),0)</f>
        <v>0</v>
      </c>
      <c r="AN574">
        <f>VLOOKUP($AD574,emission!$A$1:$CV$577,MATCH($C$6,emission!$A$1:$CV$1,0),0)</f>
        <v>0</v>
      </c>
      <c r="AO574">
        <f>VLOOKUP($AD574,excitation!$A$1:$CV$577,MATCH(C$7,excitation!$A$1:$CV$1,0),0)</f>
        <v>0</v>
      </c>
      <c r="AP574">
        <f>VLOOKUP($AD574,emission!$A$1:$CV$577,MATCH($C$7,emission!$A$1:$CV$1,0),0)</f>
        <v>0</v>
      </c>
      <c r="AQ574">
        <f>VLOOKUP($AD574,excitation!$A$1:$CV$577,MATCH(C$8,excitation!$A$1:$CV$1,0),0)</f>
        <v>0</v>
      </c>
      <c r="AR574">
        <f>VLOOKUP($AD574,emission!$A$1:$CV$577,MATCH($C$8,emission!$A$1:$CV$1,0),0)</f>
        <v>0</v>
      </c>
      <c r="AS574" t="e">
        <f>VLOOKUP($AD574,excitation!$A$1:$CV$577,MATCH(C$9,excitation!$A$1:$CV$1,0),0)</f>
        <v>#N/A</v>
      </c>
      <c r="AT574" t="e">
        <f>VLOOKUP($AD574,emission!$A$1:$CV$577,MATCH($C$9,emission!$A$1:$CV$1,0),0)</f>
        <v>#N/A</v>
      </c>
      <c r="AU574">
        <f>VLOOKUP($AD574,excitation!$A$1:$CV$577,MATCH(C$10,excitation!$A$1:$CV$1,0),0)</f>
        <v>0</v>
      </c>
      <c r="AV574">
        <f>VLOOKUP($AD574,emission!$A$1:$CV$577,MATCH($C$10,emission!$A$1:$CV$1,0),0)</f>
        <v>0</v>
      </c>
      <c r="AW574" t="e">
        <f>VLOOKUP($AD574,excitation!$A$1:$CV$577,MATCH(C$11,excitation!$A$1:$CV$1,0),0)</f>
        <v>#N/A</v>
      </c>
      <c r="AX574" t="e">
        <f>VLOOKUP($AD574,emission!$A$1:$CV$577,MATCH($C$11,emission!$A$1:$CV$1,0),0)</f>
        <v>#N/A</v>
      </c>
    </row>
    <row r="575" spans="7:50" x14ac:dyDescent="0.25">
      <c r="G575">
        <v>873</v>
      </c>
      <c r="H575" t="b">
        <f t="shared" si="171"/>
        <v>0</v>
      </c>
      <c r="I575" t="b">
        <f t="shared" si="161"/>
        <v>0</v>
      </c>
      <c r="J575">
        <f t="shared" si="172"/>
        <v>0</v>
      </c>
      <c r="K575">
        <f t="shared" si="162"/>
        <v>0</v>
      </c>
      <c r="L575" t="b">
        <f t="shared" si="173"/>
        <v>0</v>
      </c>
      <c r="M575" t="b">
        <f t="shared" si="163"/>
        <v>0</v>
      </c>
      <c r="N575">
        <f t="shared" si="174"/>
        <v>0</v>
      </c>
      <c r="O575">
        <f t="shared" si="164"/>
        <v>0</v>
      </c>
      <c r="P575">
        <f t="shared" si="175"/>
        <v>0</v>
      </c>
      <c r="Q575">
        <f t="shared" si="165"/>
        <v>0</v>
      </c>
      <c r="R575">
        <f t="shared" si="176"/>
        <v>0</v>
      </c>
      <c r="S575">
        <f t="shared" si="166"/>
        <v>0</v>
      </c>
      <c r="T575">
        <f t="shared" si="177"/>
        <v>0</v>
      </c>
      <c r="U575">
        <f t="shared" si="167"/>
        <v>0</v>
      </c>
      <c r="V575" t="b">
        <f t="shared" si="178"/>
        <v>0</v>
      </c>
      <c r="W575" t="b">
        <f t="shared" si="168"/>
        <v>0</v>
      </c>
      <c r="X575">
        <f t="shared" si="179"/>
        <v>0</v>
      </c>
      <c r="Y575">
        <f t="shared" si="169"/>
        <v>0</v>
      </c>
      <c r="Z575" t="b">
        <f t="shared" si="180"/>
        <v>0</v>
      </c>
      <c r="AA575" t="b">
        <f t="shared" si="170"/>
        <v>0</v>
      </c>
      <c r="AB575">
        <v>0</v>
      </c>
      <c r="AD575" s="1">
        <v>873</v>
      </c>
      <c r="AE575" t="e">
        <f>VLOOKUP($AD575,excitation!$A$1:$CV$577,MATCH(C$2,excitation!$A$1:$CV$1,0),0)</f>
        <v>#N/A</v>
      </c>
      <c r="AF575" t="e">
        <f>VLOOKUP($AD575,emission!$A$1:$CV$577,MATCH($C$2,emission!$A$1:$CV$1,0),0)</f>
        <v>#N/A</v>
      </c>
      <c r="AG575">
        <f>VLOOKUP($AD575,excitation!$A$1:$CV$577,MATCH(C$3,excitation!$A$1:$CV$1,0),0)</f>
        <v>0</v>
      </c>
      <c r="AH575">
        <f>VLOOKUP($AD575,emission!$A$1:$CV$577,MATCH($C$3,emission!$A$1:$CV$1,0),0)</f>
        <v>0</v>
      </c>
      <c r="AI575" t="e">
        <f>VLOOKUP($AD575,excitation!$A$1:$CV$577,MATCH(C$4,excitation!$A$1:$CV$1,0),0)</f>
        <v>#N/A</v>
      </c>
      <c r="AJ575" t="e">
        <f>VLOOKUP($AD575,emission!$A$1:$CV$577,MATCH($C$4,emission!$A$1:$CV$1,0),0)</f>
        <v>#N/A</v>
      </c>
      <c r="AK575">
        <f>VLOOKUP($AD575,excitation!$A$1:$CV$577,MATCH(C$5,excitation!$A$1:$CV$1,0),0)</f>
        <v>0</v>
      </c>
      <c r="AL575">
        <f>VLOOKUP($AD575,emission!$A$1:$CV$577,MATCH($C$5,emission!$A$1:$CV$1,0),0)</f>
        <v>0</v>
      </c>
      <c r="AM575">
        <f>VLOOKUP($AD575,excitation!$A$1:$CV$577,MATCH(C$6,excitation!$A$1:$CV$1,0),0)</f>
        <v>0</v>
      </c>
      <c r="AN575">
        <f>VLOOKUP($AD575,emission!$A$1:$CV$577,MATCH($C$6,emission!$A$1:$CV$1,0),0)</f>
        <v>0</v>
      </c>
      <c r="AO575">
        <f>VLOOKUP($AD575,excitation!$A$1:$CV$577,MATCH(C$7,excitation!$A$1:$CV$1,0),0)</f>
        <v>0</v>
      </c>
      <c r="AP575">
        <f>VLOOKUP($AD575,emission!$A$1:$CV$577,MATCH($C$7,emission!$A$1:$CV$1,0),0)</f>
        <v>0</v>
      </c>
      <c r="AQ575">
        <f>VLOOKUP($AD575,excitation!$A$1:$CV$577,MATCH(C$8,excitation!$A$1:$CV$1,0),0)</f>
        <v>0</v>
      </c>
      <c r="AR575">
        <f>VLOOKUP($AD575,emission!$A$1:$CV$577,MATCH($C$8,emission!$A$1:$CV$1,0),0)</f>
        <v>0</v>
      </c>
      <c r="AS575" t="e">
        <f>VLOOKUP($AD575,excitation!$A$1:$CV$577,MATCH(C$9,excitation!$A$1:$CV$1,0),0)</f>
        <v>#N/A</v>
      </c>
      <c r="AT575" t="e">
        <f>VLOOKUP($AD575,emission!$A$1:$CV$577,MATCH($C$9,emission!$A$1:$CV$1,0),0)</f>
        <v>#N/A</v>
      </c>
      <c r="AU575">
        <f>VLOOKUP($AD575,excitation!$A$1:$CV$577,MATCH(C$10,excitation!$A$1:$CV$1,0),0)</f>
        <v>0</v>
      </c>
      <c r="AV575">
        <f>VLOOKUP($AD575,emission!$A$1:$CV$577,MATCH($C$10,emission!$A$1:$CV$1,0),0)</f>
        <v>0</v>
      </c>
      <c r="AW575" t="e">
        <f>VLOOKUP($AD575,excitation!$A$1:$CV$577,MATCH(C$11,excitation!$A$1:$CV$1,0),0)</f>
        <v>#N/A</v>
      </c>
      <c r="AX575" t="e">
        <f>VLOOKUP($AD575,emission!$A$1:$CV$577,MATCH($C$11,emission!$A$1:$CV$1,0),0)</f>
        <v>#N/A</v>
      </c>
    </row>
    <row r="576" spans="7:50" x14ac:dyDescent="0.25">
      <c r="G576">
        <v>874</v>
      </c>
      <c r="H576" t="b">
        <f t="shared" si="171"/>
        <v>0</v>
      </c>
      <c r="I576" t="b">
        <f t="shared" si="161"/>
        <v>0</v>
      </c>
      <c r="J576">
        <f t="shared" si="172"/>
        <v>0</v>
      </c>
      <c r="K576">
        <f t="shared" si="162"/>
        <v>0</v>
      </c>
      <c r="L576" t="b">
        <f t="shared" si="173"/>
        <v>0</v>
      </c>
      <c r="M576" t="b">
        <f t="shared" si="163"/>
        <v>0</v>
      </c>
      <c r="N576">
        <f t="shared" si="174"/>
        <v>0</v>
      </c>
      <c r="O576">
        <f t="shared" si="164"/>
        <v>0</v>
      </c>
      <c r="P576">
        <f t="shared" si="175"/>
        <v>0</v>
      </c>
      <c r="Q576">
        <f t="shared" si="165"/>
        <v>0</v>
      </c>
      <c r="R576">
        <f t="shared" si="176"/>
        <v>0</v>
      </c>
      <c r="S576">
        <f t="shared" si="166"/>
        <v>0</v>
      </c>
      <c r="T576">
        <f t="shared" si="177"/>
        <v>0</v>
      </c>
      <c r="U576">
        <f t="shared" si="167"/>
        <v>0</v>
      </c>
      <c r="V576" t="b">
        <f t="shared" si="178"/>
        <v>0</v>
      </c>
      <c r="W576" t="b">
        <f t="shared" si="168"/>
        <v>0</v>
      </c>
      <c r="X576">
        <f t="shared" si="179"/>
        <v>0</v>
      </c>
      <c r="Y576">
        <f t="shared" si="169"/>
        <v>0</v>
      </c>
      <c r="Z576" t="b">
        <f t="shared" si="180"/>
        <v>0</v>
      </c>
      <c r="AA576" t="b">
        <f t="shared" si="170"/>
        <v>0</v>
      </c>
      <c r="AB576">
        <v>0</v>
      </c>
      <c r="AD576" s="1">
        <v>874</v>
      </c>
      <c r="AE576" t="e">
        <f>VLOOKUP($AD576,excitation!$A$1:$CV$577,MATCH(C$2,excitation!$A$1:$CV$1,0),0)</f>
        <v>#N/A</v>
      </c>
      <c r="AF576" t="e">
        <f>VLOOKUP($AD576,emission!$A$1:$CV$577,MATCH($C$2,emission!$A$1:$CV$1,0),0)</f>
        <v>#N/A</v>
      </c>
      <c r="AG576">
        <f>VLOOKUP($AD576,excitation!$A$1:$CV$577,MATCH(C$3,excitation!$A$1:$CV$1,0),0)</f>
        <v>0</v>
      </c>
      <c r="AH576">
        <f>VLOOKUP($AD576,emission!$A$1:$CV$577,MATCH($C$3,emission!$A$1:$CV$1,0),0)</f>
        <v>0</v>
      </c>
      <c r="AI576" t="e">
        <f>VLOOKUP($AD576,excitation!$A$1:$CV$577,MATCH(C$4,excitation!$A$1:$CV$1,0),0)</f>
        <v>#N/A</v>
      </c>
      <c r="AJ576" t="e">
        <f>VLOOKUP($AD576,emission!$A$1:$CV$577,MATCH($C$4,emission!$A$1:$CV$1,0),0)</f>
        <v>#N/A</v>
      </c>
      <c r="AK576">
        <f>VLOOKUP($AD576,excitation!$A$1:$CV$577,MATCH(C$5,excitation!$A$1:$CV$1,0),0)</f>
        <v>0</v>
      </c>
      <c r="AL576">
        <f>VLOOKUP($AD576,emission!$A$1:$CV$577,MATCH($C$5,emission!$A$1:$CV$1,0),0)</f>
        <v>0</v>
      </c>
      <c r="AM576">
        <f>VLOOKUP($AD576,excitation!$A$1:$CV$577,MATCH(C$6,excitation!$A$1:$CV$1,0),0)</f>
        <v>0</v>
      </c>
      <c r="AN576">
        <f>VLOOKUP($AD576,emission!$A$1:$CV$577,MATCH($C$6,emission!$A$1:$CV$1,0),0)</f>
        <v>0</v>
      </c>
      <c r="AO576">
        <f>VLOOKUP($AD576,excitation!$A$1:$CV$577,MATCH(C$7,excitation!$A$1:$CV$1,0),0)</f>
        <v>0</v>
      </c>
      <c r="AP576">
        <f>VLOOKUP($AD576,emission!$A$1:$CV$577,MATCH($C$7,emission!$A$1:$CV$1,0),0)</f>
        <v>0</v>
      </c>
      <c r="AQ576">
        <f>VLOOKUP($AD576,excitation!$A$1:$CV$577,MATCH(C$8,excitation!$A$1:$CV$1,0),0)</f>
        <v>0</v>
      </c>
      <c r="AR576">
        <f>VLOOKUP($AD576,emission!$A$1:$CV$577,MATCH($C$8,emission!$A$1:$CV$1,0),0)</f>
        <v>0</v>
      </c>
      <c r="AS576" t="e">
        <f>VLOOKUP($AD576,excitation!$A$1:$CV$577,MATCH(C$9,excitation!$A$1:$CV$1,0),0)</f>
        <v>#N/A</v>
      </c>
      <c r="AT576" t="e">
        <f>VLOOKUP($AD576,emission!$A$1:$CV$577,MATCH($C$9,emission!$A$1:$CV$1,0),0)</f>
        <v>#N/A</v>
      </c>
      <c r="AU576">
        <f>VLOOKUP($AD576,excitation!$A$1:$CV$577,MATCH(C$10,excitation!$A$1:$CV$1,0),0)</f>
        <v>0</v>
      </c>
      <c r="AV576">
        <f>VLOOKUP($AD576,emission!$A$1:$CV$577,MATCH($C$10,emission!$A$1:$CV$1,0),0)</f>
        <v>0</v>
      </c>
      <c r="AW576" t="e">
        <f>VLOOKUP($AD576,excitation!$A$1:$CV$577,MATCH(C$11,excitation!$A$1:$CV$1,0),0)</f>
        <v>#N/A</v>
      </c>
      <c r="AX576" t="e">
        <f>VLOOKUP($AD576,emission!$A$1:$CV$577,MATCH($C$11,emission!$A$1:$CV$1,0),0)</f>
        <v>#N/A</v>
      </c>
    </row>
    <row r="577" spans="7:50" x14ac:dyDescent="0.25">
      <c r="G577">
        <v>875</v>
      </c>
      <c r="H577" t="b">
        <f t="shared" si="171"/>
        <v>0</v>
      </c>
      <c r="I577" t="b">
        <f t="shared" si="161"/>
        <v>0</v>
      </c>
      <c r="J577">
        <f t="shared" si="172"/>
        <v>0</v>
      </c>
      <c r="K577">
        <f t="shared" si="162"/>
        <v>0</v>
      </c>
      <c r="L577" t="b">
        <f t="shared" si="173"/>
        <v>0</v>
      </c>
      <c r="M577" t="b">
        <f t="shared" si="163"/>
        <v>0</v>
      </c>
      <c r="N577">
        <f t="shared" si="174"/>
        <v>0</v>
      </c>
      <c r="O577">
        <f t="shared" si="164"/>
        <v>0</v>
      </c>
      <c r="P577">
        <f t="shared" si="175"/>
        <v>0</v>
      </c>
      <c r="Q577">
        <f t="shared" si="165"/>
        <v>0</v>
      </c>
      <c r="R577">
        <f t="shared" si="176"/>
        <v>0</v>
      </c>
      <c r="S577">
        <f t="shared" si="166"/>
        <v>0</v>
      </c>
      <c r="T577">
        <f t="shared" si="177"/>
        <v>0</v>
      </c>
      <c r="U577">
        <f t="shared" si="167"/>
        <v>0</v>
      </c>
      <c r="V577" t="b">
        <f t="shared" si="178"/>
        <v>0</v>
      </c>
      <c r="W577" t="b">
        <f t="shared" si="168"/>
        <v>0</v>
      </c>
      <c r="X577">
        <f t="shared" si="179"/>
        <v>0</v>
      </c>
      <c r="Y577">
        <f t="shared" si="169"/>
        <v>0</v>
      </c>
      <c r="Z577" t="b">
        <f t="shared" si="180"/>
        <v>0</v>
      </c>
      <c r="AA577" t="b">
        <f t="shared" si="170"/>
        <v>0</v>
      </c>
      <c r="AB577">
        <v>0</v>
      </c>
      <c r="AD577" s="1">
        <v>875</v>
      </c>
      <c r="AE577" t="e">
        <f>VLOOKUP($AD577,excitation!$A$1:$CV$577,MATCH(C$2,excitation!$A$1:$CV$1,0),0)</f>
        <v>#N/A</v>
      </c>
      <c r="AF577" t="e">
        <f>VLOOKUP($AD577,emission!$A$1:$CV$577,MATCH($C$2,emission!$A$1:$CV$1,0),0)</f>
        <v>#N/A</v>
      </c>
      <c r="AG577">
        <f>VLOOKUP($AD577,excitation!$A$1:$CV$577,MATCH(C$3,excitation!$A$1:$CV$1,0),0)</f>
        <v>0</v>
      </c>
      <c r="AH577">
        <f>VLOOKUP($AD577,emission!$A$1:$CV$577,MATCH($C$3,emission!$A$1:$CV$1,0),0)</f>
        <v>0</v>
      </c>
      <c r="AI577" t="e">
        <f>VLOOKUP($AD577,excitation!$A$1:$CV$577,MATCH(C$4,excitation!$A$1:$CV$1,0),0)</f>
        <v>#N/A</v>
      </c>
      <c r="AJ577" t="e">
        <f>VLOOKUP($AD577,emission!$A$1:$CV$577,MATCH($C$4,emission!$A$1:$CV$1,0),0)</f>
        <v>#N/A</v>
      </c>
      <c r="AK577">
        <f>VLOOKUP($AD577,excitation!$A$1:$CV$577,MATCH(C$5,excitation!$A$1:$CV$1,0),0)</f>
        <v>0</v>
      </c>
      <c r="AL577">
        <f>VLOOKUP($AD577,emission!$A$1:$CV$577,MATCH($C$5,emission!$A$1:$CV$1,0),0)</f>
        <v>0</v>
      </c>
      <c r="AM577">
        <f>VLOOKUP($AD577,excitation!$A$1:$CV$577,MATCH(C$6,excitation!$A$1:$CV$1,0),0)</f>
        <v>0</v>
      </c>
      <c r="AN577">
        <f>VLOOKUP($AD577,emission!$A$1:$CV$577,MATCH($C$6,emission!$A$1:$CV$1,0),0)</f>
        <v>0</v>
      </c>
      <c r="AO577">
        <f>VLOOKUP($AD577,excitation!$A$1:$CV$577,MATCH(C$7,excitation!$A$1:$CV$1,0),0)</f>
        <v>0</v>
      </c>
      <c r="AP577">
        <f>VLOOKUP($AD577,emission!$A$1:$CV$577,MATCH($C$7,emission!$A$1:$CV$1,0),0)</f>
        <v>0</v>
      </c>
      <c r="AQ577">
        <f>VLOOKUP($AD577,excitation!$A$1:$CV$577,MATCH(C$8,excitation!$A$1:$CV$1,0),0)</f>
        <v>0</v>
      </c>
      <c r="AR577">
        <f>VLOOKUP($AD577,emission!$A$1:$CV$577,MATCH($C$8,emission!$A$1:$CV$1,0),0)</f>
        <v>0</v>
      </c>
      <c r="AS577" t="e">
        <f>VLOOKUP($AD577,excitation!$A$1:$CV$577,MATCH(C$9,excitation!$A$1:$CV$1,0),0)</f>
        <v>#N/A</v>
      </c>
      <c r="AT577" t="e">
        <f>VLOOKUP($AD577,emission!$A$1:$CV$577,MATCH($C$9,emission!$A$1:$CV$1,0),0)</f>
        <v>#N/A</v>
      </c>
      <c r="AU577">
        <f>VLOOKUP($AD577,excitation!$A$1:$CV$577,MATCH(C$10,excitation!$A$1:$CV$1,0),0)</f>
        <v>0</v>
      </c>
      <c r="AV577">
        <f>VLOOKUP($AD577,emission!$A$1:$CV$577,MATCH($C$10,emission!$A$1:$CV$1,0),0)</f>
        <v>0</v>
      </c>
      <c r="AW577" t="e">
        <f>VLOOKUP($AD577,excitation!$A$1:$CV$577,MATCH(C$11,excitation!$A$1:$CV$1,0),0)</f>
        <v>#N/A</v>
      </c>
      <c r="AX577" t="e">
        <f>VLOOKUP($AD577,emission!$A$1:$CV$577,MATCH($C$11,emission!$A$1:$CV$1,0),0)</f>
        <v>#N/A</v>
      </c>
    </row>
  </sheetData>
  <dataConsolidate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85" r:id="rId3" name="Check Box 17">
              <controlPr defaultSize="0" autoFill="0" autoLine="0" autoPict="0">
                <anchor moveWithCells="1">
                  <from>
                    <xdr:col>3</xdr:col>
                    <xdr:colOff>0</xdr:colOff>
                    <xdr:row>1</xdr:row>
                    <xdr:rowOff>9525</xdr:rowOff>
                  </from>
                  <to>
                    <xdr:col>3</xdr:col>
                    <xdr:colOff>228600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4" name="Check Box 19">
              <controlPr defaultSize="0" autoFill="0" autoLine="0" autoPict="0">
                <anchor moveWithCells="1">
                  <from>
                    <xdr:col>3</xdr:col>
                    <xdr:colOff>0</xdr:colOff>
                    <xdr:row>2</xdr:row>
                    <xdr:rowOff>9525</xdr:rowOff>
                  </from>
                  <to>
                    <xdr:col>3</xdr:col>
                    <xdr:colOff>228600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5" name="Check Box 20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228600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6" name="Check Box 21">
              <controlPr defaultSize="0" autoFill="0" autoLine="0" autoPict="0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3</xdr:col>
                    <xdr:colOff>228600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7" name="Check Box 22">
              <controlPr defaultSize="0" autoFill="0" autoLine="0" autoPict="0">
                <anchor moveWithCells="1">
                  <from>
                    <xdr:col>3</xdr:col>
                    <xdr:colOff>0</xdr:colOff>
                    <xdr:row>5</xdr:row>
                    <xdr:rowOff>0</xdr:rowOff>
                  </from>
                  <to>
                    <xdr:col>3</xdr:col>
                    <xdr:colOff>228600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8" name="Check Box 23">
              <controlPr defaultSize="0" autoFill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3</xdr:col>
                    <xdr:colOff>228600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9" name="Check Box 24">
              <controlPr defaultSize="0" autoFill="0" autoLine="0" autoPict="0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228600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10" name="Check Box 25">
              <controlPr defaultSize="0" autoFill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3</xdr:col>
                    <xdr:colOff>228600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11" name="Check Box 26">
              <controlPr defaultSize="0" autoFill="0" autoLine="0" autoPict="0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228600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12" name="Check Box 27">
              <controlPr defaultSize="0" autoFill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3</xdr:col>
                    <xdr:colOff>228600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13" name="Check Box 28">
              <controlPr defaultSize="0" autoFill="0" autoLine="0" autoPict="0">
                <anchor moveWithCells="1">
                  <from>
                    <xdr:col>4</xdr:col>
                    <xdr:colOff>0</xdr:colOff>
                    <xdr:row>1</xdr:row>
                    <xdr:rowOff>9525</xdr:rowOff>
                  </from>
                  <to>
                    <xdr:col>4</xdr:col>
                    <xdr:colOff>228600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14" name="Check Box 29">
              <controlPr defaultSize="0" autoFill="0" autoLine="0" autoPict="0">
                <anchor moveWithCells="1">
                  <from>
                    <xdr:col>4</xdr:col>
                    <xdr:colOff>0</xdr:colOff>
                    <xdr:row>2</xdr:row>
                    <xdr:rowOff>9525</xdr:rowOff>
                  </from>
                  <to>
                    <xdr:col>4</xdr:col>
                    <xdr:colOff>228600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15" name="Check Box 30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9525</xdr:rowOff>
                  </from>
                  <to>
                    <xdr:col>4</xdr:col>
                    <xdr:colOff>228600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16" name="Check Box 31">
              <controlPr defaultSize="0" autoFill="0" autoLine="0" autoPict="0">
                <anchor moveWithCells="1">
                  <from>
                    <xdr:col>4</xdr:col>
                    <xdr:colOff>0</xdr:colOff>
                    <xdr:row>4</xdr:row>
                    <xdr:rowOff>9525</xdr:rowOff>
                  </from>
                  <to>
                    <xdr:col>4</xdr:col>
                    <xdr:colOff>228600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17" name="Check Box 32">
              <controlPr defaultSize="0" autoFill="0" autoLine="0" autoPict="0">
                <anchor moveWithCells="1">
                  <from>
                    <xdr:col>4</xdr:col>
                    <xdr:colOff>0</xdr:colOff>
                    <xdr:row>5</xdr:row>
                    <xdr:rowOff>9525</xdr:rowOff>
                  </from>
                  <to>
                    <xdr:col>4</xdr:col>
                    <xdr:colOff>228600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18" name="Check Box 33">
              <controlPr defaultSize="0" autoFill="0" autoLine="0" autoPict="0">
                <anchor moveWithCells="1">
                  <from>
                    <xdr:col>4</xdr:col>
                    <xdr:colOff>0</xdr:colOff>
                    <xdr:row>6</xdr:row>
                    <xdr:rowOff>9525</xdr:rowOff>
                  </from>
                  <to>
                    <xdr:col>4</xdr:col>
                    <xdr:colOff>228600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19" name="Check Box 34">
              <controlPr defaultSize="0" autoFill="0" autoLine="0" autoPict="0">
                <anchor moveWithCells="1">
                  <from>
                    <xdr:col>4</xdr:col>
                    <xdr:colOff>0</xdr:colOff>
                    <xdr:row>7</xdr:row>
                    <xdr:rowOff>9525</xdr:rowOff>
                  </from>
                  <to>
                    <xdr:col>4</xdr:col>
                    <xdr:colOff>228600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20" name="Check Box 35">
              <controlPr defaultSize="0" autoFill="0" autoLine="0" autoPict="0">
                <anchor moveWithCells="1">
                  <from>
                    <xdr:col>4</xdr:col>
                    <xdr:colOff>0</xdr:colOff>
                    <xdr:row>8</xdr:row>
                    <xdr:rowOff>9525</xdr:rowOff>
                  </from>
                  <to>
                    <xdr:col>4</xdr:col>
                    <xdr:colOff>228600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21" name="Check Box 36">
              <controlPr defaultSize="0" autoFill="0" autoLine="0" autoPict="0">
                <anchor moveWithCells="1">
                  <from>
                    <xdr:col>4</xdr:col>
                    <xdr:colOff>0</xdr:colOff>
                    <xdr:row>9</xdr:row>
                    <xdr:rowOff>9525</xdr:rowOff>
                  </from>
                  <to>
                    <xdr:col>4</xdr:col>
                    <xdr:colOff>228600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22" name="Check Box 37">
              <controlPr defaultSize="0" autoFill="0" autoLine="0" autoPict="0">
                <anchor moveWithCells="1">
                  <from>
                    <xdr:col>4</xdr:col>
                    <xdr:colOff>0</xdr:colOff>
                    <xdr:row>10</xdr:row>
                    <xdr:rowOff>9525</xdr:rowOff>
                  </from>
                  <to>
                    <xdr:col>4</xdr:col>
                    <xdr:colOff>228600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23" name="Check Box 38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9525</xdr:rowOff>
                  </from>
                  <to>
                    <xdr:col>4</xdr:col>
                    <xdr:colOff>228600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24" name="Check Box 39">
              <controlPr defaultSize="0" autoFill="0" autoLine="0" autoPict="0">
                <anchor moveWithCells="1">
                  <from>
                    <xdr:col>4</xdr:col>
                    <xdr:colOff>0</xdr:colOff>
                    <xdr:row>12</xdr:row>
                    <xdr:rowOff>0</xdr:rowOff>
                  </from>
                  <to>
                    <xdr:col>4</xdr:col>
                    <xdr:colOff>228600</xdr:colOff>
                    <xdr:row>12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list!$I$2:$I$3</xm:f>
          </x14:formula1>
          <xm:sqref>BE14</xm:sqref>
        </x14:dataValidation>
        <x14:dataValidation type="list" allowBlank="1" showInputMessage="1" showErrorMessage="1">
          <x14:formula1>
            <xm:f>list!$A$2:$A$100</xm:f>
          </x14:formula1>
          <xm:sqref>C2:C11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577"/>
  <sheetViews>
    <sheetView workbookViewId="0">
      <selection activeCell="C2" sqref="C2"/>
    </sheetView>
  </sheetViews>
  <sheetFormatPr defaultRowHeight="15" x14ac:dyDescent="0.25"/>
  <cols>
    <col min="2" max="2" width="3.7109375" customWidth="1"/>
    <col min="3" max="3" width="12" customWidth="1"/>
    <col min="4" max="4" width="5.5703125" customWidth="1"/>
    <col min="5" max="5" width="5.140625" customWidth="1"/>
    <col min="13" max="13" width="9.140625" style="1"/>
    <col min="14" max="16" width="9.5703125" customWidth="1"/>
    <col min="17" max="17" width="9.5703125" style="1" customWidth="1"/>
    <col min="18" max="19" width="9.5703125" customWidth="1"/>
    <col min="20" max="25" width="5.42578125" customWidth="1"/>
    <col min="26" max="26" width="6.7109375" customWidth="1"/>
    <col min="27" max="60" width="5.42578125" customWidth="1"/>
  </cols>
  <sheetData>
    <row r="1" spans="1:27" x14ac:dyDescent="0.25">
      <c r="A1" s="22" t="s">
        <v>71</v>
      </c>
      <c r="H1" t="str">
        <f>C2</f>
        <v>EYFP</v>
      </c>
      <c r="I1" t="str">
        <f>C2</f>
        <v>EYFP</v>
      </c>
      <c r="J1" t="str">
        <f>C3</f>
        <v>mCherry</v>
      </c>
      <c r="K1" t="str">
        <f>C3</f>
        <v>mCherry</v>
      </c>
      <c r="L1" t="s">
        <v>84</v>
      </c>
      <c r="N1" s="1"/>
      <c r="O1" s="1"/>
      <c r="P1" s="1"/>
      <c r="R1" s="1"/>
      <c r="S1" s="1"/>
      <c r="Z1" t="s">
        <v>40</v>
      </c>
      <c r="AA1" t="s">
        <v>41</v>
      </c>
    </row>
    <row r="2" spans="1:27" x14ac:dyDescent="0.25">
      <c r="B2">
        <v>1</v>
      </c>
      <c r="C2" s="23" t="s">
        <v>81</v>
      </c>
      <c r="G2">
        <v>300</v>
      </c>
      <c r="H2">
        <f>VLOOKUP($G2,excitation!$A$1:$CV$577,MATCH(C$2,excitation!$A$1:$CV$1,0),0)</f>
        <v>0</v>
      </c>
      <c r="I2">
        <f>VLOOKUP($G2,emission!$A$1:$CV$577,MATCH($C$2,emission!$A$1:$CV$1,0),0)</f>
        <v>0</v>
      </c>
      <c r="J2">
        <f>VLOOKUP($G2,excitation!$A$1:$CV$577,MATCH(C$3,excitation!$A$1:$CV$1,0),0)</f>
        <v>0.13200000000000001</v>
      </c>
      <c r="K2">
        <f>VLOOKUP($G2,emission!$A$1:$CV$577,MATCH($C$3,emission!$A$1:$CV$1,0),0)</f>
        <v>0</v>
      </c>
      <c r="L2">
        <f>MIN(I2:J2)</f>
        <v>0</v>
      </c>
      <c r="N2">
        <f>SUM(L:L)</f>
        <v>29.569900000000001</v>
      </c>
      <c r="Q2"/>
      <c r="Y2" s="1">
        <v>1</v>
      </c>
      <c r="Z2" s="1" t="b">
        <v>1</v>
      </c>
      <c r="AA2" s="1" t="b">
        <v>1</v>
      </c>
    </row>
    <row r="3" spans="1:27" s="1" customFormat="1" x14ac:dyDescent="0.25">
      <c r="B3" s="21">
        <v>2</v>
      </c>
      <c r="C3" s="23" t="s">
        <v>82</v>
      </c>
      <c r="G3" s="1">
        <v>301</v>
      </c>
      <c r="H3">
        <f>VLOOKUP($G3,excitation!$A$1:$CV$577,MATCH(C$2,excitation!$A$1:$CV$1,0),0)</f>
        <v>0</v>
      </c>
      <c r="I3">
        <f>VLOOKUP($G3,emission!$A$1:$CV$577,MATCH($C$2,emission!$A$1:$CV$1,0),0)</f>
        <v>0</v>
      </c>
      <c r="J3">
        <f>VLOOKUP($G3,excitation!$A$1:$CV$577,MATCH(C$3,excitation!$A$1:$CV$1,0),0)</f>
        <v>0.11749999999999999</v>
      </c>
      <c r="K3">
        <f>VLOOKUP($G3,emission!$A$1:$CV$577,MATCH($C$3,emission!$A$1:$CV$1,0),0)</f>
        <v>0</v>
      </c>
      <c r="L3">
        <f t="shared" ref="L3:L66" si="0">MIN(I3:J3)</f>
        <v>0</v>
      </c>
      <c r="N3">
        <f>SUM(I:I)</f>
        <v>42.523199999999974</v>
      </c>
      <c r="O3"/>
      <c r="P3"/>
      <c r="Q3"/>
      <c r="R3"/>
      <c r="S3"/>
      <c r="V3"/>
      <c r="W3"/>
      <c r="Y3">
        <v>2</v>
      </c>
      <c r="Z3" t="b">
        <v>1</v>
      </c>
      <c r="AA3" t="b">
        <v>1</v>
      </c>
    </row>
    <row r="4" spans="1:27" x14ac:dyDescent="0.25">
      <c r="B4" s="6"/>
      <c r="C4" s="6"/>
      <c r="D4" s="6"/>
      <c r="E4" s="6"/>
      <c r="G4">
        <v>302</v>
      </c>
      <c r="H4">
        <f>VLOOKUP($G4,excitation!$A$1:$CV$577,MATCH(C$2,excitation!$A$1:$CV$1,0),0)</f>
        <v>0</v>
      </c>
      <c r="I4">
        <f>VLOOKUP($G4,emission!$A$1:$CV$577,MATCH($C$2,emission!$A$1:$CV$1,0),0)</f>
        <v>0</v>
      </c>
      <c r="J4">
        <f>VLOOKUP($G4,excitation!$A$1:$CV$577,MATCH(C$3,excitation!$A$1:$CV$1,0),0)</f>
        <v>0.10630000000000001</v>
      </c>
      <c r="K4">
        <f>VLOOKUP($G4,emission!$A$1:$CV$577,MATCH($C$3,emission!$A$1:$CV$1,0),0)</f>
        <v>0</v>
      </c>
      <c r="L4">
        <f t="shared" si="0"/>
        <v>0</v>
      </c>
      <c r="N4">
        <f>SUM(J:J)</f>
        <v>76.661500000000046</v>
      </c>
      <c r="Q4"/>
      <c r="Y4" s="1"/>
      <c r="AA4" t="b">
        <v>0</v>
      </c>
    </row>
    <row r="5" spans="1:27" x14ac:dyDescent="0.25">
      <c r="B5" s="6"/>
      <c r="C5" s="6"/>
      <c r="D5" s="6"/>
      <c r="E5" s="6"/>
      <c r="G5">
        <v>303</v>
      </c>
      <c r="H5">
        <f>VLOOKUP($G5,excitation!$A$1:$CV$577,MATCH(C$2,excitation!$A$1:$CV$1,0),0)</f>
        <v>0</v>
      </c>
      <c r="I5">
        <f>VLOOKUP($G5,emission!$A$1:$CV$577,MATCH($C$2,emission!$A$1:$CV$1,0),0)</f>
        <v>0</v>
      </c>
      <c r="J5">
        <f>VLOOKUP($G5,excitation!$A$1:$CV$577,MATCH(C$3,excitation!$A$1:$CV$1,0),0)</f>
        <v>0.1037</v>
      </c>
      <c r="K5">
        <f>VLOOKUP($G5,emission!$A$1:$CV$577,MATCH($C$3,emission!$A$1:$CV$1,0),0)</f>
        <v>0</v>
      </c>
      <c r="L5">
        <f t="shared" si="0"/>
        <v>0</v>
      </c>
      <c r="Q5"/>
    </row>
    <row r="6" spans="1:27" x14ac:dyDescent="0.25">
      <c r="B6" s="6" t="s">
        <v>75</v>
      </c>
      <c r="D6" s="6"/>
      <c r="E6" s="6"/>
      <c r="G6">
        <v>304</v>
      </c>
      <c r="H6">
        <f>VLOOKUP($G6,excitation!$A$1:$CV$577,MATCH(C$2,excitation!$A$1:$CV$1,0),0)</f>
        <v>0</v>
      </c>
      <c r="I6">
        <f>VLOOKUP($G6,emission!$A$1:$CV$577,MATCH($C$2,emission!$A$1:$CV$1,0),0)</f>
        <v>0</v>
      </c>
      <c r="J6">
        <f>VLOOKUP($G6,excitation!$A$1:$CV$577,MATCH(C$3,excitation!$A$1:$CV$1,0),0)</f>
        <v>0.13020000000000001</v>
      </c>
      <c r="K6">
        <f>VLOOKUP($G6,emission!$A$1:$CV$577,MATCH($C$3,emission!$A$1:$CV$1,0),0)</f>
        <v>0</v>
      </c>
      <c r="L6">
        <f t="shared" si="0"/>
        <v>0</v>
      </c>
      <c r="Q6"/>
      <c r="Y6" s="1"/>
    </row>
    <row r="7" spans="1:27" x14ac:dyDescent="0.25">
      <c r="B7" s="6"/>
      <c r="C7" s="6" t="s">
        <v>76</v>
      </c>
      <c r="D7" s="6">
        <f>N2/N3</f>
        <v>0.69538275576626452</v>
      </c>
      <c r="E7" s="6"/>
      <c r="G7">
        <v>305</v>
      </c>
      <c r="H7">
        <f>VLOOKUP($G7,excitation!$A$1:$CV$577,MATCH(C$2,excitation!$A$1:$CV$1,0),0)</f>
        <v>0</v>
      </c>
      <c r="I7">
        <f>VLOOKUP($G7,emission!$A$1:$CV$577,MATCH($C$2,emission!$A$1:$CV$1,0),0)</f>
        <v>0</v>
      </c>
      <c r="J7">
        <f>VLOOKUP($G7,excitation!$A$1:$CV$577,MATCH(C$3,excitation!$A$1:$CV$1,0),0)</f>
        <v>0.1633</v>
      </c>
      <c r="K7">
        <f>VLOOKUP($G7,emission!$A$1:$CV$577,MATCH($C$3,emission!$A$1:$CV$1,0),0)</f>
        <v>0</v>
      </c>
      <c r="L7">
        <f t="shared" si="0"/>
        <v>0</v>
      </c>
      <c r="Q7"/>
    </row>
    <row r="8" spans="1:27" x14ac:dyDescent="0.25">
      <c r="B8" s="6"/>
      <c r="C8" s="6" t="s">
        <v>77</v>
      </c>
      <c r="D8" s="6">
        <f>N2/N4</f>
        <v>0.38572034202304917</v>
      </c>
      <c r="E8" s="6"/>
      <c r="G8">
        <v>306</v>
      </c>
      <c r="H8">
        <f>VLOOKUP($G8,excitation!$A$1:$CV$577,MATCH(C$2,excitation!$A$1:$CV$1,0),0)</f>
        <v>0</v>
      </c>
      <c r="I8">
        <f>VLOOKUP($G8,emission!$A$1:$CV$577,MATCH($C$2,emission!$A$1:$CV$1,0),0)</f>
        <v>0</v>
      </c>
      <c r="J8">
        <f>VLOOKUP($G8,excitation!$A$1:$CV$577,MATCH(C$3,excitation!$A$1:$CV$1,0),0)</f>
        <v>0.16089999999999999</v>
      </c>
      <c r="K8">
        <f>VLOOKUP($G8,emission!$A$1:$CV$577,MATCH($C$3,emission!$A$1:$CV$1,0),0)</f>
        <v>0</v>
      </c>
      <c r="L8">
        <f t="shared" si="0"/>
        <v>0</v>
      </c>
      <c r="Q8"/>
      <c r="Y8" s="1"/>
    </row>
    <row r="9" spans="1:27" x14ac:dyDescent="0.25">
      <c r="B9" s="6"/>
      <c r="C9" s="6"/>
      <c r="D9" s="6"/>
      <c r="E9" s="6"/>
      <c r="G9">
        <v>307</v>
      </c>
      <c r="H9">
        <f>VLOOKUP($G9,excitation!$A$1:$CV$577,MATCH(C$2,excitation!$A$1:$CV$1,0),0)</f>
        <v>0</v>
      </c>
      <c r="I9">
        <f>VLOOKUP($G9,emission!$A$1:$CV$577,MATCH($C$2,emission!$A$1:$CV$1,0),0)</f>
        <v>0</v>
      </c>
      <c r="J9">
        <f>VLOOKUP($G9,excitation!$A$1:$CV$577,MATCH(C$3,excitation!$A$1:$CV$1,0),0)</f>
        <v>0.1095</v>
      </c>
      <c r="K9">
        <f>VLOOKUP($G9,emission!$A$1:$CV$577,MATCH($C$3,emission!$A$1:$CV$1,0),0)</f>
        <v>0</v>
      </c>
      <c r="L9">
        <f t="shared" si="0"/>
        <v>0</v>
      </c>
      <c r="Q9"/>
    </row>
    <row r="10" spans="1:27" x14ac:dyDescent="0.25">
      <c r="B10" s="6"/>
      <c r="C10" s="6"/>
      <c r="E10" s="6"/>
      <c r="G10">
        <v>308</v>
      </c>
      <c r="H10">
        <f>VLOOKUP($G10,excitation!$A$1:$CV$577,MATCH(C$2,excitation!$A$1:$CV$1,0),0)</f>
        <v>0</v>
      </c>
      <c r="I10">
        <f>VLOOKUP($G10,emission!$A$1:$CV$577,MATCH($C$2,emission!$A$1:$CV$1,0),0)</f>
        <v>0</v>
      </c>
      <c r="J10">
        <f>VLOOKUP($G10,excitation!$A$1:$CV$577,MATCH(C$3,excitation!$A$1:$CV$1,0),0)</f>
        <v>6.7299999999999999E-2</v>
      </c>
      <c r="K10">
        <f>VLOOKUP($G10,emission!$A$1:$CV$577,MATCH($C$3,emission!$A$1:$CV$1,0),0)</f>
        <v>0</v>
      </c>
      <c r="L10">
        <f t="shared" si="0"/>
        <v>0</v>
      </c>
      <c r="Q10"/>
      <c r="Y10" s="1"/>
    </row>
    <row r="11" spans="1:27" x14ac:dyDescent="0.25">
      <c r="B11" s="6"/>
      <c r="C11" s="6"/>
      <c r="D11" s="6"/>
      <c r="E11" s="6"/>
      <c r="G11">
        <v>309</v>
      </c>
      <c r="H11">
        <f>VLOOKUP($G11,excitation!$A$1:$CV$577,MATCH(C$2,excitation!$A$1:$CV$1,0),0)</f>
        <v>0</v>
      </c>
      <c r="I11">
        <f>VLOOKUP($G11,emission!$A$1:$CV$577,MATCH($C$2,emission!$A$1:$CV$1,0),0)</f>
        <v>0</v>
      </c>
      <c r="J11">
        <f>VLOOKUP($G11,excitation!$A$1:$CV$577,MATCH(C$3,excitation!$A$1:$CV$1,0),0)</f>
        <v>5.7299999999999997E-2</v>
      </c>
      <c r="K11">
        <f>VLOOKUP($G11,emission!$A$1:$CV$577,MATCH($C$3,emission!$A$1:$CV$1,0),0)</f>
        <v>0</v>
      </c>
      <c r="L11">
        <f t="shared" si="0"/>
        <v>0</v>
      </c>
      <c r="Q11"/>
    </row>
    <row r="12" spans="1:27" x14ac:dyDescent="0.25">
      <c r="B12" s="6"/>
      <c r="C12" s="6"/>
      <c r="D12" s="6"/>
      <c r="E12" s="6"/>
      <c r="G12">
        <v>310</v>
      </c>
      <c r="H12">
        <f>VLOOKUP($G12,excitation!$A$1:$CV$577,MATCH(C$2,excitation!$A$1:$CV$1,0),0)</f>
        <v>0</v>
      </c>
      <c r="I12">
        <f>VLOOKUP($G12,emission!$A$1:$CV$577,MATCH($C$2,emission!$A$1:$CV$1,0),0)</f>
        <v>0</v>
      </c>
      <c r="J12">
        <f>VLOOKUP($G12,excitation!$A$1:$CV$577,MATCH(C$3,excitation!$A$1:$CV$1,0),0)</f>
        <v>5.5E-2</v>
      </c>
      <c r="K12">
        <f>VLOOKUP($G12,emission!$A$1:$CV$577,MATCH($C$3,emission!$A$1:$CV$1,0),0)</f>
        <v>0</v>
      </c>
      <c r="L12">
        <f t="shared" si="0"/>
        <v>0</v>
      </c>
      <c r="Q12"/>
    </row>
    <row r="13" spans="1:27" x14ac:dyDescent="0.25">
      <c r="B13" s="3"/>
      <c r="C13" s="6"/>
      <c r="D13" s="5"/>
      <c r="E13" s="6"/>
      <c r="G13">
        <v>311</v>
      </c>
      <c r="H13">
        <f>VLOOKUP($G13,excitation!$A$1:$CV$577,MATCH(C$2,excitation!$A$1:$CV$1,0),0)</f>
        <v>0</v>
      </c>
      <c r="I13">
        <f>VLOOKUP($G13,emission!$A$1:$CV$577,MATCH($C$2,emission!$A$1:$CV$1,0),0)</f>
        <v>0</v>
      </c>
      <c r="J13">
        <f>VLOOKUP($G13,excitation!$A$1:$CV$577,MATCH(C$3,excitation!$A$1:$CV$1,0),0)</f>
        <v>5.45E-2</v>
      </c>
      <c r="K13">
        <f>VLOOKUP($G13,emission!$A$1:$CV$577,MATCH($C$3,emission!$A$1:$CV$1,0),0)</f>
        <v>0</v>
      </c>
      <c r="L13">
        <f t="shared" si="0"/>
        <v>0</v>
      </c>
      <c r="Q13"/>
      <c r="Z13" t="b">
        <v>0</v>
      </c>
    </row>
    <row r="14" spans="1:27" x14ac:dyDescent="0.25">
      <c r="B14" s="6"/>
      <c r="C14" s="6"/>
      <c r="D14" s="6"/>
      <c r="E14" s="6"/>
      <c r="G14">
        <v>312</v>
      </c>
      <c r="H14">
        <f>VLOOKUP($G14,excitation!$A$1:$CV$577,MATCH(C$2,excitation!$A$1:$CV$1,0),0)</f>
        <v>0</v>
      </c>
      <c r="I14">
        <f>VLOOKUP($G14,emission!$A$1:$CV$577,MATCH($C$2,emission!$A$1:$CV$1,0),0)</f>
        <v>0</v>
      </c>
      <c r="J14">
        <f>VLOOKUP($G14,excitation!$A$1:$CV$577,MATCH(C$3,excitation!$A$1:$CV$1,0),0)</f>
        <v>5.4199999999999998E-2</v>
      </c>
      <c r="K14">
        <f>VLOOKUP($G14,emission!$A$1:$CV$577,MATCH($C$3,emission!$A$1:$CV$1,0),0)</f>
        <v>0</v>
      </c>
      <c r="L14">
        <f t="shared" si="0"/>
        <v>0</v>
      </c>
      <c r="Q14"/>
      <c r="Z14" t="b">
        <v>0</v>
      </c>
    </row>
    <row r="15" spans="1:27" x14ac:dyDescent="0.25">
      <c r="B15" s="6"/>
      <c r="C15" s="6"/>
      <c r="D15" s="6"/>
      <c r="E15" s="6"/>
      <c r="G15">
        <v>313</v>
      </c>
      <c r="H15">
        <f>VLOOKUP($G15,excitation!$A$1:$CV$577,MATCH(C$2,excitation!$A$1:$CV$1,0),0)</f>
        <v>0</v>
      </c>
      <c r="I15">
        <f>VLOOKUP($G15,emission!$A$1:$CV$577,MATCH($C$2,emission!$A$1:$CV$1,0),0)</f>
        <v>0</v>
      </c>
      <c r="J15">
        <f>VLOOKUP($G15,excitation!$A$1:$CV$577,MATCH(C$3,excitation!$A$1:$CV$1,0),0)</f>
        <v>5.4600000000000003E-2</v>
      </c>
      <c r="K15">
        <f>VLOOKUP($G15,emission!$A$1:$CV$577,MATCH($C$3,emission!$A$1:$CV$1,0),0)</f>
        <v>0</v>
      </c>
      <c r="L15">
        <f t="shared" si="0"/>
        <v>0</v>
      </c>
      <c r="Q15"/>
    </row>
    <row r="16" spans="1:27" x14ac:dyDescent="0.25">
      <c r="B16" s="6"/>
      <c r="C16" s="6"/>
      <c r="D16" s="6"/>
      <c r="E16" s="6"/>
      <c r="G16">
        <v>314</v>
      </c>
      <c r="H16">
        <f>VLOOKUP($G16,excitation!$A$1:$CV$577,MATCH(C$2,excitation!$A$1:$CV$1,0),0)</f>
        <v>0</v>
      </c>
      <c r="I16">
        <f>VLOOKUP($G16,emission!$A$1:$CV$577,MATCH($C$2,emission!$A$1:$CV$1,0),0)</f>
        <v>0</v>
      </c>
      <c r="J16">
        <f>VLOOKUP($G16,excitation!$A$1:$CV$577,MATCH(C$3,excitation!$A$1:$CV$1,0),0)</f>
        <v>5.45E-2</v>
      </c>
      <c r="K16">
        <f>VLOOKUP($G16,emission!$A$1:$CV$577,MATCH($C$3,emission!$A$1:$CV$1,0),0)</f>
        <v>0</v>
      </c>
      <c r="L16">
        <f t="shared" si="0"/>
        <v>0</v>
      </c>
      <c r="Q16"/>
    </row>
    <row r="17" spans="7:17" x14ac:dyDescent="0.25">
      <c r="G17">
        <v>315</v>
      </c>
      <c r="H17">
        <f>VLOOKUP($G17,excitation!$A$1:$CV$577,MATCH(C$2,excitation!$A$1:$CV$1,0),0)</f>
        <v>0</v>
      </c>
      <c r="I17">
        <f>VLOOKUP($G17,emission!$A$1:$CV$577,MATCH($C$2,emission!$A$1:$CV$1,0),0)</f>
        <v>0</v>
      </c>
      <c r="J17">
        <f>VLOOKUP($G17,excitation!$A$1:$CV$577,MATCH(C$3,excitation!$A$1:$CV$1,0),0)</f>
        <v>5.6099999999999997E-2</v>
      </c>
      <c r="K17">
        <f>VLOOKUP($G17,emission!$A$1:$CV$577,MATCH($C$3,emission!$A$1:$CV$1,0),0)</f>
        <v>0</v>
      </c>
      <c r="L17">
        <f t="shared" si="0"/>
        <v>0</v>
      </c>
      <c r="Q17"/>
    </row>
    <row r="18" spans="7:17" x14ac:dyDescent="0.25">
      <c r="G18">
        <v>316</v>
      </c>
      <c r="H18">
        <f>VLOOKUP($G18,excitation!$A$1:$CV$577,MATCH(C$2,excitation!$A$1:$CV$1,0),0)</f>
        <v>0</v>
      </c>
      <c r="I18">
        <f>VLOOKUP($G18,emission!$A$1:$CV$577,MATCH($C$2,emission!$A$1:$CV$1,0),0)</f>
        <v>0</v>
      </c>
      <c r="J18">
        <f>VLOOKUP($G18,excitation!$A$1:$CV$577,MATCH(C$3,excitation!$A$1:$CV$1,0),0)</f>
        <v>5.8400000000000001E-2</v>
      </c>
      <c r="K18">
        <f>VLOOKUP($G18,emission!$A$1:$CV$577,MATCH($C$3,emission!$A$1:$CV$1,0),0)</f>
        <v>0</v>
      </c>
      <c r="L18">
        <f t="shared" si="0"/>
        <v>0</v>
      </c>
      <c r="Q18"/>
    </row>
    <row r="19" spans="7:17" x14ac:dyDescent="0.25">
      <c r="G19">
        <v>317</v>
      </c>
      <c r="H19">
        <f>VLOOKUP($G19,excitation!$A$1:$CV$577,MATCH(C$2,excitation!$A$1:$CV$1,0),0)</f>
        <v>0</v>
      </c>
      <c r="I19">
        <f>VLOOKUP($G19,emission!$A$1:$CV$577,MATCH($C$2,emission!$A$1:$CV$1,0),0)</f>
        <v>0</v>
      </c>
      <c r="J19">
        <f>VLOOKUP($G19,excitation!$A$1:$CV$577,MATCH(C$3,excitation!$A$1:$CV$1,0),0)</f>
        <v>6.0400000000000002E-2</v>
      </c>
      <c r="K19">
        <f>VLOOKUP($G19,emission!$A$1:$CV$577,MATCH($C$3,emission!$A$1:$CV$1,0),0)</f>
        <v>0</v>
      </c>
      <c r="L19">
        <f t="shared" si="0"/>
        <v>0</v>
      </c>
      <c r="Q19"/>
    </row>
    <row r="20" spans="7:17" x14ac:dyDescent="0.25">
      <c r="G20">
        <v>318</v>
      </c>
      <c r="H20">
        <f>VLOOKUP($G20,excitation!$A$1:$CV$577,MATCH(C$2,excitation!$A$1:$CV$1,0),0)</f>
        <v>0</v>
      </c>
      <c r="I20">
        <f>VLOOKUP($G20,emission!$A$1:$CV$577,MATCH($C$2,emission!$A$1:$CV$1,0),0)</f>
        <v>0</v>
      </c>
      <c r="J20">
        <f>VLOOKUP($G20,excitation!$A$1:$CV$577,MATCH(C$3,excitation!$A$1:$CV$1,0),0)</f>
        <v>6.2899999999999998E-2</v>
      </c>
      <c r="K20">
        <f>VLOOKUP($G20,emission!$A$1:$CV$577,MATCH($C$3,emission!$A$1:$CV$1,0),0)</f>
        <v>0</v>
      </c>
      <c r="L20">
        <f t="shared" si="0"/>
        <v>0</v>
      </c>
      <c r="Q20"/>
    </row>
    <row r="21" spans="7:17" x14ac:dyDescent="0.25">
      <c r="G21">
        <v>319</v>
      </c>
      <c r="H21">
        <f>VLOOKUP($G21,excitation!$A$1:$CV$577,MATCH(C$2,excitation!$A$1:$CV$1,0),0)</f>
        <v>0</v>
      </c>
      <c r="I21">
        <f>VLOOKUP($G21,emission!$A$1:$CV$577,MATCH($C$2,emission!$A$1:$CV$1,0),0)</f>
        <v>0</v>
      </c>
      <c r="J21">
        <f>VLOOKUP($G21,excitation!$A$1:$CV$577,MATCH(C$3,excitation!$A$1:$CV$1,0),0)</f>
        <v>6.6199999999999995E-2</v>
      </c>
      <c r="K21">
        <f>VLOOKUP($G21,emission!$A$1:$CV$577,MATCH($C$3,emission!$A$1:$CV$1,0),0)</f>
        <v>0</v>
      </c>
      <c r="L21">
        <f t="shared" si="0"/>
        <v>0</v>
      </c>
      <c r="Q21"/>
    </row>
    <row r="22" spans="7:17" x14ac:dyDescent="0.25">
      <c r="G22">
        <v>320</v>
      </c>
      <c r="H22">
        <f>VLOOKUP($G22,excitation!$A$1:$CV$577,MATCH(C$2,excitation!$A$1:$CV$1,0),0)</f>
        <v>0</v>
      </c>
      <c r="I22">
        <f>VLOOKUP($G22,emission!$A$1:$CV$577,MATCH($C$2,emission!$A$1:$CV$1,0),0)</f>
        <v>0</v>
      </c>
      <c r="J22">
        <f>VLOOKUP($G22,excitation!$A$1:$CV$577,MATCH(C$3,excitation!$A$1:$CV$1,0),0)</f>
        <v>7.0900000000000005E-2</v>
      </c>
      <c r="K22">
        <f>VLOOKUP($G22,emission!$A$1:$CV$577,MATCH($C$3,emission!$A$1:$CV$1,0),0)</f>
        <v>0</v>
      </c>
      <c r="L22">
        <f t="shared" si="0"/>
        <v>0</v>
      </c>
      <c r="Q22"/>
    </row>
    <row r="23" spans="7:17" x14ac:dyDescent="0.25">
      <c r="G23">
        <v>321</v>
      </c>
      <c r="H23">
        <f>VLOOKUP($G23,excitation!$A$1:$CV$577,MATCH(C$2,excitation!$A$1:$CV$1,0),0)</f>
        <v>0</v>
      </c>
      <c r="I23">
        <f>VLOOKUP($G23,emission!$A$1:$CV$577,MATCH($C$2,emission!$A$1:$CV$1,0),0)</f>
        <v>0</v>
      </c>
      <c r="J23">
        <f>VLOOKUP($G23,excitation!$A$1:$CV$577,MATCH(C$3,excitation!$A$1:$CV$1,0),0)</f>
        <v>7.5399999999999995E-2</v>
      </c>
      <c r="K23">
        <f>VLOOKUP($G23,emission!$A$1:$CV$577,MATCH($C$3,emission!$A$1:$CV$1,0),0)</f>
        <v>0</v>
      </c>
      <c r="L23">
        <f t="shared" si="0"/>
        <v>0</v>
      </c>
      <c r="Q23"/>
    </row>
    <row r="24" spans="7:17" x14ac:dyDescent="0.25">
      <c r="G24">
        <v>322</v>
      </c>
      <c r="H24">
        <f>VLOOKUP($G24,excitation!$A$1:$CV$577,MATCH(C$2,excitation!$A$1:$CV$1,0),0)</f>
        <v>0</v>
      </c>
      <c r="I24">
        <f>VLOOKUP($G24,emission!$A$1:$CV$577,MATCH($C$2,emission!$A$1:$CV$1,0),0)</f>
        <v>0</v>
      </c>
      <c r="J24">
        <f>VLOOKUP($G24,excitation!$A$1:$CV$577,MATCH(C$3,excitation!$A$1:$CV$1,0),0)</f>
        <v>8.1199999999999994E-2</v>
      </c>
      <c r="K24">
        <f>VLOOKUP($G24,emission!$A$1:$CV$577,MATCH($C$3,emission!$A$1:$CV$1,0),0)</f>
        <v>0</v>
      </c>
      <c r="L24">
        <f t="shared" si="0"/>
        <v>0</v>
      </c>
      <c r="Q24"/>
    </row>
    <row r="25" spans="7:17" x14ac:dyDescent="0.25">
      <c r="G25">
        <v>323</v>
      </c>
      <c r="H25">
        <f>VLOOKUP($G25,excitation!$A$1:$CV$577,MATCH(C$2,excitation!$A$1:$CV$1,0),0)</f>
        <v>0</v>
      </c>
      <c r="I25">
        <f>VLOOKUP($G25,emission!$A$1:$CV$577,MATCH($C$2,emission!$A$1:$CV$1,0),0)</f>
        <v>0</v>
      </c>
      <c r="J25">
        <f>VLOOKUP($G25,excitation!$A$1:$CV$577,MATCH(C$3,excitation!$A$1:$CV$1,0),0)</f>
        <v>8.6499999999999994E-2</v>
      </c>
      <c r="K25">
        <f>VLOOKUP($G25,emission!$A$1:$CV$577,MATCH($C$3,emission!$A$1:$CV$1,0),0)</f>
        <v>0</v>
      </c>
      <c r="L25">
        <f t="shared" si="0"/>
        <v>0</v>
      </c>
      <c r="Q25"/>
    </row>
    <row r="26" spans="7:17" x14ac:dyDescent="0.25">
      <c r="G26">
        <v>324</v>
      </c>
      <c r="H26">
        <f>VLOOKUP($G26,excitation!$A$1:$CV$577,MATCH(C$2,excitation!$A$1:$CV$1,0),0)</f>
        <v>0</v>
      </c>
      <c r="I26">
        <f>VLOOKUP($G26,emission!$A$1:$CV$577,MATCH($C$2,emission!$A$1:$CV$1,0),0)</f>
        <v>0</v>
      </c>
      <c r="J26">
        <f>VLOOKUP($G26,excitation!$A$1:$CV$577,MATCH(C$3,excitation!$A$1:$CV$1,0),0)</f>
        <v>9.1600000000000001E-2</v>
      </c>
      <c r="K26">
        <f>VLOOKUP($G26,emission!$A$1:$CV$577,MATCH($C$3,emission!$A$1:$CV$1,0),0)</f>
        <v>0</v>
      </c>
      <c r="L26">
        <f t="shared" si="0"/>
        <v>0</v>
      </c>
      <c r="Q26"/>
    </row>
    <row r="27" spans="7:17" x14ac:dyDescent="0.25">
      <c r="G27">
        <v>325</v>
      </c>
      <c r="H27">
        <f>VLOOKUP($G27,excitation!$A$1:$CV$577,MATCH(C$2,excitation!$A$1:$CV$1,0),0)</f>
        <v>0</v>
      </c>
      <c r="I27">
        <f>VLOOKUP($G27,emission!$A$1:$CV$577,MATCH($C$2,emission!$A$1:$CV$1,0),0)</f>
        <v>0</v>
      </c>
      <c r="J27">
        <f>VLOOKUP($G27,excitation!$A$1:$CV$577,MATCH(C$3,excitation!$A$1:$CV$1,0),0)</f>
        <v>9.8199999999999996E-2</v>
      </c>
      <c r="K27">
        <f>VLOOKUP($G27,emission!$A$1:$CV$577,MATCH($C$3,emission!$A$1:$CV$1,0),0)</f>
        <v>0</v>
      </c>
      <c r="L27">
        <f t="shared" si="0"/>
        <v>0</v>
      </c>
      <c r="Q27"/>
    </row>
    <row r="28" spans="7:17" x14ac:dyDescent="0.25">
      <c r="G28">
        <v>326</v>
      </c>
      <c r="H28">
        <f>VLOOKUP($G28,excitation!$A$1:$CV$577,MATCH(C$2,excitation!$A$1:$CV$1,0),0)</f>
        <v>0</v>
      </c>
      <c r="I28">
        <f>VLOOKUP($G28,emission!$A$1:$CV$577,MATCH($C$2,emission!$A$1:$CV$1,0),0)</f>
        <v>0</v>
      </c>
      <c r="J28">
        <f>VLOOKUP($G28,excitation!$A$1:$CV$577,MATCH(C$3,excitation!$A$1:$CV$1,0),0)</f>
        <v>0.10390000000000001</v>
      </c>
      <c r="K28">
        <f>VLOOKUP($G28,emission!$A$1:$CV$577,MATCH($C$3,emission!$A$1:$CV$1,0),0)</f>
        <v>0</v>
      </c>
      <c r="L28">
        <f t="shared" si="0"/>
        <v>0</v>
      </c>
      <c r="Q28"/>
    </row>
    <row r="29" spans="7:17" x14ac:dyDescent="0.25">
      <c r="G29">
        <v>327</v>
      </c>
      <c r="H29">
        <f>VLOOKUP($G29,excitation!$A$1:$CV$577,MATCH(C$2,excitation!$A$1:$CV$1,0),0)</f>
        <v>0</v>
      </c>
      <c r="I29">
        <f>VLOOKUP($G29,emission!$A$1:$CV$577,MATCH($C$2,emission!$A$1:$CV$1,0),0)</f>
        <v>0</v>
      </c>
      <c r="J29">
        <f>VLOOKUP($G29,excitation!$A$1:$CV$577,MATCH(C$3,excitation!$A$1:$CV$1,0),0)</f>
        <v>0.1084</v>
      </c>
      <c r="K29">
        <f>VLOOKUP($G29,emission!$A$1:$CV$577,MATCH($C$3,emission!$A$1:$CV$1,0),0)</f>
        <v>0</v>
      </c>
      <c r="L29">
        <f t="shared" si="0"/>
        <v>0</v>
      </c>
      <c r="Q29"/>
    </row>
    <row r="30" spans="7:17" x14ac:dyDescent="0.25">
      <c r="G30">
        <v>328</v>
      </c>
      <c r="H30">
        <f>VLOOKUP($G30,excitation!$A$1:$CV$577,MATCH(C$2,excitation!$A$1:$CV$1,0),0)</f>
        <v>0</v>
      </c>
      <c r="I30">
        <f>VLOOKUP($G30,emission!$A$1:$CV$577,MATCH($C$2,emission!$A$1:$CV$1,0),0)</f>
        <v>0</v>
      </c>
      <c r="J30">
        <f>VLOOKUP($G30,excitation!$A$1:$CV$577,MATCH(C$3,excitation!$A$1:$CV$1,0),0)</f>
        <v>0.115</v>
      </c>
      <c r="K30">
        <f>VLOOKUP($G30,emission!$A$1:$CV$577,MATCH($C$3,emission!$A$1:$CV$1,0),0)</f>
        <v>0</v>
      </c>
      <c r="L30">
        <f t="shared" si="0"/>
        <v>0</v>
      </c>
      <c r="Q30"/>
    </row>
    <row r="31" spans="7:17" x14ac:dyDescent="0.25">
      <c r="G31">
        <v>329</v>
      </c>
      <c r="H31">
        <f>VLOOKUP($G31,excitation!$A$1:$CV$577,MATCH(C$2,excitation!$A$1:$CV$1,0),0)</f>
        <v>0</v>
      </c>
      <c r="I31">
        <f>VLOOKUP($G31,emission!$A$1:$CV$577,MATCH($C$2,emission!$A$1:$CV$1,0),0)</f>
        <v>0</v>
      </c>
      <c r="J31">
        <f>VLOOKUP($G31,excitation!$A$1:$CV$577,MATCH(C$3,excitation!$A$1:$CV$1,0),0)</f>
        <v>0.1193</v>
      </c>
      <c r="K31">
        <f>VLOOKUP($G31,emission!$A$1:$CV$577,MATCH($C$3,emission!$A$1:$CV$1,0),0)</f>
        <v>0</v>
      </c>
      <c r="L31">
        <f t="shared" si="0"/>
        <v>0</v>
      </c>
      <c r="Q31"/>
    </row>
    <row r="32" spans="7:17" x14ac:dyDescent="0.25">
      <c r="G32">
        <v>330</v>
      </c>
      <c r="H32">
        <f>VLOOKUP($G32,excitation!$A$1:$CV$577,MATCH(C$2,excitation!$A$1:$CV$1,0),0)</f>
        <v>0</v>
      </c>
      <c r="I32">
        <f>VLOOKUP($G32,emission!$A$1:$CV$577,MATCH($C$2,emission!$A$1:$CV$1,0),0)</f>
        <v>0</v>
      </c>
      <c r="J32">
        <f>VLOOKUP($G32,excitation!$A$1:$CV$577,MATCH(C$3,excitation!$A$1:$CV$1,0),0)</f>
        <v>0.1241</v>
      </c>
      <c r="K32">
        <f>VLOOKUP($G32,emission!$A$1:$CV$577,MATCH($C$3,emission!$A$1:$CV$1,0),0)</f>
        <v>0</v>
      </c>
      <c r="L32">
        <f t="shared" si="0"/>
        <v>0</v>
      </c>
      <c r="Q32"/>
    </row>
    <row r="33" spans="7:17" x14ac:dyDescent="0.25">
      <c r="G33">
        <v>331</v>
      </c>
      <c r="H33">
        <f>VLOOKUP($G33,excitation!$A$1:$CV$577,MATCH(C$2,excitation!$A$1:$CV$1,0),0)</f>
        <v>0</v>
      </c>
      <c r="I33">
        <f>VLOOKUP($G33,emission!$A$1:$CV$577,MATCH($C$2,emission!$A$1:$CV$1,0),0)</f>
        <v>0</v>
      </c>
      <c r="J33">
        <f>VLOOKUP($G33,excitation!$A$1:$CV$577,MATCH(C$3,excitation!$A$1:$CV$1,0),0)</f>
        <v>0.12859999999999999</v>
      </c>
      <c r="K33">
        <f>VLOOKUP($G33,emission!$A$1:$CV$577,MATCH($C$3,emission!$A$1:$CV$1,0),0)</f>
        <v>0</v>
      </c>
      <c r="L33">
        <f t="shared" si="0"/>
        <v>0</v>
      </c>
      <c r="Q33"/>
    </row>
    <row r="34" spans="7:17" x14ac:dyDescent="0.25">
      <c r="G34">
        <v>332</v>
      </c>
      <c r="H34">
        <f>VLOOKUP($G34,excitation!$A$1:$CV$577,MATCH(C$2,excitation!$A$1:$CV$1,0),0)</f>
        <v>0</v>
      </c>
      <c r="I34">
        <f>VLOOKUP($G34,emission!$A$1:$CV$577,MATCH($C$2,emission!$A$1:$CV$1,0),0)</f>
        <v>0</v>
      </c>
      <c r="J34">
        <f>VLOOKUP($G34,excitation!$A$1:$CV$577,MATCH(C$3,excitation!$A$1:$CV$1,0),0)</f>
        <v>0.1336</v>
      </c>
      <c r="K34">
        <f>VLOOKUP($G34,emission!$A$1:$CV$577,MATCH($C$3,emission!$A$1:$CV$1,0),0)</f>
        <v>0</v>
      </c>
      <c r="L34">
        <f t="shared" si="0"/>
        <v>0</v>
      </c>
      <c r="Q34"/>
    </row>
    <row r="35" spans="7:17" x14ac:dyDescent="0.25">
      <c r="G35">
        <v>333</v>
      </c>
      <c r="H35">
        <f>VLOOKUP($G35,excitation!$A$1:$CV$577,MATCH(C$2,excitation!$A$1:$CV$1,0),0)</f>
        <v>0</v>
      </c>
      <c r="I35">
        <f>VLOOKUP($G35,emission!$A$1:$CV$577,MATCH($C$2,emission!$A$1:$CV$1,0),0)</f>
        <v>0</v>
      </c>
      <c r="J35">
        <f>VLOOKUP($G35,excitation!$A$1:$CV$577,MATCH(C$3,excitation!$A$1:$CV$1,0),0)</f>
        <v>0.13850000000000001</v>
      </c>
      <c r="K35">
        <f>VLOOKUP($G35,emission!$A$1:$CV$577,MATCH($C$3,emission!$A$1:$CV$1,0),0)</f>
        <v>0</v>
      </c>
      <c r="L35">
        <f t="shared" si="0"/>
        <v>0</v>
      </c>
      <c r="Q35"/>
    </row>
    <row r="36" spans="7:17" x14ac:dyDescent="0.25">
      <c r="G36">
        <v>334</v>
      </c>
      <c r="H36">
        <f>VLOOKUP($G36,excitation!$A$1:$CV$577,MATCH(C$2,excitation!$A$1:$CV$1,0),0)</f>
        <v>0</v>
      </c>
      <c r="I36">
        <f>VLOOKUP($G36,emission!$A$1:$CV$577,MATCH($C$2,emission!$A$1:$CV$1,0),0)</f>
        <v>0</v>
      </c>
      <c r="J36">
        <f>VLOOKUP($G36,excitation!$A$1:$CV$577,MATCH(C$3,excitation!$A$1:$CV$1,0),0)</f>
        <v>0.14380000000000001</v>
      </c>
      <c r="K36">
        <f>VLOOKUP($G36,emission!$A$1:$CV$577,MATCH($C$3,emission!$A$1:$CV$1,0),0)</f>
        <v>0</v>
      </c>
      <c r="L36">
        <f t="shared" si="0"/>
        <v>0</v>
      </c>
      <c r="Q36"/>
    </row>
    <row r="37" spans="7:17" x14ac:dyDescent="0.25">
      <c r="G37">
        <v>335</v>
      </c>
      <c r="H37">
        <f>VLOOKUP($G37,excitation!$A$1:$CV$577,MATCH(C$2,excitation!$A$1:$CV$1,0),0)</f>
        <v>0</v>
      </c>
      <c r="I37">
        <f>VLOOKUP($G37,emission!$A$1:$CV$577,MATCH($C$2,emission!$A$1:$CV$1,0),0)</f>
        <v>0</v>
      </c>
      <c r="J37">
        <f>VLOOKUP($G37,excitation!$A$1:$CV$577,MATCH(C$3,excitation!$A$1:$CV$1,0),0)</f>
        <v>0.1512</v>
      </c>
      <c r="K37">
        <f>VLOOKUP($G37,emission!$A$1:$CV$577,MATCH($C$3,emission!$A$1:$CV$1,0),0)</f>
        <v>0</v>
      </c>
      <c r="L37">
        <f t="shared" si="0"/>
        <v>0</v>
      </c>
      <c r="Q37"/>
    </row>
    <row r="38" spans="7:17" x14ac:dyDescent="0.25">
      <c r="G38">
        <v>336</v>
      </c>
      <c r="H38">
        <f>VLOOKUP($G38,excitation!$A$1:$CV$577,MATCH(C$2,excitation!$A$1:$CV$1,0),0)</f>
        <v>0</v>
      </c>
      <c r="I38">
        <f>VLOOKUP($G38,emission!$A$1:$CV$577,MATCH($C$2,emission!$A$1:$CV$1,0),0)</f>
        <v>0</v>
      </c>
      <c r="J38">
        <f>VLOOKUP($G38,excitation!$A$1:$CV$577,MATCH(C$3,excitation!$A$1:$CV$1,0),0)</f>
        <v>0.1593</v>
      </c>
      <c r="K38">
        <f>VLOOKUP($G38,emission!$A$1:$CV$577,MATCH($C$3,emission!$A$1:$CV$1,0),0)</f>
        <v>0</v>
      </c>
      <c r="L38">
        <f t="shared" si="0"/>
        <v>0</v>
      </c>
      <c r="Q38"/>
    </row>
    <row r="39" spans="7:17" x14ac:dyDescent="0.25">
      <c r="G39">
        <v>337</v>
      </c>
      <c r="H39">
        <f>VLOOKUP($G39,excitation!$A$1:$CV$577,MATCH(C$2,excitation!$A$1:$CV$1,0),0)</f>
        <v>0</v>
      </c>
      <c r="I39">
        <f>VLOOKUP($G39,emission!$A$1:$CV$577,MATCH($C$2,emission!$A$1:$CV$1,0),0)</f>
        <v>0</v>
      </c>
      <c r="J39">
        <f>VLOOKUP($G39,excitation!$A$1:$CV$577,MATCH(C$3,excitation!$A$1:$CV$1,0),0)</f>
        <v>0.1694</v>
      </c>
      <c r="K39">
        <f>VLOOKUP($G39,emission!$A$1:$CV$577,MATCH($C$3,emission!$A$1:$CV$1,0),0)</f>
        <v>0</v>
      </c>
      <c r="L39">
        <f t="shared" si="0"/>
        <v>0</v>
      </c>
      <c r="Q39"/>
    </row>
    <row r="40" spans="7:17" x14ac:dyDescent="0.25">
      <c r="G40">
        <v>338</v>
      </c>
      <c r="H40">
        <f>VLOOKUP($G40,excitation!$A$1:$CV$577,MATCH(C$2,excitation!$A$1:$CV$1,0),0)</f>
        <v>0</v>
      </c>
      <c r="I40">
        <f>VLOOKUP($G40,emission!$A$1:$CV$577,MATCH($C$2,emission!$A$1:$CV$1,0),0)</f>
        <v>0</v>
      </c>
      <c r="J40">
        <f>VLOOKUP($G40,excitation!$A$1:$CV$577,MATCH(C$3,excitation!$A$1:$CV$1,0),0)</f>
        <v>0.1784</v>
      </c>
      <c r="K40">
        <f>VLOOKUP($G40,emission!$A$1:$CV$577,MATCH($C$3,emission!$A$1:$CV$1,0),0)</f>
        <v>0</v>
      </c>
      <c r="L40">
        <f t="shared" si="0"/>
        <v>0</v>
      </c>
      <c r="Q40"/>
    </row>
    <row r="41" spans="7:17" x14ac:dyDescent="0.25">
      <c r="G41">
        <v>339</v>
      </c>
      <c r="H41">
        <f>VLOOKUP($G41,excitation!$A$1:$CV$577,MATCH(C$2,excitation!$A$1:$CV$1,0),0)</f>
        <v>0</v>
      </c>
      <c r="I41">
        <f>VLOOKUP($G41,emission!$A$1:$CV$577,MATCH($C$2,emission!$A$1:$CV$1,0),0)</f>
        <v>0</v>
      </c>
      <c r="J41">
        <f>VLOOKUP($G41,excitation!$A$1:$CV$577,MATCH(C$3,excitation!$A$1:$CV$1,0),0)</f>
        <v>0.19120000000000001</v>
      </c>
      <c r="K41">
        <f>VLOOKUP($G41,emission!$A$1:$CV$577,MATCH($C$3,emission!$A$1:$CV$1,0),0)</f>
        <v>0</v>
      </c>
      <c r="L41">
        <f t="shared" si="0"/>
        <v>0</v>
      </c>
      <c r="Q41"/>
    </row>
    <row r="42" spans="7:17" x14ac:dyDescent="0.25">
      <c r="G42">
        <v>340</v>
      </c>
      <c r="H42">
        <f>VLOOKUP($G42,excitation!$A$1:$CV$577,MATCH(C$2,excitation!$A$1:$CV$1,0),0)</f>
        <v>0</v>
      </c>
      <c r="I42">
        <f>VLOOKUP($G42,emission!$A$1:$CV$577,MATCH($C$2,emission!$A$1:$CV$1,0),0)</f>
        <v>0</v>
      </c>
      <c r="J42">
        <f>VLOOKUP($G42,excitation!$A$1:$CV$577,MATCH(C$3,excitation!$A$1:$CV$1,0),0)</f>
        <v>0.2001</v>
      </c>
      <c r="K42">
        <f>VLOOKUP($G42,emission!$A$1:$CV$577,MATCH($C$3,emission!$A$1:$CV$1,0),0)</f>
        <v>0</v>
      </c>
      <c r="L42">
        <f t="shared" si="0"/>
        <v>0</v>
      </c>
      <c r="Q42"/>
    </row>
    <row r="43" spans="7:17" x14ac:dyDescent="0.25">
      <c r="G43">
        <v>341</v>
      </c>
      <c r="H43">
        <f>VLOOKUP($G43,excitation!$A$1:$CV$577,MATCH(C$2,excitation!$A$1:$CV$1,0),0)</f>
        <v>0</v>
      </c>
      <c r="I43">
        <f>VLOOKUP($G43,emission!$A$1:$CV$577,MATCH($C$2,emission!$A$1:$CV$1,0),0)</f>
        <v>0</v>
      </c>
      <c r="J43">
        <f>VLOOKUP($G43,excitation!$A$1:$CV$577,MATCH(C$3,excitation!$A$1:$CV$1,0),0)</f>
        <v>0.21249999999999999</v>
      </c>
      <c r="K43">
        <f>VLOOKUP($G43,emission!$A$1:$CV$577,MATCH($C$3,emission!$A$1:$CV$1,0),0)</f>
        <v>0</v>
      </c>
      <c r="L43">
        <f t="shared" si="0"/>
        <v>0</v>
      </c>
      <c r="Q43"/>
    </row>
    <row r="44" spans="7:17" x14ac:dyDescent="0.25">
      <c r="G44">
        <v>342</v>
      </c>
      <c r="H44">
        <f>VLOOKUP($G44,excitation!$A$1:$CV$577,MATCH(C$2,excitation!$A$1:$CV$1,0),0)</f>
        <v>0</v>
      </c>
      <c r="I44">
        <f>VLOOKUP($G44,emission!$A$1:$CV$577,MATCH($C$2,emission!$A$1:$CV$1,0),0)</f>
        <v>0</v>
      </c>
      <c r="J44">
        <f>VLOOKUP($G44,excitation!$A$1:$CV$577,MATCH(C$3,excitation!$A$1:$CV$1,0),0)</f>
        <v>0.2203</v>
      </c>
      <c r="K44">
        <f>VLOOKUP($G44,emission!$A$1:$CV$577,MATCH($C$3,emission!$A$1:$CV$1,0),0)</f>
        <v>0</v>
      </c>
      <c r="L44">
        <f t="shared" si="0"/>
        <v>0</v>
      </c>
      <c r="Q44"/>
    </row>
    <row r="45" spans="7:17" x14ac:dyDescent="0.25">
      <c r="G45">
        <v>343</v>
      </c>
      <c r="H45">
        <f>VLOOKUP($G45,excitation!$A$1:$CV$577,MATCH(C$2,excitation!$A$1:$CV$1,0),0)</f>
        <v>0</v>
      </c>
      <c r="I45">
        <f>VLOOKUP($G45,emission!$A$1:$CV$577,MATCH($C$2,emission!$A$1:$CV$1,0),0)</f>
        <v>0</v>
      </c>
      <c r="J45">
        <f>VLOOKUP($G45,excitation!$A$1:$CV$577,MATCH(C$3,excitation!$A$1:$CV$1,0),0)</f>
        <v>0.22650000000000001</v>
      </c>
      <c r="K45">
        <f>VLOOKUP($G45,emission!$A$1:$CV$577,MATCH($C$3,emission!$A$1:$CV$1,0),0)</f>
        <v>0</v>
      </c>
      <c r="L45">
        <f t="shared" si="0"/>
        <v>0</v>
      </c>
      <c r="Q45"/>
    </row>
    <row r="46" spans="7:17" x14ac:dyDescent="0.25">
      <c r="G46">
        <v>344</v>
      </c>
      <c r="H46">
        <f>VLOOKUP($G46,excitation!$A$1:$CV$577,MATCH(C$2,excitation!$A$1:$CV$1,0),0)</f>
        <v>0</v>
      </c>
      <c r="I46">
        <f>VLOOKUP($G46,emission!$A$1:$CV$577,MATCH($C$2,emission!$A$1:$CV$1,0),0)</f>
        <v>0</v>
      </c>
      <c r="J46">
        <f>VLOOKUP($G46,excitation!$A$1:$CV$577,MATCH(C$3,excitation!$A$1:$CV$1,0),0)</f>
        <v>0.22839999999999999</v>
      </c>
      <c r="K46">
        <f>VLOOKUP($G46,emission!$A$1:$CV$577,MATCH($C$3,emission!$A$1:$CV$1,0),0)</f>
        <v>0</v>
      </c>
      <c r="L46">
        <f t="shared" si="0"/>
        <v>0</v>
      </c>
      <c r="Q46"/>
    </row>
    <row r="47" spans="7:17" x14ac:dyDescent="0.25">
      <c r="G47">
        <v>345</v>
      </c>
      <c r="H47">
        <f>VLOOKUP($G47,excitation!$A$1:$CV$577,MATCH(C$2,excitation!$A$1:$CV$1,0),0)</f>
        <v>0</v>
      </c>
      <c r="I47">
        <f>VLOOKUP($G47,emission!$A$1:$CV$577,MATCH($C$2,emission!$A$1:$CV$1,0),0)</f>
        <v>0</v>
      </c>
      <c r="J47">
        <f>VLOOKUP($G47,excitation!$A$1:$CV$577,MATCH(C$3,excitation!$A$1:$CV$1,0),0)</f>
        <v>0.2248</v>
      </c>
      <c r="K47">
        <f>VLOOKUP($G47,emission!$A$1:$CV$577,MATCH($C$3,emission!$A$1:$CV$1,0),0)</f>
        <v>0</v>
      </c>
      <c r="L47">
        <f t="shared" si="0"/>
        <v>0</v>
      </c>
      <c r="Q47"/>
    </row>
    <row r="48" spans="7:17" x14ac:dyDescent="0.25">
      <c r="G48">
        <v>346</v>
      </c>
      <c r="H48">
        <f>VLOOKUP($G48,excitation!$A$1:$CV$577,MATCH(C$2,excitation!$A$1:$CV$1,0),0)</f>
        <v>0</v>
      </c>
      <c r="I48">
        <f>VLOOKUP($G48,emission!$A$1:$CV$577,MATCH($C$2,emission!$A$1:$CV$1,0),0)</f>
        <v>0</v>
      </c>
      <c r="J48">
        <f>VLOOKUP($G48,excitation!$A$1:$CV$577,MATCH(C$3,excitation!$A$1:$CV$1,0),0)</f>
        <v>0.2165</v>
      </c>
      <c r="K48">
        <f>VLOOKUP($G48,emission!$A$1:$CV$577,MATCH($C$3,emission!$A$1:$CV$1,0),0)</f>
        <v>0</v>
      </c>
      <c r="L48">
        <f t="shared" si="0"/>
        <v>0</v>
      </c>
      <c r="Q48"/>
    </row>
    <row r="49" spans="7:17" x14ac:dyDescent="0.25">
      <c r="G49">
        <v>347</v>
      </c>
      <c r="H49">
        <f>VLOOKUP($G49,excitation!$A$1:$CV$577,MATCH(C$2,excitation!$A$1:$CV$1,0),0)</f>
        <v>0</v>
      </c>
      <c r="I49">
        <f>VLOOKUP($G49,emission!$A$1:$CV$577,MATCH($C$2,emission!$A$1:$CV$1,0),0)</f>
        <v>0</v>
      </c>
      <c r="J49">
        <f>VLOOKUP($G49,excitation!$A$1:$CV$577,MATCH(C$3,excitation!$A$1:$CV$1,0),0)</f>
        <v>0.20680000000000001</v>
      </c>
      <c r="K49">
        <f>VLOOKUP($G49,emission!$A$1:$CV$577,MATCH($C$3,emission!$A$1:$CV$1,0),0)</f>
        <v>0</v>
      </c>
      <c r="L49">
        <f t="shared" si="0"/>
        <v>0</v>
      </c>
      <c r="Q49"/>
    </row>
    <row r="50" spans="7:17" x14ac:dyDescent="0.25">
      <c r="G50">
        <v>348</v>
      </c>
      <c r="H50">
        <f>VLOOKUP($G50,excitation!$A$1:$CV$577,MATCH(C$2,excitation!$A$1:$CV$1,0),0)</f>
        <v>0</v>
      </c>
      <c r="I50">
        <f>VLOOKUP($G50,emission!$A$1:$CV$577,MATCH($C$2,emission!$A$1:$CV$1,0),0)</f>
        <v>0</v>
      </c>
      <c r="J50">
        <f>VLOOKUP($G50,excitation!$A$1:$CV$577,MATCH(C$3,excitation!$A$1:$CV$1,0),0)</f>
        <v>0.19359999999999999</v>
      </c>
      <c r="K50">
        <f>VLOOKUP($G50,emission!$A$1:$CV$577,MATCH($C$3,emission!$A$1:$CV$1,0),0)</f>
        <v>0</v>
      </c>
      <c r="L50">
        <f t="shared" si="0"/>
        <v>0</v>
      </c>
      <c r="Q50"/>
    </row>
    <row r="51" spans="7:17" x14ac:dyDescent="0.25">
      <c r="G51">
        <v>349</v>
      </c>
      <c r="H51">
        <f>VLOOKUP($G51,excitation!$A$1:$CV$577,MATCH(C$2,excitation!$A$1:$CV$1,0),0)</f>
        <v>0</v>
      </c>
      <c r="I51">
        <f>VLOOKUP($G51,emission!$A$1:$CV$577,MATCH($C$2,emission!$A$1:$CV$1,0),0)</f>
        <v>0</v>
      </c>
      <c r="J51">
        <f>VLOOKUP($G51,excitation!$A$1:$CV$577,MATCH(C$3,excitation!$A$1:$CV$1,0),0)</f>
        <v>0.18129999999999999</v>
      </c>
      <c r="K51">
        <f>VLOOKUP($G51,emission!$A$1:$CV$577,MATCH($C$3,emission!$A$1:$CV$1,0),0)</f>
        <v>0</v>
      </c>
      <c r="L51">
        <f t="shared" si="0"/>
        <v>0</v>
      </c>
      <c r="Q51"/>
    </row>
    <row r="52" spans="7:17" x14ac:dyDescent="0.25">
      <c r="G52">
        <v>350</v>
      </c>
      <c r="H52">
        <f>VLOOKUP($G52,excitation!$A$1:$CV$577,MATCH(C$2,excitation!$A$1:$CV$1,0),0)</f>
        <v>4.8399999999999999E-2</v>
      </c>
      <c r="I52">
        <f>VLOOKUP($G52,emission!$A$1:$CV$577,MATCH($C$2,emission!$A$1:$CV$1,0),0)</f>
        <v>0</v>
      </c>
      <c r="J52">
        <f>VLOOKUP($G52,excitation!$A$1:$CV$577,MATCH(C$3,excitation!$A$1:$CV$1,0),0)</f>
        <v>0.16950000000000001</v>
      </c>
      <c r="K52">
        <f>VLOOKUP($G52,emission!$A$1:$CV$577,MATCH($C$3,emission!$A$1:$CV$1,0),0)</f>
        <v>0</v>
      </c>
      <c r="L52">
        <f t="shared" si="0"/>
        <v>0</v>
      </c>
      <c r="Q52"/>
    </row>
    <row r="53" spans="7:17" x14ac:dyDescent="0.25">
      <c r="G53">
        <v>351</v>
      </c>
      <c r="H53">
        <f>VLOOKUP($G53,excitation!$A$1:$CV$577,MATCH(C$2,excitation!$A$1:$CV$1,0),0)</f>
        <v>4.8300000000000003E-2</v>
      </c>
      <c r="I53">
        <f>VLOOKUP($G53,emission!$A$1:$CV$577,MATCH($C$2,emission!$A$1:$CV$1,0),0)</f>
        <v>0</v>
      </c>
      <c r="J53">
        <f>VLOOKUP($G53,excitation!$A$1:$CV$577,MATCH(C$3,excitation!$A$1:$CV$1,0),0)</f>
        <v>0.15759999999999999</v>
      </c>
      <c r="K53">
        <f>VLOOKUP($G53,emission!$A$1:$CV$577,MATCH($C$3,emission!$A$1:$CV$1,0),0)</f>
        <v>0</v>
      </c>
      <c r="L53">
        <f t="shared" si="0"/>
        <v>0</v>
      </c>
      <c r="Q53"/>
    </row>
    <row r="54" spans="7:17" x14ac:dyDescent="0.25">
      <c r="G54">
        <v>352</v>
      </c>
      <c r="H54">
        <f>VLOOKUP($G54,excitation!$A$1:$CV$577,MATCH(C$2,excitation!$A$1:$CV$1,0),0)</f>
        <v>4.8399999999999999E-2</v>
      </c>
      <c r="I54">
        <f>VLOOKUP($G54,emission!$A$1:$CV$577,MATCH($C$2,emission!$A$1:$CV$1,0),0)</f>
        <v>0</v>
      </c>
      <c r="J54">
        <f>VLOOKUP($G54,excitation!$A$1:$CV$577,MATCH(C$3,excitation!$A$1:$CV$1,0),0)</f>
        <v>0.15029999999999999</v>
      </c>
      <c r="K54">
        <f>VLOOKUP($G54,emission!$A$1:$CV$577,MATCH($C$3,emission!$A$1:$CV$1,0),0)</f>
        <v>0</v>
      </c>
      <c r="L54">
        <f t="shared" si="0"/>
        <v>0</v>
      </c>
      <c r="Q54"/>
    </row>
    <row r="55" spans="7:17" x14ac:dyDescent="0.25">
      <c r="G55">
        <v>353</v>
      </c>
      <c r="H55">
        <f>VLOOKUP($G55,excitation!$A$1:$CV$577,MATCH(C$2,excitation!$A$1:$CV$1,0),0)</f>
        <v>4.9000000000000002E-2</v>
      </c>
      <c r="I55">
        <f>VLOOKUP($G55,emission!$A$1:$CV$577,MATCH($C$2,emission!$A$1:$CV$1,0),0)</f>
        <v>0</v>
      </c>
      <c r="J55">
        <f>VLOOKUP($G55,excitation!$A$1:$CV$577,MATCH(C$3,excitation!$A$1:$CV$1,0),0)</f>
        <v>0.14130000000000001</v>
      </c>
      <c r="K55">
        <f>VLOOKUP($G55,emission!$A$1:$CV$577,MATCH($C$3,emission!$A$1:$CV$1,0),0)</f>
        <v>0</v>
      </c>
      <c r="L55">
        <f t="shared" si="0"/>
        <v>0</v>
      </c>
      <c r="Q55"/>
    </row>
    <row r="56" spans="7:17" x14ac:dyDescent="0.25">
      <c r="G56">
        <v>354</v>
      </c>
      <c r="H56">
        <f>VLOOKUP($G56,excitation!$A$1:$CV$577,MATCH(C$2,excitation!$A$1:$CV$1,0),0)</f>
        <v>4.9700000000000001E-2</v>
      </c>
      <c r="I56">
        <f>VLOOKUP($G56,emission!$A$1:$CV$577,MATCH($C$2,emission!$A$1:$CV$1,0),0)</f>
        <v>0</v>
      </c>
      <c r="J56">
        <f>VLOOKUP($G56,excitation!$A$1:$CV$577,MATCH(C$3,excitation!$A$1:$CV$1,0),0)</f>
        <v>0.13600000000000001</v>
      </c>
      <c r="K56">
        <f>VLOOKUP($G56,emission!$A$1:$CV$577,MATCH($C$3,emission!$A$1:$CV$1,0),0)</f>
        <v>0</v>
      </c>
      <c r="L56">
        <f t="shared" si="0"/>
        <v>0</v>
      </c>
      <c r="Q56"/>
    </row>
    <row r="57" spans="7:17" x14ac:dyDescent="0.25">
      <c r="G57">
        <v>355</v>
      </c>
      <c r="H57">
        <f>VLOOKUP($G57,excitation!$A$1:$CV$577,MATCH(C$2,excitation!$A$1:$CV$1,0),0)</f>
        <v>4.9399999999999999E-2</v>
      </c>
      <c r="I57">
        <f>VLOOKUP($G57,emission!$A$1:$CV$577,MATCH($C$2,emission!$A$1:$CV$1,0),0)</f>
        <v>0</v>
      </c>
      <c r="J57">
        <f>VLOOKUP($G57,excitation!$A$1:$CV$577,MATCH(C$3,excitation!$A$1:$CV$1,0),0)</f>
        <v>0.13170000000000001</v>
      </c>
      <c r="K57">
        <f>VLOOKUP($G57,emission!$A$1:$CV$577,MATCH($C$3,emission!$A$1:$CV$1,0),0)</f>
        <v>0</v>
      </c>
      <c r="L57">
        <f t="shared" si="0"/>
        <v>0</v>
      </c>
      <c r="Q57"/>
    </row>
    <row r="58" spans="7:17" x14ac:dyDescent="0.25">
      <c r="G58">
        <v>356</v>
      </c>
      <c r="H58">
        <f>VLOOKUP($G58,excitation!$A$1:$CV$577,MATCH(C$2,excitation!$A$1:$CV$1,0),0)</f>
        <v>5.04E-2</v>
      </c>
      <c r="I58">
        <f>VLOOKUP($G58,emission!$A$1:$CV$577,MATCH($C$2,emission!$A$1:$CV$1,0),0)</f>
        <v>0</v>
      </c>
      <c r="J58">
        <f>VLOOKUP($G58,excitation!$A$1:$CV$577,MATCH(C$3,excitation!$A$1:$CV$1,0),0)</f>
        <v>0.12870000000000001</v>
      </c>
      <c r="K58">
        <f>VLOOKUP($G58,emission!$A$1:$CV$577,MATCH($C$3,emission!$A$1:$CV$1,0),0)</f>
        <v>0</v>
      </c>
      <c r="L58">
        <f t="shared" si="0"/>
        <v>0</v>
      </c>
      <c r="Q58"/>
    </row>
    <row r="59" spans="7:17" x14ac:dyDescent="0.25">
      <c r="G59">
        <v>357</v>
      </c>
      <c r="H59">
        <f>VLOOKUP($G59,excitation!$A$1:$CV$577,MATCH(C$2,excitation!$A$1:$CV$1,0),0)</f>
        <v>5.0799999999999998E-2</v>
      </c>
      <c r="I59">
        <f>VLOOKUP($G59,emission!$A$1:$CV$577,MATCH($C$2,emission!$A$1:$CV$1,0),0)</f>
        <v>0</v>
      </c>
      <c r="J59">
        <f>VLOOKUP($G59,excitation!$A$1:$CV$577,MATCH(C$3,excitation!$A$1:$CV$1,0),0)</f>
        <v>0.1265</v>
      </c>
      <c r="K59">
        <f>VLOOKUP($G59,emission!$A$1:$CV$577,MATCH($C$3,emission!$A$1:$CV$1,0),0)</f>
        <v>0</v>
      </c>
      <c r="L59">
        <f t="shared" si="0"/>
        <v>0</v>
      </c>
      <c r="Q59"/>
    </row>
    <row r="60" spans="7:17" x14ac:dyDescent="0.25">
      <c r="G60">
        <v>358</v>
      </c>
      <c r="H60">
        <f>VLOOKUP($G60,excitation!$A$1:$CV$577,MATCH(C$2,excitation!$A$1:$CV$1,0),0)</f>
        <v>5.1400000000000001E-2</v>
      </c>
      <c r="I60">
        <f>VLOOKUP($G60,emission!$A$1:$CV$577,MATCH($C$2,emission!$A$1:$CV$1,0),0)</f>
        <v>0</v>
      </c>
      <c r="J60">
        <f>VLOOKUP($G60,excitation!$A$1:$CV$577,MATCH(C$3,excitation!$A$1:$CV$1,0),0)</f>
        <v>0.125</v>
      </c>
      <c r="K60">
        <f>VLOOKUP($G60,emission!$A$1:$CV$577,MATCH($C$3,emission!$A$1:$CV$1,0),0)</f>
        <v>0</v>
      </c>
      <c r="L60">
        <f t="shared" si="0"/>
        <v>0</v>
      </c>
      <c r="Q60"/>
    </row>
    <row r="61" spans="7:17" x14ac:dyDescent="0.25">
      <c r="G61">
        <v>359</v>
      </c>
      <c r="H61">
        <f>VLOOKUP($G61,excitation!$A$1:$CV$577,MATCH(C$2,excitation!$A$1:$CV$1,0),0)</f>
        <v>5.1400000000000001E-2</v>
      </c>
      <c r="I61">
        <f>VLOOKUP($G61,emission!$A$1:$CV$577,MATCH($C$2,emission!$A$1:$CV$1,0),0)</f>
        <v>0</v>
      </c>
      <c r="J61">
        <f>VLOOKUP($G61,excitation!$A$1:$CV$577,MATCH(C$3,excitation!$A$1:$CV$1,0),0)</f>
        <v>0.1236</v>
      </c>
      <c r="K61">
        <f>VLOOKUP($G61,emission!$A$1:$CV$577,MATCH($C$3,emission!$A$1:$CV$1,0),0)</f>
        <v>0</v>
      </c>
      <c r="L61">
        <f t="shared" si="0"/>
        <v>0</v>
      </c>
      <c r="Q61"/>
    </row>
    <row r="62" spans="7:17" x14ac:dyDescent="0.25">
      <c r="G62">
        <v>360</v>
      </c>
      <c r="H62">
        <f>VLOOKUP($G62,excitation!$A$1:$CV$577,MATCH(C$2,excitation!$A$1:$CV$1,0),0)</f>
        <v>5.1400000000000001E-2</v>
      </c>
      <c r="I62">
        <f>VLOOKUP($G62,emission!$A$1:$CV$577,MATCH($C$2,emission!$A$1:$CV$1,0),0)</f>
        <v>0</v>
      </c>
      <c r="J62">
        <f>VLOOKUP($G62,excitation!$A$1:$CV$577,MATCH(C$3,excitation!$A$1:$CV$1,0),0)</f>
        <v>0.1234</v>
      </c>
      <c r="K62">
        <f>VLOOKUP($G62,emission!$A$1:$CV$577,MATCH($C$3,emission!$A$1:$CV$1,0),0)</f>
        <v>0</v>
      </c>
      <c r="L62">
        <f t="shared" si="0"/>
        <v>0</v>
      </c>
      <c r="Q62"/>
    </row>
    <row r="63" spans="7:17" x14ac:dyDescent="0.25">
      <c r="G63">
        <v>361</v>
      </c>
      <c r="H63">
        <f>VLOOKUP($G63,excitation!$A$1:$CV$577,MATCH(C$2,excitation!$A$1:$CV$1,0),0)</f>
        <v>5.1400000000000001E-2</v>
      </c>
      <c r="I63">
        <f>VLOOKUP($G63,emission!$A$1:$CV$577,MATCH($C$2,emission!$A$1:$CV$1,0),0)</f>
        <v>0</v>
      </c>
      <c r="J63">
        <f>VLOOKUP($G63,excitation!$A$1:$CV$577,MATCH(C$3,excitation!$A$1:$CV$1,0),0)</f>
        <v>0.1226</v>
      </c>
      <c r="K63">
        <f>VLOOKUP($G63,emission!$A$1:$CV$577,MATCH($C$3,emission!$A$1:$CV$1,0),0)</f>
        <v>0</v>
      </c>
      <c r="L63">
        <f t="shared" si="0"/>
        <v>0</v>
      </c>
      <c r="Q63"/>
    </row>
    <row r="64" spans="7:17" x14ac:dyDescent="0.25">
      <c r="G64">
        <v>362</v>
      </c>
      <c r="H64">
        <f>VLOOKUP($G64,excitation!$A$1:$CV$577,MATCH(C$2,excitation!$A$1:$CV$1,0),0)</f>
        <v>5.1400000000000001E-2</v>
      </c>
      <c r="I64">
        <f>VLOOKUP($G64,emission!$A$1:$CV$577,MATCH($C$2,emission!$A$1:$CV$1,0),0)</f>
        <v>0</v>
      </c>
      <c r="J64">
        <f>VLOOKUP($G64,excitation!$A$1:$CV$577,MATCH(C$3,excitation!$A$1:$CV$1,0),0)</f>
        <v>0.12230000000000001</v>
      </c>
      <c r="K64">
        <f>VLOOKUP($G64,emission!$A$1:$CV$577,MATCH($C$3,emission!$A$1:$CV$1,0),0)</f>
        <v>0</v>
      </c>
      <c r="L64">
        <f t="shared" si="0"/>
        <v>0</v>
      </c>
      <c r="Q64"/>
    </row>
    <row r="65" spans="7:17" x14ac:dyDescent="0.25">
      <c r="G65">
        <v>363</v>
      </c>
      <c r="H65">
        <f>VLOOKUP($G65,excitation!$A$1:$CV$577,MATCH(C$2,excitation!$A$1:$CV$1,0),0)</f>
        <v>5.1400000000000001E-2</v>
      </c>
      <c r="I65">
        <f>VLOOKUP($G65,emission!$A$1:$CV$577,MATCH($C$2,emission!$A$1:$CV$1,0),0)</f>
        <v>0</v>
      </c>
      <c r="J65">
        <f>VLOOKUP($G65,excitation!$A$1:$CV$577,MATCH(C$3,excitation!$A$1:$CV$1,0),0)</f>
        <v>0.122</v>
      </c>
      <c r="K65">
        <f>VLOOKUP($G65,emission!$A$1:$CV$577,MATCH($C$3,emission!$A$1:$CV$1,0),0)</f>
        <v>0</v>
      </c>
      <c r="L65">
        <f t="shared" si="0"/>
        <v>0</v>
      </c>
      <c r="Q65"/>
    </row>
    <row r="66" spans="7:17" x14ac:dyDescent="0.25">
      <c r="G66">
        <v>364</v>
      </c>
      <c r="H66">
        <f>VLOOKUP($G66,excitation!$A$1:$CV$577,MATCH(C$2,excitation!$A$1:$CV$1,0),0)</f>
        <v>5.1400000000000001E-2</v>
      </c>
      <c r="I66">
        <f>VLOOKUP($G66,emission!$A$1:$CV$577,MATCH($C$2,emission!$A$1:$CV$1,0),0)</f>
        <v>0</v>
      </c>
      <c r="J66">
        <f>VLOOKUP($G66,excitation!$A$1:$CV$577,MATCH(C$3,excitation!$A$1:$CV$1,0),0)</f>
        <v>0.12139999999999999</v>
      </c>
      <c r="K66">
        <f>VLOOKUP($G66,emission!$A$1:$CV$577,MATCH($C$3,emission!$A$1:$CV$1,0),0)</f>
        <v>0</v>
      </c>
      <c r="L66">
        <f t="shared" si="0"/>
        <v>0</v>
      </c>
      <c r="Q66"/>
    </row>
    <row r="67" spans="7:17" x14ac:dyDescent="0.25">
      <c r="G67">
        <v>365</v>
      </c>
      <c r="H67">
        <f>VLOOKUP($G67,excitation!$A$1:$CV$577,MATCH(C$2,excitation!$A$1:$CV$1,0),0)</f>
        <v>5.1400000000000001E-2</v>
      </c>
      <c r="I67">
        <f>VLOOKUP($G67,emission!$A$1:$CV$577,MATCH($C$2,emission!$A$1:$CV$1,0),0)</f>
        <v>0</v>
      </c>
      <c r="J67">
        <f>VLOOKUP($G67,excitation!$A$1:$CV$577,MATCH(C$3,excitation!$A$1:$CV$1,0),0)</f>
        <v>0.11990000000000001</v>
      </c>
      <c r="K67">
        <f>VLOOKUP($G67,emission!$A$1:$CV$577,MATCH($C$3,emission!$A$1:$CV$1,0),0)</f>
        <v>0</v>
      </c>
      <c r="L67">
        <f t="shared" ref="L67:L130" si="1">MIN(I67:J67)</f>
        <v>0</v>
      </c>
      <c r="Q67"/>
    </row>
    <row r="68" spans="7:17" x14ac:dyDescent="0.25">
      <c r="G68">
        <v>366</v>
      </c>
      <c r="H68">
        <f>VLOOKUP($G68,excitation!$A$1:$CV$577,MATCH(C$2,excitation!$A$1:$CV$1,0),0)</f>
        <v>5.1400000000000001E-2</v>
      </c>
      <c r="I68">
        <f>VLOOKUP($G68,emission!$A$1:$CV$577,MATCH($C$2,emission!$A$1:$CV$1,0),0)</f>
        <v>0</v>
      </c>
      <c r="J68">
        <f>VLOOKUP($G68,excitation!$A$1:$CV$577,MATCH(C$3,excitation!$A$1:$CV$1,0),0)</f>
        <v>0.12</v>
      </c>
      <c r="K68">
        <f>VLOOKUP($G68,emission!$A$1:$CV$577,MATCH($C$3,emission!$A$1:$CV$1,0),0)</f>
        <v>0</v>
      </c>
      <c r="L68">
        <f t="shared" si="1"/>
        <v>0</v>
      </c>
      <c r="Q68"/>
    </row>
    <row r="69" spans="7:17" x14ac:dyDescent="0.25">
      <c r="G69">
        <v>367</v>
      </c>
      <c r="H69">
        <f>VLOOKUP($G69,excitation!$A$1:$CV$577,MATCH(C$2,excitation!$A$1:$CV$1,0),0)</f>
        <v>5.1400000000000001E-2</v>
      </c>
      <c r="I69">
        <f>VLOOKUP($G69,emission!$A$1:$CV$577,MATCH($C$2,emission!$A$1:$CV$1,0),0)</f>
        <v>0</v>
      </c>
      <c r="J69">
        <f>VLOOKUP($G69,excitation!$A$1:$CV$577,MATCH(C$3,excitation!$A$1:$CV$1,0),0)</f>
        <v>0.1186</v>
      </c>
      <c r="K69">
        <f>VLOOKUP($G69,emission!$A$1:$CV$577,MATCH($C$3,emission!$A$1:$CV$1,0),0)</f>
        <v>0</v>
      </c>
      <c r="L69">
        <f t="shared" si="1"/>
        <v>0</v>
      </c>
      <c r="Q69"/>
    </row>
    <row r="70" spans="7:17" x14ac:dyDescent="0.25">
      <c r="G70">
        <v>368</v>
      </c>
      <c r="H70">
        <f>VLOOKUP($G70,excitation!$A$1:$CV$577,MATCH(C$2,excitation!$A$1:$CV$1,0),0)</f>
        <v>5.1900000000000002E-2</v>
      </c>
      <c r="I70">
        <f>VLOOKUP($G70,emission!$A$1:$CV$577,MATCH($C$2,emission!$A$1:$CV$1,0),0)</f>
        <v>0</v>
      </c>
      <c r="J70">
        <f>VLOOKUP($G70,excitation!$A$1:$CV$577,MATCH(C$3,excitation!$A$1:$CV$1,0),0)</f>
        <v>0.1179</v>
      </c>
      <c r="K70">
        <f>VLOOKUP($G70,emission!$A$1:$CV$577,MATCH($C$3,emission!$A$1:$CV$1,0),0)</f>
        <v>0</v>
      </c>
      <c r="L70">
        <f t="shared" si="1"/>
        <v>0</v>
      </c>
      <c r="Q70"/>
    </row>
    <row r="71" spans="7:17" x14ac:dyDescent="0.25">
      <c r="G71">
        <v>369</v>
      </c>
      <c r="H71">
        <f>VLOOKUP($G71,excitation!$A$1:$CV$577,MATCH(C$2,excitation!$A$1:$CV$1,0),0)</f>
        <v>5.3199999999999997E-2</v>
      </c>
      <c r="I71">
        <f>VLOOKUP($G71,emission!$A$1:$CV$577,MATCH($C$2,emission!$A$1:$CV$1,0),0)</f>
        <v>0</v>
      </c>
      <c r="J71">
        <f>VLOOKUP($G71,excitation!$A$1:$CV$577,MATCH(C$3,excitation!$A$1:$CV$1,0),0)</f>
        <v>0.11559999999999999</v>
      </c>
      <c r="K71">
        <f>VLOOKUP($G71,emission!$A$1:$CV$577,MATCH($C$3,emission!$A$1:$CV$1,0),0)</f>
        <v>0</v>
      </c>
      <c r="L71">
        <f t="shared" si="1"/>
        <v>0</v>
      </c>
      <c r="Q71"/>
    </row>
    <row r="72" spans="7:17" x14ac:dyDescent="0.25">
      <c r="G72">
        <v>370</v>
      </c>
      <c r="H72">
        <f>VLOOKUP($G72,excitation!$A$1:$CV$577,MATCH(C$2,excitation!$A$1:$CV$1,0),0)</f>
        <v>5.3400000000000003E-2</v>
      </c>
      <c r="I72">
        <f>VLOOKUP($G72,emission!$A$1:$CV$577,MATCH($C$2,emission!$A$1:$CV$1,0),0)</f>
        <v>0</v>
      </c>
      <c r="J72">
        <f>VLOOKUP($G72,excitation!$A$1:$CV$577,MATCH(C$3,excitation!$A$1:$CV$1,0),0)</f>
        <v>0.1148</v>
      </c>
      <c r="K72">
        <f>VLOOKUP($G72,emission!$A$1:$CV$577,MATCH($C$3,emission!$A$1:$CV$1,0),0)</f>
        <v>0</v>
      </c>
      <c r="L72">
        <f t="shared" si="1"/>
        <v>0</v>
      </c>
      <c r="Q72"/>
    </row>
    <row r="73" spans="7:17" x14ac:dyDescent="0.25">
      <c r="G73">
        <v>371</v>
      </c>
      <c r="H73">
        <f>VLOOKUP($G73,excitation!$A$1:$CV$577,MATCH(C$2,excitation!$A$1:$CV$1,0),0)</f>
        <v>5.3400000000000003E-2</v>
      </c>
      <c r="I73">
        <f>VLOOKUP($G73,emission!$A$1:$CV$577,MATCH($C$2,emission!$A$1:$CV$1,0),0)</f>
        <v>0</v>
      </c>
      <c r="J73">
        <f>VLOOKUP($G73,excitation!$A$1:$CV$577,MATCH(C$3,excitation!$A$1:$CV$1,0),0)</f>
        <v>0.11409999999999999</v>
      </c>
      <c r="K73">
        <f>VLOOKUP($G73,emission!$A$1:$CV$577,MATCH($C$3,emission!$A$1:$CV$1,0),0)</f>
        <v>0</v>
      </c>
      <c r="L73">
        <f t="shared" si="1"/>
        <v>0</v>
      </c>
      <c r="Q73"/>
    </row>
    <row r="74" spans="7:17" x14ac:dyDescent="0.25">
      <c r="G74">
        <v>372</v>
      </c>
      <c r="H74">
        <f>VLOOKUP($G74,excitation!$A$1:$CV$577,MATCH(C$2,excitation!$A$1:$CV$1,0),0)</f>
        <v>5.3400000000000003E-2</v>
      </c>
      <c r="I74">
        <f>VLOOKUP($G74,emission!$A$1:$CV$577,MATCH($C$2,emission!$A$1:$CV$1,0),0)</f>
        <v>0</v>
      </c>
      <c r="J74">
        <f>VLOOKUP($G74,excitation!$A$1:$CV$577,MATCH(C$3,excitation!$A$1:$CV$1,0),0)</f>
        <v>0.11210000000000001</v>
      </c>
      <c r="K74">
        <f>VLOOKUP($G74,emission!$A$1:$CV$577,MATCH($C$3,emission!$A$1:$CV$1,0),0)</f>
        <v>0</v>
      </c>
      <c r="L74">
        <f t="shared" si="1"/>
        <v>0</v>
      </c>
      <c r="Q74"/>
    </row>
    <row r="75" spans="7:17" x14ac:dyDescent="0.25">
      <c r="G75">
        <v>373</v>
      </c>
      <c r="H75">
        <f>VLOOKUP($G75,excitation!$A$1:$CV$577,MATCH(C$2,excitation!$A$1:$CV$1,0),0)</f>
        <v>5.3600000000000002E-2</v>
      </c>
      <c r="I75">
        <f>VLOOKUP($G75,emission!$A$1:$CV$577,MATCH($C$2,emission!$A$1:$CV$1,0),0)</f>
        <v>0</v>
      </c>
      <c r="J75">
        <f>VLOOKUP($G75,excitation!$A$1:$CV$577,MATCH(C$3,excitation!$A$1:$CV$1,0),0)</f>
        <v>0.1109</v>
      </c>
      <c r="K75">
        <f>VLOOKUP($G75,emission!$A$1:$CV$577,MATCH($C$3,emission!$A$1:$CV$1,0),0)</f>
        <v>0</v>
      </c>
      <c r="L75">
        <f t="shared" si="1"/>
        <v>0</v>
      </c>
      <c r="Q75"/>
    </row>
    <row r="76" spans="7:17" x14ac:dyDescent="0.25">
      <c r="G76">
        <v>374</v>
      </c>
      <c r="H76">
        <f>VLOOKUP($G76,excitation!$A$1:$CV$577,MATCH(C$2,excitation!$A$1:$CV$1,0),0)</f>
        <v>5.4100000000000002E-2</v>
      </c>
      <c r="I76">
        <f>VLOOKUP($G76,emission!$A$1:$CV$577,MATCH($C$2,emission!$A$1:$CV$1,0),0)</f>
        <v>0</v>
      </c>
      <c r="J76">
        <f>VLOOKUP($G76,excitation!$A$1:$CV$577,MATCH(C$3,excitation!$A$1:$CV$1,0),0)</f>
        <v>0.1087</v>
      </c>
      <c r="K76">
        <f>VLOOKUP($G76,emission!$A$1:$CV$577,MATCH($C$3,emission!$A$1:$CV$1,0),0)</f>
        <v>0</v>
      </c>
      <c r="L76">
        <f t="shared" si="1"/>
        <v>0</v>
      </c>
      <c r="Q76"/>
    </row>
    <row r="77" spans="7:17" x14ac:dyDescent="0.25">
      <c r="G77">
        <v>375</v>
      </c>
      <c r="H77">
        <f>VLOOKUP($G77,excitation!$A$1:$CV$577,MATCH(C$2,excitation!$A$1:$CV$1,0),0)</f>
        <v>5.4699999999999999E-2</v>
      </c>
      <c r="I77">
        <f>VLOOKUP($G77,emission!$A$1:$CV$577,MATCH($C$2,emission!$A$1:$CV$1,0),0)</f>
        <v>0</v>
      </c>
      <c r="J77">
        <f>VLOOKUP($G77,excitation!$A$1:$CV$577,MATCH(C$3,excitation!$A$1:$CV$1,0),0)</f>
        <v>0.1052</v>
      </c>
      <c r="K77">
        <f>VLOOKUP($G77,emission!$A$1:$CV$577,MATCH($C$3,emission!$A$1:$CV$1,0),0)</f>
        <v>0</v>
      </c>
      <c r="L77">
        <f t="shared" si="1"/>
        <v>0</v>
      </c>
      <c r="Q77"/>
    </row>
    <row r="78" spans="7:17" x14ac:dyDescent="0.25">
      <c r="G78">
        <v>376</v>
      </c>
      <c r="H78">
        <f>VLOOKUP($G78,excitation!$A$1:$CV$577,MATCH(C$2,excitation!$A$1:$CV$1,0),0)</f>
        <v>5.4600000000000003E-2</v>
      </c>
      <c r="I78">
        <f>VLOOKUP($G78,emission!$A$1:$CV$577,MATCH($C$2,emission!$A$1:$CV$1,0),0)</f>
        <v>0</v>
      </c>
      <c r="J78">
        <f>VLOOKUP($G78,excitation!$A$1:$CV$577,MATCH(C$3,excitation!$A$1:$CV$1,0),0)</f>
        <v>0.10290000000000001</v>
      </c>
      <c r="K78">
        <f>VLOOKUP($G78,emission!$A$1:$CV$577,MATCH($C$3,emission!$A$1:$CV$1,0),0)</f>
        <v>0</v>
      </c>
      <c r="L78">
        <f t="shared" si="1"/>
        <v>0</v>
      </c>
      <c r="Q78"/>
    </row>
    <row r="79" spans="7:17" x14ac:dyDescent="0.25">
      <c r="G79">
        <v>377</v>
      </c>
      <c r="H79">
        <f>VLOOKUP($G79,excitation!$A$1:$CV$577,MATCH(C$2,excitation!$A$1:$CV$1,0),0)</f>
        <v>5.5100000000000003E-2</v>
      </c>
      <c r="I79">
        <f>VLOOKUP($G79,emission!$A$1:$CV$577,MATCH($C$2,emission!$A$1:$CV$1,0),0)</f>
        <v>0</v>
      </c>
      <c r="J79">
        <f>VLOOKUP($G79,excitation!$A$1:$CV$577,MATCH(C$3,excitation!$A$1:$CV$1,0),0)</f>
        <v>0.1004</v>
      </c>
      <c r="K79">
        <f>VLOOKUP($G79,emission!$A$1:$CV$577,MATCH($C$3,emission!$A$1:$CV$1,0),0)</f>
        <v>0</v>
      </c>
      <c r="L79">
        <f t="shared" si="1"/>
        <v>0</v>
      </c>
      <c r="Q79"/>
    </row>
    <row r="80" spans="7:17" x14ac:dyDescent="0.25">
      <c r="G80">
        <v>378</v>
      </c>
      <c r="H80">
        <f>VLOOKUP($G80,excitation!$A$1:$CV$577,MATCH(C$2,excitation!$A$1:$CV$1,0),0)</f>
        <v>5.6000000000000001E-2</v>
      </c>
      <c r="I80">
        <f>VLOOKUP($G80,emission!$A$1:$CV$577,MATCH($C$2,emission!$A$1:$CV$1,0),0)</f>
        <v>0</v>
      </c>
      <c r="J80">
        <f>VLOOKUP($G80,excitation!$A$1:$CV$577,MATCH(C$3,excitation!$A$1:$CV$1,0),0)</f>
        <v>9.7500000000000003E-2</v>
      </c>
      <c r="K80">
        <f>VLOOKUP($G80,emission!$A$1:$CV$577,MATCH($C$3,emission!$A$1:$CV$1,0),0)</f>
        <v>0</v>
      </c>
      <c r="L80">
        <f t="shared" si="1"/>
        <v>0</v>
      </c>
      <c r="Q80"/>
    </row>
    <row r="81" spans="7:17" x14ac:dyDescent="0.25">
      <c r="G81">
        <v>379</v>
      </c>
      <c r="H81">
        <f>VLOOKUP($G81,excitation!$A$1:$CV$577,MATCH(C$2,excitation!$A$1:$CV$1,0),0)</f>
        <v>5.5599999999999997E-2</v>
      </c>
      <c r="I81">
        <f>VLOOKUP($G81,emission!$A$1:$CV$577,MATCH($C$2,emission!$A$1:$CV$1,0),0)</f>
        <v>0</v>
      </c>
      <c r="J81">
        <f>VLOOKUP($G81,excitation!$A$1:$CV$577,MATCH(C$3,excitation!$A$1:$CV$1,0),0)</f>
        <v>9.4100000000000003E-2</v>
      </c>
      <c r="K81">
        <f>VLOOKUP($G81,emission!$A$1:$CV$577,MATCH($C$3,emission!$A$1:$CV$1,0),0)</f>
        <v>0</v>
      </c>
      <c r="L81">
        <f t="shared" si="1"/>
        <v>0</v>
      </c>
      <c r="Q81"/>
    </row>
    <row r="82" spans="7:17" x14ac:dyDescent="0.25">
      <c r="G82">
        <v>380</v>
      </c>
      <c r="H82">
        <f>VLOOKUP($G82,excitation!$A$1:$CV$577,MATCH(C$2,excitation!$A$1:$CV$1,0),0)</f>
        <v>5.57E-2</v>
      </c>
      <c r="I82">
        <f>VLOOKUP($G82,emission!$A$1:$CV$577,MATCH($C$2,emission!$A$1:$CV$1,0),0)</f>
        <v>0</v>
      </c>
      <c r="J82">
        <f>VLOOKUP($G82,excitation!$A$1:$CV$577,MATCH(C$3,excitation!$A$1:$CV$1,0),0)</f>
        <v>9.0399999999999994E-2</v>
      </c>
      <c r="K82">
        <f>VLOOKUP($G82,emission!$A$1:$CV$577,MATCH($C$3,emission!$A$1:$CV$1,0),0)</f>
        <v>0</v>
      </c>
      <c r="L82">
        <f t="shared" si="1"/>
        <v>0</v>
      </c>
      <c r="Q82"/>
    </row>
    <row r="83" spans="7:17" x14ac:dyDescent="0.25">
      <c r="G83">
        <v>381</v>
      </c>
      <c r="H83">
        <f>VLOOKUP($G83,excitation!$A$1:$CV$577,MATCH(C$2,excitation!$A$1:$CV$1,0),0)</f>
        <v>5.6599999999999998E-2</v>
      </c>
      <c r="I83">
        <f>VLOOKUP($G83,emission!$A$1:$CV$577,MATCH($C$2,emission!$A$1:$CV$1,0),0)</f>
        <v>0</v>
      </c>
      <c r="J83">
        <f>VLOOKUP($G83,excitation!$A$1:$CV$577,MATCH(C$3,excitation!$A$1:$CV$1,0),0)</f>
        <v>8.6800000000000002E-2</v>
      </c>
      <c r="K83">
        <f>VLOOKUP($G83,emission!$A$1:$CV$577,MATCH($C$3,emission!$A$1:$CV$1,0),0)</f>
        <v>0</v>
      </c>
      <c r="L83">
        <f t="shared" si="1"/>
        <v>0</v>
      </c>
      <c r="Q83"/>
    </row>
    <row r="84" spans="7:17" x14ac:dyDescent="0.25">
      <c r="G84">
        <v>382</v>
      </c>
      <c r="H84">
        <f>VLOOKUP($G84,excitation!$A$1:$CV$577,MATCH(C$2,excitation!$A$1:$CV$1,0),0)</f>
        <v>5.7200000000000001E-2</v>
      </c>
      <c r="I84">
        <f>VLOOKUP($G84,emission!$A$1:$CV$577,MATCH($C$2,emission!$A$1:$CV$1,0),0)</f>
        <v>0</v>
      </c>
      <c r="J84">
        <f>VLOOKUP($G84,excitation!$A$1:$CV$577,MATCH(C$3,excitation!$A$1:$CV$1,0),0)</f>
        <v>8.2400000000000001E-2</v>
      </c>
      <c r="K84">
        <f>VLOOKUP($G84,emission!$A$1:$CV$577,MATCH($C$3,emission!$A$1:$CV$1,0),0)</f>
        <v>0</v>
      </c>
      <c r="L84">
        <f t="shared" si="1"/>
        <v>0</v>
      </c>
      <c r="Q84"/>
    </row>
    <row r="85" spans="7:17" x14ac:dyDescent="0.25">
      <c r="G85">
        <v>383</v>
      </c>
      <c r="H85">
        <f>VLOOKUP($G85,excitation!$A$1:$CV$577,MATCH(C$2,excitation!$A$1:$CV$1,0),0)</f>
        <v>5.7200000000000001E-2</v>
      </c>
      <c r="I85">
        <f>VLOOKUP($G85,emission!$A$1:$CV$577,MATCH($C$2,emission!$A$1:$CV$1,0),0)</f>
        <v>0</v>
      </c>
      <c r="J85">
        <f>VLOOKUP($G85,excitation!$A$1:$CV$577,MATCH(C$3,excitation!$A$1:$CV$1,0),0)</f>
        <v>7.8899999999999998E-2</v>
      </c>
      <c r="K85">
        <f>VLOOKUP($G85,emission!$A$1:$CV$577,MATCH($C$3,emission!$A$1:$CV$1,0),0)</f>
        <v>0</v>
      </c>
      <c r="L85">
        <f t="shared" si="1"/>
        <v>0</v>
      </c>
      <c r="Q85"/>
    </row>
    <row r="86" spans="7:17" x14ac:dyDescent="0.25">
      <c r="G86">
        <v>384</v>
      </c>
      <c r="H86">
        <f>VLOOKUP($G86,excitation!$A$1:$CV$577,MATCH(C$2,excitation!$A$1:$CV$1,0),0)</f>
        <v>5.8599999999999999E-2</v>
      </c>
      <c r="I86">
        <f>VLOOKUP($G86,emission!$A$1:$CV$577,MATCH($C$2,emission!$A$1:$CV$1,0),0)</f>
        <v>0</v>
      </c>
      <c r="J86">
        <f>VLOOKUP($G86,excitation!$A$1:$CV$577,MATCH(C$3,excitation!$A$1:$CV$1,0),0)</f>
        <v>7.5999999999999998E-2</v>
      </c>
      <c r="K86">
        <f>VLOOKUP($G86,emission!$A$1:$CV$577,MATCH($C$3,emission!$A$1:$CV$1,0),0)</f>
        <v>0</v>
      </c>
      <c r="L86">
        <f t="shared" si="1"/>
        <v>0</v>
      </c>
      <c r="Q86"/>
    </row>
    <row r="87" spans="7:17" x14ac:dyDescent="0.25">
      <c r="G87">
        <v>385</v>
      </c>
      <c r="H87">
        <f>VLOOKUP($G87,excitation!$A$1:$CV$577,MATCH(C$2,excitation!$A$1:$CV$1,0),0)</f>
        <v>5.8200000000000002E-2</v>
      </c>
      <c r="I87">
        <f>VLOOKUP($G87,emission!$A$1:$CV$577,MATCH($C$2,emission!$A$1:$CV$1,0),0)</f>
        <v>0</v>
      </c>
      <c r="J87">
        <f>VLOOKUP($G87,excitation!$A$1:$CV$577,MATCH(C$3,excitation!$A$1:$CV$1,0),0)</f>
        <v>7.1400000000000005E-2</v>
      </c>
      <c r="K87">
        <f>VLOOKUP($G87,emission!$A$1:$CV$577,MATCH($C$3,emission!$A$1:$CV$1,0),0)</f>
        <v>0</v>
      </c>
      <c r="L87">
        <f t="shared" si="1"/>
        <v>0</v>
      </c>
      <c r="Q87"/>
    </row>
    <row r="88" spans="7:17" x14ac:dyDescent="0.25">
      <c r="G88">
        <v>386</v>
      </c>
      <c r="H88">
        <f>VLOOKUP($G88,excitation!$A$1:$CV$577,MATCH(C$2,excitation!$A$1:$CV$1,0),0)</f>
        <v>5.91E-2</v>
      </c>
      <c r="I88">
        <f>VLOOKUP($G88,emission!$A$1:$CV$577,MATCH($C$2,emission!$A$1:$CV$1,0),0)</f>
        <v>0</v>
      </c>
      <c r="J88">
        <f>VLOOKUP($G88,excitation!$A$1:$CV$577,MATCH(C$3,excitation!$A$1:$CV$1,0),0)</f>
        <v>6.7199999999999996E-2</v>
      </c>
      <c r="K88">
        <f>VLOOKUP($G88,emission!$A$1:$CV$577,MATCH($C$3,emission!$A$1:$CV$1,0),0)</f>
        <v>0</v>
      </c>
      <c r="L88">
        <f t="shared" si="1"/>
        <v>0</v>
      </c>
      <c r="Q88"/>
    </row>
    <row r="89" spans="7:17" x14ac:dyDescent="0.25">
      <c r="G89">
        <v>387</v>
      </c>
      <c r="H89">
        <f>VLOOKUP($G89,excitation!$A$1:$CV$577,MATCH(C$2,excitation!$A$1:$CV$1,0),0)</f>
        <v>6.0199999999999997E-2</v>
      </c>
      <c r="I89">
        <f>VLOOKUP($G89,emission!$A$1:$CV$577,MATCH($C$2,emission!$A$1:$CV$1,0),0)</f>
        <v>0</v>
      </c>
      <c r="J89">
        <f>VLOOKUP($G89,excitation!$A$1:$CV$577,MATCH(C$3,excitation!$A$1:$CV$1,0),0)</f>
        <v>6.4399999999999999E-2</v>
      </c>
      <c r="K89">
        <f>VLOOKUP($G89,emission!$A$1:$CV$577,MATCH($C$3,emission!$A$1:$CV$1,0),0)</f>
        <v>0</v>
      </c>
      <c r="L89">
        <f t="shared" si="1"/>
        <v>0</v>
      </c>
      <c r="Q89"/>
    </row>
    <row r="90" spans="7:17" x14ac:dyDescent="0.25">
      <c r="G90">
        <v>388</v>
      </c>
      <c r="H90">
        <f>VLOOKUP($G90,excitation!$A$1:$CV$577,MATCH(C$2,excitation!$A$1:$CV$1,0),0)</f>
        <v>6.0299999999999999E-2</v>
      </c>
      <c r="I90">
        <f>VLOOKUP($G90,emission!$A$1:$CV$577,MATCH($C$2,emission!$A$1:$CV$1,0),0)</f>
        <v>0</v>
      </c>
      <c r="J90">
        <f>VLOOKUP($G90,excitation!$A$1:$CV$577,MATCH(C$3,excitation!$A$1:$CV$1,0),0)</f>
        <v>6.0400000000000002E-2</v>
      </c>
      <c r="K90">
        <f>VLOOKUP($G90,emission!$A$1:$CV$577,MATCH($C$3,emission!$A$1:$CV$1,0),0)</f>
        <v>0</v>
      </c>
      <c r="L90">
        <f t="shared" si="1"/>
        <v>0</v>
      </c>
      <c r="Q90"/>
    </row>
    <row r="91" spans="7:17" x14ac:dyDescent="0.25">
      <c r="G91">
        <v>389</v>
      </c>
      <c r="H91">
        <f>VLOOKUP($G91,excitation!$A$1:$CV$577,MATCH(C$2,excitation!$A$1:$CV$1,0),0)</f>
        <v>5.9400000000000001E-2</v>
      </c>
      <c r="I91">
        <f>VLOOKUP($G91,emission!$A$1:$CV$577,MATCH($C$2,emission!$A$1:$CV$1,0),0)</f>
        <v>0</v>
      </c>
      <c r="J91">
        <f>VLOOKUP($G91,excitation!$A$1:$CV$577,MATCH(C$3,excitation!$A$1:$CV$1,0),0)</f>
        <v>5.7099999999999998E-2</v>
      </c>
      <c r="K91">
        <f>VLOOKUP($G91,emission!$A$1:$CV$577,MATCH($C$3,emission!$A$1:$CV$1,0),0)</f>
        <v>0</v>
      </c>
      <c r="L91">
        <f t="shared" si="1"/>
        <v>0</v>
      </c>
      <c r="Q91"/>
    </row>
    <row r="92" spans="7:17" x14ac:dyDescent="0.25">
      <c r="G92">
        <v>390</v>
      </c>
      <c r="H92">
        <f>VLOOKUP($G92,excitation!$A$1:$CV$577,MATCH(C$2,excitation!$A$1:$CV$1,0),0)</f>
        <v>5.9499999999999997E-2</v>
      </c>
      <c r="I92">
        <f>VLOOKUP($G92,emission!$A$1:$CV$577,MATCH($C$2,emission!$A$1:$CV$1,0),0)</f>
        <v>0</v>
      </c>
      <c r="J92">
        <f>VLOOKUP($G92,excitation!$A$1:$CV$577,MATCH(C$3,excitation!$A$1:$CV$1,0),0)</f>
        <v>5.5100000000000003E-2</v>
      </c>
      <c r="K92">
        <f>VLOOKUP($G92,emission!$A$1:$CV$577,MATCH($C$3,emission!$A$1:$CV$1,0),0)</f>
        <v>0</v>
      </c>
      <c r="L92">
        <f t="shared" si="1"/>
        <v>0</v>
      </c>
      <c r="Q92"/>
    </row>
    <row r="93" spans="7:17" x14ac:dyDescent="0.25">
      <c r="G93">
        <v>391</v>
      </c>
      <c r="H93">
        <f>VLOOKUP($G93,excitation!$A$1:$CV$577,MATCH(C$2,excitation!$A$1:$CV$1,0),0)</f>
        <v>6.1499999999999999E-2</v>
      </c>
      <c r="I93">
        <f>VLOOKUP($G93,emission!$A$1:$CV$577,MATCH($C$2,emission!$A$1:$CV$1,0),0)</f>
        <v>0</v>
      </c>
      <c r="J93">
        <f>VLOOKUP($G93,excitation!$A$1:$CV$577,MATCH(C$3,excitation!$A$1:$CV$1,0),0)</f>
        <v>5.2499999999999998E-2</v>
      </c>
      <c r="K93">
        <f>VLOOKUP($G93,emission!$A$1:$CV$577,MATCH($C$3,emission!$A$1:$CV$1,0),0)</f>
        <v>0</v>
      </c>
      <c r="L93">
        <f t="shared" si="1"/>
        <v>0</v>
      </c>
      <c r="Q93"/>
    </row>
    <row r="94" spans="7:17" x14ac:dyDescent="0.25">
      <c r="G94">
        <v>392</v>
      </c>
      <c r="H94">
        <f>VLOOKUP($G94,excitation!$A$1:$CV$577,MATCH(C$2,excitation!$A$1:$CV$1,0),0)</f>
        <v>6.2E-2</v>
      </c>
      <c r="I94">
        <f>VLOOKUP($G94,emission!$A$1:$CV$577,MATCH($C$2,emission!$A$1:$CV$1,0),0)</f>
        <v>0</v>
      </c>
      <c r="J94">
        <f>VLOOKUP($G94,excitation!$A$1:$CV$577,MATCH(C$3,excitation!$A$1:$CV$1,0),0)</f>
        <v>4.9799999999999997E-2</v>
      </c>
      <c r="K94">
        <f>VLOOKUP($G94,emission!$A$1:$CV$577,MATCH($C$3,emission!$A$1:$CV$1,0),0)</f>
        <v>0</v>
      </c>
      <c r="L94">
        <f t="shared" si="1"/>
        <v>0</v>
      </c>
      <c r="Q94"/>
    </row>
    <row r="95" spans="7:17" x14ac:dyDescent="0.25">
      <c r="G95">
        <v>393</v>
      </c>
      <c r="H95">
        <f>VLOOKUP($G95,excitation!$A$1:$CV$577,MATCH(C$2,excitation!$A$1:$CV$1,0),0)</f>
        <v>6.0400000000000002E-2</v>
      </c>
      <c r="I95">
        <f>VLOOKUP($G95,emission!$A$1:$CV$577,MATCH($C$2,emission!$A$1:$CV$1,0),0)</f>
        <v>0</v>
      </c>
      <c r="J95">
        <f>VLOOKUP($G95,excitation!$A$1:$CV$577,MATCH(C$3,excitation!$A$1:$CV$1,0),0)</f>
        <v>4.6399999999999997E-2</v>
      </c>
      <c r="K95">
        <f>VLOOKUP($G95,emission!$A$1:$CV$577,MATCH($C$3,emission!$A$1:$CV$1,0),0)</f>
        <v>0</v>
      </c>
      <c r="L95">
        <f t="shared" si="1"/>
        <v>0</v>
      </c>
      <c r="Q95"/>
    </row>
    <row r="96" spans="7:17" x14ac:dyDescent="0.25">
      <c r="G96">
        <v>394</v>
      </c>
      <c r="H96">
        <f>VLOOKUP($G96,excitation!$A$1:$CV$577,MATCH(C$2,excitation!$A$1:$CV$1,0),0)</f>
        <v>5.8900000000000001E-2</v>
      </c>
      <c r="I96">
        <f>VLOOKUP($G96,emission!$A$1:$CV$577,MATCH($C$2,emission!$A$1:$CV$1,0),0)</f>
        <v>0</v>
      </c>
      <c r="J96">
        <f>VLOOKUP($G96,excitation!$A$1:$CV$577,MATCH(C$3,excitation!$A$1:$CV$1,0),0)</f>
        <v>4.4900000000000002E-2</v>
      </c>
      <c r="K96">
        <f>VLOOKUP($G96,emission!$A$1:$CV$577,MATCH($C$3,emission!$A$1:$CV$1,0),0)</f>
        <v>0</v>
      </c>
      <c r="L96">
        <f t="shared" si="1"/>
        <v>0</v>
      </c>
      <c r="Q96"/>
    </row>
    <row r="97" spans="7:17" x14ac:dyDescent="0.25">
      <c r="G97">
        <v>395</v>
      </c>
      <c r="H97">
        <f>VLOOKUP($G97,excitation!$A$1:$CV$577,MATCH(C$2,excitation!$A$1:$CV$1,0),0)</f>
        <v>5.8999999999999997E-2</v>
      </c>
      <c r="I97">
        <f>VLOOKUP($G97,emission!$A$1:$CV$577,MATCH($C$2,emission!$A$1:$CV$1,0),0)</f>
        <v>0</v>
      </c>
      <c r="J97">
        <f>VLOOKUP($G97,excitation!$A$1:$CV$577,MATCH(C$3,excitation!$A$1:$CV$1,0),0)</f>
        <v>4.24E-2</v>
      </c>
      <c r="K97">
        <f>VLOOKUP($G97,emission!$A$1:$CV$577,MATCH($C$3,emission!$A$1:$CV$1,0),0)</f>
        <v>0</v>
      </c>
      <c r="L97">
        <f t="shared" si="1"/>
        <v>0</v>
      </c>
      <c r="Q97"/>
    </row>
    <row r="98" spans="7:17" x14ac:dyDescent="0.25">
      <c r="G98">
        <v>396</v>
      </c>
      <c r="H98">
        <f>VLOOKUP($G98,excitation!$A$1:$CV$577,MATCH(C$2,excitation!$A$1:$CV$1,0),0)</f>
        <v>5.9700000000000003E-2</v>
      </c>
      <c r="I98">
        <f>VLOOKUP($G98,emission!$A$1:$CV$577,MATCH($C$2,emission!$A$1:$CV$1,0),0)</f>
        <v>0</v>
      </c>
      <c r="J98">
        <f>VLOOKUP($G98,excitation!$A$1:$CV$577,MATCH(C$3,excitation!$A$1:$CV$1,0),0)</f>
        <v>4.0300000000000002E-2</v>
      </c>
      <c r="K98">
        <f>VLOOKUP($G98,emission!$A$1:$CV$577,MATCH($C$3,emission!$A$1:$CV$1,0),0)</f>
        <v>0</v>
      </c>
      <c r="L98">
        <f t="shared" si="1"/>
        <v>0</v>
      </c>
      <c r="Q98"/>
    </row>
    <row r="99" spans="7:17" x14ac:dyDescent="0.25">
      <c r="G99">
        <v>397</v>
      </c>
      <c r="H99">
        <f>VLOOKUP($G99,excitation!$A$1:$CV$577,MATCH(C$2,excitation!$A$1:$CV$1,0),0)</f>
        <v>6.0100000000000001E-2</v>
      </c>
      <c r="I99">
        <f>VLOOKUP($G99,emission!$A$1:$CV$577,MATCH($C$2,emission!$A$1:$CV$1,0),0)</f>
        <v>0</v>
      </c>
      <c r="J99">
        <f>VLOOKUP($G99,excitation!$A$1:$CV$577,MATCH(C$3,excitation!$A$1:$CV$1,0),0)</f>
        <v>3.8600000000000002E-2</v>
      </c>
      <c r="K99">
        <f>VLOOKUP($G99,emission!$A$1:$CV$577,MATCH($C$3,emission!$A$1:$CV$1,0),0)</f>
        <v>0</v>
      </c>
      <c r="L99">
        <f t="shared" si="1"/>
        <v>0</v>
      </c>
      <c r="Q99"/>
    </row>
    <row r="100" spans="7:17" x14ac:dyDescent="0.25">
      <c r="G100">
        <v>398</v>
      </c>
      <c r="H100">
        <f>VLOOKUP($G100,excitation!$A$1:$CV$577,MATCH(C$2,excitation!$A$1:$CV$1,0),0)</f>
        <v>6.0499999999999998E-2</v>
      </c>
      <c r="I100">
        <f>VLOOKUP($G100,emission!$A$1:$CV$577,MATCH($C$2,emission!$A$1:$CV$1,0),0)</f>
        <v>0</v>
      </c>
      <c r="J100">
        <f>VLOOKUP($G100,excitation!$A$1:$CV$577,MATCH(C$3,excitation!$A$1:$CV$1,0),0)</f>
        <v>3.5999999999999997E-2</v>
      </c>
      <c r="K100">
        <f>VLOOKUP($G100,emission!$A$1:$CV$577,MATCH($C$3,emission!$A$1:$CV$1,0),0)</f>
        <v>0</v>
      </c>
      <c r="L100">
        <f t="shared" si="1"/>
        <v>0</v>
      </c>
      <c r="Q100"/>
    </row>
    <row r="101" spans="7:17" x14ac:dyDescent="0.25">
      <c r="G101">
        <v>399</v>
      </c>
      <c r="H101">
        <f>VLOOKUP($G101,excitation!$A$1:$CV$577,MATCH(C$2,excitation!$A$1:$CV$1,0),0)</f>
        <v>5.6899999999999999E-2</v>
      </c>
      <c r="I101">
        <f>VLOOKUP($G101,emission!$A$1:$CV$577,MATCH($C$2,emission!$A$1:$CV$1,0),0)</f>
        <v>0</v>
      </c>
      <c r="J101">
        <f>VLOOKUP($G101,excitation!$A$1:$CV$577,MATCH(C$3,excitation!$A$1:$CV$1,0),0)</f>
        <v>3.3399999999999999E-2</v>
      </c>
      <c r="K101">
        <f>VLOOKUP($G101,emission!$A$1:$CV$577,MATCH($C$3,emission!$A$1:$CV$1,0),0)</f>
        <v>0</v>
      </c>
      <c r="L101">
        <f t="shared" si="1"/>
        <v>0</v>
      </c>
      <c r="Q101"/>
    </row>
    <row r="102" spans="7:17" x14ac:dyDescent="0.25">
      <c r="G102">
        <v>400</v>
      </c>
      <c r="H102">
        <f>VLOOKUP($G102,excitation!$A$1:$CV$577,MATCH(C$2,excitation!$A$1:$CV$1,0),0)</f>
        <v>5.7200000000000001E-2</v>
      </c>
      <c r="I102">
        <f>VLOOKUP($G102,emission!$A$1:$CV$577,MATCH($C$2,emission!$A$1:$CV$1,0),0)</f>
        <v>0</v>
      </c>
      <c r="J102">
        <f>VLOOKUP($G102,excitation!$A$1:$CV$577,MATCH(C$3,excitation!$A$1:$CV$1,0),0)</f>
        <v>3.1300000000000001E-2</v>
      </c>
      <c r="K102">
        <f>VLOOKUP($G102,emission!$A$1:$CV$577,MATCH($C$3,emission!$A$1:$CV$1,0),0)</f>
        <v>0</v>
      </c>
      <c r="L102">
        <f t="shared" si="1"/>
        <v>0</v>
      </c>
      <c r="Q102"/>
    </row>
    <row r="103" spans="7:17" x14ac:dyDescent="0.25">
      <c r="G103">
        <v>401</v>
      </c>
      <c r="H103">
        <f>VLOOKUP($G103,excitation!$A$1:$CV$577,MATCH(C$2,excitation!$A$1:$CV$1,0),0)</f>
        <v>5.7500000000000002E-2</v>
      </c>
      <c r="I103">
        <f>VLOOKUP($G103,emission!$A$1:$CV$577,MATCH($C$2,emission!$A$1:$CV$1,0),0)</f>
        <v>0</v>
      </c>
      <c r="J103">
        <f>VLOOKUP($G103,excitation!$A$1:$CV$577,MATCH(C$3,excitation!$A$1:$CV$1,0),0)</f>
        <v>2.9000000000000001E-2</v>
      </c>
      <c r="K103">
        <f>VLOOKUP($G103,emission!$A$1:$CV$577,MATCH($C$3,emission!$A$1:$CV$1,0),0)</f>
        <v>0</v>
      </c>
      <c r="L103">
        <f t="shared" si="1"/>
        <v>0</v>
      </c>
      <c r="Q103"/>
    </row>
    <row r="104" spans="7:17" x14ac:dyDescent="0.25">
      <c r="G104">
        <v>402</v>
      </c>
      <c r="H104">
        <f>VLOOKUP($G104,excitation!$A$1:$CV$577,MATCH(C$2,excitation!$A$1:$CV$1,0),0)</f>
        <v>5.7500000000000002E-2</v>
      </c>
      <c r="I104">
        <f>VLOOKUP($G104,emission!$A$1:$CV$577,MATCH($C$2,emission!$A$1:$CV$1,0),0)</f>
        <v>0</v>
      </c>
      <c r="J104">
        <f>VLOOKUP($G104,excitation!$A$1:$CV$577,MATCH(C$3,excitation!$A$1:$CV$1,0),0)</f>
        <v>2.6700000000000002E-2</v>
      </c>
      <c r="K104">
        <f>VLOOKUP($G104,emission!$A$1:$CV$577,MATCH($C$3,emission!$A$1:$CV$1,0),0)</f>
        <v>0</v>
      </c>
      <c r="L104">
        <f t="shared" si="1"/>
        <v>0</v>
      </c>
      <c r="Q104"/>
    </row>
    <row r="105" spans="7:17" x14ac:dyDescent="0.25">
      <c r="G105">
        <v>403</v>
      </c>
      <c r="H105">
        <f>VLOOKUP($G105,excitation!$A$1:$CV$577,MATCH(C$2,excitation!$A$1:$CV$1,0),0)</f>
        <v>5.62E-2</v>
      </c>
      <c r="I105">
        <f>VLOOKUP($G105,emission!$A$1:$CV$577,MATCH($C$2,emission!$A$1:$CV$1,0),0)</f>
        <v>0</v>
      </c>
      <c r="J105">
        <f>VLOOKUP($G105,excitation!$A$1:$CV$577,MATCH(C$3,excitation!$A$1:$CV$1,0),0)</f>
        <v>2.4500000000000001E-2</v>
      </c>
      <c r="K105">
        <f>VLOOKUP($G105,emission!$A$1:$CV$577,MATCH($C$3,emission!$A$1:$CV$1,0),0)</f>
        <v>0</v>
      </c>
      <c r="L105">
        <f t="shared" si="1"/>
        <v>0</v>
      </c>
      <c r="Q105"/>
    </row>
    <row r="106" spans="7:17" x14ac:dyDescent="0.25">
      <c r="G106">
        <v>404</v>
      </c>
      <c r="H106">
        <f>VLOOKUP($G106,excitation!$A$1:$CV$577,MATCH(C$2,excitation!$A$1:$CV$1,0),0)</f>
        <v>5.74E-2</v>
      </c>
      <c r="I106">
        <f>VLOOKUP($G106,emission!$A$1:$CV$577,MATCH($C$2,emission!$A$1:$CV$1,0),0)</f>
        <v>0</v>
      </c>
      <c r="J106">
        <f>VLOOKUP($G106,excitation!$A$1:$CV$577,MATCH(C$3,excitation!$A$1:$CV$1,0),0)</f>
        <v>2.1600000000000001E-2</v>
      </c>
      <c r="K106">
        <f>VLOOKUP($G106,emission!$A$1:$CV$577,MATCH($C$3,emission!$A$1:$CV$1,0),0)</f>
        <v>0</v>
      </c>
      <c r="L106">
        <f t="shared" si="1"/>
        <v>0</v>
      </c>
      <c r="Q106"/>
    </row>
    <row r="107" spans="7:17" x14ac:dyDescent="0.25">
      <c r="G107">
        <v>405</v>
      </c>
      <c r="H107">
        <f>VLOOKUP($G107,excitation!$A$1:$CV$577,MATCH(C$2,excitation!$A$1:$CV$1,0),0)</f>
        <v>5.7200000000000001E-2</v>
      </c>
      <c r="I107">
        <f>VLOOKUP($G107,emission!$A$1:$CV$577,MATCH($C$2,emission!$A$1:$CV$1,0),0)</f>
        <v>0</v>
      </c>
      <c r="J107">
        <f>VLOOKUP($G107,excitation!$A$1:$CV$577,MATCH(C$3,excitation!$A$1:$CV$1,0),0)</f>
        <v>1.9800000000000002E-2</v>
      </c>
      <c r="K107">
        <f>VLOOKUP($G107,emission!$A$1:$CV$577,MATCH($C$3,emission!$A$1:$CV$1,0),0)</f>
        <v>0</v>
      </c>
      <c r="L107">
        <f t="shared" si="1"/>
        <v>0</v>
      </c>
      <c r="Q107"/>
    </row>
    <row r="108" spans="7:17" x14ac:dyDescent="0.25">
      <c r="G108">
        <v>406</v>
      </c>
      <c r="H108">
        <f>VLOOKUP($G108,excitation!$A$1:$CV$577,MATCH(C$2,excitation!$A$1:$CV$1,0),0)</f>
        <v>5.45E-2</v>
      </c>
      <c r="I108">
        <f>VLOOKUP($G108,emission!$A$1:$CV$577,MATCH($C$2,emission!$A$1:$CV$1,0),0)</f>
        <v>0</v>
      </c>
      <c r="J108">
        <f>VLOOKUP($G108,excitation!$A$1:$CV$577,MATCH(C$3,excitation!$A$1:$CV$1,0),0)</f>
        <v>1.7399999999999999E-2</v>
      </c>
      <c r="K108">
        <f>VLOOKUP($G108,emission!$A$1:$CV$577,MATCH($C$3,emission!$A$1:$CV$1,0),0)</f>
        <v>0</v>
      </c>
      <c r="L108">
        <f t="shared" si="1"/>
        <v>0</v>
      </c>
      <c r="Q108"/>
    </row>
    <row r="109" spans="7:17" x14ac:dyDescent="0.25">
      <c r="G109">
        <v>407</v>
      </c>
      <c r="H109">
        <f>VLOOKUP($G109,excitation!$A$1:$CV$577,MATCH(C$2,excitation!$A$1:$CV$1,0),0)</f>
        <v>5.2600000000000001E-2</v>
      </c>
      <c r="I109">
        <f>VLOOKUP($G109,emission!$A$1:$CV$577,MATCH($C$2,emission!$A$1:$CV$1,0),0)</f>
        <v>0</v>
      </c>
      <c r="J109">
        <f>VLOOKUP($G109,excitation!$A$1:$CV$577,MATCH(C$3,excitation!$A$1:$CV$1,0),0)</f>
        <v>1.5599999999999999E-2</v>
      </c>
      <c r="K109">
        <f>VLOOKUP($G109,emission!$A$1:$CV$577,MATCH($C$3,emission!$A$1:$CV$1,0),0)</f>
        <v>0</v>
      </c>
      <c r="L109">
        <f t="shared" si="1"/>
        <v>0</v>
      </c>
      <c r="Q109"/>
    </row>
    <row r="110" spans="7:17" x14ac:dyDescent="0.25">
      <c r="G110">
        <v>408</v>
      </c>
      <c r="H110">
        <f>VLOOKUP($G110,excitation!$A$1:$CV$577,MATCH(C$2,excitation!$A$1:$CV$1,0),0)</f>
        <v>5.5100000000000003E-2</v>
      </c>
      <c r="I110">
        <f>VLOOKUP($G110,emission!$A$1:$CV$577,MATCH($C$2,emission!$A$1:$CV$1,0),0)</f>
        <v>0</v>
      </c>
      <c r="J110">
        <f>VLOOKUP($G110,excitation!$A$1:$CV$577,MATCH(C$3,excitation!$A$1:$CV$1,0),0)</f>
        <v>1.32E-2</v>
      </c>
      <c r="K110">
        <f>VLOOKUP($G110,emission!$A$1:$CV$577,MATCH($C$3,emission!$A$1:$CV$1,0),0)</f>
        <v>0</v>
      </c>
      <c r="L110">
        <f t="shared" si="1"/>
        <v>0</v>
      </c>
      <c r="Q110"/>
    </row>
    <row r="111" spans="7:17" x14ac:dyDescent="0.25">
      <c r="G111">
        <v>409</v>
      </c>
      <c r="H111">
        <f>VLOOKUP($G111,excitation!$A$1:$CV$577,MATCH(C$2,excitation!$A$1:$CV$1,0),0)</f>
        <v>5.3800000000000001E-2</v>
      </c>
      <c r="I111">
        <f>VLOOKUP($G111,emission!$A$1:$CV$577,MATCH($C$2,emission!$A$1:$CV$1,0),0)</f>
        <v>0</v>
      </c>
      <c r="J111">
        <f>VLOOKUP($G111,excitation!$A$1:$CV$577,MATCH(C$3,excitation!$A$1:$CV$1,0),0)</f>
        <v>1.1900000000000001E-2</v>
      </c>
      <c r="K111">
        <f>VLOOKUP($G111,emission!$A$1:$CV$577,MATCH($C$3,emission!$A$1:$CV$1,0),0)</f>
        <v>0</v>
      </c>
      <c r="L111">
        <f t="shared" si="1"/>
        <v>0</v>
      </c>
      <c r="Q111"/>
    </row>
    <row r="112" spans="7:17" x14ac:dyDescent="0.25">
      <c r="G112">
        <v>410</v>
      </c>
      <c r="H112">
        <f>VLOOKUP($G112,excitation!$A$1:$CV$577,MATCH(C$2,excitation!$A$1:$CV$1,0),0)</f>
        <v>5.2499999999999998E-2</v>
      </c>
      <c r="I112">
        <f>VLOOKUP($G112,emission!$A$1:$CV$577,MATCH($C$2,emission!$A$1:$CV$1,0),0)</f>
        <v>0</v>
      </c>
      <c r="J112">
        <f>VLOOKUP($G112,excitation!$A$1:$CV$577,MATCH(C$3,excitation!$A$1:$CV$1,0),0)</f>
        <v>0.01</v>
      </c>
      <c r="K112">
        <f>VLOOKUP($G112,emission!$A$1:$CV$577,MATCH($C$3,emission!$A$1:$CV$1,0),0)</f>
        <v>0</v>
      </c>
      <c r="L112">
        <f t="shared" si="1"/>
        <v>0</v>
      </c>
      <c r="Q112"/>
    </row>
    <row r="113" spans="7:17" x14ac:dyDescent="0.25">
      <c r="G113">
        <v>411</v>
      </c>
      <c r="H113">
        <f>VLOOKUP($G113,excitation!$A$1:$CV$577,MATCH(C$2,excitation!$A$1:$CV$1,0),0)</f>
        <v>5.1700000000000003E-2</v>
      </c>
      <c r="I113">
        <f>VLOOKUP($G113,emission!$A$1:$CV$577,MATCH($C$2,emission!$A$1:$CV$1,0),0)</f>
        <v>0</v>
      </c>
      <c r="J113">
        <f>VLOOKUP($G113,excitation!$A$1:$CV$577,MATCH(C$3,excitation!$A$1:$CV$1,0),0)</f>
        <v>8.6E-3</v>
      </c>
      <c r="K113">
        <f>VLOOKUP($G113,emission!$A$1:$CV$577,MATCH($C$3,emission!$A$1:$CV$1,0),0)</f>
        <v>0</v>
      </c>
      <c r="L113">
        <f t="shared" si="1"/>
        <v>0</v>
      </c>
      <c r="Q113"/>
    </row>
    <row r="114" spans="7:17" x14ac:dyDescent="0.25">
      <c r="G114">
        <v>412</v>
      </c>
      <c r="H114">
        <f>VLOOKUP($G114,excitation!$A$1:$CV$577,MATCH(C$2,excitation!$A$1:$CV$1,0),0)</f>
        <v>5.2200000000000003E-2</v>
      </c>
      <c r="I114">
        <f>VLOOKUP($G114,emission!$A$1:$CV$577,MATCH($C$2,emission!$A$1:$CV$1,0),0)</f>
        <v>0</v>
      </c>
      <c r="J114">
        <f>VLOOKUP($G114,excitation!$A$1:$CV$577,MATCH(C$3,excitation!$A$1:$CV$1,0),0)</f>
        <v>7.4000000000000003E-3</v>
      </c>
      <c r="K114">
        <f>VLOOKUP($G114,emission!$A$1:$CV$577,MATCH($C$3,emission!$A$1:$CV$1,0),0)</f>
        <v>0</v>
      </c>
      <c r="L114">
        <f t="shared" si="1"/>
        <v>0</v>
      </c>
      <c r="Q114"/>
    </row>
    <row r="115" spans="7:17" x14ac:dyDescent="0.25">
      <c r="G115">
        <v>413</v>
      </c>
      <c r="H115">
        <f>VLOOKUP($G115,excitation!$A$1:$CV$577,MATCH(C$2,excitation!$A$1:$CV$1,0),0)</f>
        <v>5.0999999999999997E-2</v>
      </c>
      <c r="I115">
        <f>VLOOKUP($G115,emission!$A$1:$CV$577,MATCH($C$2,emission!$A$1:$CV$1,0),0)</f>
        <v>0</v>
      </c>
      <c r="J115">
        <f>VLOOKUP($G115,excitation!$A$1:$CV$577,MATCH(C$3,excitation!$A$1:$CV$1,0),0)</f>
        <v>6.4999999999999997E-3</v>
      </c>
      <c r="K115">
        <f>VLOOKUP($G115,emission!$A$1:$CV$577,MATCH($C$3,emission!$A$1:$CV$1,0),0)</f>
        <v>0</v>
      </c>
      <c r="L115">
        <f t="shared" si="1"/>
        <v>0</v>
      </c>
      <c r="Q115"/>
    </row>
    <row r="116" spans="7:17" x14ac:dyDescent="0.25">
      <c r="G116">
        <v>414</v>
      </c>
      <c r="H116">
        <f>VLOOKUP($G116,excitation!$A$1:$CV$577,MATCH(C$2,excitation!$A$1:$CV$1,0),0)</f>
        <v>4.7800000000000002E-2</v>
      </c>
      <c r="I116">
        <f>VLOOKUP($G116,emission!$A$1:$CV$577,MATCH($C$2,emission!$A$1:$CV$1,0),0)</f>
        <v>0</v>
      </c>
      <c r="J116">
        <f>VLOOKUP($G116,excitation!$A$1:$CV$577,MATCH(C$3,excitation!$A$1:$CV$1,0),0)</f>
        <v>5.7000000000000002E-3</v>
      </c>
      <c r="K116">
        <f>VLOOKUP($G116,emission!$A$1:$CV$577,MATCH($C$3,emission!$A$1:$CV$1,0),0)</f>
        <v>0</v>
      </c>
      <c r="L116">
        <f t="shared" si="1"/>
        <v>0</v>
      </c>
      <c r="Q116"/>
    </row>
    <row r="117" spans="7:17" x14ac:dyDescent="0.25">
      <c r="G117">
        <v>415</v>
      </c>
      <c r="H117">
        <f>VLOOKUP($G117,excitation!$A$1:$CV$577,MATCH(C$2,excitation!$A$1:$CV$1,0),0)</f>
        <v>4.8000000000000001E-2</v>
      </c>
      <c r="I117">
        <f>VLOOKUP($G117,emission!$A$1:$CV$577,MATCH($C$2,emission!$A$1:$CV$1,0),0)</f>
        <v>0</v>
      </c>
      <c r="J117">
        <f>VLOOKUP($G117,excitation!$A$1:$CV$577,MATCH(C$3,excitation!$A$1:$CV$1,0),0)</f>
        <v>4.8999999999999998E-3</v>
      </c>
      <c r="K117">
        <f>VLOOKUP($G117,emission!$A$1:$CV$577,MATCH($C$3,emission!$A$1:$CV$1,0),0)</f>
        <v>0</v>
      </c>
      <c r="L117">
        <f t="shared" si="1"/>
        <v>0</v>
      </c>
      <c r="Q117"/>
    </row>
    <row r="118" spans="7:17" x14ac:dyDescent="0.25">
      <c r="G118">
        <v>416</v>
      </c>
      <c r="H118">
        <f>VLOOKUP($G118,excitation!$A$1:$CV$577,MATCH(C$2,excitation!$A$1:$CV$1,0),0)</f>
        <v>4.7199999999999999E-2</v>
      </c>
      <c r="I118">
        <f>VLOOKUP($G118,emission!$A$1:$CV$577,MATCH($C$2,emission!$A$1:$CV$1,0),0)</f>
        <v>0</v>
      </c>
      <c r="J118">
        <f>VLOOKUP($G118,excitation!$A$1:$CV$577,MATCH(C$3,excitation!$A$1:$CV$1,0),0)</f>
        <v>4.3E-3</v>
      </c>
      <c r="K118">
        <f>VLOOKUP($G118,emission!$A$1:$CV$577,MATCH($C$3,emission!$A$1:$CV$1,0),0)</f>
        <v>0</v>
      </c>
      <c r="L118">
        <f t="shared" si="1"/>
        <v>0</v>
      </c>
      <c r="Q118"/>
    </row>
    <row r="119" spans="7:17" x14ac:dyDescent="0.25">
      <c r="G119">
        <v>417</v>
      </c>
      <c r="H119">
        <f>VLOOKUP($G119,excitation!$A$1:$CV$577,MATCH(C$2,excitation!$A$1:$CV$1,0),0)</f>
        <v>4.5100000000000001E-2</v>
      </c>
      <c r="I119">
        <f>VLOOKUP($G119,emission!$A$1:$CV$577,MATCH($C$2,emission!$A$1:$CV$1,0),0)</f>
        <v>0</v>
      </c>
      <c r="J119">
        <f>VLOOKUP($G119,excitation!$A$1:$CV$577,MATCH(C$3,excitation!$A$1:$CV$1,0),0)</f>
        <v>3.7000000000000002E-3</v>
      </c>
      <c r="K119">
        <f>VLOOKUP($G119,emission!$A$1:$CV$577,MATCH($C$3,emission!$A$1:$CV$1,0),0)</f>
        <v>0</v>
      </c>
      <c r="L119">
        <f t="shared" si="1"/>
        <v>0</v>
      </c>
      <c r="Q119"/>
    </row>
    <row r="120" spans="7:17" x14ac:dyDescent="0.25">
      <c r="G120">
        <v>418</v>
      </c>
      <c r="H120">
        <f>VLOOKUP($G120,excitation!$A$1:$CV$577,MATCH(C$2,excitation!$A$1:$CV$1,0),0)</f>
        <v>4.48E-2</v>
      </c>
      <c r="I120">
        <f>VLOOKUP($G120,emission!$A$1:$CV$577,MATCH($C$2,emission!$A$1:$CV$1,0),0)</f>
        <v>0</v>
      </c>
      <c r="J120">
        <f>VLOOKUP($G120,excitation!$A$1:$CV$577,MATCH(C$3,excitation!$A$1:$CV$1,0),0)</f>
        <v>3.5000000000000001E-3</v>
      </c>
      <c r="K120">
        <f>VLOOKUP($G120,emission!$A$1:$CV$577,MATCH($C$3,emission!$A$1:$CV$1,0),0)</f>
        <v>0</v>
      </c>
      <c r="L120">
        <f t="shared" si="1"/>
        <v>0</v>
      </c>
      <c r="Q120"/>
    </row>
    <row r="121" spans="7:17" x14ac:dyDescent="0.25">
      <c r="G121">
        <v>419</v>
      </c>
      <c r="H121">
        <f>VLOOKUP($G121,excitation!$A$1:$CV$577,MATCH(C$2,excitation!$A$1:$CV$1,0),0)</f>
        <v>4.3499999999999997E-2</v>
      </c>
      <c r="I121">
        <f>VLOOKUP($G121,emission!$A$1:$CV$577,MATCH($C$2,emission!$A$1:$CV$1,0),0)</f>
        <v>0</v>
      </c>
      <c r="J121">
        <f>VLOOKUP($G121,excitation!$A$1:$CV$577,MATCH(C$3,excitation!$A$1:$CV$1,0),0)</f>
        <v>3.2000000000000002E-3</v>
      </c>
      <c r="K121">
        <f>VLOOKUP($G121,emission!$A$1:$CV$577,MATCH($C$3,emission!$A$1:$CV$1,0),0)</f>
        <v>0</v>
      </c>
      <c r="L121">
        <f t="shared" si="1"/>
        <v>0</v>
      </c>
      <c r="Q121"/>
    </row>
    <row r="122" spans="7:17" x14ac:dyDescent="0.25">
      <c r="G122">
        <v>420</v>
      </c>
      <c r="H122">
        <f>VLOOKUP($G122,excitation!$A$1:$CV$577,MATCH(C$2,excitation!$A$1:$CV$1,0),0)</f>
        <v>4.2799999999999998E-2</v>
      </c>
      <c r="I122">
        <f>VLOOKUP($G122,emission!$A$1:$CV$577,MATCH($C$2,emission!$A$1:$CV$1,0),0)</f>
        <v>0</v>
      </c>
      <c r="J122">
        <f>VLOOKUP($G122,excitation!$A$1:$CV$577,MATCH(C$3,excitation!$A$1:$CV$1,0),0)</f>
        <v>3.0000000000000001E-3</v>
      </c>
      <c r="K122">
        <f>VLOOKUP($G122,emission!$A$1:$CV$577,MATCH($C$3,emission!$A$1:$CV$1,0),0)</f>
        <v>0</v>
      </c>
      <c r="L122">
        <f t="shared" si="1"/>
        <v>0</v>
      </c>
      <c r="Q122"/>
    </row>
    <row r="123" spans="7:17" x14ac:dyDescent="0.25">
      <c r="G123">
        <v>421</v>
      </c>
      <c r="H123">
        <f>VLOOKUP($G123,excitation!$A$1:$CV$577,MATCH(C$2,excitation!$A$1:$CV$1,0),0)</f>
        <v>4.2500000000000003E-2</v>
      </c>
      <c r="I123">
        <f>VLOOKUP($G123,emission!$A$1:$CV$577,MATCH($C$2,emission!$A$1:$CV$1,0),0)</f>
        <v>0</v>
      </c>
      <c r="J123">
        <f>VLOOKUP($G123,excitation!$A$1:$CV$577,MATCH(C$3,excitation!$A$1:$CV$1,0),0)</f>
        <v>2.8E-3</v>
      </c>
      <c r="K123">
        <f>VLOOKUP($G123,emission!$A$1:$CV$577,MATCH($C$3,emission!$A$1:$CV$1,0),0)</f>
        <v>0</v>
      </c>
      <c r="L123">
        <f t="shared" si="1"/>
        <v>0</v>
      </c>
      <c r="Q123"/>
    </row>
    <row r="124" spans="7:17" x14ac:dyDescent="0.25">
      <c r="G124">
        <v>422</v>
      </c>
      <c r="H124">
        <f>VLOOKUP($G124,excitation!$A$1:$CV$577,MATCH(C$2,excitation!$A$1:$CV$1,0),0)</f>
        <v>3.9E-2</v>
      </c>
      <c r="I124">
        <f>VLOOKUP($G124,emission!$A$1:$CV$577,MATCH($C$2,emission!$A$1:$CV$1,0),0)</f>
        <v>0</v>
      </c>
      <c r="J124">
        <f>VLOOKUP($G124,excitation!$A$1:$CV$577,MATCH(C$3,excitation!$A$1:$CV$1,0),0)</f>
        <v>2.8E-3</v>
      </c>
      <c r="K124">
        <f>VLOOKUP($G124,emission!$A$1:$CV$577,MATCH($C$3,emission!$A$1:$CV$1,0),0)</f>
        <v>0</v>
      </c>
      <c r="L124">
        <f t="shared" si="1"/>
        <v>0</v>
      </c>
      <c r="Q124"/>
    </row>
    <row r="125" spans="7:17" x14ac:dyDescent="0.25">
      <c r="G125">
        <v>423</v>
      </c>
      <c r="H125">
        <f>VLOOKUP($G125,excitation!$A$1:$CV$577,MATCH(C$2,excitation!$A$1:$CV$1,0),0)</f>
        <v>3.6799999999999999E-2</v>
      </c>
      <c r="I125">
        <f>VLOOKUP($G125,emission!$A$1:$CV$577,MATCH($C$2,emission!$A$1:$CV$1,0),0)</f>
        <v>0</v>
      </c>
      <c r="J125">
        <f>VLOOKUP($G125,excitation!$A$1:$CV$577,MATCH(C$3,excitation!$A$1:$CV$1,0),0)</f>
        <v>2.8E-3</v>
      </c>
      <c r="K125">
        <f>VLOOKUP($G125,emission!$A$1:$CV$577,MATCH($C$3,emission!$A$1:$CV$1,0),0)</f>
        <v>0</v>
      </c>
      <c r="L125">
        <f t="shared" si="1"/>
        <v>0</v>
      </c>
      <c r="Q125"/>
    </row>
    <row r="126" spans="7:17" x14ac:dyDescent="0.25">
      <c r="G126">
        <v>424</v>
      </c>
      <c r="H126">
        <f>VLOOKUP($G126,excitation!$A$1:$CV$577,MATCH(C$2,excitation!$A$1:$CV$1,0),0)</f>
        <v>3.5099999999999999E-2</v>
      </c>
      <c r="I126">
        <f>VLOOKUP($G126,emission!$A$1:$CV$577,MATCH($C$2,emission!$A$1:$CV$1,0),0)</f>
        <v>0</v>
      </c>
      <c r="J126">
        <f>VLOOKUP($G126,excitation!$A$1:$CV$577,MATCH(C$3,excitation!$A$1:$CV$1,0),0)</f>
        <v>2.8999999999999998E-3</v>
      </c>
      <c r="K126">
        <f>VLOOKUP($G126,emission!$A$1:$CV$577,MATCH($C$3,emission!$A$1:$CV$1,0),0)</f>
        <v>0</v>
      </c>
      <c r="L126">
        <f t="shared" si="1"/>
        <v>0</v>
      </c>
      <c r="Q126"/>
    </row>
    <row r="127" spans="7:17" x14ac:dyDescent="0.25">
      <c r="G127">
        <v>425</v>
      </c>
      <c r="H127">
        <f>VLOOKUP($G127,excitation!$A$1:$CV$577,MATCH(C$2,excitation!$A$1:$CV$1,0),0)</f>
        <v>3.56E-2</v>
      </c>
      <c r="I127">
        <f>VLOOKUP($G127,emission!$A$1:$CV$577,MATCH($C$2,emission!$A$1:$CV$1,0),0)</f>
        <v>0</v>
      </c>
      <c r="J127">
        <f>VLOOKUP($G127,excitation!$A$1:$CV$577,MATCH(C$3,excitation!$A$1:$CV$1,0),0)</f>
        <v>2.8999999999999998E-3</v>
      </c>
      <c r="K127">
        <f>VLOOKUP($G127,emission!$A$1:$CV$577,MATCH($C$3,emission!$A$1:$CV$1,0),0)</f>
        <v>0</v>
      </c>
      <c r="L127">
        <f t="shared" si="1"/>
        <v>0</v>
      </c>
      <c r="Q127"/>
    </row>
    <row r="128" spans="7:17" x14ac:dyDescent="0.25">
      <c r="G128">
        <v>426</v>
      </c>
      <c r="H128">
        <f>VLOOKUP($G128,excitation!$A$1:$CV$577,MATCH(C$2,excitation!$A$1:$CV$1,0),0)</f>
        <v>3.5000000000000003E-2</v>
      </c>
      <c r="I128">
        <f>VLOOKUP($G128,emission!$A$1:$CV$577,MATCH($C$2,emission!$A$1:$CV$1,0),0)</f>
        <v>0</v>
      </c>
      <c r="J128">
        <f>VLOOKUP($G128,excitation!$A$1:$CV$577,MATCH(C$3,excitation!$A$1:$CV$1,0),0)</f>
        <v>3.0000000000000001E-3</v>
      </c>
      <c r="K128">
        <f>VLOOKUP($G128,emission!$A$1:$CV$577,MATCH($C$3,emission!$A$1:$CV$1,0),0)</f>
        <v>0</v>
      </c>
      <c r="L128">
        <f t="shared" si="1"/>
        <v>0</v>
      </c>
      <c r="Q128"/>
    </row>
    <row r="129" spans="7:17" x14ac:dyDescent="0.25">
      <c r="G129">
        <v>427</v>
      </c>
      <c r="H129">
        <f>VLOOKUP($G129,excitation!$A$1:$CV$577,MATCH(C$2,excitation!$A$1:$CV$1,0),0)</f>
        <v>3.5200000000000002E-2</v>
      </c>
      <c r="I129">
        <f>VLOOKUP($G129,emission!$A$1:$CV$577,MATCH($C$2,emission!$A$1:$CV$1,0),0)</f>
        <v>0</v>
      </c>
      <c r="J129">
        <f>VLOOKUP($G129,excitation!$A$1:$CV$577,MATCH(C$3,excitation!$A$1:$CV$1,0),0)</f>
        <v>3.2000000000000002E-3</v>
      </c>
      <c r="K129">
        <f>VLOOKUP($G129,emission!$A$1:$CV$577,MATCH($C$3,emission!$A$1:$CV$1,0),0)</f>
        <v>0</v>
      </c>
      <c r="L129">
        <f t="shared" si="1"/>
        <v>0</v>
      </c>
      <c r="Q129"/>
    </row>
    <row r="130" spans="7:17" x14ac:dyDescent="0.25">
      <c r="G130">
        <v>428</v>
      </c>
      <c r="H130">
        <f>VLOOKUP($G130,excitation!$A$1:$CV$577,MATCH(C$2,excitation!$A$1:$CV$1,0),0)</f>
        <v>3.3300000000000003E-2</v>
      </c>
      <c r="I130">
        <f>VLOOKUP($G130,emission!$A$1:$CV$577,MATCH($C$2,emission!$A$1:$CV$1,0),0)</f>
        <v>0</v>
      </c>
      <c r="J130">
        <f>VLOOKUP($G130,excitation!$A$1:$CV$577,MATCH(C$3,excitation!$A$1:$CV$1,0),0)</f>
        <v>3.2000000000000002E-3</v>
      </c>
      <c r="K130">
        <f>VLOOKUP($G130,emission!$A$1:$CV$577,MATCH($C$3,emission!$A$1:$CV$1,0),0)</f>
        <v>0</v>
      </c>
      <c r="L130">
        <f t="shared" si="1"/>
        <v>0</v>
      </c>
      <c r="Q130"/>
    </row>
    <row r="131" spans="7:17" x14ac:dyDescent="0.25">
      <c r="G131">
        <v>429</v>
      </c>
      <c r="H131">
        <f>VLOOKUP($G131,excitation!$A$1:$CV$577,MATCH(C$2,excitation!$A$1:$CV$1,0),0)</f>
        <v>3.44E-2</v>
      </c>
      <c r="I131">
        <f>VLOOKUP($G131,emission!$A$1:$CV$577,MATCH($C$2,emission!$A$1:$CV$1,0),0)</f>
        <v>0</v>
      </c>
      <c r="J131">
        <f>VLOOKUP($G131,excitation!$A$1:$CV$577,MATCH(C$3,excitation!$A$1:$CV$1,0),0)</f>
        <v>3.3E-3</v>
      </c>
      <c r="K131">
        <f>VLOOKUP($G131,emission!$A$1:$CV$577,MATCH($C$3,emission!$A$1:$CV$1,0),0)</f>
        <v>0</v>
      </c>
      <c r="L131">
        <f t="shared" ref="L131:L194" si="2">MIN(I131:J131)</f>
        <v>0</v>
      </c>
      <c r="Q131"/>
    </row>
    <row r="132" spans="7:17" x14ac:dyDescent="0.25">
      <c r="G132">
        <v>430</v>
      </c>
      <c r="H132">
        <f>VLOOKUP($G132,excitation!$A$1:$CV$577,MATCH(C$2,excitation!$A$1:$CV$1,0),0)</f>
        <v>3.3700000000000001E-2</v>
      </c>
      <c r="I132">
        <f>VLOOKUP($G132,emission!$A$1:$CV$577,MATCH($C$2,emission!$A$1:$CV$1,0),0)</f>
        <v>0</v>
      </c>
      <c r="J132">
        <f>VLOOKUP($G132,excitation!$A$1:$CV$577,MATCH(C$3,excitation!$A$1:$CV$1,0),0)</f>
        <v>3.7000000000000002E-3</v>
      </c>
      <c r="K132">
        <f>VLOOKUP($G132,emission!$A$1:$CV$577,MATCH($C$3,emission!$A$1:$CV$1,0),0)</f>
        <v>0</v>
      </c>
      <c r="L132">
        <f t="shared" si="2"/>
        <v>0</v>
      </c>
      <c r="Q132"/>
    </row>
    <row r="133" spans="7:17" x14ac:dyDescent="0.25">
      <c r="G133">
        <v>431</v>
      </c>
      <c r="H133">
        <f>VLOOKUP($G133,excitation!$A$1:$CV$577,MATCH(C$2,excitation!$A$1:$CV$1,0),0)</f>
        <v>3.04E-2</v>
      </c>
      <c r="I133">
        <f>VLOOKUP($G133,emission!$A$1:$CV$577,MATCH($C$2,emission!$A$1:$CV$1,0),0)</f>
        <v>0</v>
      </c>
      <c r="J133">
        <f>VLOOKUP($G133,excitation!$A$1:$CV$577,MATCH(C$3,excitation!$A$1:$CV$1,0),0)</f>
        <v>3.8999999999999998E-3</v>
      </c>
      <c r="K133">
        <f>VLOOKUP($G133,emission!$A$1:$CV$577,MATCH($C$3,emission!$A$1:$CV$1,0),0)</f>
        <v>0</v>
      </c>
      <c r="L133">
        <f t="shared" si="2"/>
        <v>0</v>
      </c>
      <c r="Q133"/>
    </row>
    <row r="134" spans="7:17" x14ac:dyDescent="0.25">
      <c r="G134">
        <v>432</v>
      </c>
      <c r="H134">
        <f>VLOOKUP($G134,excitation!$A$1:$CV$577,MATCH(C$2,excitation!$A$1:$CV$1,0),0)</f>
        <v>3.0200000000000001E-2</v>
      </c>
      <c r="I134">
        <f>VLOOKUP($G134,emission!$A$1:$CV$577,MATCH($C$2,emission!$A$1:$CV$1,0),0)</f>
        <v>0</v>
      </c>
      <c r="J134">
        <f>VLOOKUP($G134,excitation!$A$1:$CV$577,MATCH(C$3,excitation!$A$1:$CV$1,0),0)</f>
        <v>3.8E-3</v>
      </c>
      <c r="K134">
        <f>VLOOKUP($G134,emission!$A$1:$CV$577,MATCH($C$3,emission!$A$1:$CV$1,0),0)</f>
        <v>0</v>
      </c>
      <c r="L134">
        <f t="shared" si="2"/>
        <v>0</v>
      </c>
      <c r="Q134"/>
    </row>
    <row r="135" spans="7:17" x14ac:dyDescent="0.25">
      <c r="G135">
        <v>433</v>
      </c>
      <c r="H135">
        <f>VLOOKUP($G135,excitation!$A$1:$CV$577,MATCH(C$2,excitation!$A$1:$CV$1,0),0)</f>
        <v>3.5499999999999997E-2</v>
      </c>
      <c r="I135">
        <f>VLOOKUP($G135,emission!$A$1:$CV$577,MATCH($C$2,emission!$A$1:$CV$1,0),0)</f>
        <v>0</v>
      </c>
      <c r="J135">
        <f>VLOOKUP($G135,excitation!$A$1:$CV$577,MATCH(C$3,excitation!$A$1:$CV$1,0),0)</f>
        <v>4.1999999999999997E-3</v>
      </c>
      <c r="K135">
        <f>VLOOKUP($G135,emission!$A$1:$CV$577,MATCH($C$3,emission!$A$1:$CV$1,0),0)</f>
        <v>0</v>
      </c>
      <c r="L135">
        <f t="shared" si="2"/>
        <v>0</v>
      </c>
      <c r="Q135"/>
    </row>
    <row r="136" spans="7:17" x14ac:dyDescent="0.25">
      <c r="G136">
        <v>434</v>
      </c>
      <c r="H136">
        <f>VLOOKUP($G136,excitation!$A$1:$CV$577,MATCH(C$2,excitation!$A$1:$CV$1,0),0)</f>
        <v>3.2899999999999999E-2</v>
      </c>
      <c r="I136">
        <f>VLOOKUP($G136,emission!$A$1:$CV$577,MATCH($C$2,emission!$A$1:$CV$1,0),0)</f>
        <v>0</v>
      </c>
      <c r="J136">
        <f>VLOOKUP($G136,excitation!$A$1:$CV$577,MATCH(C$3,excitation!$A$1:$CV$1,0),0)</f>
        <v>4.5999999999999999E-3</v>
      </c>
      <c r="K136">
        <f>VLOOKUP($G136,emission!$A$1:$CV$577,MATCH($C$3,emission!$A$1:$CV$1,0),0)</f>
        <v>0</v>
      </c>
      <c r="L136">
        <f t="shared" si="2"/>
        <v>0</v>
      </c>
      <c r="Q136"/>
    </row>
    <row r="137" spans="7:17" x14ac:dyDescent="0.25">
      <c r="G137">
        <v>435</v>
      </c>
      <c r="H137">
        <f>VLOOKUP($G137,excitation!$A$1:$CV$577,MATCH(C$2,excitation!$A$1:$CV$1,0),0)</f>
        <v>3.2800000000000003E-2</v>
      </c>
      <c r="I137">
        <f>VLOOKUP($G137,emission!$A$1:$CV$577,MATCH($C$2,emission!$A$1:$CV$1,0),0)</f>
        <v>0</v>
      </c>
      <c r="J137">
        <f>VLOOKUP($G137,excitation!$A$1:$CV$577,MATCH(C$3,excitation!$A$1:$CV$1,0),0)</f>
        <v>4.8999999999999998E-3</v>
      </c>
      <c r="K137">
        <f>VLOOKUP($G137,emission!$A$1:$CV$577,MATCH($C$3,emission!$A$1:$CV$1,0),0)</f>
        <v>0</v>
      </c>
      <c r="L137">
        <f t="shared" si="2"/>
        <v>0</v>
      </c>
      <c r="Q137"/>
    </row>
    <row r="138" spans="7:17" x14ac:dyDescent="0.25">
      <c r="G138">
        <v>436</v>
      </c>
      <c r="H138">
        <f>VLOOKUP($G138,excitation!$A$1:$CV$577,MATCH(C$2,excitation!$A$1:$CV$1,0),0)</f>
        <v>3.49E-2</v>
      </c>
      <c r="I138">
        <f>VLOOKUP($G138,emission!$A$1:$CV$577,MATCH($C$2,emission!$A$1:$CV$1,0),0)</f>
        <v>0</v>
      </c>
      <c r="J138">
        <f>VLOOKUP($G138,excitation!$A$1:$CV$577,MATCH(C$3,excitation!$A$1:$CV$1,0),0)</f>
        <v>5.1000000000000004E-3</v>
      </c>
      <c r="K138">
        <f>VLOOKUP($G138,emission!$A$1:$CV$577,MATCH($C$3,emission!$A$1:$CV$1,0),0)</f>
        <v>0</v>
      </c>
      <c r="L138">
        <f t="shared" si="2"/>
        <v>0</v>
      </c>
      <c r="Q138"/>
    </row>
    <row r="139" spans="7:17" x14ac:dyDescent="0.25">
      <c r="G139">
        <v>437</v>
      </c>
      <c r="H139">
        <f>VLOOKUP($G139,excitation!$A$1:$CV$577,MATCH(C$2,excitation!$A$1:$CV$1,0),0)</f>
        <v>3.5099999999999999E-2</v>
      </c>
      <c r="I139">
        <f>VLOOKUP($G139,emission!$A$1:$CV$577,MATCH($C$2,emission!$A$1:$CV$1,0),0)</f>
        <v>0</v>
      </c>
      <c r="J139">
        <f>VLOOKUP($G139,excitation!$A$1:$CV$577,MATCH(C$3,excitation!$A$1:$CV$1,0),0)</f>
        <v>5.3E-3</v>
      </c>
      <c r="K139">
        <f>VLOOKUP($G139,emission!$A$1:$CV$577,MATCH($C$3,emission!$A$1:$CV$1,0),0)</f>
        <v>0</v>
      </c>
      <c r="L139">
        <f t="shared" si="2"/>
        <v>0</v>
      </c>
      <c r="Q139"/>
    </row>
    <row r="140" spans="7:17" x14ac:dyDescent="0.25">
      <c r="G140">
        <v>438</v>
      </c>
      <c r="H140">
        <f>VLOOKUP($G140,excitation!$A$1:$CV$577,MATCH(C$2,excitation!$A$1:$CV$1,0),0)</f>
        <v>3.6499999999999998E-2</v>
      </c>
      <c r="I140">
        <f>VLOOKUP($G140,emission!$A$1:$CV$577,MATCH($C$2,emission!$A$1:$CV$1,0),0)</f>
        <v>0</v>
      </c>
      <c r="J140">
        <f>VLOOKUP($G140,excitation!$A$1:$CV$577,MATCH(C$3,excitation!$A$1:$CV$1,0),0)</f>
        <v>5.7999999999999996E-3</v>
      </c>
      <c r="K140">
        <f>VLOOKUP($G140,emission!$A$1:$CV$577,MATCH($C$3,emission!$A$1:$CV$1,0),0)</f>
        <v>0</v>
      </c>
      <c r="L140">
        <f t="shared" si="2"/>
        <v>0</v>
      </c>
      <c r="Q140"/>
    </row>
    <row r="141" spans="7:17" x14ac:dyDescent="0.25">
      <c r="G141">
        <v>439</v>
      </c>
      <c r="H141">
        <f>VLOOKUP($G141,excitation!$A$1:$CV$577,MATCH(C$2,excitation!$A$1:$CV$1,0),0)</f>
        <v>3.8199999999999998E-2</v>
      </c>
      <c r="I141">
        <f>VLOOKUP($G141,emission!$A$1:$CV$577,MATCH($C$2,emission!$A$1:$CV$1,0),0)</f>
        <v>0</v>
      </c>
      <c r="J141">
        <f>VLOOKUP($G141,excitation!$A$1:$CV$577,MATCH(C$3,excitation!$A$1:$CV$1,0),0)</f>
        <v>6.0000000000000001E-3</v>
      </c>
      <c r="K141">
        <f>VLOOKUP($G141,emission!$A$1:$CV$577,MATCH($C$3,emission!$A$1:$CV$1,0),0)</f>
        <v>0</v>
      </c>
      <c r="L141">
        <f t="shared" si="2"/>
        <v>0</v>
      </c>
      <c r="Q141"/>
    </row>
    <row r="142" spans="7:17" x14ac:dyDescent="0.25">
      <c r="G142">
        <v>440</v>
      </c>
      <c r="H142">
        <f>VLOOKUP($G142,excitation!$A$1:$CV$577,MATCH(C$2,excitation!$A$1:$CV$1,0),0)</f>
        <v>3.9699999999999999E-2</v>
      </c>
      <c r="I142">
        <f>VLOOKUP($G142,emission!$A$1:$CV$577,MATCH($C$2,emission!$A$1:$CV$1,0),0)</f>
        <v>0</v>
      </c>
      <c r="J142">
        <f>VLOOKUP($G142,excitation!$A$1:$CV$577,MATCH(C$3,excitation!$A$1:$CV$1,0),0)</f>
        <v>6.4000000000000003E-3</v>
      </c>
      <c r="K142">
        <f>VLOOKUP($G142,emission!$A$1:$CV$577,MATCH($C$3,emission!$A$1:$CV$1,0),0)</f>
        <v>0</v>
      </c>
      <c r="L142">
        <f t="shared" si="2"/>
        <v>0</v>
      </c>
      <c r="Q142"/>
    </row>
    <row r="143" spans="7:17" x14ac:dyDescent="0.25">
      <c r="G143">
        <v>441</v>
      </c>
      <c r="H143">
        <f>VLOOKUP($G143,excitation!$A$1:$CV$577,MATCH(C$2,excitation!$A$1:$CV$1,0),0)</f>
        <v>4.4699999999999997E-2</v>
      </c>
      <c r="I143">
        <f>VLOOKUP($G143,emission!$A$1:$CV$577,MATCH($C$2,emission!$A$1:$CV$1,0),0)</f>
        <v>0</v>
      </c>
      <c r="J143">
        <f>VLOOKUP($G143,excitation!$A$1:$CV$577,MATCH(C$3,excitation!$A$1:$CV$1,0),0)</f>
        <v>6.7000000000000002E-3</v>
      </c>
      <c r="K143">
        <f>VLOOKUP($G143,emission!$A$1:$CV$577,MATCH($C$3,emission!$A$1:$CV$1,0),0)</f>
        <v>0</v>
      </c>
      <c r="L143">
        <f t="shared" si="2"/>
        <v>0</v>
      </c>
      <c r="Q143"/>
    </row>
    <row r="144" spans="7:17" x14ac:dyDescent="0.25">
      <c r="G144">
        <v>442</v>
      </c>
      <c r="H144">
        <f>VLOOKUP($G144,excitation!$A$1:$CV$577,MATCH(C$2,excitation!$A$1:$CV$1,0),0)</f>
        <v>4.3299999999999998E-2</v>
      </c>
      <c r="I144">
        <f>VLOOKUP($G144,emission!$A$1:$CV$577,MATCH($C$2,emission!$A$1:$CV$1,0),0)</f>
        <v>0</v>
      </c>
      <c r="J144">
        <f>VLOOKUP($G144,excitation!$A$1:$CV$577,MATCH(C$3,excitation!$A$1:$CV$1,0),0)</f>
        <v>7.1000000000000004E-3</v>
      </c>
      <c r="K144">
        <f>VLOOKUP($G144,emission!$A$1:$CV$577,MATCH($C$3,emission!$A$1:$CV$1,0),0)</f>
        <v>0</v>
      </c>
      <c r="L144">
        <f t="shared" si="2"/>
        <v>0</v>
      </c>
      <c r="Q144"/>
    </row>
    <row r="145" spans="7:17" x14ac:dyDescent="0.25">
      <c r="G145">
        <v>443</v>
      </c>
      <c r="H145">
        <f>VLOOKUP($G145,excitation!$A$1:$CV$577,MATCH(C$2,excitation!$A$1:$CV$1,0),0)</f>
        <v>4.6100000000000002E-2</v>
      </c>
      <c r="I145">
        <f>VLOOKUP($G145,emission!$A$1:$CV$577,MATCH($C$2,emission!$A$1:$CV$1,0),0)</f>
        <v>0</v>
      </c>
      <c r="J145">
        <f>VLOOKUP($G145,excitation!$A$1:$CV$577,MATCH(C$3,excitation!$A$1:$CV$1,0),0)</f>
        <v>7.4999999999999997E-3</v>
      </c>
      <c r="K145">
        <f>VLOOKUP($G145,emission!$A$1:$CV$577,MATCH($C$3,emission!$A$1:$CV$1,0),0)</f>
        <v>0</v>
      </c>
      <c r="L145">
        <f t="shared" si="2"/>
        <v>0</v>
      </c>
      <c r="Q145"/>
    </row>
    <row r="146" spans="7:17" x14ac:dyDescent="0.25">
      <c r="G146">
        <v>444</v>
      </c>
      <c r="H146">
        <f>VLOOKUP($G146,excitation!$A$1:$CV$577,MATCH(C$2,excitation!$A$1:$CV$1,0),0)</f>
        <v>4.8099999999999997E-2</v>
      </c>
      <c r="I146">
        <f>VLOOKUP($G146,emission!$A$1:$CV$577,MATCH($C$2,emission!$A$1:$CV$1,0),0)</f>
        <v>0</v>
      </c>
      <c r="J146">
        <f>VLOOKUP($G146,excitation!$A$1:$CV$577,MATCH(C$3,excitation!$A$1:$CV$1,0),0)</f>
        <v>8.0000000000000002E-3</v>
      </c>
      <c r="K146">
        <f>VLOOKUP($G146,emission!$A$1:$CV$577,MATCH($C$3,emission!$A$1:$CV$1,0),0)</f>
        <v>0</v>
      </c>
      <c r="L146">
        <f t="shared" si="2"/>
        <v>0</v>
      </c>
      <c r="Q146"/>
    </row>
    <row r="147" spans="7:17" x14ac:dyDescent="0.25">
      <c r="G147">
        <v>445</v>
      </c>
      <c r="H147">
        <f>VLOOKUP($G147,excitation!$A$1:$CV$577,MATCH(C$2,excitation!$A$1:$CV$1,0),0)</f>
        <v>5.0500000000000003E-2</v>
      </c>
      <c r="I147">
        <f>VLOOKUP($G147,emission!$A$1:$CV$577,MATCH($C$2,emission!$A$1:$CV$1,0),0)</f>
        <v>0</v>
      </c>
      <c r="J147">
        <f>VLOOKUP($G147,excitation!$A$1:$CV$577,MATCH(C$3,excitation!$A$1:$CV$1,0),0)</f>
        <v>8.5000000000000006E-3</v>
      </c>
      <c r="K147">
        <f>VLOOKUP($G147,emission!$A$1:$CV$577,MATCH($C$3,emission!$A$1:$CV$1,0),0)</f>
        <v>0</v>
      </c>
      <c r="L147">
        <f t="shared" si="2"/>
        <v>0</v>
      </c>
      <c r="Q147"/>
    </row>
    <row r="148" spans="7:17" x14ac:dyDescent="0.25">
      <c r="G148">
        <v>446</v>
      </c>
      <c r="H148">
        <f>VLOOKUP($G148,excitation!$A$1:$CV$577,MATCH(C$2,excitation!$A$1:$CV$1,0),0)</f>
        <v>5.3900000000000003E-2</v>
      </c>
      <c r="I148">
        <f>VLOOKUP($G148,emission!$A$1:$CV$577,MATCH($C$2,emission!$A$1:$CV$1,0),0)</f>
        <v>0</v>
      </c>
      <c r="J148">
        <f>VLOOKUP($G148,excitation!$A$1:$CV$577,MATCH(C$3,excitation!$A$1:$CV$1,0),0)</f>
        <v>8.8999999999999999E-3</v>
      </c>
      <c r="K148">
        <f>VLOOKUP($G148,emission!$A$1:$CV$577,MATCH($C$3,emission!$A$1:$CV$1,0),0)</f>
        <v>0</v>
      </c>
      <c r="L148">
        <f t="shared" si="2"/>
        <v>0</v>
      </c>
      <c r="Q148"/>
    </row>
    <row r="149" spans="7:17" x14ac:dyDescent="0.25">
      <c r="G149">
        <v>447</v>
      </c>
      <c r="H149">
        <f>VLOOKUP($G149,excitation!$A$1:$CV$577,MATCH(C$2,excitation!$A$1:$CV$1,0),0)</f>
        <v>5.6000000000000001E-2</v>
      </c>
      <c r="I149">
        <f>VLOOKUP($G149,emission!$A$1:$CV$577,MATCH($C$2,emission!$A$1:$CV$1,0),0)</f>
        <v>0</v>
      </c>
      <c r="J149">
        <f>VLOOKUP($G149,excitation!$A$1:$CV$577,MATCH(C$3,excitation!$A$1:$CV$1,0),0)</f>
        <v>9.7000000000000003E-3</v>
      </c>
      <c r="K149">
        <f>VLOOKUP($G149,emission!$A$1:$CV$577,MATCH($C$3,emission!$A$1:$CV$1,0),0)</f>
        <v>0</v>
      </c>
      <c r="L149">
        <f t="shared" si="2"/>
        <v>0</v>
      </c>
      <c r="Q149"/>
    </row>
    <row r="150" spans="7:17" x14ac:dyDescent="0.25">
      <c r="G150">
        <v>448</v>
      </c>
      <c r="H150">
        <f>VLOOKUP($G150,excitation!$A$1:$CV$577,MATCH(C$2,excitation!$A$1:$CV$1,0),0)</f>
        <v>6.0100000000000001E-2</v>
      </c>
      <c r="I150">
        <f>VLOOKUP($G150,emission!$A$1:$CV$577,MATCH($C$2,emission!$A$1:$CV$1,0),0)</f>
        <v>0</v>
      </c>
      <c r="J150">
        <f>VLOOKUP($G150,excitation!$A$1:$CV$577,MATCH(C$3,excitation!$A$1:$CV$1,0),0)</f>
        <v>1.01E-2</v>
      </c>
      <c r="K150">
        <f>VLOOKUP($G150,emission!$A$1:$CV$577,MATCH($C$3,emission!$A$1:$CV$1,0),0)</f>
        <v>0</v>
      </c>
      <c r="L150">
        <f t="shared" si="2"/>
        <v>0</v>
      </c>
      <c r="Q150"/>
    </row>
    <row r="151" spans="7:17" x14ac:dyDescent="0.25">
      <c r="G151">
        <v>449</v>
      </c>
      <c r="H151">
        <f>VLOOKUP($G151,excitation!$A$1:$CV$577,MATCH(C$2,excitation!$A$1:$CV$1,0),0)</f>
        <v>6.3100000000000003E-2</v>
      </c>
      <c r="I151">
        <f>VLOOKUP($G151,emission!$A$1:$CV$577,MATCH($C$2,emission!$A$1:$CV$1,0),0)</f>
        <v>0</v>
      </c>
      <c r="J151">
        <f>VLOOKUP($G151,excitation!$A$1:$CV$577,MATCH(C$3,excitation!$A$1:$CV$1,0),0)</f>
        <v>1.09E-2</v>
      </c>
      <c r="K151">
        <f>VLOOKUP($G151,emission!$A$1:$CV$577,MATCH($C$3,emission!$A$1:$CV$1,0),0)</f>
        <v>0</v>
      </c>
      <c r="L151">
        <f t="shared" si="2"/>
        <v>0</v>
      </c>
      <c r="Q151"/>
    </row>
    <row r="152" spans="7:17" x14ac:dyDescent="0.25">
      <c r="G152">
        <v>450</v>
      </c>
      <c r="H152">
        <f>VLOOKUP($G152,excitation!$A$1:$CV$577,MATCH(C$2,excitation!$A$1:$CV$1,0),0)</f>
        <v>6.4199999999999993E-2</v>
      </c>
      <c r="I152">
        <f>VLOOKUP($G152,emission!$A$1:$CV$577,MATCH($C$2,emission!$A$1:$CV$1,0),0)</f>
        <v>0</v>
      </c>
      <c r="J152">
        <f>VLOOKUP($G152,excitation!$A$1:$CV$577,MATCH(C$3,excitation!$A$1:$CV$1,0),0)</f>
        <v>1.15E-2</v>
      </c>
      <c r="K152">
        <f>VLOOKUP($G152,emission!$A$1:$CV$577,MATCH($C$3,emission!$A$1:$CV$1,0),0)</f>
        <v>0</v>
      </c>
      <c r="L152">
        <f t="shared" si="2"/>
        <v>0</v>
      </c>
      <c r="Q152"/>
    </row>
    <row r="153" spans="7:17" x14ac:dyDescent="0.25">
      <c r="G153">
        <v>451</v>
      </c>
      <c r="H153">
        <f>VLOOKUP($G153,excitation!$A$1:$CV$577,MATCH(C$2,excitation!$A$1:$CV$1,0),0)</f>
        <v>6.7799999999999999E-2</v>
      </c>
      <c r="I153">
        <f>VLOOKUP($G153,emission!$A$1:$CV$577,MATCH($C$2,emission!$A$1:$CV$1,0),0)</f>
        <v>0</v>
      </c>
      <c r="J153">
        <f>VLOOKUP($G153,excitation!$A$1:$CV$577,MATCH(C$3,excitation!$A$1:$CV$1,0),0)</f>
        <v>1.2200000000000001E-2</v>
      </c>
      <c r="K153">
        <f>VLOOKUP($G153,emission!$A$1:$CV$577,MATCH($C$3,emission!$A$1:$CV$1,0),0)</f>
        <v>0</v>
      </c>
      <c r="L153">
        <f t="shared" si="2"/>
        <v>0</v>
      </c>
      <c r="Q153"/>
    </row>
    <row r="154" spans="7:17" x14ac:dyDescent="0.25">
      <c r="G154">
        <v>452</v>
      </c>
      <c r="H154">
        <f>VLOOKUP($G154,excitation!$A$1:$CV$577,MATCH(C$2,excitation!$A$1:$CV$1,0),0)</f>
        <v>7.2499999999999995E-2</v>
      </c>
      <c r="I154">
        <f>VLOOKUP($G154,emission!$A$1:$CV$577,MATCH($C$2,emission!$A$1:$CV$1,0),0)</f>
        <v>0</v>
      </c>
      <c r="J154">
        <f>VLOOKUP($G154,excitation!$A$1:$CV$577,MATCH(C$3,excitation!$A$1:$CV$1,0),0)</f>
        <v>1.2999999999999999E-2</v>
      </c>
      <c r="K154">
        <f>VLOOKUP($G154,emission!$A$1:$CV$577,MATCH($C$3,emission!$A$1:$CV$1,0),0)</f>
        <v>0</v>
      </c>
      <c r="L154">
        <f t="shared" si="2"/>
        <v>0</v>
      </c>
      <c r="Q154"/>
    </row>
    <row r="155" spans="7:17" x14ac:dyDescent="0.25">
      <c r="G155">
        <v>453</v>
      </c>
      <c r="H155">
        <f>VLOOKUP($G155,excitation!$A$1:$CV$577,MATCH(C$2,excitation!$A$1:$CV$1,0),0)</f>
        <v>7.5300000000000006E-2</v>
      </c>
      <c r="I155">
        <f>VLOOKUP($G155,emission!$A$1:$CV$577,MATCH($C$2,emission!$A$1:$CV$1,0),0)</f>
        <v>0</v>
      </c>
      <c r="J155">
        <f>VLOOKUP($G155,excitation!$A$1:$CV$577,MATCH(C$3,excitation!$A$1:$CV$1,0),0)</f>
        <v>1.3899999999999999E-2</v>
      </c>
      <c r="K155">
        <f>VLOOKUP($G155,emission!$A$1:$CV$577,MATCH($C$3,emission!$A$1:$CV$1,0),0)</f>
        <v>0</v>
      </c>
      <c r="L155">
        <f t="shared" si="2"/>
        <v>0</v>
      </c>
      <c r="Q155"/>
    </row>
    <row r="156" spans="7:17" x14ac:dyDescent="0.25">
      <c r="G156">
        <v>454</v>
      </c>
      <c r="H156">
        <f>VLOOKUP($G156,excitation!$A$1:$CV$577,MATCH(C$2,excitation!$A$1:$CV$1,0),0)</f>
        <v>7.9100000000000004E-2</v>
      </c>
      <c r="I156">
        <f>VLOOKUP($G156,emission!$A$1:$CV$577,MATCH($C$2,emission!$A$1:$CV$1,0),0)</f>
        <v>0</v>
      </c>
      <c r="J156">
        <f>VLOOKUP($G156,excitation!$A$1:$CV$577,MATCH(C$3,excitation!$A$1:$CV$1,0),0)</f>
        <v>1.47E-2</v>
      </c>
      <c r="K156">
        <f>VLOOKUP($G156,emission!$A$1:$CV$577,MATCH($C$3,emission!$A$1:$CV$1,0),0)</f>
        <v>0</v>
      </c>
      <c r="L156">
        <f t="shared" si="2"/>
        <v>0</v>
      </c>
      <c r="Q156"/>
    </row>
    <row r="157" spans="7:17" x14ac:dyDescent="0.25">
      <c r="G157">
        <v>455</v>
      </c>
      <c r="H157">
        <f>VLOOKUP($G157,excitation!$A$1:$CV$577,MATCH(C$2,excitation!$A$1:$CV$1,0),0)</f>
        <v>8.43E-2</v>
      </c>
      <c r="I157">
        <f>VLOOKUP($G157,emission!$A$1:$CV$577,MATCH($C$2,emission!$A$1:$CV$1,0),0)</f>
        <v>0</v>
      </c>
      <c r="J157">
        <f>VLOOKUP($G157,excitation!$A$1:$CV$577,MATCH(C$3,excitation!$A$1:$CV$1,0),0)</f>
        <v>1.5699999999999999E-2</v>
      </c>
      <c r="K157">
        <f>VLOOKUP($G157,emission!$A$1:$CV$577,MATCH($C$3,emission!$A$1:$CV$1,0),0)</f>
        <v>0</v>
      </c>
      <c r="L157">
        <f t="shared" si="2"/>
        <v>0</v>
      </c>
      <c r="Q157"/>
    </row>
    <row r="158" spans="7:17" x14ac:dyDescent="0.25">
      <c r="G158">
        <v>456</v>
      </c>
      <c r="H158">
        <f>VLOOKUP($G158,excitation!$A$1:$CV$577,MATCH(C$2,excitation!$A$1:$CV$1,0),0)</f>
        <v>8.5999999999999993E-2</v>
      </c>
      <c r="I158">
        <f>VLOOKUP($G158,emission!$A$1:$CV$577,MATCH($C$2,emission!$A$1:$CV$1,0),0)</f>
        <v>0</v>
      </c>
      <c r="J158">
        <f>VLOOKUP($G158,excitation!$A$1:$CV$577,MATCH(C$3,excitation!$A$1:$CV$1,0),0)</f>
        <v>1.6299999999999999E-2</v>
      </c>
      <c r="K158">
        <f>VLOOKUP($G158,emission!$A$1:$CV$577,MATCH($C$3,emission!$A$1:$CV$1,0),0)</f>
        <v>0</v>
      </c>
      <c r="L158">
        <f t="shared" si="2"/>
        <v>0</v>
      </c>
      <c r="Q158"/>
    </row>
    <row r="159" spans="7:17" x14ac:dyDescent="0.25">
      <c r="G159">
        <v>457</v>
      </c>
      <c r="H159">
        <f>VLOOKUP($G159,excitation!$A$1:$CV$577,MATCH(C$2,excitation!$A$1:$CV$1,0),0)</f>
        <v>9.1999999999999998E-2</v>
      </c>
      <c r="I159">
        <f>VLOOKUP($G159,emission!$A$1:$CV$577,MATCH($C$2,emission!$A$1:$CV$1,0),0)</f>
        <v>0</v>
      </c>
      <c r="J159">
        <f>VLOOKUP($G159,excitation!$A$1:$CV$577,MATCH(C$3,excitation!$A$1:$CV$1,0),0)</f>
        <v>1.7500000000000002E-2</v>
      </c>
      <c r="K159">
        <f>VLOOKUP($G159,emission!$A$1:$CV$577,MATCH($C$3,emission!$A$1:$CV$1,0),0)</f>
        <v>0</v>
      </c>
      <c r="L159">
        <f t="shared" si="2"/>
        <v>0</v>
      </c>
      <c r="Q159"/>
    </row>
    <row r="160" spans="7:17" x14ac:dyDescent="0.25">
      <c r="G160">
        <v>458</v>
      </c>
      <c r="H160">
        <f>VLOOKUP($G160,excitation!$A$1:$CV$577,MATCH(C$2,excitation!$A$1:$CV$1,0),0)</f>
        <v>9.6100000000000005E-2</v>
      </c>
      <c r="I160">
        <f>VLOOKUP($G160,emission!$A$1:$CV$577,MATCH($C$2,emission!$A$1:$CV$1,0),0)</f>
        <v>0</v>
      </c>
      <c r="J160">
        <f>VLOOKUP($G160,excitation!$A$1:$CV$577,MATCH(C$3,excitation!$A$1:$CV$1,0),0)</f>
        <v>1.8200000000000001E-2</v>
      </c>
      <c r="K160">
        <f>VLOOKUP($G160,emission!$A$1:$CV$577,MATCH($C$3,emission!$A$1:$CV$1,0),0)</f>
        <v>0</v>
      </c>
      <c r="L160">
        <f t="shared" si="2"/>
        <v>0</v>
      </c>
      <c r="Q160"/>
    </row>
    <row r="161" spans="7:17" x14ac:dyDescent="0.25">
      <c r="G161">
        <v>459</v>
      </c>
      <c r="H161">
        <f>VLOOKUP($G161,excitation!$A$1:$CV$577,MATCH(C$2,excitation!$A$1:$CV$1,0),0)</f>
        <v>9.9099999999999994E-2</v>
      </c>
      <c r="I161">
        <f>VLOOKUP($G161,emission!$A$1:$CV$577,MATCH($C$2,emission!$A$1:$CV$1,0),0)</f>
        <v>0</v>
      </c>
      <c r="J161">
        <f>VLOOKUP($G161,excitation!$A$1:$CV$577,MATCH(C$3,excitation!$A$1:$CV$1,0),0)</f>
        <v>1.9800000000000002E-2</v>
      </c>
      <c r="K161">
        <f>VLOOKUP($G161,emission!$A$1:$CV$577,MATCH($C$3,emission!$A$1:$CV$1,0),0)</f>
        <v>0</v>
      </c>
      <c r="L161">
        <f t="shared" si="2"/>
        <v>0</v>
      </c>
      <c r="Q161"/>
    </row>
    <row r="162" spans="7:17" x14ac:dyDescent="0.25">
      <c r="G162">
        <v>460</v>
      </c>
      <c r="H162">
        <f>VLOOKUP($G162,excitation!$A$1:$CV$577,MATCH(C$2,excitation!$A$1:$CV$1,0),0)</f>
        <v>0.1032</v>
      </c>
      <c r="I162">
        <f>VLOOKUP($G162,emission!$A$1:$CV$577,MATCH($C$2,emission!$A$1:$CV$1,0),0)</f>
        <v>0</v>
      </c>
      <c r="J162">
        <f>VLOOKUP($G162,excitation!$A$1:$CV$577,MATCH(C$3,excitation!$A$1:$CV$1,0),0)</f>
        <v>2.06E-2</v>
      </c>
      <c r="K162">
        <f>VLOOKUP($G162,emission!$A$1:$CV$577,MATCH($C$3,emission!$A$1:$CV$1,0),0)</f>
        <v>0</v>
      </c>
      <c r="L162">
        <f t="shared" si="2"/>
        <v>0</v>
      </c>
      <c r="Q162"/>
    </row>
    <row r="163" spans="7:17" x14ac:dyDescent="0.25">
      <c r="G163">
        <v>461</v>
      </c>
      <c r="H163">
        <f>VLOOKUP($G163,excitation!$A$1:$CV$577,MATCH(C$2,excitation!$A$1:$CV$1,0),0)</f>
        <v>0.1081</v>
      </c>
      <c r="I163">
        <f>VLOOKUP($G163,emission!$A$1:$CV$577,MATCH($C$2,emission!$A$1:$CV$1,0),0)</f>
        <v>0</v>
      </c>
      <c r="J163">
        <f>VLOOKUP($G163,excitation!$A$1:$CV$577,MATCH(C$3,excitation!$A$1:$CV$1,0),0)</f>
        <v>2.2200000000000001E-2</v>
      </c>
      <c r="K163">
        <f>VLOOKUP($G163,emission!$A$1:$CV$577,MATCH($C$3,emission!$A$1:$CV$1,0),0)</f>
        <v>0</v>
      </c>
      <c r="L163">
        <f t="shared" si="2"/>
        <v>0</v>
      </c>
      <c r="Q163"/>
    </row>
    <row r="164" spans="7:17" x14ac:dyDescent="0.25">
      <c r="G164">
        <v>462</v>
      </c>
      <c r="H164">
        <f>VLOOKUP($G164,excitation!$A$1:$CV$577,MATCH(C$2,excitation!$A$1:$CV$1,0),0)</f>
        <v>0.1132</v>
      </c>
      <c r="I164">
        <f>VLOOKUP($G164,emission!$A$1:$CV$577,MATCH($C$2,emission!$A$1:$CV$1,0),0)</f>
        <v>0</v>
      </c>
      <c r="J164">
        <f>VLOOKUP($G164,excitation!$A$1:$CV$577,MATCH(C$3,excitation!$A$1:$CV$1,0),0)</f>
        <v>2.3099999999999999E-2</v>
      </c>
      <c r="K164">
        <f>VLOOKUP($G164,emission!$A$1:$CV$577,MATCH($C$3,emission!$A$1:$CV$1,0),0)</f>
        <v>0</v>
      </c>
      <c r="L164">
        <f t="shared" si="2"/>
        <v>0</v>
      </c>
      <c r="Q164"/>
    </row>
    <row r="165" spans="7:17" x14ac:dyDescent="0.25">
      <c r="G165">
        <v>463</v>
      </c>
      <c r="H165">
        <f>VLOOKUP($G165,excitation!$A$1:$CV$577,MATCH(C$2,excitation!$A$1:$CV$1,0),0)</f>
        <v>0.12039999999999999</v>
      </c>
      <c r="I165">
        <f>VLOOKUP($G165,emission!$A$1:$CV$577,MATCH($C$2,emission!$A$1:$CV$1,0),0)</f>
        <v>0</v>
      </c>
      <c r="J165">
        <f>VLOOKUP($G165,excitation!$A$1:$CV$577,MATCH(C$3,excitation!$A$1:$CV$1,0),0)</f>
        <v>2.46E-2</v>
      </c>
      <c r="K165">
        <f>VLOOKUP($G165,emission!$A$1:$CV$577,MATCH($C$3,emission!$A$1:$CV$1,0),0)</f>
        <v>0</v>
      </c>
      <c r="L165">
        <f t="shared" si="2"/>
        <v>0</v>
      </c>
      <c r="Q165"/>
    </row>
    <row r="166" spans="7:17" x14ac:dyDescent="0.25">
      <c r="G166">
        <v>464</v>
      </c>
      <c r="H166">
        <f>VLOOKUP($G166,excitation!$A$1:$CV$577,MATCH(C$2,excitation!$A$1:$CV$1,0),0)</f>
        <v>0.12709999999999999</v>
      </c>
      <c r="I166">
        <f>VLOOKUP($G166,emission!$A$1:$CV$577,MATCH($C$2,emission!$A$1:$CV$1,0),0)</f>
        <v>0</v>
      </c>
      <c r="J166">
        <f>VLOOKUP($G166,excitation!$A$1:$CV$577,MATCH(C$3,excitation!$A$1:$CV$1,0),0)</f>
        <v>2.5399999999999999E-2</v>
      </c>
      <c r="K166">
        <f>VLOOKUP($G166,emission!$A$1:$CV$577,MATCH($C$3,emission!$A$1:$CV$1,0),0)</f>
        <v>0</v>
      </c>
      <c r="L166">
        <f t="shared" si="2"/>
        <v>0</v>
      </c>
      <c r="Q166"/>
    </row>
    <row r="167" spans="7:17" x14ac:dyDescent="0.25">
      <c r="G167">
        <v>465</v>
      </c>
      <c r="H167">
        <f>VLOOKUP($G167,excitation!$A$1:$CV$577,MATCH(C$2,excitation!$A$1:$CV$1,0),0)</f>
        <v>0.1333</v>
      </c>
      <c r="I167">
        <f>VLOOKUP($G167,emission!$A$1:$CV$577,MATCH($C$2,emission!$A$1:$CV$1,0),0)</f>
        <v>0</v>
      </c>
      <c r="J167">
        <f>VLOOKUP($G167,excitation!$A$1:$CV$577,MATCH(C$3,excitation!$A$1:$CV$1,0),0)</f>
        <v>2.75E-2</v>
      </c>
      <c r="K167">
        <f>VLOOKUP($G167,emission!$A$1:$CV$577,MATCH($C$3,emission!$A$1:$CV$1,0),0)</f>
        <v>0</v>
      </c>
      <c r="L167">
        <f t="shared" si="2"/>
        <v>0</v>
      </c>
      <c r="Q167"/>
    </row>
    <row r="168" spans="7:17" x14ac:dyDescent="0.25">
      <c r="G168">
        <v>466</v>
      </c>
      <c r="H168">
        <f>VLOOKUP($G168,excitation!$A$1:$CV$577,MATCH(C$2,excitation!$A$1:$CV$1,0),0)</f>
        <v>0.13950000000000001</v>
      </c>
      <c r="I168">
        <f>VLOOKUP($G168,emission!$A$1:$CV$577,MATCH($C$2,emission!$A$1:$CV$1,0),0)</f>
        <v>0</v>
      </c>
      <c r="J168">
        <f>VLOOKUP($G168,excitation!$A$1:$CV$577,MATCH(C$3,excitation!$A$1:$CV$1,0),0)</f>
        <v>2.8899999999999999E-2</v>
      </c>
      <c r="K168">
        <f>VLOOKUP($G168,emission!$A$1:$CV$577,MATCH($C$3,emission!$A$1:$CV$1,0),0)</f>
        <v>0</v>
      </c>
      <c r="L168">
        <f t="shared" si="2"/>
        <v>0</v>
      </c>
      <c r="Q168"/>
    </row>
    <row r="169" spans="7:17" x14ac:dyDescent="0.25">
      <c r="G169">
        <v>467</v>
      </c>
      <c r="H169">
        <f>VLOOKUP($G169,excitation!$A$1:$CV$577,MATCH(C$2,excitation!$A$1:$CV$1,0),0)</f>
        <v>0.14779999999999999</v>
      </c>
      <c r="I169">
        <f>VLOOKUP($G169,emission!$A$1:$CV$577,MATCH($C$2,emission!$A$1:$CV$1,0),0)</f>
        <v>0</v>
      </c>
      <c r="J169">
        <f>VLOOKUP($G169,excitation!$A$1:$CV$577,MATCH(C$3,excitation!$A$1:$CV$1,0),0)</f>
        <v>2.9899999999999999E-2</v>
      </c>
      <c r="K169">
        <f>VLOOKUP($G169,emission!$A$1:$CV$577,MATCH($C$3,emission!$A$1:$CV$1,0),0)</f>
        <v>0</v>
      </c>
      <c r="L169">
        <f t="shared" si="2"/>
        <v>0</v>
      </c>
      <c r="Q169"/>
    </row>
    <row r="170" spans="7:17" x14ac:dyDescent="0.25">
      <c r="G170">
        <v>468</v>
      </c>
      <c r="H170">
        <f>VLOOKUP($G170,excitation!$A$1:$CV$577,MATCH(C$2,excitation!$A$1:$CV$1,0),0)</f>
        <v>0.15820000000000001</v>
      </c>
      <c r="I170">
        <f>VLOOKUP($G170,emission!$A$1:$CV$577,MATCH($C$2,emission!$A$1:$CV$1,0),0)</f>
        <v>0</v>
      </c>
      <c r="J170">
        <f>VLOOKUP($G170,excitation!$A$1:$CV$577,MATCH(C$3,excitation!$A$1:$CV$1,0),0)</f>
        <v>3.1E-2</v>
      </c>
      <c r="K170">
        <f>VLOOKUP($G170,emission!$A$1:$CV$577,MATCH($C$3,emission!$A$1:$CV$1,0),0)</f>
        <v>0</v>
      </c>
      <c r="L170">
        <f t="shared" si="2"/>
        <v>0</v>
      </c>
      <c r="Q170"/>
    </row>
    <row r="171" spans="7:17" x14ac:dyDescent="0.25">
      <c r="G171">
        <v>469</v>
      </c>
      <c r="H171">
        <f>VLOOKUP($G171,excitation!$A$1:$CV$577,MATCH(C$2,excitation!$A$1:$CV$1,0),0)</f>
        <v>0.16700000000000001</v>
      </c>
      <c r="I171">
        <f>VLOOKUP($G171,emission!$A$1:$CV$577,MATCH($C$2,emission!$A$1:$CV$1,0),0)</f>
        <v>0</v>
      </c>
      <c r="J171">
        <f>VLOOKUP($G171,excitation!$A$1:$CV$577,MATCH(C$3,excitation!$A$1:$CV$1,0),0)</f>
        <v>3.2800000000000003E-2</v>
      </c>
      <c r="K171">
        <f>VLOOKUP($G171,emission!$A$1:$CV$577,MATCH($C$3,emission!$A$1:$CV$1,0),0)</f>
        <v>0</v>
      </c>
      <c r="L171">
        <f t="shared" si="2"/>
        <v>0</v>
      </c>
      <c r="Q171"/>
    </row>
    <row r="172" spans="7:17" x14ac:dyDescent="0.25">
      <c r="G172">
        <v>470</v>
      </c>
      <c r="H172">
        <f>VLOOKUP($G172,excitation!$A$1:$CV$577,MATCH(C$2,excitation!$A$1:$CV$1,0),0)</f>
        <v>0.17849999999999999</v>
      </c>
      <c r="I172">
        <f>VLOOKUP($G172,emission!$A$1:$CV$577,MATCH($C$2,emission!$A$1:$CV$1,0),0)</f>
        <v>0</v>
      </c>
      <c r="J172">
        <f>VLOOKUP($G172,excitation!$A$1:$CV$577,MATCH(C$3,excitation!$A$1:$CV$1,0),0)</f>
        <v>3.4099999999999998E-2</v>
      </c>
      <c r="K172">
        <f>VLOOKUP($G172,emission!$A$1:$CV$577,MATCH($C$3,emission!$A$1:$CV$1,0),0)</f>
        <v>0</v>
      </c>
      <c r="L172">
        <f t="shared" si="2"/>
        <v>0</v>
      </c>
      <c r="Q172"/>
    </row>
    <row r="173" spans="7:17" x14ac:dyDescent="0.25">
      <c r="G173">
        <v>471</v>
      </c>
      <c r="H173">
        <f>VLOOKUP($G173,excitation!$A$1:$CV$577,MATCH(C$2,excitation!$A$1:$CV$1,0),0)</f>
        <v>0.19040000000000001</v>
      </c>
      <c r="I173">
        <f>VLOOKUP($G173,emission!$A$1:$CV$577,MATCH($C$2,emission!$A$1:$CV$1,0),0)</f>
        <v>0</v>
      </c>
      <c r="J173">
        <f>VLOOKUP($G173,excitation!$A$1:$CV$577,MATCH(C$3,excitation!$A$1:$CV$1,0),0)</f>
        <v>3.56E-2</v>
      </c>
      <c r="K173">
        <f>VLOOKUP($G173,emission!$A$1:$CV$577,MATCH($C$3,emission!$A$1:$CV$1,0),0)</f>
        <v>0</v>
      </c>
      <c r="L173">
        <f t="shared" si="2"/>
        <v>0</v>
      </c>
      <c r="Q173"/>
    </row>
    <row r="174" spans="7:17" x14ac:dyDescent="0.25">
      <c r="G174">
        <v>472</v>
      </c>
      <c r="H174">
        <f>VLOOKUP($G174,excitation!$A$1:$CV$577,MATCH(C$2,excitation!$A$1:$CV$1,0),0)</f>
        <v>0.20369999999999999</v>
      </c>
      <c r="I174">
        <f>VLOOKUP($G174,emission!$A$1:$CV$577,MATCH($C$2,emission!$A$1:$CV$1,0),0)</f>
        <v>0</v>
      </c>
      <c r="J174">
        <f>VLOOKUP($G174,excitation!$A$1:$CV$577,MATCH(C$3,excitation!$A$1:$CV$1,0),0)</f>
        <v>3.7699999999999997E-2</v>
      </c>
      <c r="K174">
        <f>VLOOKUP($G174,emission!$A$1:$CV$577,MATCH($C$3,emission!$A$1:$CV$1,0),0)</f>
        <v>0</v>
      </c>
      <c r="L174">
        <f t="shared" si="2"/>
        <v>0</v>
      </c>
      <c r="Q174"/>
    </row>
    <row r="175" spans="7:17" x14ac:dyDescent="0.25">
      <c r="G175">
        <v>473</v>
      </c>
      <c r="H175">
        <f>VLOOKUP($G175,excitation!$A$1:$CV$577,MATCH(C$2,excitation!$A$1:$CV$1,0),0)</f>
        <v>0.21740000000000001</v>
      </c>
      <c r="I175">
        <f>VLOOKUP($G175,emission!$A$1:$CV$577,MATCH($C$2,emission!$A$1:$CV$1,0),0)</f>
        <v>0</v>
      </c>
      <c r="J175">
        <f>VLOOKUP($G175,excitation!$A$1:$CV$577,MATCH(C$3,excitation!$A$1:$CV$1,0),0)</f>
        <v>3.8899999999999997E-2</v>
      </c>
      <c r="K175">
        <f>VLOOKUP($G175,emission!$A$1:$CV$577,MATCH($C$3,emission!$A$1:$CV$1,0),0)</f>
        <v>0</v>
      </c>
      <c r="L175">
        <f t="shared" si="2"/>
        <v>0</v>
      </c>
      <c r="Q175"/>
    </row>
    <row r="176" spans="7:17" x14ac:dyDescent="0.25">
      <c r="G176">
        <v>474</v>
      </c>
      <c r="H176">
        <f>VLOOKUP($G176,excitation!$A$1:$CV$577,MATCH(C$2,excitation!$A$1:$CV$1,0),0)</f>
        <v>0.2319</v>
      </c>
      <c r="I176">
        <f>VLOOKUP($G176,emission!$A$1:$CV$577,MATCH($C$2,emission!$A$1:$CV$1,0),0)</f>
        <v>0</v>
      </c>
      <c r="J176">
        <f>VLOOKUP($G176,excitation!$A$1:$CV$577,MATCH(C$3,excitation!$A$1:$CV$1,0),0)</f>
        <v>4.0500000000000001E-2</v>
      </c>
      <c r="K176">
        <f>VLOOKUP($G176,emission!$A$1:$CV$577,MATCH($C$3,emission!$A$1:$CV$1,0),0)</f>
        <v>0</v>
      </c>
      <c r="L176">
        <f t="shared" si="2"/>
        <v>0</v>
      </c>
      <c r="Q176"/>
    </row>
    <row r="177" spans="7:17" x14ac:dyDescent="0.25">
      <c r="G177">
        <v>475</v>
      </c>
      <c r="H177">
        <f>VLOOKUP($G177,excitation!$A$1:$CV$577,MATCH(C$2,excitation!$A$1:$CV$1,0),0)</f>
        <v>0.24740000000000001</v>
      </c>
      <c r="I177">
        <f>VLOOKUP($G177,emission!$A$1:$CV$577,MATCH($C$2,emission!$A$1:$CV$1,0),0)</f>
        <v>0</v>
      </c>
      <c r="J177">
        <f>VLOOKUP($G177,excitation!$A$1:$CV$577,MATCH(C$3,excitation!$A$1:$CV$1,0),0)</f>
        <v>4.24E-2</v>
      </c>
      <c r="K177">
        <f>VLOOKUP($G177,emission!$A$1:$CV$577,MATCH($C$3,emission!$A$1:$CV$1,0),0)</f>
        <v>0</v>
      </c>
      <c r="L177">
        <f t="shared" si="2"/>
        <v>0</v>
      </c>
      <c r="Q177"/>
    </row>
    <row r="178" spans="7:17" x14ac:dyDescent="0.25">
      <c r="G178">
        <v>476</v>
      </c>
      <c r="H178">
        <f>VLOOKUP($G178,excitation!$A$1:$CV$577,MATCH(C$2,excitation!$A$1:$CV$1,0),0)</f>
        <v>0.26169999999999999</v>
      </c>
      <c r="I178">
        <f>VLOOKUP($G178,emission!$A$1:$CV$577,MATCH($C$2,emission!$A$1:$CV$1,0),0)</f>
        <v>0</v>
      </c>
      <c r="J178">
        <f>VLOOKUP($G178,excitation!$A$1:$CV$577,MATCH(C$3,excitation!$A$1:$CV$1,0),0)</f>
        <v>4.4400000000000002E-2</v>
      </c>
      <c r="K178">
        <f>VLOOKUP($G178,emission!$A$1:$CV$577,MATCH($C$3,emission!$A$1:$CV$1,0),0)</f>
        <v>0</v>
      </c>
      <c r="L178">
        <f t="shared" si="2"/>
        <v>0</v>
      </c>
      <c r="Q178"/>
    </row>
    <row r="179" spans="7:17" x14ac:dyDescent="0.25">
      <c r="G179">
        <v>477</v>
      </c>
      <c r="H179">
        <f>VLOOKUP($G179,excitation!$A$1:$CV$577,MATCH(C$2,excitation!$A$1:$CV$1,0),0)</f>
        <v>0.2787</v>
      </c>
      <c r="I179">
        <f>VLOOKUP($G179,emission!$A$1:$CV$577,MATCH($C$2,emission!$A$1:$CV$1,0),0)</f>
        <v>0</v>
      </c>
      <c r="J179">
        <f>VLOOKUP($G179,excitation!$A$1:$CV$577,MATCH(C$3,excitation!$A$1:$CV$1,0),0)</f>
        <v>4.6300000000000001E-2</v>
      </c>
      <c r="K179">
        <f>VLOOKUP($G179,emission!$A$1:$CV$577,MATCH($C$3,emission!$A$1:$CV$1,0),0)</f>
        <v>0</v>
      </c>
      <c r="L179">
        <f t="shared" si="2"/>
        <v>0</v>
      </c>
      <c r="Q179"/>
    </row>
    <row r="180" spans="7:17" x14ac:dyDescent="0.25">
      <c r="G180">
        <v>478</v>
      </c>
      <c r="H180">
        <f>VLOOKUP($G180,excitation!$A$1:$CV$577,MATCH(C$2,excitation!$A$1:$CV$1,0),0)</f>
        <v>0.29289999999999999</v>
      </c>
      <c r="I180">
        <f>VLOOKUP($G180,emission!$A$1:$CV$577,MATCH($C$2,emission!$A$1:$CV$1,0),0)</f>
        <v>0</v>
      </c>
      <c r="J180">
        <f>VLOOKUP($G180,excitation!$A$1:$CV$577,MATCH(C$3,excitation!$A$1:$CV$1,0),0)</f>
        <v>4.9200000000000001E-2</v>
      </c>
      <c r="K180">
        <f>VLOOKUP($G180,emission!$A$1:$CV$577,MATCH($C$3,emission!$A$1:$CV$1,0),0)</f>
        <v>0</v>
      </c>
      <c r="L180">
        <f t="shared" si="2"/>
        <v>0</v>
      </c>
      <c r="Q180"/>
    </row>
    <row r="181" spans="7:17" x14ac:dyDescent="0.25">
      <c r="G181">
        <v>479</v>
      </c>
      <c r="H181">
        <f>VLOOKUP($G181,excitation!$A$1:$CV$577,MATCH(C$2,excitation!$A$1:$CV$1,0),0)</f>
        <v>0.30809999999999998</v>
      </c>
      <c r="I181">
        <f>VLOOKUP($G181,emission!$A$1:$CV$577,MATCH($C$2,emission!$A$1:$CV$1,0),0)</f>
        <v>0</v>
      </c>
      <c r="J181">
        <f>VLOOKUP($G181,excitation!$A$1:$CV$577,MATCH(C$3,excitation!$A$1:$CV$1,0),0)</f>
        <v>5.04E-2</v>
      </c>
      <c r="K181">
        <f>VLOOKUP($G181,emission!$A$1:$CV$577,MATCH($C$3,emission!$A$1:$CV$1,0),0)</f>
        <v>0</v>
      </c>
      <c r="L181">
        <f t="shared" si="2"/>
        <v>0</v>
      </c>
      <c r="Q181"/>
    </row>
    <row r="182" spans="7:17" x14ac:dyDescent="0.25">
      <c r="G182">
        <v>480</v>
      </c>
      <c r="H182">
        <f>VLOOKUP($G182,excitation!$A$1:$CV$577,MATCH(C$2,excitation!$A$1:$CV$1,0),0)</f>
        <v>0.32090000000000002</v>
      </c>
      <c r="I182">
        <f>VLOOKUP($G182,emission!$A$1:$CV$577,MATCH($C$2,emission!$A$1:$CV$1,0),0)</f>
        <v>0</v>
      </c>
      <c r="J182">
        <f>VLOOKUP($G182,excitation!$A$1:$CV$577,MATCH(C$3,excitation!$A$1:$CV$1,0),0)</f>
        <v>5.2999999999999999E-2</v>
      </c>
      <c r="K182">
        <f>VLOOKUP($G182,emission!$A$1:$CV$577,MATCH($C$3,emission!$A$1:$CV$1,0),0)</f>
        <v>0</v>
      </c>
      <c r="L182">
        <f t="shared" si="2"/>
        <v>0</v>
      </c>
      <c r="Q182"/>
    </row>
    <row r="183" spans="7:17" x14ac:dyDescent="0.25">
      <c r="G183">
        <v>481</v>
      </c>
      <c r="H183">
        <f>VLOOKUP($G183,excitation!$A$1:$CV$577,MATCH(C$2,excitation!$A$1:$CV$1,0),0)</f>
        <v>0.33279999999999998</v>
      </c>
      <c r="I183">
        <f>VLOOKUP($G183,emission!$A$1:$CV$577,MATCH($C$2,emission!$A$1:$CV$1,0),0)</f>
        <v>0</v>
      </c>
      <c r="J183">
        <f>VLOOKUP($G183,excitation!$A$1:$CV$577,MATCH(C$3,excitation!$A$1:$CV$1,0),0)</f>
        <v>5.5599999999999997E-2</v>
      </c>
      <c r="K183">
        <f>VLOOKUP($G183,emission!$A$1:$CV$577,MATCH($C$3,emission!$A$1:$CV$1,0),0)</f>
        <v>0</v>
      </c>
      <c r="L183">
        <f t="shared" si="2"/>
        <v>0</v>
      </c>
      <c r="Q183"/>
    </row>
    <row r="184" spans="7:17" x14ac:dyDescent="0.25">
      <c r="G184">
        <v>482</v>
      </c>
      <c r="H184">
        <f>VLOOKUP($G184,excitation!$A$1:$CV$577,MATCH(C$2,excitation!$A$1:$CV$1,0),0)</f>
        <v>0.34289999999999998</v>
      </c>
      <c r="I184">
        <f>VLOOKUP($G184,emission!$A$1:$CV$577,MATCH($C$2,emission!$A$1:$CV$1,0),0)</f>
        <v>0</v>
      </c>
      <c r="J184">
        <f>VLOOKUP($G184,excitation!$A$1:$CV$577,MATCH(C$3,excitation!$A$1:$CV$1,0),0)</f>
        <v>5.8099999999999999E-2</v>
      </c>
      <c r="K184">
        <f>VLOOKUP($G184,emission!$A$1:$CV$577,MATCH($C$3,emission!$A$1:$CV$1,0),0)</f>
        <v>0</v>
      </c>
      <c r="L184">
        <f t="shared" si="2"/>
        <v>0</v>
      </c>
      <c r="Q184"/>
    </row>
    <row r="185" spans="7:17" x14ac:dyDescent="0.25">
      <c r="G185">
        <v>483</v>
      </c>
      <c r="H185">
        <f>VLOOKUP($G185,excitation!$A$1:$CV$577,MATCH(C$2,excitation!$A$1:$CV$1,0),0)</f>
        <v>0.35239999999999999</v>
      </c>
      <c r="I185">
        <f>VLOOKUP($G185,emission!$A$1:$CV$577,MATCH($C$2,emission!$A$1:$CV$1,0),0)</f>
        <v>0</v>
      </c>
      <c r="J185">
        <f>VLOOKUP($G185,excitation!$A$1:$CV$577,MATCH(C$3,excitation!$A$1:$CV$1,0),0)</f>
        <v>6.0999999999999999E-2</v>
      </c>
      <c r="K185">
        <f>VLOOKUP($G185,emission!$A$1:$CV$577,MATCH($C$3,emission!$A$1:$CV$1,0),0)</f>
        <v>0</v>
      </c>
      <c r="L185">
        <f t="shared" si="2"/>
        <v>0</v>
      </c>
      <c r="Q185"/>
    </row>
    <row r="186" spans="7:17" x14ac:dyDescent="0.25">
      <c r="G186">
        <v>484</v>
      </c>
      <c r="H186">
        <f>VLOOKUP($G186,excitation!$A$1:$CV$577,MATCH(C$2,excitation!$A$1:$CV$1,0),0)</f>
        <v>0.36220000000000002</v>
      </c>
      <c r="I186">
        <f>VLOOKUP($G186,emission!$A$1:$CV$577,MATCH($C$2,emission!$A$1:$CV$1,0),0)</f>
        <v>1.6999999999999999E-3</v>
      </c>
      <c r="J186">
        <f>VLOOKUP($G186,excitation!$A$1:$CV$577,MATCH(C$3,excitation!$A$1:$CV$1,0),0)</f>
        <v>6.3299999999999995E-2</v>
      </c>
      <c r="K186">
        <f>VLOOKUP($G186,emission!$A$1:$CV$577,MATCH($C$3,emission!$A$1:$CV$1,0),0)</f>
        <v>0</v>
      </c>
      <c r="L186">
        <f t="shared" si="2"/>
        <v>1.6999999999999999E-3</v>
      </c>
      <c r="Q186"/>
    </row>
    <row r="187" spans="7:17" x14ac:dyDescent="0.25">
      <c r="G187">
        <v>485</v>
      </c>
      <c r="H187">
        <f>VLOOKUP($G187,excitation!$A$1:$CV$577,MATCH(C$2,excitation!$A$1:$CV$1,0),0)</f>
        <v>0.36599999999999999</v>
      </c>
      <c r="I187">
        <f>VLOOKUP($G187,emission!$A$1:$CV$577,MATCH($C$2,emission!$A$1:$CV$1,0),0)</f>
        <v>1.8E-3</v>
      </c>
      <c r="J187">
        <f>VLOOKUP($G187,excitation!$A$1:$CV$577,MATCH(C$3,excitation!$A$1:$CV$1,0),0)</f>
        <v>6.6299999999999998E-2</v>
      </c>
      <c r="K187">
        <f>VLOOKUP($G187,emission!$A$1:$CV$577,MATCH($C$3,emission!$A$1:$CV$1,0),0)</f>
        <v>0</v>
      </c>
      <c r="L187">
        <f t="shared" si="2"/>
        <v>1.8E-3</v>
      </c>
      <c r="Q187"/>
    </row>
    <row r="188" spans="7:17" x14ac:dyDescent="0.25">
      <c r="G188">
        <v>486</v>
      </c>
      <c r="H188">
        <f>VLOOKUP($G188,excitation!$A$1:$CV$577,MATCH(C$2,excitation!$A$1:$CV$1,0),0)</f>
        <v>0.37080000000000002</v>
      </c>
      <c r="I188">
        <f>VLOOKUP($G188,emission!$A$1:$CV$577,MATCH($C$2,emission!$A$1:$CV$1,0),0)</f>
        <v>1.9E-3</v>
      </c>
      <c r="J188">
        <f>VLOOKUP($G188,excitation!$A$1:$CV$577,MATCH(C$3,excitation!$A$1:$CV$1,0),0)</f>
        <v>6.9400000000000003E-2</v>
      </c>
      <c r="K188">
        <f>VLOOKUP($G188,emission!$A$1:$CV$577,MATCH($C$3,emission!$A$1:$CV$1,0),0)</f>
        <v>0</v>
      </c>
      <c r="L188">
        <f t="shared" si="2"/>
        <v>1.9E-3</v>
      </c>
      <c r="Q188"/>
    </row>
    <row r="189" spans="7:17" x14ac:dyDescent="0.25">
      <c r="G189">
        <v>487</v>
      </c>
      <c r="H189">
        <f>VLOOKUP($G189,excitation!$A$1:$CV$577,MATCH(C$2,excitation!$A$1:$CV$1,0),0)</f>
        <v>0.37580000000000002</v>
      </c>
      <c r="I189">
        <f>VLOOKUP($G189,emission!$A$1:$CV$577,MATCH($C$2,emission!$A$1:$CV$1,0),0)</f>
        <v>2.0999999999999999E-3</v>
      </c>
      <c r="J189">
        <f>VLOOKUP($G189,excitation!$A$1:$CV$577,MATCH(C$3,excitation!$A$1:$CV$1,0),0)</f>
        <v>7.2599999999999998E-2</v>
      </c>
      <c r="K189">
        <f>VLOOKUP($G189,emission!$A$1:$CV$577,MATCH($C$3,emission!$A$1:$CV$1,0),0)</f>
        <v>0</v>
      </c>
      <c r="L189">
        <f t="shared" si="2"/>
        <v>2.0999999999999999E-3</v>
      </c>
      <c r="Q189"/>
    </row>
    <row r="190" spans="7:17" x14ac:dyDescent="0.25">
      <c r="G190">
        <v>488</v>
      </c>
      <c r="H190">
        <f>VLOOKUP($G190,excitation!$A$1:$CV$577,MATCH(C$2,excitation!$A$1:$CV$1,0),0)</f>
        <v>0.38090000000000002</v>
      </c>
      <c r="I190">
        <f>VLOOKUP($G190,emission!$A$1:$CV$577,MATCH($C$2,emission!$A$1:$CV$1,0),0)</f>
        <v>2.3E-3</v>
      </c>
      <c r="J190">
        <f>VLOOKUP($G190,excitation!$A$1:$CV$577,MATCH(C$3,excitation!$A$1:$CV$1,0),0)</f>
        <v>7.6200000000000004E-2</v>
      </c>
      <c r="K190">
        <f>VLOOKUP($G190,emission!$A$1:$CV$577,MATCH($C$3,emission!$A$1:$CV$1,0),0)</f>
        <v>0</v>
      </c>
      <c r="L190">
        <f t="shared" si="2"/>
        <v>2.3E-3</v>
      </c>
      <c r="Q190"/>
    </row>
    <row r="191" spans="7:17" x14ac:dyDescent="0.25">
      <c r="G191">
        <v>489</v>
      </c>
      <c r="H191">
        <f>VLOOKUP($G191,excitation!$A$1:$CV$577,MATCH(C$2,excitation!$A$1:$CV$1,0),0)</f>
        <v>0.38479999999999998</v>
      </c>
      <c r="I191">
        <f>VLOOKUP($G191,emission!$A$1:$CV$577,MATCH($C$2,emission!$A$1:$CV$1,0),0)</f>
        <v>2.5000000000000001E-3</v>
      </c>
      <c r="J191">
        <f>VLOOKUP($G191,excitation!$A$1:$CV$577,MATCH(C$3,excitation!$A$1:$CV$1,0),0)</f>
        <v>8.0799999999999997E-2</v>
      </c>
      <c r="K191">
        <f>VLOOKUP($G191,emission!$A$1:$CV$577,MATCH($C$3,emission!$A$1:$CV$1,0),0)</f>
        <v>0</v>
      </c>
      <c r="L191">
        <f t="shared" si="2"/>
        <v>2.5000000000000001E-3</v>
      </c>
      <c r="Q191"/>
    </row>
    <row r="192" spans="7:17" x14ac:dyDescent="0.25">
      <c r="G192">
        <v>490</v>
      </c>
      <c r="H192">
        <f>VLOOKUP($G192,excitation!$A$1:$CV$577,MATCH(C$2,excitation!$A$1:$CV$1,0),0)</f>
        <v>0.39040000000000002</v>
      </c>
      <c r="I192">
        <f>VLOOKUP($G192,emission!$A$1:$CV$577,MATCH($C$2,emission!$A$1:$CV$1,0),0)</f>
        <v>2.7000000000000001E-3</v>
      </c>
      <c r="J192">
        <f>VLOOKUP($G192,excitation!$A$1:$CV$577,MATCH(C$3,excitation!$A$1:$CV$1,0),0)</f>
        <v>8.4099999999999994E-2</v>
      </c>
      <c r="K192">
        <f>VLOOKUP($G192,emission!$A$1:$CV$577,MATCH($C$3,emission!$A$1:$CV$1,0),0)</f>
        <v>0</v>
      </c>
      <c r="L192">
        <f t="shared" si="2"/>
        <v>2.7000000000000001E-3</v>
      </c>
      <c r="Q192"/>
    </row>
    <row r="193" spans="7:17" x14ac:dyDescent="0.25">
      <c r="G193">
        <v>491</v>
      </c>
      <c r="H193">
        <f>VLOOKUP($G193,excitation!$A$1:$CV$577,MATCH(C$2,excitation!$A$1:$CV$1,0),0)</f>
        <v>0.39550000000000002</v>
      </c>
      <c r="I193">
        <f>VLOOKUP($G193,emission!$A$1:$CV$577,MATCH($C$2,emission!$A$1:$CV$1,0),0)</f>
        <v>3.0999999999999999E-3</v>
      </c>
      <c r="J193">
        <f>VLOOKUP($G193,excitation!$A$1:$CV$577,MATCH(C$3,excitation!$A$1:$CV$1,0),0)</f>
        <v>8.8599999999999998E-2</v>
      </c>
      <c r="K193">
        <f>VLOOKUP($G193,emission!$A$1:$CV$577,MATCH($C$3,emission!$A$1:$CV$1,0),0)</f>
        <v>0</v>
      </c>
      <c r="L193">
        <f t="shared" si="2"/>
        <v>3.0999999999999999E-3</v>
      </c>
      <c r="Q193"/>
    </row>
    <row r="194" spans="7:17" x14ac:dyDescent="0.25">
      <c r="G194">
        <v>492</v>
      </c>
      <c r="H194">
        <f>VLOOKUP($G194,excitation!$A$1:$CV$577,MATCH(C$2,excitation!$A$1:$CV$1,0),0)</f>
        <v>0.40189999999999998</v>
      </c>
      <c r="I194">
        <f>VLOOKUP($G194,emission!$A$1:$CV$577,MATCH($C$2,emission!$A$1:$CV$1,0),0)</f>
        <v>3.5000000000000001E-3</v>
      </c>
      <c r="J194">
        <f>VLOOKUP($G194,excitation!$A$1:$CV$577,MATCH(C$3,excitation!$A$1:$CV$1,0),0)</f>
        <v>9.2799999999999994E-2</v>
      </c>
      <c r="K194">
        <f>VLOOKUP($G194,emission!$A$1:$CV$577,MATCH($C$3,emission!$A$1:$CV$1,0),0)</f>
        <v>0</v>
      </c>
      <c r="L194">
        <f t="shared" si="2"/>
        <v>3.5000000000000001E-3</v>
      </c>
      <c r="Q194"/>
    </row>
    <row r="195" spans="7:17" x14ac:dyDescent="0.25">
      <c r="G195">
        <v>493</v>
      </c>
      <c r="H195">
        <f>VLOOKUP($G195,excitation!$A$1:$CV$577,MATCH(C$2,excitation!$A$1:$CV$1,0),0)</f>
        <v>0.41160000000000002</v>
      </c>
      <c r="I195">
        <f>VLOOKUP($G195,emission!$A$1:$CV$577,MATCH($C$2,emission!$A$1:$CV$1,0),0)</f>
        <v>3.8999999999999998E-3</v>
      </c>
      <c r="J195">
        <f>VLOOKUP($G195,excitation!$A$1:$CV$577,MATCH(C$3,excitation!$A$1:$CV$1,0),0)</f>
        <v>9.7100000000000006E-2</v>
      </c>
      <c r="K195">
        <f>VLOOKUP($G195,emission!$A$1:$CV$577,MATCH($C$3,emission!$A$1:$CV$1,0),0)</f>
        <v>0</v>
      </c>
      <c r="L195">
        <f t="shared" ref="L195:L258" si="3">MIN(I195:J195)</f>
        <v>3.8999999999999998E-3</v>
      </c>
      <c r="Q195"/>
    </row>
    <row r="196" spans="7:17" x14ac:dyDescent="0.25">
      <c r="G196">
        <v>494</v>
      </c>
      <c r="H196">
        <f>VLOOKUP($G196,excitation!$A$1:$CV$577,MATCH(C$2,excitation!$A$1:$CV$1,0),0)</f>
        <v>0.4199</v>
      </c>
      <c r="I196">
        <f>VLOOKUP($G196,emission!$A$1:$CV$577,MATCH($C$2,emission!$A$1:$CV$1,0),0)</f>
        <v>4.7000000000000002E-3</v>
      </c>
      <c r="J196">
        <f>VLOOKUP($G196,excitation!$A$1:$CV$577,MATCH(C$3,excitation!$A$1:$CV$1,0),0)</f>
        <v>0.1007</v>
      </c>
      <c r="K196">
        <f>VLOOKUP($G196,emission!$A$1:$CV$577,MATCH($C$3,emission!$A$1:$CV$1,0),0)</f>
        <v>0</v>
      </c>
      <c r="L196">
        <f t="shared" si="3"/>
        <v>4.7000000000000002E-3</v>
      </c>
      <c r="Q196"/>
    </row>
    <row r="197" spans="7:17" x14ac:dyDescent="0.25">
      <c r="G197">
        <v>495</v>
      </c>
      <c r="H197">
        <f>VLOOKUP($G197,excitation!$A$1:$CV$577,MATCH(C$2,excitation!$A$1:$CV$1,0),0)</f>
        <v>0.43159999999999998</v>
      </c>
      <c r="I197">
        <f>VLOOKUP($G197,emission!$A$1:$CV$577,MATCH($C$2,emission!$A$1:$CV$1,0),0)</f>
        <v>5.4999999999999997E-3</v>
      </c>
      <c r="J197">
        <f>VLOOKUP($G197,excitation!$A$1:$CV$577,MATCH(C$3,excitation!$A$1:$CV$1,0),0)</f>
        <v>0.1065</v>
      </c>
      <c r="K197">
        <f>VLOOKUP($G197,emission!$A$1:$CV$577,MATCH($C$3,emission!$A$1:$CV$1,0),0)</f>
        <v>0</v>
      </c>
      <c r="L197">
        <f t="shared" si="3"/>
        <v>5.4999999999999997E-3</v>
      </c>
      <c r="Q197"/>
    </row>
    <row r="198" spans="7:17" x14ac:dyDescent="0.25">
      <c r="G198">
        <v>496</v>
      </c>
      <c r="H198">
        <f>VLOOKUP($G198,excitation!$A$1:$CV$577,MATCH(C$2,excitation!$A$1:$CV$1,0),0)</f>
        <v>0.44679999999999997</v>
      </c>
      <c r="I198">
        <f>VLOOKUP($G198,emission!$A$1:$CV$577,MATCH($C$2,emission!$A$1:$CV$1,0),0)</f>
        <v>6.4999999999999997E-3</v>
      </c>
      <c r="J198">
        <f>VLOOKUP($G198,excitation!$A$1:$CV$577,MATCH(C$3,excitation!$A$1:$CV$1,0),0)</f>
        <v>0.1115</v>
      </c>
      <c r="K198">
        <f>VLOOKUP($G198,emission!$A$1:$CV$577,MATCH($C$3,emission!$A$1:$CV$1,0),0)</f>
        <v>0</v>
      </c>
      <c r="L198">
        <f t="shared" si="3"/>
        <v>6.4999999999999997E-3</v>
      </c>
      <c r="Q198"/>
    </row>
    <row r="199" spans="7:17" x14ac:dyDescent="0.25">
      <c r="G199">
        <v>497</v>
      </c>
      <c r="H199">
        <f>VLOOKUP($G199,excitation!$A$1:$CV$577,MATCH(C$2,excitation!$A$1:$CV$1,0),0)</f>
        <v>0.45950000000000002</v>
      </c>
      <c r="I199">
        <f>VLOOKUP($G199,emission!$A$1:$CV$577,MATCH($C$2,emission!$A$1:$CV$1,0),0)</f>
        <v>7.7999999999999996E-3</v>
      </c>
      <c r="J199">
        <f>VLOOKUP($G199,excitation!$A$1:$CV$577,MATCH(C$3,excitation!$A$1:$CV$1,0),0)</f>
        <v>0.11700000000000001</v>
      </c>
      <c r="K199">
        <f>VLOOKUP($G199,emission!$A$1:$CV$577,MATCH($C$3,emission!$A$1:$CV$1,0),0)</f>
        <v>0</v>
      </c>
      <c r="L199">
        <f t="shared" si="3"/>
        <v>7.7999999999999996E-3</v>
      </c>
      <c r="Q199"/>
    </row>
    <row r="200" spans="7:17" x14ac:dyDescent="0.25">
      <c r="G200">
        <v>498</v>
      </c>
      <c r="H200">
        <f>VLOOKUP($G200,excitation!$A$1:$CV$577,MATCH(C$2,excitation!$A$1:$CV$1,0),0)</f>
        <v>0.47949999999999998</v>
      </c>
      <c r="I200">
        <f>VLOOKUP($G200,emission!$A$1:$CV$577,MATCH($C$2,emission!$A$1:$CV$1,0),0)</f>
        <v>9.1999999999999998E-3</v>
      </c>
      <c r="J200">
        <f>VLOOKUP($G200,excitation!$A$1:$CV$577,MATCH(C$3,excitation!$A$1:$CV$1,0),0)</f>
        <v>0.1222</v>
      </c>
      <c r="K200">
        <f>VLOOKUP($G200,emission!$A$1:$CV$577,MATCH($C$3,emission!$A$1:$CV$1,0),0)</f>
        <v>0</v>
      </c>
      <c r="L200">
        <f t="shared" si="3"/>
        <v>9.1999999999999998E-3</v>
      </c>
      <c r="Q200"/>
    </row>
    <row r="201" spans="7:17" x14ac:dyDescent="0.25">
      <c r="G201">
        <v>499</v>
      </c>
      <c r="H201">
        <f>VLOOKUP($G201,excitation!$A$1:$CV$577,MATCH(C$2,excitation!$A$1:$CV$1,0),0)</f>
        <v>0.50119999999999998</v>
      </c>
      <c r="I201">
        <f>VLOOKUP($G201,emission!$A$1:$CV$577,MATCH($C$2,emission!$A$1:$CV$1,0),0)</f>
        <v>1.14E-2</v>
      </c>
      <c r="J201">
        <f>VLOOKUP($G201,excitation!$A$1:$CV$577,MATCH(C$3,excitation!$A$1:$CV$1,0),0)</f>
        <v>0.12670000000000001</v>
      </c>
      <c r="K201">
        <f>VLOOKUP($G201,emission!$A$1:$CV$577,MATCH($C$3,emission!$A$1:$CV$1,0),0)</f>
        <v>0</v>
      </c>
      <c r="L201">
        <f t="shared" si="3"/>
        <v>1.14E-2</v>
      </c>
      <c r="Q201"/>
    </row>
    <row r="202" spans="7:17" x14ac:dyDescent="0.25">
      <c r="G202">
        <v>500</v>
      </c>
      <c r="H202">
        <f>VLOOKUP($G202,excitation!$A$1:$CV$577,MATCH(C$2,excitation!$A$1:$CV$1,0),0)</f>
        <v>0.52339999999999998</v>
      </c>
      <c r="I202">
        <f>VLOOKUP($G202,emission!$A$1:$CV$577,MATCH($C$2,emission!$A$1:$CV$1,0),0)</f>
        <v>1.3599999999999999E-2</v>
      </c>
      <c r="J202">
        <f>VLOOKUP($G202,excitation!$A$1:$CV$577,MATCH(C$3,excitation!$A$1:$CV$1,0),0)</f>
        <v>0.13270000000000001</v>
      </c>
      <c r="K202">
        <f>VLOOKUP($G202,emission!$A$1:$CV$577,MATCH($C$3,emission!$A$1:$CV$1,0),0)</f>
        <v>0</v>
      </c>
      <c r="L202">
        <f t="shared" si="3"/>
        <v>1.3599999999999999E-2</v>
      </c>
      <c r="Q202"/>
    </row>
    <row r="203" spans="7:17" x14ac:dyDescent="0.25">
      <c r="G203">
        <v>501</v>
      </c>
      <c r="H203">
        <f>VLOOKUP($G203,excitation!$A$1:$CV$577,MATCH(C$2,excitation!$A$1:$CV$1,0),0)</f>
        <v>0.55149999999999999</v>
      </c>
      <c r="I203">
        <f>VLOOKUP($G203,emission!$A$1:$CV$577,MATCH($C$2,emission!$A$1:$CV$1,0),0)</f>
        <v>1.66E-2</v>
      </c>
      <c r="J203">
        <f>VLOOKUP($G203,excitation!$A$1:$CV$577,MATCH(C$3,excitation!$A$1:$CV$1,0),0)</f>
        <v>0.13719999999999999</v>
      </c>
      <c r="K203">
        <f>VLOOKUP($G203,emission!$A$1:$CV$577,MATCH($C$3,emission!$A$1:$CV$1,0),0)</f>
        <v>0</v>
      </c>
      <c r="L203">
        <f t="shared" si="3"/>
        <v>1.66E-2</v>
      </c>
      <c r="Q203"/>
    </row>
    <row r="204" spans="7:17" x14ac:dyDescent="0.25">
      <c r="G204">
        <v>502</v>
      </c>
      <c r="H204">
        <f>VLOOKUP($G204,excitation!$A$1:$CV$577,MATCH(C$2,excitation!$A$1:$CV$1,0),0)</f>
        <v>0.58120000000000005</v>
      </c>
      <c r="I204">
        <f>VLOOKUP($G204,emission!$A$1:$CV$577,MATCH($C$2,emission!$A$1:$CV$1,0),0)</f>
        <v>2.0199999999999999E-2</v>
      </c>
      <c r="J204">
        <f>VLOOKUP($G204,excitation!$A$1:$CV$577,MATCH(C$3,excitation!$A$1:$CV$1,0),0)</f>
        <v>0.1421</v>
      </c>
      <c r="K204">
        <f>VLOOKUP($G204,emission!$A$1:$CV$577,MATCH($C$3,emission!$A$1:$CV$1,0),0)</f>
        <v>0</v>
      </c>
      <c r="L204">
        <f t="shared" si="3"/>
        <v>2.0199999999999999E-2</v>
      </c>
      <c r="Q204"/>
    </row>
    <row r="205" spans="7:17" x14ac:dyDescent="0.25">
      <c r="G205">
        <v>503</v>
      </c>
      <c r="H205">
        <f>VLOOKUP($G205,excitation!$A$1:$CV$577,MATCH(C$2,excitation!$A$1:$CV$1,0),0)</f>
        <v>0.61419999999999997</v>
      </c>
      <c r="I205">
        <f>VLOOKUP($G205,emission!$A$1:$CV$577,MATCH($C$2,emission!$A$1:$CV$1,0),0)</f>
        <v>2.5999999999999999E-2</v>
      </c>
      <c r="J205">
        <f>VLOOKUP($G205,excitation!$A$1:$CV$577,MATCH(C$3,excitation!$A$1:$CV$1,0),0)</f>
        <v>0.14810000000000001</v>
      </c>
      <c r="K205">
        <f>VLOOKUP($G205,emission!$A$1:$CV$577,MATCH($C$3,emission!$A$1:$CV$1,0),0)</f>
        <v>0</v>
      </c>
      <c r="L205">
        <f t="shared" si="3"/>
        <v>2.5999999999999999E-2</v>
      </c>
      <c r="Q205"/>
    </row>
    <row r="206" spans="7:17" x14ac:dyDescent="0.25">
      <c r="G206">
        <v>504</v>
      </c>
      <c r="H206">
        <f>VLOOKUP($G206,excitation!$A$1:$CV$577,MATCH(C$2,excitation!$A$1:$CV$1,0),0)</f>
        <v>0.64980000000000004</v>
      </c>
      <c r="I206">
        <f>VLOOKUP($G206,emission!$A$1:$CV$577,MATCH($C$2,emission!$A$1:$CV$1,0),0)</f>
        <v>3.1600000000000003E-2</v>
      </c>
      <c r="J206">
        <f>VLOOKUP($G206,excitation!$A$1:$CV$577,MATCH(C$3,excitation!$A$1:$CV$1,0),0)</f>
        <v>0.15240000000000001</v>
      </c>
      <c r="K206">
        <f>VLOOKUP($G206,emission!$A$1:$CV$577,MATCH($C$3,emission!$A$1:$CV$1,0),0)</f>
        <v>0</v>
      </c>
      <c r="L206">
        <f t="shared" si="3"/>
        <v>3.1600000000000003E-2</v>
      </c>
      <c r="Q206"/>
    </row>
    <row r="207" spans="7:17" x14ac:dyDescent="0.25">
      <c r="G207">
        <v>505</v>
      </c>
      <c r="H207">
        <f>VLOOKUP($G207,excitation!$A$1:$CV$577,MATCH(C$2,excitation!$A$1:$CV$1,0),0)</f>
        <v>0.69030000000000002</v>
      </c>
      <c r="I207">
        <f>VLOOKUP($G207,emission!$A$1:$CV$577,MATCH($C$2,emission!$A$1:$CV$1,0),0)</f>
        <v>4.0300000000000002E-2</v>
      </c>
      <c r="J207">
        <f>VLOOKUP($G207,excitation!$A$1:$CV$577,MATCH(C$3,excitation!$A$1:$CV$1,0),0)</f>
        <v>0.15859999999999999</v>
      </c>
      <c r="K207">
        <f>VLOOKUP($G207,emission!$A$1:$CV$577,MATCH($C$3,emission!$A$1:$CV$1,0),0)</f>
        <v>0</v>
      </c>
      <c r="L207">
        <f t="shared" si="3"/>
        <v>4.0300000000000002E-2</v>
      </c>
      <c r="Q207"/>
    </row>
    <row r="208" spans="7:17" x14ac:dyDescent="0.25">
      <c r="G208">
        <v>506</v>
      </c>
      <c r="H208">
        <f>VLOOKUP($G208,excitation!$A$1:$CV$577,MATCH(C$2,excitation!$A$1:$CV$1,0),0)</f>
        <v>0.73129999999999995</v>
      </c>
      <c r="I208">
        <f>VLOOKUP($G208,emission!$A$1:$CV$577,MATCH($C$2,emission!$A$1:$CV$1,0),0)</f>
        <v>5.0099999999999999E-2</v>
      </c>
      <c r="J208">
        <f>VLOOKUP($G208,excitation!$A$1:$CV$577,MATCH(C$3,excitation!$A$1:$CV$1,0),0)</f>
        <v>0.16420000000000001</v>
      </c>
      <c r="K208">
        <f>VLOOKUP($G208,emission!$A$1:$CV$577,MATCH($C$3,emission!$A$1:$CV$1,0),0)</f>
        <v>0</v>
      </c>
      <c r="L208">
        <f t="shared" si="3"/>
        <v>5.0099999999999999E-2</v>
      </c>
      <c r="Q208"/>
    </row>
    <row r="209" spans="7:17" x14ac:dyDescent="0.25">
      <c r="G209">
        <v>507</v>
      </c>
      <c r="H209">
        <f>VLOOKUP($G209,excitation!$A$1:$CV$577,MATCH(C$2,excitation!$A$1:$CV$1,0),0)</f>
        <v>0.7742</v>
      </c>
      <c r="I209">
        <f>VLOOKUP($G209,emission!$A$1:$CV$577,MATCH($C$2,emission!$A$1:$CV$1,0),0)</f>
        <v>6.4000000000000001E-2</v>
      </c>
      <c r="J209">
        <f>VLOOKUP($G209,excitation!$A$1:$CV$577,MATCH(C$3,excitation!$A$1:$CV$1,0),0)</f>
        <v>0.16880000000000001</v>
      </c>
      <c r="K209">
        <f>VLOOKUP($G209,emission!$A$1:$CV$577,MATCH($C$3,emission!$A$1:$CV$1,0),0)</f>
        <v>0</v>
      </c>
      <c r="L209">
        <f t="shared" si="3"/>
        <v>6.4000000000000001E-2</v>
      </c>
      <c r="Q209"/>
    </row>
    <row r="210" spans="7:17" x14ac:dyDescent="0.25">
      <c r="G210">
        <v>508</v>
      </c>
      <c r="H210">
        <f>VLOOKUP($G210,excitation!$A$1:$CV$577,MATCH(C$2,excitation!$A$1:$CV$1,0),0)</f>
        <v>0.81859999999999999</v>
      </c>
      <c r="I210">
        <f>VLOOKUP($G210,emission!$A$1:$CV$577,MATCH($C$2,emission!$A$1:$CV$1,0),0)</f>
        <v>7.8799999999999995E-2</v>
      </c>
      <c r="J210">
        <f>VLOOKUP($G210,excitation!$A$1:$CV$577,MATCH(C$3,excitation!$A$1:$CV$1,0),0)</f>
        <v>0.17499999999999999</v>
      </c>
      <c r="K210">
        <f>VLOOKUP($G210,emission!$A$1:$CV$577,MATCH($C$3,emission!$A$1:$CV$1,0),0)</f>
        <v>0</v>
      </c>
      <c r="L210">
        <f t="shared" si="3"/>
        <v>7.8799999999999995E-2</v>
      </c>
      <c r="Q210"/>
    </row>
    <row r="211" spans="7:17" x14ac:dyDescent="0.25">
      <c r="G211">
        <v>509</v>
      </c>
      <c r="H211">
        <f>VLOOKUP($G211,excitation!$A$1:$CV$577,MATCH(C$2,excitation!$A$1:$CV$1,0),0)</f>
        <v>0.86080000000000001</v>
      </c>
      <c r="I211">
        <f>VLOOKUP($G211,emission!$A$1:$CV$577,MATCH($C$2,emission!$A$1:$CV$1,0),0)</f>
        <v>9.98E-2</v>
      </c>
      <c r="J211">
        <f>VLOOKUP($G211,excitation!$A$1:$CV$577,MATCH(C$3,excitation!$A$1:$CV$1,0),0)</f>
        <v>0.18010000000000001</v>
      </c>
      <c r="K211">
        <f>VLOOKUP($G211,emission!$A$1:$CV$577,MATCH($C$3,emission!$A$1:$CV$1,0),0)</f>
        <v>0</v>
      </c>
      <c r="L211">
        <f t="shared" si="3"/>
        <v>9.98E-2</v>
      </c>
      <c r="Q211"/>
    </row>
    <row r="212" spans="7:17" x14ac:dyDescent="0.25">
      <c r="G212">
        <v>510</v>
      </c>
      <c r="H212">
        <f>VLOOKUP($G212,excitation!$A$1:$CV$577,MATCH(C$2,excitation!$A$1:$CV$1,0),0)</f>
        <v>0.90180000000000005</v>
      </c>
      <c r="I212">
        <f>VLOOKUP($G212,emission!$A$1:$CV$577,MATCH($C$2,emission!$A$1:$CV$1,0),0)</f>
        <v>0.1232</v>
      </c>
      <c r="J212">
        <f>VLOOKUP($G212,excitation!$A$1:$CV$577,MATCH(C$3,excitation!$A$1:$CV$1,0),0)</f>
        <v>0.18659999999999999</v>
      </c>
      <c r="K212">
        <f>VLOOKUP($G212,emission!$A$1:$CV$577,MATCH($C$3,emission!$A$1:$CV$1,0),0)</f>
        <v>0</v>
      </c>
      <c r="L212">
        <f t="shared" si="3"/>
        <v>0.1232</v>
      </c>
      <c r="Q212"/>
    </row>
    <row r="213" spans="7:17" x14ac:dyDescent="0.25">
      <c r="G213">
        <v>511</v>
      </c>
      <c r="H213">
        <f>VLOOKUP($G213,excitation!$A$1:$CV$577,MATCH(C$2,excitation!$A$1:$CV$1,0),0)</f>
        <v>0.93899999999999995</v>
      </c>
      <c r="I213">
        <f>VLOOKUP($G213,emission!$A$1:$CV$577,MATCH($C$2,emission!$A$1:$CV$1,0),0)</f>
        <v>0.15290000000000001</v>
      </c>
      <c r="J213">
        <f>VLOOKUP($G213,excitation!$A$1:$CV$577,MATCH(C$3,excitation!$A$1:$CV$1,0),0)</f>
        <v>0.1908</v>
      </c>
      <c r="K213">
        <f>VLOOKUP($G213,emission!$A$1:$CV$577,MATCH($C$3,emission!$A$1:$CV$1,0),0)</f>
        <v>0</v>
      </c>
      <c r="L213">
        <f t="shared" si="3"/>
        <v>0.15290000000000001</v>
      </c>
      <c r="Q213"/>
    </row>
    <row r="214" spans="7:17" x14ac:dyDescent="0.25">
      <c r="G214">
        <v>512</v>
      </c>
      <c r="H214">
        <f>VLOOKUP($G214,excitation!$A$1:$CV$577,MATCH(C$2,excitation!$A$1:$CV$1,0),0)</f>
        <v>0.96730000000000005</v>
      </c>
      <c r="I214">
        <f>VLOOKUP($G214,emission!$A$1:$CV$577,MATCH($C$2,emission!$A$1:$CV$1,0),0)</f>
        <v>0.1865</v>
      </c>
      <c r="J214">
        <f>VLOOKUP($G214,excitation!$A$1:$CV$577,MATCH(C$3,excitation!$A$1:$CV$1,0),0)</f>
        <v>0.1981</v>
      </c>
      <c r="K214">
        <f>VLOOKUP($G214,emission!$A$1:$CV$577,MATCH($C$3,emission!$A$1:$CV$1,0),0)</f>
        <v>0</v>
      </c>
      <c r="L214">
        <f t="shared" si="3"/>
        <v>0.1865</v>
      </c>
      <c r="Q214"/>
    </row>
    <row r="215" spans="7:17" x14ac:dyDescent="0.25">
      <c r="G215">
        <v>513</v>
      </c>
      <c r="H215">
        <f>VLOOKUP($G215,excitation!$A$1:$CV$577,MATCH(C$2,excitation!$A$1:$CV$1,0),0)</f>
        <v>0.98909999999999998</v>
      </c>
      <c r="I215">
        <f>VLOOKUP($G215,emission!$A$1:$CV$577,MATCH($C$2,emission!$A$1:$CV$1,0),0)</f>
        <v>0.2266</v>
      </c>
      <c r="J215">
        <f>VLOOKUP($G215,excitation!$A$1:$CV$577,MATCH(C$3,excitation!$A$1:$CV$1,0),0)</f>
        <v>0.2036</v>
      </c>
      <c r="K215">
        <f>VLOOKUP($G215,emission!$A$1:$CV$577,MATCH($C$3,emission!$A$1:$CV$1,0),0)</f>
        <v>0</v>
      </c>
      <c r="L215">
        <f t="shared" si="3"/>
        <v>0.2036</v>
      </c>
      <c r="Q215"/>
    </row>
    <row r="216" spans="7:17" x14ac:dyDescent="0.25">
      <c r="G216">
        <v>514</v>
      </c>
      <c r="H216">
        <f>VLOOKUP($G216,excitation!$A$1:$CV$577,MATCH(C$2,excitation!$A$1:$CV$1,0),0)</f>
        <v>1</v>
      </c>
      <c r="I216">
        <f>VLOOKUP($G216,emission!$A$1:$CV$577,MATCH($C$2,emission!$A$1:$CV$1,0),0)</f>
        <v>0.27210000000000001</v>
      </c>
      <c r="J216">
        <f>VLOOKUP($G216,excitation!$A$1:$CV$577,MATCH(C$3,excitation!$A$1:$CV$1,0),0)</f>
        <v>0.2089</v>
      </c>
      <c r="K216">
        <f>VLOOKUP($G216,emission!$A$1:$CV$577,MATCH($C$3,emission!$A$1:$CV$1,0),0)</f>
        <v>0</v>
      </c>
      <c r="L216">
        <f t="shared" si="3"/>
        <v>0.2089</v>
      </c>
      <c r="Q216"/>
    </row>
    <row r="217" spans="7:17" x14ac:dyDescent="0.25">
      <c r="G217">
        <v>515</v>
      </c>
      <c r="H217">
        <f>VLOOKUP($G217,excitation!$A$1:$CV$577,MATCH(C$2,excitation!$A$1:$CV$1,0),0)</f>
        <v>0.99890000000000001</v>
      </c>
      <c r="I217">
        <f>VLOOKUP($G217,emission!$A$1:$CV$577,MATCH($C$2,emission!$A$1:$CV$1,0),0)</f>
        <v>0.32229999999999998</v>
      </c>
      <c r="J217">
        <f>VLOOKUP($G217,excitation!$A$1:$CV$577,MATCH(C$3,excitation!$A$1:$CV$1,0),0)</f>
        <v>0.21679999999999999</v>
      </c>
      <c r="K217">
        <f>VLOOKUP($G217,emission!$A$1:$CV$577,MATCH($C$3,emission!$A$1:$CV$1,0),0)</f>
        <v>0</v>
      </c>
      <c r="L217">
        <f t="shared" si="3"/>
        <v>0.21679999999999999</v>
      </c>
      <c r="Q217"/>
    </row>
    <row r="218" spans="7:17" x14ac:dyDescent="0.25">
      <c r="G218">
        <v>516</v>
      </c>
      <c r="H218">
        <f>VLOOKUP($G218,excitation!$A$1:$CV$577,MATCH(C$2,excitation!$A$1:$CV$1,0),0)</f>
        <v>0.9849</v>
      </c>
      <c r="I218">
        <f>VLOOKUP($G218,emission!$A$1:$CV$577,MATCH($C$2,emission!$A$1:$CV$1,0),0)</f>
        <v>0.38100000000000001</v>
      </c>
      <c r="J218">
        <f>VLOOKUP($G218,excitation!$A$1:$CV$577,MATCH(C$3,excitation!$A$1:$CV$1,0),0)</f>
        <v>0.22470000000000001</v>
      </c>
      <c r="K218">
        <f>VLOOKUP($G218,emission!$A$1:$CV$577,MATCH($C$3,emission!$A$1:$CV$1,0),0)</f>
        <v>0</v>
      </c>
      <c r="L218">
        <f t="shared" si="3"/>
        <v>0.22470000000000001</v>
      </c>
      <c r="Q218"/>
    </row>
    <row r="219" spans="7:17" x14ac:dyDescent="0.25">
      <c r="G219">
        <v>517</v>
      </c>
      <c r="H219">
        <f>VLOOKUP($G219,excitation!$A$1:$CV$577,MATCH(C$2,excitation!$A$1:$CV$1,0),0)</f>
        <v>0.95840000000000003</v>
      </c>
      <c r="I219">
        <f>VLOOKUP($G219,emission!$A$1:$CV$577,MATCH($C$2,emission!$A$1:$CV$1,0),0)</f>
        <v>0.44319999999999998</v>
      </c>
      <c r="J219">
        <f>VLOOKUP($G219,excitation!$A$1:$CV$577,MATCH(C$3,excitation!$A$1:$CV$1,0),0)</f>
        <v>0.2324</v>
      </c>
      <c r="K219">
        <f>VLOOKUP($G219,emission!$A$1:$CV$577,MATCH($C$3,emission!$A$1:$CV$1,0),0)</f>
        <v>0</v>
      </c>
      <c r="L219">
        <f t="shared" si="3"/>
        <v>0.2324</v>
      </c>
      <c r="Q219"/>
    </row>
    <row r="220" spans="7:17" x14ac:dyDescent="0.25">
      <c r="G220">
        <v>518</v>
      </c>
      <c r="H220">
        <f>VLOOKUP($G220,excitation!$A$1:$CV$577,MATCH(C$2,excitation!$A$1:$CV$1,0),0)</f>
        <v>0.92</v>
      </c>
      <c r="I220">
        <f>VLOOKUP($G220,emission!$A$1:$CV$577,MATCH($C$2,emission!$A$1:$CV$1,0),0)</f>
        <v>0.51219999999999999</v>
      </c>
      <c r="J220">
        <f>VLOOKUP($G220,excitation!$A$1:$CV$577,MATCH(C$3,excitation!$A$1:$CV$1,0),0)</f>
        <v>0.2392</v>
      </c>
      <c r="K220">
        <f>VLOOKUP($G220,emission!$A$1:$CV$577,MATCH($C$3,emission!$A$1:$CV$1,0),0)</f>
        <v>0</v>
      </c>
      <c r="L220">
        <f t="shared" si="3"/>
        <v>0.2392</v>
      </c>
      <c r="Q220"/>
    </row>
    <row r="221" spans="7:17" x14ac:dyDescent="0.25">
      <c r="G221">
        <v>519</v>
      </c>
      <c r="H221">
        <f>VLOOKUP($G221,excitation!$A$1:$CV$577,MATCH(C$2,excitation!$A$1:$CV$1,0),0)</f>
        <v>0.87060000000000004</v>
      </c>
      <c r="I221">
        <f>VLOOKUP($G221,emission!$A$1:$CV$577,MATCH($C$2,emission!$A$1:$CV$1,0),0)</f>
        <v>0.58099999999999996</v>
      </c>
      <c r="J221">
        <f>VLOOKUP($G221,excitation!$A$1:$CV$577,MATCH(C$3,excitation!$A$1:$CV$1,0),0)</f>
        <v>0.248</v>
      </c>
      <c r="K221">
        <f>VLOOKUP($G221,emission!$A$1:$CV$577,MATCH($C$3,emission!$A$1:$CV$1,0),0)</f>
        <v>0</v>
      </c>
      <c r="L221">
        <f t="shared" si="3"/>
        <v>0.248</v>
      </c>
      <c r="Q221"/>
    </row>
    <row r="222" spans="7:17" x14ac:dyDescent="0.25">
      <c r="G222">
        <v>520</v>
      </c>
      <c r="H222">
        <f>VLOOKUP($G222,excitation!$A$1:$CV$577,MATCH(C$2,excitation!$A$1:$CV$1,0),0)</f>
        <v>0.81189999999999996</v>
      </c>
      <c r="I222">
        <f>VLOOKUP($G222,emission!$A$1:$CV$577,MATCH($C$2,emission!$A$1:$CV$1,0),0)</f>
        <v>0.6472</v>
      </c>
      <c r="J222">
        <f>VLOOKUP($G222,excitation!$A$1:$CV$577,MATCH(C$3,excitation!$A$1:$CV$1,0),0)</f>
        <v>0.25700000000000001</v>
      </c>
      <c r="K222">
        <f>VLOOKUP($G222,emission!$A$1:$CV$577,MATCH($C$3,emission!$A$1:$CV$1,0),0)</f>
        <v>0</v>
      </c>
      <c r="L222">
        <f t="shared" si="3"/>
        <v>0.25700000000000001</v>
      </c>
      <c r="Q222"/>
    </row>
    <row r="223" spans="7:17" x14ac:dyDescent="0.25">
      <c r="G223">
        <v>521</v>
      </c>
      <c r="H223">
        <f>VLOOKUP($G223,excitation!$A$1:$CV$577,MATCH(C$2,excitation!$A$1:$CV$1,0),0)</f>
        <v>0.74680000000000002</v>
      </c>
      <c r="I223">
        <f>VLOOKUP($G223,emission!$A$1:$CV$577,MATCH($C$2,emission!$A$1:$CV$1,0),0)</f>
        <v>0.71530000000000005</v>
      </c>
      <c r="J223">
        <f>VLOOKUP($G223,excitation!$A$1:$CV$577,MATCH(C$3,excitation!$A$1:$CV$1,0),0)</f>
        <v>0.26619999999999999</v>
      </c>
      <c r="K223">
        <f>VLOOKUP($G223,emission!$A$1:$CV$577,MATCH($C$3,emission!$A$1:$CV$1,0),0)</f>
        <v>0</v>
      </c>
      <c r="L223">
        <f t="shared" si="3"/>
        <v>0.26619999999999999</v>
      </c>
      <c r="Q223"/>
    </row>
    <row r="224" spans="7:17" x14ac:dyDescent="0.25">
      <c r="G224">
        <v>522</v>
      </c>
      <c r="H224">
        <f>VLOOKUP($G224,excitation!$A$1:$CV$577,MATCH(C$2,excitation!$A$1:$CV$1,0),0)</f>
        <v>0.67800000000000005</v>
      </c>
      <c r="I224">
        <f>VLOOKUP($G224,emission!$A$1:$CV$577,MATCH($C$2,emission!$A$1:$CV$1,0),0)</f>
        <v>0.78080000000000005</v>
      </c>
      <c r="J224">
        <f>VLOOKUP($G224,excitation!$A$1:$CV$577,MATCH(C$3,excitation!$A$1:$CV$1,0),0)</f>
        <v>0.27539999999999998</v>
      </c>
      <c r="K224">
        <f>VLOOKUP($G224,emission!$A$1:$CV$577,MATCH($C$3,emission!$A$1:$CV$1,0),0)</f>
        <v>0</v>
      </c>
      <c r="L224">
        <f t="shared" si="3"/>
        <v>0.27539999999999998</v>
      </c>
      <c r="Q224"/>
    </row>
    <row r="225" spans="7:17" x14ac:dyDescent="0.25">
      <c r="G225">
        <v>523</v>
      </c>
      <c r="H225">
        <f>VLOOKUP($G225,excitation!$A$1:$CV$577,MATCH(C$2,excitation!$A$1:$CV$1,0),0)</f>
        <v>0.60799999999999998</v>
      </c>
      <c r="I225">
        <f>VLOOKUP($G225,emission!$A$1:$CV$577,MATCH($C$2,emission!$A$1:$CV$1,0),0)</f>
        <v>0.83799999999999997</v>
      </c>
      <c r="J225">
        <f>VLOOKUP($G225,excitation!$A$1:$CV$577,MATCH(C$3,excitation!$A$1:$CV$1,0),0)</f>
        <v>0.2838</v>
      </c>
      <c r="K225">
        <f>VLOOKUP($G225,emission!$A$1:$CV$577,MATCH($C$3,emission!$A$1:$CV$1,0),0)</f>
        <v>0</v>
      </c>
      <c r="L225">
        <f t="shared" si="3"/>
        <v>0.2838</v>
      </c>
      <c r="Q225"/>
    </row>
    <row r="226" spans="7:17" x14ac:dyDescent="0.25">
      <c r="G226">
        <v>524</v>
      </c>
      <c r="H226">
        <f>VLOOKUP($G226,excitation!$A$1:$CV$577,MATCH(C$2,excitation!$A$1:$CV$1,0),0)</f>
        <v>0.53869999999999996</v>
      </c>
      <c r="I226">
        <f>VLOOKUP($G226,emission!$A$1:$CV$577,MATCH($C$2,emission!$A$1:$CV$1,0),0)</f>
        <v>0.89029999999999998</v>
      </c>
      <c r="J226">
        <f>VLOOKUP($G226,excitation!$A$1:$CV$577,MATCH(C$3,excitation!$A$1:$CV$1,0),0)</f>
        <v>0.29570000000000002</v>
      </c>
      <c r="K226">
        <f>VLOOKUP($G226,emission!$A$1:$CV$577,MATCH($C$3,emission!$A$1:$CV$1,0),0)</f>
        <v>0</v>
      </c>
      <c r="L226">
        <f t="shared" si="3"/>
        <v>0.29570000000000002</v>
      </c>
      <c r="Q226"/>
    </row>
    <row r="227" spans="7:17" x14ac:dyDescent="0.25">
      <c r="G227">
        <v>525</v>
      </c>
      <c r="H227">
        <f>VLOOKUP($G227,excitation!$A$1:$CV$577,MATCH(C$2,excitation!$A$1:$CV$1,0),0)</f>
        <v>0.4718</v>
      </c>
      <c r="I227">
        <f>VLOOKUP($G227,emission!$A$1:$CV$577,MATCH($C$2,emission!$A$1:$CV$1,0),0)</f>
        <v>0.93120000000000003</v>
      </c>
      <c r="J227">
        <f>VLOOKUP($G227,excitation!$A$1:$CV$577,MATCH(C$3,excitation!$A$1:$CV$1,0),0)</f>
        <v>0.30649999999999999</v>
      </c>
      <c r="K227">
        <f>VLOOKUP($G227,emission!$A$1:$CV$577,MATCH($C$3,emission!$A$1:$CV$1,0),0)</f>
        <v>0</v>
      </c>
      <c r="L227">
        <f t="shared" si="3"/>
        <v>0.30649999999999999</v>
      </c>
      <c r="Q227"/>
    </row>
    <row r="228" spans="7:17" x14ac:dyDescent="0.25">
      <c r="G228">
        <v>526</v>
      </c>
      <c r="H228">
        <f>VLOOKUP($G228,excitation!$A$1:$CV$577,MATCH(C$2,excitation!$A$1:$CV$1,0),0)</f>
        <v>0.41010000000000002</v>
      </c>
      <c r="I228">
        <f>VLOOKUP($G228,emission!$A$1:$CV$577,MATCH($C$2,emission!$A$1:$CV$1,0),0)</f>
        <v>0.96609999999999996</v>
      </c>
      <c r="J228">
        <f>VLOOKUP($G228,excitation!$A$1:$CV$577,MATCH(C$3,excitation!$A$1:$CV$1,0),0)</f>
        <v>0.32040000000000002</v>
      </c>
      <c r="K228">
        <f>VLOOKUP($G228,emission!$A$1:$CV$577,MATCH($C$3,emission!$A$1:$CV$1,0),0)</f>
        <v>0</v>
      </c>
      <c r="L228">
        <f t="shared" si="3"/>
        <v>0.32040000000000002</v>
      </c>
      <c r="Q228"/>
    </row>
    <row r="229" spans="7:17" x14ac:dyDescent="0.25">
      <c r="G229">
        <v>527</v>
      </c>
      <c r="H229">
        <f>VLOOKUP($G229,excitation!$A$1:$CV$577,MATCH(C$2,excitation!$A$1:$CV$1,0),0)</f>
        <v>0.35239999999999999</v>
      </c>
      <c r="I229">
        <f>VLOOKUP($G229,emission!$A$1:$CV$577,MATCH($C$2,emission!$A$1:$CV$1,0),0)</f>
        <v>0.98740000000000006</v>
      </c>
      <c r="J229">
        <f>VLOOKUP($G229,excitation!$A$1:$CV$577,MATCH(C$3,excitation!$A$1:$CV$1,0),0)</f>
        <v>0.33079999999999998</v>
      </c>
      <c r="K229">
        <f>VLOOKUP($G229,emission!$A$1:$CV$577,MATCH($C$3,emission!$A$1:$CV$1,0),0)</f>
        <v>0</v>
      </c>
      <c r="L229">
        <f t="shared" si="3"/>
        <v>0.33079999999999998</v>
      </c>
      <c r="Q229"/>
    </row>
    <row r="230" spans="7:17" x14ac:dyDescent="0.25">
      <c r="G230">
        <v>528</v>
      </c>
      <c r="H230">
        <f>VLOOKUP($G230,excitation!$A$1:$CV$577,MATCH(C$2,excitation!$A$1:$CV$1,0),0)</f>
        <v>0.30080000000000001</v>
      </c>
      <c r="I230">
        <f>VLOOKUP($G230,emission!$A$1:$CV$577,MATCH($C$2,emission!$A$1:$CV$1,0),0)</f>
        <v>0.999</v>
      </c>
      <c r="J230">
        <f>VLOOKUP($G230,excitation!$A$1:$CV$577,MATCH(C$3,excitation!$A$1:$CV$1,0),0)</f>
        <v>0.34549999999999997</v>
      </c>
      <c r="K230">
        <f>VLOOKUP($G230,emission!$A$1:$CV$577,MATCH($C$3,emission!$A$1:$CV$1,0),0)</f>
        <v>0</v>
      </c>
      <c r="L230">
        <f t="shared" si="3"/>
        <v>0.34549999999999997</v>
      </c>
      <c r="Q230"/>
    </row>
    <row r="231" spans="7:17" x14ac:dyDescent="0.25">
      <c r="G231">
        <v>529</v>
      </c>
      <c r="H231">
        <f>VLOOKUP($G231,excitation!$A$1:$CV$577,MATCH(C$2,excitation!$A$1:$CV$1,0),0)</f>
        <v>0.25540000000000002</v>
      </c>
      <c r="I231">
        <f>VLOOKUP($G231,emission!$A$1:$CV$577,MATCH($C$2,emission!$A$1:$CV$1,0),0)</f>
        <v>1</v>
      </c>
      <c r="J231">
        <f>VLOOKUP($G231,excitation!$A$1:$CV$577,MATCH(C$3,excitation!$A$1:$CV$1,0),0)</f>
        <v>0.35580000000000001</v>
      </c>
      <c r="K231">
        <f>VLOOKUP($G231,emission!$A$1:$CV$577,MATCH($C$3,emission!$A$1:$CV$1,0),0)</f>
        <v>0</v>
      </c>
      <c r="L231">
        <f t="shared" si="3"/>
        <v>0.35580000000000001</v>
      </c>
      <c r="Q231"/>
    </row>
    <row r="232" spans="7:17" x14ac:dyDescent="0.25">
      <c r="G232">
        <v>530</v>
      </c>
      <c r="H232">
        <f>VLOOKUP($G232,excitation!$A$1:$CV$577,MATCH(C$2,excitation!$A$1:$CV$1,0),0)</f>
        <v>0.21510000000000001</v>
      </c>
      <c r="I232">
        <f>VLOOKUP($G232,emission!$A$1:$CV$577,MATCH($C$2,emission!$A$1:$CV$1,0),0)</f>
        <v>1</v>
      </c>
      <c r="J232">
        <f>VLOOKUP($G232,excitation!$A$1:$CV$577,MATCH(C$3,excitation!$A$1:$CV$1,0),0)</f>
        <v>0.37259999999999999</v>
      </c>
      <c r="K232">
        <f>VLOOKUP($G232,emission!$A$1:$CV$577,MATCH($C$3,emission!$A$1:$CV$1,0),0)</f>
        <v>0</v>
      </c>
      <c r="L232">
        <f t="shared" si="3"/>
        <v>0.37259999999999999</v>
      </c>
      <c r="Q232"/>
    </row>
    <row r="233" spans="7:17" x14ac:dyDescent="0.25">
      <c r="G233">
        <v>531</v>
      </c>
      <c r="H233">
        <f>VLOOKUP($G233,excitation!$A$1:$CV$577,MATCH(C$2,excitation!$A$1:$CV$1,0),0)</f>
        <v>0</v>
      </c>
      <c r="I233">
        <f>VLOOKUP($G233,emission!$A$1:$CV$577,MATCH($C$2,emission!$A$1:$CV$1,0),0)</f>
        <v>0.98319999999999996</v>
      </c>
      <c r="J233">
        <f>VLOOKUP($G233,excitation!$A$1:$CV$577,MATCH(C$3,excitation!$A$1:$CV$1,0),0)</f>
        <v>0.38340000000000002</v>
      </c>
      <c r="K233">
        <f>VLOOKUP($G233,emission!$A$1:$CV$577,MATCH($C$3,emission!$A$1:$CV$1,0),0)</f>
        <v>0</v>
      </c>
      <c r="L233">
        <f t="shared" si="3"/>
        <v>0.38340000000000002</v>
      </c>
      <c r="Q233"/>
    </row>
    <row r="234" spans="7:17" x14ac:dyDescent="0.25">
      <c r="G234">
        <v>532</v>
      </c>
      <c r="H234">
        <f>VLOOKUP($G234,excitation!$A$1:$CV$577,MATCH(C$2,excitation!$A$1:$CV$1,0),0)</f>
        <v>0</v>
      </c>
      <c r="I234">
        <f>VLOOKUP($G234,emission!$A$1:$CV$577,MATCH($C$2,emission!$A$1:$CV$1,0),0)</f>
        <v>0.96220000000000006</v>
      </c>
      <c r="J234">
        <f>VLOOKUP($G234,excitation!$A$1:$CV$577,MATCH(C$3,excitation!$A$1:$CV$1,0),0)</f>
        <v>0.40029999999999999</v>
      </c>
      <c r="K234">
        <f>VLOOKUP($G234,emission!$A$1:$CV$577,MATCH($C$3,emission!$A$1:$CV$1,0),0)</f>
        <v>0</v>
      </c>
      <c r="L234">
        <f t="shared" si="3"/>
        <v>0.40029999999999999</v>
      </c>
      <c r="Q234"/>
    </row>
    <row r="235" spans="7:17" x14ac:dyDescent="0.25">
      <c r="G235">
        <v>533</v>
      </c>
      <c r="H235">
        <f>VLOOKUP($G235,excitation!$A$1:$CV$577,MATCH(C$2,excitation!$A$1:$CV$1,0),0)</f>
        <v>0</v>
      </c>
      <c r="I235">
        <f>VLOOKUP($G235,emission!$A$1:$CV$577,MATCH($C$2,emission!$A$1:$CV$1,0),0)</f>
        <v>0.94130000000000003</v>
      </c>
      <c r="J235">
        <f>VLOOKUP($G235,excitation!$A$1:$CV$577,MATCH(C$3,excitation!$A$1:$CV$1,0),0)</f>
        <v>0.41389999999999999</v>
      </c>
      <c r="K235">
        <f>VLOOKUP($G235,emission!$A$1:$CV$577,MATCH($C$3,emission!$A$1:$CV$1,0),0)</f>
        <v>0</v>
      </c>
      <c r="L235">
        <f t="shared" si="3"/>
        <v>0.41389999999999999</v>
      </c>
      <c r="Q235"/>
    </row>
    <row r="236" spans="7:17" x14ac:dyDescent="0.25">
      <c r="G236">
        <v>534</v>
      </c>
      <c r="H236">
        <f>VLOOKUP($G236,excitation!$A$1:$CV$577,MATCH(C$2,excitation!$A$1:$CV$1,0),0)</f>
        <v>0</v>
      </c>
      <c r="I236">
        <f>VLOOKUP($G236,emission!$A$1:$CV$577,MATCH($C$2,emission!$A$1:$CV$1,0),0)</f>
        <v>0.90949999999999998</v>
      </c>
      <c r="J236">
        <f>VLOOKUP($G236,excitation!$A$1:$CV$577,MATCH(C$3,excitation!$A$1:$CV$1,0),0)</f>
        <v>0.4289</v>
      </c>
      <c r="K236">
        <f>VLOOKUP($G236,emission!$A$1:$CV$577,MATCH($C$3,emission!$A$1:$CV$1,0),0)</f>
        <v>0</v>
      </c>
      <c r="L236">
        <f t="shared" si="3"/>
        <v>0.4289</v>
      </c>
      <c r="Q236"/>
    </row>
    <row r="237" spans="7:17" x14ac:dyDescent="0.25">
      <c r="G237">
        <v>535</v>
      </c>
      <c r="H237">
        <f>VLOOKUP($G237,excitation!$A$1:$CV$577,MATCH(C$2,excitation!$A$1:$CV$1,0),0)</f>
        <v>0</v>
      </c>
      <c r="I237">
        <f>VLOOKUP($G237,emission!$A$1:$CV$577,MATCH($C$2,emission!$A$1:$CV$1,0),0)</f>
        <v>0.87829999999999997</v>
      </c>
      <c r="J237">
        <f>VLOOKUP($G237,excitation!$A$1:$CV$577,MATCH(C$3,excitation!$A$1:$CV$1,0),0)</f>
        <v>0.44240000000000002</v>
      </c>
      <c r="K237">
        <f>VLOOKUP($G237,emission!$A$1:$CV$577,MATCH($C$3,emission!$A$1:$CV$1,0),0)</f>
        <v>0</v>
      </c>
      <c r="L237">
        <f t="shared" si="3"/>
        <v>0.44240000000000002</v>
      </c>
      <c r="Q237"/>
    </row>
    <row r="238" spans="7:17" x14ac:dyDescent="0.25">
      <c r="G238">
        <v>536</v>
      </c>
      <c r="H238">
        <f>VLOOKUP($G238,excitation!$A$1:$CV$577,MATCH(C$2,excitation!$A$1:$CV$1,0),0)</f>
        <v>0</v>
      </c>
      <c r="I238">
        <f>VLOOKUP($G238,emission!$A$1:$CV$577,MATCH($C$2,emission!$A$1:$CV$1,0),0)</f>
        <v>0.84670000000000001</v>
      </c>
      <c r="J238">
        <f>VLOOKUP($G238,excitation!$A$1:$CV$577,MATCH(C$3,excitation!$A$1:$CV$1,0),0)</f>
        <v>0.45679999999999998</v>
      </c>
      <c r="K238">
        <f>VLOOKUP($G238,emission!$A$1:$CV$577,MATCH($C$3,emission!$A$1:$CV$1,0),0)</f>
        <v>0</v>
      </c>
      <c r="L238">
        <f t="shared" si="3"/>
        <v>0.45679999999999998</v>
      </c>
      <c r="Q238"/>
    </row>
    <row r="239" spans="7:17" x14ac:dyDescent="0.25">
      <c r="G239">
        <v>537</v>
      </c>
      <c r="H239">
        <f>VLOOKUP($G239,excitation!$A$1:$CV$577,MATCH(C$2,excitation!$A$1:$CV$1,0),0)</f>
        <v>0</v>
      </c>
      <c r="I239">
        <f>VLOOKUP($G239,emission!$A$1:$CV$577,MATCH($C$2,emission!$A$1:$CV$1,0),0)</f>
        <v>0.81259999999999999</v>
      </c>
      <c r="J239">
        <f>VLOOKUP($G239,excitation!$A$1:$CV$577,MATCH(C$3,excitation!$A$1:$CV$1,0),0)</f>
        <v>0.47220000000000001</v>
      </c>
      <c r="K239">
        <f>VLOOKUP($G239,emission!$A$1:$CV$577,MATCH($C$3,emission!$A$1:$CV$1,0),0)</f>
        <v>0</v>
      </c>
      <c r="L239">
        <f t="shared" si="3"/>
        <v>0.47220000000000001</v>
      </c>
      <c r="Q239"/>
    </row>
    <row r="240" spans="7:17" x14ac:dyDescent="0.25">
      <c r="G240">
        <v>538</v>
      </c>
      <c r="H240">
        <f>VLOOKUP($G240,excitation!$A$1:$CV$577,MATCH(C$2,excitation!$A$1:$CV$1,0),0)</f>
        <v>0</v>
      </c>
      <c r="I240">
        <f>VLOOKUP($G240,emission!$A$1:$CV$577,MATCH($C$2,emission!$A$1:$CV$1,0),0)</f>
        <v>0.7782</v>
      </c>
      <c r="J240">
        <f>VLOOKUP($G240,excitation!$A$1:$CV$577,MATCH(C$3,excitation!$A$1:$CV$1,0),0)</f>
        <v>0.48470000000000002</v>
      </c>
      <c r="K240">
        <f>VLOOKUP($G240,emission!$A$1:$CV$577,MATCH($C$3,emission!$A$1:$CV$1,0),0)</f>
        <v>0</v>
      </c>
      <c r="L240">
        <f t="shared" si="3"/>
        <v>0.48470000000000002</v>
      </c>
      <c r="Q240"/>
    </row>
    <row r="241" spans="7:17" x14ac:dyDescent="0.25">
      <c r="G241">
        <v>539</v>
      </c>
      <c r="H241">
        <f>VLOOKUP($G241,excitation!$A$1:$CV$577,MATCH(C$2,excitation!$A$1:$CV$1,0),0)</f>
        <v>0</v>
      </c>
      <c r="I241">
        <f>VLOOKUP($G241,emission!$A$1:$CV$577,MATCH($C$2,emission!$A$1:$CV$1,0),0)</f>
        <v>0.74299999999999999</v>
      </c>
      <c r="J241">
        <f>VLOOKUP($G241,excitation!$A$1:$CV$577,MATCH(C$3,excitation!$A$1:$CV$1,0),0)</f>
        <v>0.496</v>
      </c>
      <c r="K241">
        <f>VLOOKUP($G241,emission!$A$1:$CV$577,MATCH($C$3,emission!$A$1:$CV$1,0),0)</f>
        <v>0</v>
      </c>
      <c r="L241">
        <f t="shared" si="3"/>
        <v>0.496</v>
      </c>
      <c r="Q241"/>
    </row>
    <row r="242" spans="7:17" x14ac:dyDescent="0.25">
      <c r="G242">
        <v>540</v>
      </c>
      <c r="H242">
        <f>VLOOKUP($G242,excitation!$A$1:$CV$577,MATCH(C$2,excitation!$A$1:$CV$1,0),0)</f>
        <v>0</v>
      </c>
      <c r="I242">
        <f>VLOOKUP($G242,emission!$A$1:$CV$577,MATCH($C$2,emission!$A$1:$CV$1,0),0)</f>
        <v>0.71009999999999995</v>
      </c>
      <c r="J242">
        <f>VLOOKUP($G242,excitation!$A$1:$CV$577,MATCH(C$3,excitation!$A$1:$CV$1,0),0)</f>
        <v>0.50700000000000001</v>
      </c>
      <c r="K242">
        <f>VLOOKUP($G242,emission!$A$1:$CV$577,MATCH($C$3,emission!$A$1:$CV$1,0),0)</f>
        <v>0</v>
      </c>
      <c r="L242">
        <f t="shared" si="3"/>
        <v>0.50700000000000001</v>
      </c>
      <c r="Q242"/>
    </row>
    <row r="243" spans="7:17" x14ac:dyDescent="0.25">
      <c r="G243">
        <v>541</v>
      </c>
      <c r="H243">
        <f>VLOOKUP($G243,excitation!$A$1:$CV$577,MATCH(C$2,excitation!$A$1:$CV$1,0),0)</f>
        <v>0</v>
      </c>
      <c r="I243">
        <f>VLOOKUP($G243,emission!$A$1:$CV$577,MATCH($C$2,emission!$A$1:$CV$1,0),0)</f>
        <v>0.68110000000000004</v>
      </c>
      <c r="J243">
        <f>VLOOKUP($G243,excitation!$A$1:$CV$577,MATCH(C$3,excitation!$A$1:$CV$1,0),0)</f>
        <v>0.51910000000000001</v>
      </c>
      <c r="K243">
        <f>VLOOKUP($G243,emission!$A$1:$CV$577,MATCH($C$3,emission!$A$1:$CV$1,0),0)</f>
        <v>0</v>
      </c>
      <c r="L243">
        <f t="shared" si="3"/>
        <v>0.51910000000000001</v>
      </c>
      <c r="Q243"/>
    </row>
    <row r="244" spans="7:17" x14ac:dyDescent="0.25">
      <c r="G244">
        <v>542</v>
      </c>
      <c r="H244">
        <f>VLOOKUP($G244,excitation!$A$1:$CV$577,MATCH(C$2,excitation!$A$1:$CV$1,0),0)</f>
        <v>0</v>
      </c>
      <c r="I244">
        <f>VLOOKUP($G244,emission!$A$1:$CV$577,MATCH($C$2,emission!$A$1:$CV$1,0),0)</f>
        <v>0.65039999999999998</v>
      </c>
      <c r="J244">
        <f>VLOOKUP($G244,excitation!$A$1:$CV$577,MATCH(C$3,excitation!$A$1:$CV$1,0),0)</f>
        <v>0.5262</v>
      </c>
      <c r="K244">
        <f>VLOOKUP($G244,emission!$A$1:$CV$577,MATCH($C$3,emission!$A$1:$CV$1,0),0)</f>
        <v>0</v>
      </c>
      <c r="L244">
        <f t="shared" si="3"/>
        <v>0.5262</v>
      </c>
      <c r="Q244"/>
    </row>
    <row r="245" spans="7:17" x14ac:dyDescent="0.25">
      <c r="G245">
        <v>543</v>
      </c>
      <c r="H245">
        <f>VLOOKUP($G245,excitation!$A$1:$CV$577,MATCH(C$2,excitation!$A$1:$CV$1,0),0)</f>
        <v>0</v>
      </c>
      <c r="I245">
        <f>VLOOKUP($G245,emission!$A$1:$CV$577,MATCH($C$2,emission!$A$1:$CV$1,0),0)</f>
        <v>0.62050000000000005</v>
      </c>
      <c r="J245">
        <f>VLOOKUP($G245,excitation!$A$1:$CV$577,MATCH(C$3,excitation!$A$1:$CV$1,0),0)</f>
        <v>0.53520000000000001</v>
      </c>
      <c r="K245">
        <f>VLOOKUP($G245,emission!$A$1:$CV$577,MATCH($C$3,emission!$A$1:$CV$1,0),0)</f>
        <v>0</v>
      </c>
      <c r="L245">
        <f t="shared" si="3"/>
        <v>0.53520000000000001</v>
      </c>
      <c r="Q245"/>
    </row>
    <row r="246" spans="7:17" x14ac:dyDescent="0.25">
      <c r="G246">
        <v>544</v>
      </c>
      <c r="H246">
        <f>VLOOKUP($G246,excitation!$A$1:$CV$577,MATCH(C$2,excitation!$A$1:$CV$1,0),0)</f>
        <v>0</v>
      </c>
      <c r="I246">
        <f>VLOOKUP($G246,emission!$A$1:$CV$577,MATCH($C$2,emission!$A$1:$CV$1,0),0)</f>
        <v>0.59489999999999998</v>
      </c>
      <c r="J246">
        <f>VLOOKUP($G246,excitation!$A$1:$CV$577,MATCH(C$3,excitation!$A$1:$CV$1,0),0)</f>
        <v>0.54620000000000002</v>
      </c>
      <c r="K246">
        <f>VLOOKUP($G246,emission!$A$1:$CV$577,MATCH($C$3,emission!$A$1:$CV$1,0),0)</f>
        <v>0</v>
      </c>
      <c r="L246">
        <f t="shared" si="3"/>
        <v>0.54620000000000002</v>
      </c>
      <c r="Q246"/>
    </row>
    <row r="247" spans="7:17" x14ac:dyDescent="0.25">
      <c r="G247">
        <v>545</v>
      </c>
      <c r="H247">
        <f>VLOOKUP($G247,excitation!$A$1:$CV$577,MATCH(C$2,excitation!$A$1:$CV$1,0),0)</f>
        <v>0</v>
      </c>
      <c r="I247">
        <f>VLOOKUP($G247,emission!$A$1:$CV$577,MATCH($C$2,emission!$A$1:$CV$1,0),0)</f>
        <v>0.56759999999999999</v>
      </c>
      <c r="J247">
        <f>VLOOKUP($G247,excitation!$A$1:$CV$577,MATCH(C$3,excitation!$A$1:$CV$1,0),0)</f>
        <v>0.55279999999999996</v>
      </c>
      <c r="K247">
        <f>VLOOKUP($G247,emission!$A$1:$CV$577,MATCH($C$3,emission!$A$1:$CV$1,0),0)</f>
        <v>0</v>
      </c>
      <c r="L247">
        <f t="shared" si="3"/>
        <v>0.55279999999999996</v>
      </c>
      <c r="Q247"/>
    </row>
    <row r="248" spans="7:17" x14ac:dyDescent="0.25">
      <c r="G248">
        <v>546</v>
      </c>
      <c r="H248">
        <f>VLOOKUP($G248,excitation!$A$1:$CV$577,MATCH(C$2,excitation!$A$1:$CV$1,0),0)</f>
        <v>0</v>
      </c>
      <c r="I248">
        <f>VLOOKUP($G248,emission!$A$1:$CV$577,MATCH($C$2,emission!$A$1:$CV$1,0),0)</f>
        <v>0.54659999999999997</v>
      </c>
      <c r="J248">
        <f>VLOOKUP($G248,excitation!$A$1:$CV$577,MATCH(C$3,excitation!$A$1:$CV$1,0),0)</f>
        <v>0.55549999999999999</v>
      </c>
      <c r="K248">
        <f>VLOOKUP($G248,emission!$A$1:$CV$577,MATCH($C$3,emission!$A$1:$CV$1,0),0)</f>
        <v>0</v>
      </c>
      <c r="L248">
        <f t="shared" si="3"/>
        <v>0.54659999999999997</v>
      </c>
      <c r="Q248"/>
    </row>
    <row r="249" spans="7:17" x14ac:dyDescent="0.25">
      <c r="G249">
        <v>547</v>
      </c>
      <c r="H249">
        <f>VLOOKUP($G249,excitation!$A$1:$CV$577,MATCH(C$2,excitation!$A$1:$CV$1,0),0)</f>
        <v>0</v>
      </c>
      <c r="I249">
        <f>VLOOKUP($G249,emission!$A$1:$CV$577,MATCH($C$2,emission!$A$1:$CV$1,0),0)</f>
        <v>0.52190000000000003</v>
      </c>
      <c r="J249">
        <f>VLOOKUP($G249,excitation!$A$1:$CV$577,MATCH(C$3,excitation!$A$1:$CV$1,0),0)</f>
        <v>0.56559999999999999</v>
      </c>
      <c r="K249">
        <f>VLOOKUP($G249,emission!$A$1:$CV$577,MATCH($C$3,emission!$A$1:$CV$1,0),0)</f>
        <v>0</v>
      </c>
      <c r="L249">
        <f t="shared" si="3"/>
        <v>0.52190000000000003</v>
      </c>
      <c r="Q249"/>
    </row>
    <row r="250" spans="7:17" x14ac:dyDescent="0.25">
      <c r="G250">
        <v>548</v>
      </c>
      <c r="H250">
        <f>VLOOKUP($G250,excitation!$A$1:$CV$577,MATCH(C$2,excitation!$A$1:$CV$1,0),0)</f>
        <v>0</v>
      </c>
      <c r="I250">
        <f>VLOOKUP($G250,emission!$A$1:$CV$577,MATCH($C$2,emission!$A$1:$CV$1,0),0)</f>
        <v>0.50270000000000004</v>
      </c>
      <c r="J250">
        <f>VLOOKUP($G250,excitation!$A$1:$CV$577,MATCH(C$3,excitation!$A$1:$CV$1,0),0)</f>
        <v>0.56950000000000001</v>
      </c>
      <c r="K250">
        <f>VLOOKUP($G250,emission!$A$1:$CV$577,MATCH($C$3,emission!$A$1:$CV$1,0),0)</f>
        <v>0</v>
      </c>
      <c r="L250">
        <f t="shared" si="3"/>
        <v>0.50270000000000004</v>
      </c>
      <c r="Q250"/>
    </row>
    <row r="251" spans="7:17" x14ac:dyDescent="0.25">
      <c r="G251">
        <v>549</v>
      </c>
      <c r="H251">
        <f>VLOOKUP($G251,excitation!$A$1:$CV$577,MATCH(C$2,excitation!$A$1:$CV$1,0),0)</f>
        <v>0</v>
      </c>
      <c r="I251">
        <f>VLOOKUP($G251,emission!$A$1:$CV$577,MATCH($C$2,emission!$A$1:$CV$1,0),0)</f>
        <v>0.48399999999999999</v>
      </c>
      <c r="J251">
        <f>VLOOKUP($G251,excitation!$A$1:$CV$577,MATCH(C$3,excitation!$A$1:$CV$1,0),0)</f>
        <v>0.57509999999999994</v>
      </c>
      <c r="K251">
        <f>VLOOKUP($G251,emission!$A$1:$CV$577,MATCH($C$3,emission!$A$1:$CV$1,0),0)</f>
        <v>0</v>
      </c>
      <c r="L251">
        <f t="shared" si="3"/>
        <v>0.48399999999999999</v>
      </c>
      <c r="Q251"/>
    </row>
    <row r="252" spans="7:17" x14ac:dyDescent="0.25">
      <c r="G252">
        <v>550</v>
      </c>
      <c r="H252">
        <f>VLOOKUP($G252,excitation!$A$1:$CV$577,MATCH(C$2,excitation!$A$1:$CV$1,0),0)</f>
        <v>0</v>
      </c>
      <c r="I252">
        <f>VLOOKUP($G252,emission!$A$1:$CV$577,MATCH($C$2,emission!$A$1:$CV$1,0),0)</f>
        <v>0.46560000000000001</v>
      </c>
      <c r="J252">
        <f>VLOOKUP($G252,excitation!$A$1:$CV$577,MATCH(C$3,excitation!$A$1:$CV$1,0),0)</f>
        <v>0.57840000000000003</v>
      </c>
      <c r="K252">
        <f>VLOOKUP($G252,emission!$A$1:$CV$577,MATCH($C$3,emission!$A$1:$CV$1,0),0)</f>
        <v>1.1999999999999999E-3</v>
      </c>
      <c r="L252">
        <f t="shared" si="3"/>
        <v>0.46560000000000001</v>
      </c>
      <c r="Q252"/>
    </row>
    <row r="253" spans="7:17" x14ac:dyDescent="0.25">
      <c r="G253">
        <v>551</v>
      </c>
      <c r="H253">
        <f>VLOOKUP($G253,excitation!$A$1:$CV$577,MATCH(C$2,excitation!$A$1:$CV$1,0),0)</f>
        <v>0</v>
      </c>
      <c r="I253">
        <f>VLOOKUP($G253,emission!$A$1:$CV$577,MATCH($C$2,emission!$A$1:$CV$1,0),0)</f>
        <v>0.45219999999999999</v>
      </c>
      <c r="J253">
        <f>VLOOKUP($G253,excitation!$A$1:$CV$577,MATCH(C$3,excitation!$A$1:$CV$1,0),0)</f>
        <v>0.58299999999999996</v>
      </c>
      <c r="K253">
        <f>VLOOKUP($G253,emission!$A$1:$CV$577,MATCH($C$3,emission!$A$1:$CV$1,0),0)</f>
        <v>1.4E-3</v>
      </c>
      <c r="L253">
        <f t="shared" si="3"/>
        <v>0.45219999999999999</v>
      </c>
      <c r="Q253"/>
    </row>
    <row r="254" spans="7:17" x14ac:dyDescent="0.25">
      <c r="G254">
        <v>552</v>
      </c>
      <c r="H254">
        <f>VLOOKUP($G254,excitation!$A$1:$CV$577,MATCH(C$2,excitation!$A$1:$CV$1,0),0)</f>
        <v>0</v>
      </c>
      <c r="I254">
        <f>VLOOKUP($G254,emission!$A$1:$CV$577,MATCH($C$2,emission!$A$1:$CV$1,0),0)</f>
        <v>0.43690000000000001</v>
      </c>
      <c r="J254">
        <f>VLOOKUP($G254,excitation!$A$1:$CV$577,MATCH(C$3,excitation!$A$1:$CV$1,0),0)</f>
        <v>0.58660000000000001</v>
      </c>
      <c r="K254">
        <f>VLOOKUP($G254,emission!$A$1:$CV$577,MATCH($C$3,emission!$A$1:$CV$1,0),0)</f>
        <v>1.5E-3</v>
      </c>
      <c r="L254">
        <f t="shared" si="3"/>
        <v>0.43690000000000001</v>
      </c>
      <c r="Q254"/>
    </row>
    <row r="255" spans="7:17" x14ac:dyDescent="0.25">
      <c r="G255">
        <v>553</v>
      </c>
      <c r="H255">
        <f>VLOOKUP($G255,excitation!$A$1:$CV$577,MATCH(C$2,excitation!$A$1:$CV$1,0),0)</f>
        <v>0</v>
      </c>
      <c r="I255">
        <f>VLOOKUP($G255,emission!$A$1:$CV$577,MATCH($C$2,emission!$A$1:$CV$1,0),0)</f>
        <v>0.42380000000000001</v>
      </c>
      <c r="J255">
        <f>VLOOKUP($G255,excitation!$A$1:$CV$577,MATCH(C$3,excitation!$A$1:$CV$1,0),0)</f>
        <v>0.58789999999999998</v>
      </c>
      <c r="K255">
        <f>VLOOKUP($G255,emission!$A$1:$CV$577,MATCH($C$3,emission!$A$1:$CV$1,0),0)</f>
        <v>1.9E-3</v>
      </c>
      <c r="L255">
        <f t="shared" si="3"/>
        <v>0.42380000000000001</v>
      </c>
      <c r="Q255"/>
    </row>
    <row r="256" spans="7:17" x14ac:dyDescent="0.25">
      <c r="G256">
        <v>554</v>
      </c>
      <c r="H256">
        <f>VLOOKUP($G256,excitation!$A$1:$CV$577,MATCH(C$2,excitation!$A$1:$CV$1,0),0)</f>
        <v>0</v>
      </c>
      <c r="I256">
        <f>VLOOKUP($G256,emission!$A$1:$CV$577,MATCH($C$2,emission!$A$1:$CV$1,0),0)</f>
        <v>0.41520000000000001</v>
      </c>
      <c r="J256">
        <f>VLOOKUP($G256,excitation!$A$1:$CV$577,MATCH(C$3,excitation!$A$1:$CV$1,0),0)</f>
        <v>0.59409999999999996</v>
      </c>
      <c r="K256">
        <f>VLOOKUP($G256,emission!$A$1:$CV$577,MATCH($C$3,emission!$A$1:$CV$1,0),0)</f>
        <v>2.3E-3</v>
      </c>
      <c r="L256">
        <f t="shared" si="3"/>
        <v>0.41520000000000001</v>
      </c>
      <c r="Q256"/>
    </row>
    <row r="257" spans="7:17" x14ac:dyDescent="0.25">
      <c r="G257">
        <v>555</v>
      </c>
      <c r="H257">
        <f>VLOOKUP($G257,excitation!$A$1:$CV$577,MATCH(C$2,excitation!$A$1:$CV$1,0),0)</f>
        <v>0</v>
      </c>
      <c r="I257">
        <f>VLOOKUP($G257,emission!$A$1:$CV$577,MATCH($C$2,emission!$A$1:$CV$1,0),0)</f>
        <v>0.40089999999999998</v>
      </c>
      <c r="J257">
        <f>VLOOKUP($G257,excitation!$A$1:$CV$577,MATCH(C$3,excitation!$A$1:$CV$1,0),0)</f>
        <v>0.59940000000000004</v>
      </c>
      <c r="K257">
        <f>VLOOKUP($G257,emission!$A$1:$CV$577,MATCH($C$3,emission!$A$1:$CV$1,0),0)</f>
        <v>2.5999999999999999E-3</v>
      </c>
      <c r="L257">
        <f t="shared" si="3"/>
        <v>0.40089999999999998</v>
      </c>
      <c r="Q257"/>
    </row>
    <row r="258" spans="7:17" x14ac:dyDescent="0.25">
      <c r="G258">
        <v>556</v>
      </c>
      <c r="H258">
        <f>VLOOKUP($G258,excitation!$A$1:$CV$577,MATCH(C$2,excitation!$A$1:$CV$1,0),0)</f>
        <v>0</v>
      </c>
      <c r="I258">
        <f>VLOOKUP($G258,emission!$A$1:$CV$577,MATCH($C$2,emission!$A$1:$CV$1,0),0)</f>
        <v>0.39290000000000003</v>
      </c>
      <c r="J258">
        <f>VLOOKUP($G258,excitation!$A$1:$CV$577,MATCH(C$3,excitation!$A$1:$CV$1,0),0)</f>
        <v>0.60409999999999997</v>
      </c>
      <c r="K258">
        <f>VLOOKUP($G258,emission!$A$1:$CV$577,MATCH($C$3,emission!$A$1:$CV$1,0),0)</f>
        <v>3.3E-3</v>
      </c>
      <c r="L258">
        <f t="shared" si="3"/>
        <v>0.39290000000000003</v>
      </c>
      <c r="Q258"/>
    </row>
    <row r="259" spans="7:17" x14ac:dyDescent="0.25">
      <c r="G259">
        <v>557</v>
      </c>
      <c r="H259">
        <f>VLOOKUP($G259,excitation!$A$1:$CV$577,MATCH(C$2,excitation!$A$1:$CV$1,0),0)</f>
        <v>0</v>
      </c>
      <c r="I259">
        <f>VLOOKUP($G259,emission!$A$1:$CV$577,MATCH($C$2,emission!$A$1:$CV$1,0),0)</f>
        <v>0.38569999999999999</v>
      </c>
      <c r="J259">
        <f>VLOOKUP($G259,excitation!$A$1:$CV$577,MATCH(C$3,excitation!$A$1:$CV$1,0),0)</f>
        <v>0.60940000000000005</v>
      </c>
      <c r="K259">
        <f>VLOOKUP($G259,emission!$A$1:$CV$577,MATCH($C$3,emission!$A$1:$CV$1,0),0)</f>
        <v>3.8999999999999998E-3</v>
      </c>
      <c r="L259">
        <f t="shared" ref="L259:L322" si="4">MIN(I259:J259)</f>
        <v>0.38569999999999999</v>
      </c>
      <c r="Q259"/>
    </row>
    <row r="260" spans="7:17" x14ac:dyDescent="0.25">
      <c r="G260">
        <v>558</v>
      </c>
      <c r="H260">
        <f>VLOOKUP($G260,excitation!$A$1:$CV$577,MATCH(C$2,excitation!$A$1:$CV$1,0),0)</f>
        <v>0</v>
      </c>
      <c r="I260">
        <f>VLOOKUP($G260,emission!$A$1:$CV$577,MATCH($C$2,emission!$A$1:$CV$1,0),0)</f>
        <v>0.37640000000000001</v>
      </c>
      <c r="J260">
        <f>VLOOKUP($G260,excitation!$A$1:$CV$577,MATCH(C$3,excitation!$A$1:$CV$1,0),0)</f>
        <v>0.61539999999999995</v>
      </c>
      <c r="K260">
        <f>VLOOKUP($G260,emission!$A$1:$CV$577,MATCH($C$3,emission!$A$1:$CV$1,0),0)</f>
        <v>4.4999999999999997E-3</v>
      </c>
      <c r="L260">
        <f t="shared" si="4"/>
        <v>0.37640000000000001</v>
      </c>
      <c r="Q260"/>
    </row>
    <row r="261" spans="7:17" x14ac:dyDescent="0.25">
      <c r="G261">
        <v>559</v>
      </c>
      <c r="H261">
        <f>VLOOKUP($G261,excitation!$A$1:$CV$577,MATCH(C$2,excitation!$A$1:$CV$1,0),0)</f>
        <v>0</v>
      </c>
      <c r="I261">
        <f>VLOOKUP($G261,emission!$A$1:$CV$577,MATCH($C$2,emission!$A$1:$CV$1,0),0)</f>
        <v>0.37180000000000002</v>
      </c>
      <c r="J261">
        <f>VLOOKUP($G261,excitation!$A$1:$CV$577,MATCH(C$3,excitation!$A$1:$CV$1,0),0)</f>
        <v>0.62250000000000005</v>
      </c>
      <c r="K261">
        <f>VLOOKUP($G261,emission!$A$1:$CV$577,MATCH($C$3,emission!$A$1:$CV$1,0),0)</f>
        <v>5.1999999999999998E-3</v>
      </c>
      <c r="L261">
        <f t="shared" si="4"/>
        <v>0.37180000000000002</v>
      </c>
      <c r="Q261"/>
    </row>
    <row r="262" spans="7:17" x14ac:dyDescent="0.25">
      <c r="G262">
        <v>560</v>
      </c>
      <c r="H262">
        <f>VLOOKUP($G262,excitation!$A$1:$CV$577,MATCH(C$2,excitation!$A$1:$CV$1,0),0)</f>
        <v>0</v>
      </c>
      <c r="I262">
        <f>VLOOKUP($G262,emission!$A$1:$CV$577,MATCH($C$2,emission!$A$1:$CV$1,0),0)</f>
        <v>0.36320000000000002</v>
      </c>
      <c r="J262">
        <f>VLOOKUP($G262,excitation!$A$1:$CV$577,MATCH(C$3,excitation!$A$1:$CV$1,0),0)</f>
        <v>0.62929999999999997</v>
      </c>
      <c r="K262">
        <f>VLOOKUP($G262,emission!$A$1:$CV$577,MATCH($C$3,emission!$A$1:$CV$1,0),0)</f>
        <v>6.3E-3</v>
      </c>
      <c r="L262">
        <f t="shared" si="4"/>
        <v>0.36320000000000002</v>
      </c>
      <c r="Q262"/>
    </row>
    <row r="263" spans="7:17" x14ac:dyDescent="0.25">
      <c r="G263">
        <v>561</v>
      </c>
      <c r="H263">
        <f>VLOOKUP($G263,excitation!$A$1:$CV$577,MATCH(C$2,excitation!$A$1:$CV$1,0),0)</f>
        <v>0</v>
      </c>
      <c r="I263">
        <f>VLOOKUP($G263,emission!$A$1:$CV$577,MATCH($C$2,emission!$A$1:$CV$1,0),0)</f>
        <v>0.3553</v>
      </c>
      <c r="J263">
        <f>VLOOKUP($G263,excitation!$A$1:$CV$577,MATCH(C$3,excitation!$A$1:$CV$1,0),0)</f>
        <v>0.63939999999999997</v>
      </c>
      <c r="K263">
        <f>VLOOKUP($G263,emission!$A$1:$CV$577,MATCH($C$3,emission!$A$1:$CV$1,0),0)</f>
        <v>8.6999999999999994E-3</v>
      </c>
      <c r="L263">
        <f t="shared" si="4"/>
        <v>0.3553</v>
      </c>
      <c r="Q263"/>
    </row>
    <row r="264" spans="7:17" x14ac:dyDescent="0.25">
      <c r="G264">
        <v>562</v>
      </c>
      <c r="H264">
        <f>VLOOKUP($G264,excitation!$A$1:$CV$577,MATCH(C$2,excitation!$A$1:$CV$1,0),0)</f>
        <v>0</v>
      </c>
      <c r="I264">
        <f>VLOOKUP($G264,emission!$A$1:$CV$577,MATCH($C$2,emission!$A$1:$CV$1,0),0)</f>
        <v>0.34770000000000001</v>
      </c>
      <c r="J264">
        <f>VLOOKUP($G264,excitation!$A$1:$CV$577,MATCH(C$3,excitation!$A$1:$CV$1,0),0)</f>
        <v>0.64729999999999999</v>
      </c>
      <c r="K264">
        <f>VLOOKUP($G264,emission!$A$1:$CV$577,MATCH($C$3,emission!$A$1:$CV$1,0),0)</f>
        <v>1.5699999999999999E-2</v>
      </c>
      <c r="L264">
        <f t="shared" si="4"/>
        <v>0.34770000000000001</v>
      </c>
      <c r="Q264"/>
    </row>
    <row r="265" spans="7:17" x14ac:dyDescent="0.25">
      <c r="G265">
        <v>563</v>
      </c>
      <c r="H265">
        <f>VLOOKUP($G265,excitation!$A$1:$CV$577,MATCH(C$2,excitation!$A$1:$CV$1,0),0)</f>
        <v>0</v>
      </c>
      <c r="I265">
        <f>VLOOKUP($G265,emission!$A$1:$CV$577,MATCH($C$2,emission!$A$1:$CV$1,0),0)</f>
        <v>0.34200000000000003</v>
      </c>
      <c r="J265">
        <f>VLOOKUP($G265,excitation!$A$1:$CV$577,MATCH(C$3,excitation!$A$1:$CV$1,0),0)</f>
        <v>0.65449999999999997</v>
      </c>
      <c r="K265">
        <f>VLOOKUP($G265,emission!$A$1:$CV$577,MATCH($C$3,emission!$A$1:$CV$1,0),0)</f>
        <v>2.53E-2</v>
      </c>
      <c r="L265">
        <f t="shared" si="4"/>
        <v>0.34200000000000003</v>
      </c>
      <c r="Q265"/>
    </row>
    <row r="266" spans="7:17" x14ac:dyDescent="0.25">
      <c r="G266">
        <v>564</v>
      </c>
      <c r="H266">
        <f>VLOOKUP($G266,excitation!$A$1:$CV$577,MATCH(C$2,excitation!$A$1:$CV$1,0),0)</f>
        <v>0</v>
      </c>
      <c r="I266">
        <f>VLOOKUP($G266,emission!$A$1:$CV$577,MATCH($C$2,emission!$A$1:$CV$1,0),0)</f>
        <v>0.33479999999999999</v>
      </c>
      <c r="J266">
        <f>VLOOKUP($G266,excitation!$A$1:$CV$577,MATCH(C$3,excitation!$A$1:$CV$1,0),0)</f>
        <v>0.66930000000000001</v>
      </c>
      <c r="K266">
        <f>VLOOKUP($G266,emission!$A$1:$CV$577,MATCH($C$3,emission!$A$1:$CV$1,0),0)</f>
        <v>2.9100000000000001E-2</v>
      </c>
      <c r="L266">
        <f t="shared" si="4"/>
        <v>0.33479999999999999</v>
      </c>
      <c r="Q266"/>
    </row>
    <row r="267" spans="7:17" x14ac:dyDescent="0.25">
      <c r="G267">
        <v>565</v>
      </c>
      <c r="H267">
        <f>VLOOKUP($G267,excitation!$A$1:$CV$577,MATCH(C$2,excitation!$A$1:$CV$1,0),0)</f>
        <v>0</v>
      </c>
      <c r="I267">
        <f>VLOOKUP($G267,emission!$A$1:$CV$577,MATCH($C$2,emission!$A$1:$CV$1,0),0)</f>
        <v>0.3271</v>
      </c>
      <c r="J267">
        <f>VLOOKUP($G267,excitation!$A$1:$CV$577,MATCH(C$3,excitation!$A$1:$CV$1,0),0)</f>
        <v>0.68069999999999997</v>
      </c>
      <c r="K267">
        <f>VLOOKUP($G267,emission!$A$1:$CV$577,MATCH($C$3,emission!$A$1:$CV$1,0),0)</f>
        <v>2.58E-2</v>
      </c>
      <c r="L267">
        <f t="shared" si="4"/>
        <v>0.3271</v>
      </c>
      <c r="Q267"/>
    </row>
    <row r="268" spans="7:17" x14ac:dyDescent="0.25">
      <c r="G268">
        <v>566</v>
      </c>
      <c r="H268">
        <f>VLOOKUP($G268,excitation!$A$1:$CV$577,MATCH(C$2,excitation!$A$1:$CV$1,0),0)</f>
        <v>0</v>
      </c>
      <c r="I268">
        <f>VLOOKUP($G268,emission!$A$1:$CV$577,MATCH($C$2,emission!$A$1:$CV$1,0),0)</f>
        <v>0.31809999999999999</v>
      </c>
      <c r="J268">
        <f>VLOOKUP($G268,excitation!$A$1:$CV$577,MATCH(C$3,excitation!$A$1:$CV$1,0),0)</f>
        <v>0.69179999999999997</v>
      </c>
      <c r="K268">
        <f>VLOOKUP($G268,emission!$A$1:$CV$577,MATCH($C$3,emission!$A$1:$CV$1,0),0)</f>
        <v>2.01E-2</v>
      </c>
      <c r="L268">
        <f t="shared" si="4"/>
        <v>0.31809999999999999</v>
      </c>
      <c r="Q268"/>
    </row>
    <row r="269" spans="7:17" x14ac:dyDescent="0.25">
      <c r="G269">
        <v>567</v>
      </c>
      <c r="H269">
        <f>VLOOKUP($G269,excitation!$A$1:$CV$577,MATCH(C$2,excitation!$A$1:$CV$1,0),0)</f>
        <v>0</v>
      </c>
      <c r="I269">
        <f>VLOOKUP($G269,emission!$A$1:$CV$577,MATCH($C$2,emission!$A$1:$CV$1,0),0)</f>
        <v>0.31090000000000001</v>
      </c>
      <c r="J269">
        <f>VLOOKUP($G269,excitation!$A$1:$CV$577,MATCH(C$3,excitation!$A$1:$CV$1,0),0)</f>
        <v>0.70299999999999996</v>
      </c>
      <c r="K269">
        <f>VLOOKUP($G269,emission!$A$1:$CV$577,MATCH($C$3,emission!$A$1:$CV$1,0),0)</f>
        <v>1.9300000000000001E-2</v>
      </c>
      <c r="L269">
        <f t="shared" si="4"/>
        <v>0.31090000000000001</v>
      </c>
      <c r="Q269"/>
    </row>
    <row r="270" spans="7:17" x14ac:dyDescent="0.25">
      <c r="G270">
        <v>568</v>
      </c>
      <c r="H270">
        <f>VLOOKUP($G270,excitation!$A$1:$CV$577,MATCH(C$2,excitation!$A$1:$CV$1,0),0)</f>
        <v>0</v>
      </c>
      <c r="I270">
        <f>VLOOKUP($G270,emission!$A$1:$CV$577,MATCH($C$2,emission!$A$1:$CV$1,0),0)</f>
        <v>0.30180000000000001</v>
      </c>
      <c r="J270">
        <f>VLOOKUP($G270,excitation!$A$1:$CV$577,MATCH(C$3,excitation!$A$1:$CV$1,0),0)</f>
        <v>0.72009999999999996</v>
      </c>
      <c r="K270">
        <f>VLOOKUP($G270,emission!$A$1:$CV$577,MATCH($C$3,emission!$A$1:$CV$1,0),0)</f>
        <v>2.2499999999999999E-2</v>
      </c>
      <c r="L270">
        <f t="shared" si="4"/>
        <v>0.30180000000000001</v>
      </c>
      <c r="Q270"/>
    </row>
    <row r="271" spans="7:17" x14ac:dyDescent="0.25">
      <c r="G271">
        <v>569</v>
      </c>
      <c r="H271">
        <f>VLOOKUP($G271,excitation!$A$1:$CV$577,MATCH(C$2,excitation!$A$1:$CV$1,0),0)</f>
        <v>0</v>
      </c>
      <c r="I271">
        <f>VLOOKUP($G271,emission!$A$1:$CV$577,MATCH($C$2,emission!$A$1:$CV$1,0),0)</f>
        <v>0.29380000000000001</v>
      </c>
      <c r="J271">
        <f>VLOOKUP($G271,excitation!$A$1:$CV$577,MATCH(C$3,excitation!$A$1:$CV$1,0),0)</f>
        <v>0.73299999999999998</v>
      </c>
      <c r="K271">
        <f>VLOOKUP($G271,emission!$A$1:$CV$577,MATCH($C$3,emission!$A$1:$CV$1,0),0)</f>
        <v>2.5600000000000001E-2</v>
      </c>
      <c r="L271">
        <f t="shared" si="4"/>
        <v>0.29380000000000001</v>
      </c>
      <c r="Q271"/>
    </row>
    <row r="272" spans="7:17" x14ac:dyDescent="0.25">
      <c r="G272">
        <v>570</v>
      </c>
      <c r="H272">
        <f>VLOOKUP($G272,excitation!$A$1:$CV$577,MATCH(C$2,excitation!$A$1:$CV$1,0),0)</f>
        <v>0</v>
      </c>
      <c r="I272">
        <f>VLOOKUP($G272,emission!$A$1:$CV$577,MATCH($C$2,emission!$A$1:$CV$1,0),0)</f>
        <v>0.28799999999999998</v>
      </c>
      <c r="J272">
        <f>VLOOKUP($G272,excitation!$A$1:$CV$577,MATCH(C$3,excitation!$A$1:$CV$1,0),0)</f>
        <v>0.75049999999999994</v>
      </c>
      <c r="K272">
        <f>VLOOKUP($G272,emission!$A$1:$CV$577,MATCH($C$3,emission!$A$1:$CV$1,0),0)</f>
        <v>2.98E-2</v>
      </c>
      <c r="L272">
        <f t="shared" si="4"/>
        <v>0.28799999999999998</v>
      </c>
      <c r="Q272"/>
    </row>
    <row r="273" spans="7:17" x14ac:dyDescent="0.25">
      <c r="G273">
        <v>571</v>
      </c>
      <c r="H273">
        <f>VLOOKUP($G273,excitation!$A$1:$CV$577,MATCH(C$2,excitation!$A$1:$CV$1,0),0)</f>
        <v>0</v>
      </c>
      <c r="I273">
        <f>VLOOKUP($G273,emission!$A$1:$CV$577,MATCH($C$2,emission!$A$1:$CV$1,0),0)</f>
        <v>0.27739999999999998</v>
      </c>
      <c r="J273">
        <f>VLOOKUP($G273,excitation!$A$1:$CV$577,MATCH(C$3,excitation!$A$1:$CV$1,0),0)</f>
        <v>0.77</v>
      </c>
      <c r="K273">
        <f>VLOOKUP($G273,emission!$A$1:$CV$577,MATCH($C$3,emission!$A$1:$CV$1,0),0)</f>
        <v>3.4500000000000003E-2</v>
      </c>
      <c r="L273">
        <f t="shared" si="4"/>
        <v>0.27739999999999998</v>
      </c>
      <c r="Q273"/>
    </row>
    <row r="274" spans="7:17" x14ac:dyDescent="0.25">
      <c r="G274">
        <v>572</v>
      </c>
      <c r="H274">
        <f>VLOOKUP($G274,excitation!$A$1:$CV$577,MATCH(C$2,excitation!$A$1:$CV$1,0),0)</f>
        <v>0</v>
      </c>
      <c r="I274">
        <f>VLOOKUP($G274,emission!$A$1:$CV$577,MATCH($C$2,emission!$A$1:$CV$1,0),0)</f>
        <v>0.27079999999999999</v>
      </c>
      <c r="J274">
        <f>VLOOKUP($G274,excitation!$A$1:$CV$577,MATCH(C$3,excitation!$A$1:$CV$1,0),0)</f>
        <v>0.79179999999999995</v>
      </c>
      <c r="K274">
        <f>VLOOKUP($G274,emission!$A$1:$CV$577,MATCH($C$3,emission!$A$1:$CV$1,0),0)</f>
        <v>4.1599999999999998E-2</v>
      </c>
      <c r="L274">
        <f t="shared" si="4"/>
        <v>0.27079999999999999</v>
      </c>
      <c r="Q274"/>
    </row>
    <row r="275" spans="7:17" x14ac:dyDescent="0.25">
      <c r="G275">
        <v>573</v>
      </c>
      <c r="H275">
        <f>VLOOKUP($G275,excitation!$A$1:$CV$577,MATCH(C$2,excitation!$A$1:$CV$1,0),0)</f>
        <v>0</v>
      </c>
      <c r="I275">
        <f>VLOOKUP($G275,emission!$A$1:$CV$577,MATCH($C$2,emission!$A$1:$CV$1,0),0)</f>
        <v>0.26019999999999999</v>
      </c>
      <c r="J275">
        <f>VLOOKUP($G275,excitation!$A$1:$CV$577,MATCH(C$3,excitation!$A$1:$CV$1,0),0)</f>
        <v>0.80679999999999996</v>
      </c>
      <c r="K275">
        <f>VLOOKUP($G275,emission!$A$1:$CV$577,MATCH($C$3,emission!$A$1:$CV$1,0),0)</f>
        <v>4.7899999999999998E-2</v>
      </c>
      <c r="L275">
        <f t="shared" si="4"/>
        <v>0.26019999999999999</v>
      </c>
      <c r="Q275"/>
    </row>
    <row r="276" spans="7:17" x14ac:dyDescent="0.25">
      <c r="G276">
        <v>574</v>
      </c>
      <c r="H276">
        <f>VLOOKUP($G276,excitation!$A$1:$CV$577,MATCH(C$2,excitation!$A$1:$CV$1,0),0)</f>
        <v>0</v>
      </c>
      <c r="I276">
        <f>VLOOKUP($G276,emission!$A$1:$CV$577,MATCH($C$2,emission!$A$1:$CV$1,0),0)</f>
        <v>0.25040000000000001</v>
      </c>
      <c r="J276">
        <f>VLOOKUP($G276,excitation!$A$1:$CV$577,MATCH(C$3,excitation!$A$1:$CV$1,0),0)</f>
        <v>0.82150000000000001</v>
      </c>
      <c r="K276">
        <f>VLOOKUP($G276,emission!$A$1:$CV$577,MATCH($C$3,emission!$A$1:$CV$1,0),0)</f>
        <v>5.5199999999999999E-2</v>
      </c>
      <c r="L276">
        <f t="shared" si="4"/>
        <v>0.25040000000000001</v>
      </c>
      <c r="Q276"/>
    </row>
    <row r="277" spans="7:17" x14ac:dyDescent="0.25">
      <c r="G277">
        <v>575</v>
      </c>
      <c r="H277">
        <f>VLOOKUP($G277,excitation!$A$1:$CV$577,MATCH(C$2,excitation!$A$1:$CV$1,0),0)</f>
        <v>0</v>
      </c>
      <c r="I277">
        <f>VLOOKUP($G277,emission!$A$1:$CV$577,MATCH($C$2,emission!$A$1:$CV$1,0),0)</f>
        <v>0.2427</v>
      </c>
      <c r="J277">
        <f>VLOOKUP($G277,excitation!$A$1:$CV$577,MATCH(C$3,excitation!$A$1:$CV$1,0),0)</f>
        <v>0.84470000000000001</v>
      </c>
      <c r="K277">
        <f>VLOOKUP($G277,emission!$A$1:$CV$577,MATCH($C$3,emission!$A$1:$CV$1,0),0)</f>
        <v>6.54E-2</v>
      </c>
      <c r="L277">
        <f t="shared" si="4"/>
        <v>0.2427</v>
      </c>
      <c r="Q277"/>
    </row>
    <row r="278" spans="7:17" x14ac:dyDescent="0.25">
      <c r="G278">
        <v>576</v>
      </c>
      <c r="H278">
        <f>VLOOKUP($G278,excitation!$A$1:$CV$577,MATCH(C$2,excitation!$A$1:$CV$1,0),0)</f>
        <v>0</v>
      </c>
      <c r="I278">
        <f>VLOOKUP($G278,emission!$A$1:$CV$577,MATCH($C$2,emission!$A$1:$CV$1,0),0)</f>
        <v>0.23619999999999999</v>
      </c>
      <c r="J278">
        <f>VLOOKUP($G278,excitation!$A$1:$CV$577,MATCH(C$3,excitation!$A$1:$CV$1,0),0)</f>
        <v>0.85880000000000001</v>
      </c>
      <c r="K278">
        <f>VLOOKUP($G278,emission!$A$1:$CV$577,MATCH($C$3,emission!$A$1:$CV$1,0),0)</f>
        <v>7.5200000000000003E-2</v>
      </c>
      <c r="L278">
        <f t="shared" si="4"/>
        <v>0.23619999999999999</v>
      </c>
      <c r="Q278"/>
    </row>
    <row r="279" spans="7:17" x14ac:dyDescent="0.25">
      <c r="G279">
        <v>577</v>
      </c>
      <c r="H279">
        <f>VLOOKUP($G279,excitation!$A$1:$CV$577,MATCH(C$2,excitation!$A$1:$CV$1,0),0)</f>
        <v>0</v>
      </c>
      <c r="I279">
        <f>VLOOKUP($G279,emission!$A$1:$CV$577,MATCH($C$2,emission!$A$1:$CV$1,0),0)</f>
        <v>0.22309999999999999</v>
      </c>
      <c r="J279">
        <f>VLOOKUP($G279,excitation!$A$1:$CV$577,MATCH(C$3,excitation!$A$1:$CV$1,0),0)</f>
        <v>0.88290000000000002</v>
      </c>
      <c r="K279">
        <f>VLOOKUP($G279,emission!$A$1:$CV$577,MATCH($C$3,emission!$A$1:$CV$1,0),0)</f>
        <v>8.9399999999999993E-2</v>
      </c>
      <c r="L279">
        <f t="shared" si="4"/>
        <v>0.22309999999999999</v>
      </c>
      <c r="Q279"/>
    </row>
    <row r="280" spans="7:17" x14ac:dyDescent="0.25">
      <c r="G280">
        <v>578</v>
      </c>
      <c r="H280">
        <f>VLOOKUP($G280,excitation!$A$1:$CV$577,MATCH(C$2,excitation!$A$1:$CV$1,0),0)</f>
        <v>0</v>
      </c>
      <c r="I280">
        <f>VLOOKUP($G280,emission!$A$1:$CV$577,MATCH($C$2,emission!$A$1:$CV$1,0),0)</f>
        <v>0.21529999999999999</v>
      </c>
      <c r="J280">
        <f>VLOOKUP($G280,excitation!$A$1:$CV$577,MATCH(C$3,excitation!$A$1:$CV$1,0),0)</f>
        <v>0.90369999999999995</v>
      </c>
      <c r="K280">
        <f>VLOOKUP($G280,emission!$A$1:$CV$577,MATCH($C$3,emission!$A$1:$CV$1,0),0)</f>
        <v>0.1022</v>
      </c>
      <c r="L280">
        <f t="shared" si="4"/>
        <v>0.21529999999999999</v>
      </c>
      <c r="Q280"/>
    </row>
    <row r="281" spans="7:17" x14ac:dyDescent="0.25">
      <c r="G281">
        <v>579</v>
      </c>
      <c r="H281">
        <f>VLOOKUP($G281,excitation!$A$1:$CV$577,MATCH(C$2,excitation!$A$1:$CV$1,0),0)</f>
        <v>0</v>
      </c>
      <c r="I281">
        <f>VLOOKUP($G281,emission!$A$1:$CV$577,MATCH($C$2,emission!$A$1:$CV$1,0),0)</f>
        <v>0.20860000000000001</v>
      </c>
      <c r="J281">
        <f>VLOOKUP($G281,excitation!$A$1:$CV$577,MATCH(C$3,excitation!$A$1:$CV$1,0),0)</f>
        <v>0.92069999999999996</v>
      </c>
      <c r="K281">
        <f>VLOOKUP($G281,emission!$A$1:$CV$577,MATCH($C$3,emission!$A$1:$CV$1,0),0)</f>
        <v>0.11890000000000001</v>
      </c>
      <c r="L281">
        <f t="shared" si="4"/>
        <v>0.20860000000000001</v>
      </c>
      <c r="Q281"/>
    </row>
    <row r="282" spans="7:17" x14ac:dyDescent="0.25">
      <c r="G282">
        <v>580</v>
      </c>
      <c r="H282">
        <f>VLOOKUP($G282,excitation!$A$1:$CV$577,MATCH(C$2,excitation!$A$1:$CV$1,0),0)</f>
        <v>0</v>
      </c>
      <c r="I282">
        <f>VLOOKUP($G282,emission!$A$1:$CV$577,MATCH($C$2,emission!$A$1:$CV$1,0),0)</f>
        <v>0.19950000000000001</v>
      </c>
      <c r="J282">
        <f>VLOOKUP($G282,excitation!$A$1:$CV$577,MATCH(C$3,excitation!$A$1:$CV$1,0),0)</f>
        <v>0.94140000000000001</v>
      </c>
      <c r="K282">
        <f>VLOOKUP($G282,emission!$A$1:$CV$577,MATCH($C$3,emission!$A$1:$CV$1,0),0)</f>
        <v>0.1376</v>
      </c>
      <c r="L282">
        <f t="shared" si="4"/>
        <v>0.19950000000000001</v>
      </c>
      <c r="Q282"/>
    </row>
    <row r="283" spans="7:17" x14ac:dyDescent="0.25">
      <c r="G283">
        <v>581</v>
      </c>
      <c r="H283">
        <f>VLOOKUP($G283,excitation!$A$1:$CV$577,MATCH(C$2,excitation!$A$1:$CV$1,0),0)</f>
        <v>0</v>
      </c>
      <c r="I283">
        <f>VLOOKUP($G283,emission!$A$1:$CV$577,MATCH($C$2,emission!$A$1:$CV$1,0),0)</f>
        <v>0.19109999999999999</v>
      </c>
      <c r="J283">
        <f>VLOOKUP($G283,excitation!$A$1:$CV$577,MATCH(C$3,excitation!$A$1:$CV$1,0),0)</f>
        <v>0.95520000000000005</v>
      </c>
      <c r="K283">
        <f>VLOOKUP($G283,emission!$A$1:$CV$577,MATCH($C$3,emission!$A$1:$CV$1,0),0)</f>
        <v>0.1595</v>
      </c>
      <c r="L283">
        <f t="shared" si="4"/>
        <v>0.19109999999999999</v>
      </c>
      <c r="Q283"/>
    </row>
    <row r="284" spans="7:17" x14ac:dyDescent="0.25">
      <c r="G284">
        <v>582</v>
      </c>
      <c r="H284">
        <f>VLOOKUP($G284,excitation!$A$1:$CV$577,MATCH(C$2,excitation!$A$1:$CV$1,0),0)</f>
        <v>0</v>
      </c>
      <c r="I284">
        <f>VLOOKUP($G284,emission!$A$1:$CV$577,MATCH($C$2,emission!$A$1:$CV$1,0),0)</f>
        <v>0.18440000000000001</v>
      </c>
      <c r="J284">
        <f>VLOOKUP($G284,excitation!$A$1:$CV$577,MATCH(C$3,excitation!$A$1:$CV$1,0),0)</f>
        <v>0.96730000000000005</v>
      </c>
      <c r="K284">
        <f>VLOOKUP($G284,emission!$A$1:$CV$577,MATCH($C$3,emission!$A$1:$CV$1,0),0)</f>
        <v>0.18310000000000001</v>
      </c>
      <c r="L284">
        <f t="shared" si="4"/>
        <v>0.18440000000000001</v>
      </c>
      <c r="Q284"/>
    </row>
    <row r="285" spans="7:17" x14ac:dyDescent="0.25">
      <c r="G285">
        <v>583</v>
      </c>
      <c r="H285">
        <f>VLOOKUP($G285,excitation!$A$1:$CV$577,MATCH(C$2,excitation!$A$1:$CV$1,0),0)</f>
        <v>0</v>
      </c>
      <c r="I285">
        <f>VLOOKUP($G285,emission!$A$1:$CV$577,MATCH($C$2,emission!$A$1:$CV$1,0),0)</f>
        <v>0.17560000000000001</v>
      </c>
      <c r="J285">
        <f>VLOOKUP($G285,excitation!$A$1:$CV$577,MATCH(C$3,excitation!$A$1:$CV$1,0),0)</f>
        <v>0.98370000000000002</v>
      </c>
      <c r="K285">
        <f>VLOOKUP($G285,emission!$A$1:$CV$577,MATCH($C$3,emission!$A$1:$CV$1,0),0)</f>
        <v>0.21110000000000001</v>
      </c>
      <c r="L285">
        <f t="shared" si="4"/>
        <v>0.17560000000000001</v>
      </c>
      <c r="Q285"/>
    </row>
    <row r="286" spans="7:17" x14ac:dyDescent="0.25">
      <c r="G286">
        <v>584</v>
      </c>
      <c r="H286">
        <f>VLOOKUP($G286,excitation!$A$1:$CV$577,MATCH(C$2,excitation!$A$1:$CV$1,0),0)</f>
        <v>0</v>
      </c>
      <c r="I286">
        <f>VLOOKUP($G286,emission!$A$1:$CV$577,MATCH($C$2,emission!$A$1:$CV$1,0),0)</f>
        <v>0.1673</v>
      </c>
      <c r="J286">
        <f>VLOOKUP($G286,excitation!$A$1:$CV$577,MATCH(C$3,excitation!$A$1:$CV$1,0),0)</f>
        <v>0.99250000000000005</v>
      </c>
      <c r="K286">
        <f>VLOOKUP($G286,emission!$A$1:$CV$577,MATCH($C$3,emission!$A$1:$CV$1,0),0)</f>
        <v>0.2366</v>
      </c>
      <c r="L286">
        <f t="shared" si="4"/>
        <v>0.1673</v>
      </c>
      <c r="Q286"/>
    </row>
    <row r="287" spans="7:17" x14ac:dyDescent="0.25">
      <c r="G287">
        <v>585</v>
      </c>
      <c r="H287">
        <f>VLOOKUP($G287,excitation!$A$1:$CV$577,MATCH(C$2,excitation!$A$1:$CV$1,0),0)</f>
        <v>0</v>
      </c>
      <c r="I287">
        <f>VLOOKUP($G287,emission!$A$1:$CV$577,MATCH($C$2,emission!$A$1:$CV$1,0),0)</f>
        <v>0.16089999999999999</v>
      </c>
      <c r="J287">
        <f>VLOOKUP($G287,excitation!$A$1:$CV$577,MATCH(C$3,excitation!$A$1:$CV$1,0),0)</f>
        <v>0.99539999999999995</v>
      </c>
      <c r="K287">
        <f>VLOOKUP($G287,emission!$A$1:$CV$577,MATCH($C$3,emission!$A$1:$CV$1,0),0)</f>
        <v>0.26540000000000002</v>
      </c>
      <c r="L287">
        <f t="shared" si="4"/>
        <v>0.16089999999999999</v>
      </c>
      <c r="Q287"/>
    </row>
    <row r="288" spans="7:17" x14ac:dyDescent="0.25">
      <c r="G288">
        <v>586</v>
      </c>
      <c r="H288">
        <f>VLOOKUP($G288,excitation!$A$1:$CV$577,MATCH(C$2,excitation!$A$1:$CV$1,0),0)</f>
        <v>0</v>
      </c>
      <c r="I288">
        <f>VLOOKUP($G288,emission!$A$1:$CV$577,MATCH($C$2,emission!$A$1:$CV$1,0),0)</f>
        <v>0.15429999999999999</v>
      </c>
      <c r="J288">
        <f>VLOOKUP($G288,excitation!$A$1:$CV$577,MATCH(C$3,excitation!$A$1:$CV$1,0),0)</f>
        <v>0.99639999999999995</v>
      </c>
      <c r="K288">
        <f>VLOOKUP($G288,emission!$A$1:$CV$577,MATCH($C$3,emission!$A$1:$CV$1,0),0)</f>
        <v>0.2974</v>
      </c>
      <c r="L288">
        <f t="shared" si="4"/>
        <v>0.15429999999999999</v>
      </c>
      <c r="Q288"/>
    </row>
    <row r="289" spans="7:17" x14ac:dyDescent="0.25">
      <c r="G289">
        <v>587</v>
      </c>
      <c r="H289">
        <f>VLOOKUP($G289,excitation!$A$1:$CV$577,MATCH(C$2,excitation!$A$1:$CV$1,0),0)</f>
        <v>0</v>
      </c>
      <c r="I289">
        <f>VLOOKUP($G289,emission!$A$1:$CV$577,MATCH($C$2,emission!$A$1:$CV$1,0),0)</f>
        <v>0.14749999999999999</v>
      </c>
      <c r="J289">
        <f>VLOOKUP($G289,excitation!$A$1:$CV$577,MATCH(C$3,excitation!$A$1:$CV$1,0),0)</f>
        <v>1</v>
      </c>
      <c r="K289">
        <f>VLOOKUP($G289,emission!$A$1:$CV$577,MATCH($C$3,emission!$A$1:$CV$1,0),0)</f>
        <v>0.33489999999999998</v>
      </c>
      <c r="L289">
        <f t="shared" si="4"/>
        <v>0.14749999999999999</v>
      </c>
      <c r="Q289"/>
    </row>
    <row r="290" spans="7:17" x14ac:dyDescent="0.25">
      <c r="G290">
        <v>588</v>
      </c>
      <c r="H290">
        <f>VLOOKUP($G290,excitation!$A$1:$CV$577,MATCH(C$2,excitation!$A$1:$CV$1,0),0)</f>
        <v>0</v>
      </c>
      <c r="I290">
        <f>VLOOKUP($G290,emission!$A$1:$CV$577,MATCH($C$2,emission!$A$1:$CV$1,0),0)</f>
        <v>0.14180000000000001</v>
      </c>
      <c r="J290">
        <f>VLOOKUP($G290,excitation!$A$1:$CV$577,MATCH(C$3,excitation!$A$1:$CV$1,0),0)</f>
        <v>0.99219999999999997</v>
      </c>
      <c r="K290">
        <f>VLOOKUP($G290,emission!$A$1:$CV$577,MATCH($C$3,emission!$A$1:$CV$1,0),0)</f>
        <v>0.36870000000000003</v>
      </c>
      <c r="L290">
        <f t="shared" si="4"/>
        <v>0.14180000000000001</v>
      </c>
      <c r="Q290"/>
    </row>
    <row r="291" spans="7:17" x14ac:dyDescent="0.25">
      <c r="G291">
        <v>589</v>
      </c>
      <c r="H291">
        <f>VLOOKUP($G291,excitation!$A$1:$CV$577,MATCH(C$2,excitation!$A$1:$CV$1,0),0)</f>
        <v>0</v>
      </c>
      <c r="I291">
        <f>VLOOKUP($G291,emission!$A$1:$CV$577,MATCH($C$2,emission!$A$1:$CV$1,0),0)</f>
        <v>0.13519999999999999</v>
      </c>
      <c r="J291">
        <f>VLOOKUP($G291,excitation!$A$1:$CV$577,MATCH(C$3,excitation!$A$1:$CV$1,0),0)</f>
        <v>0.98350000000000004</v>
      </c>
      <c r="K291">
        <f>VLOOKUP($G291,emission!$A$1:$CV$577,MATCH($C$3,emission!$A$1:$CV$1,0),0)</f>
        <v>0.40570000000000001</v>
      </c>
      <c r="L291">
        <f t="shared" si="4"/>
        <v>0.13519999999999999</v>
      </c>
      <c r="Q291"/>
    </row>
    <row r="292" spans="7:17" x14ac:dyDescent="0.25">
      <c r="G292">
        <v>590</v>
      </c>
      <c r="H292">
        <f>VLOOKUP($G292,excitation!$A$1:$CV$577,MATCH(C$2,excitation!$A$1:$CV$1,0),0)</f>
        <v>0</v>
      </c>
      <c r="I292">
        <f>VLOOKUP($G292,emission!$A$1:$CV$577,MATCH($C$2,emission!$A$1:$CV$1,0),0)</f>
        <v>0.1303</v>
      </c>
      <c r="J292">
        <f>VLOOKUP($G292,excitation!$A$1:$CV$577,MATCH(C$3,excitation!$A$1:$CV$1,0),0)</f>
        <v>0.97109999999999996</v>
      </c>
      <c r="K292">
        <f>VLOOKUP($G292,emission!$A$1:$CV$577,MATCH($C$3,emission!$A$1:$CV$1,0),0)</f>
        <v>0.44700000000000001</v>
      </c>
      <c r="L292">
        <f t="shared" si="4"/>
        <v>0.1303</v>
      </c>
      <c r="Q292"/>
    </row>
    <row r="293" spans="7:17" x14ac:dyDescent="0.25">
      <c r="G293">
        <v>591</v>
      </c>
      <c r="H293">
        <f>VLOOKUP($G293,excitation!$A$1:$CV$577,MATCH(C$2,excitation!$A$1:$CV$1,0),0)</f>
        <v>0</v>
      </c>
      <c r="I293">
        <f>VLOOKUP($G293,emission!$A$1:$CV$577,MATCH($C$2,emission!$A$1:$CV$1,0),0)</f>
        <v>0.1241</v>
      </c>
      <c r="J293">
        <f>VLOOKUP($G293,excitation!$A$1:$CV$577,MATCH(C$3,excitation!$A$1:$CV$1,0),0)</f>
        <v>0.94550000000000001</v>
      </c>
      <c r="K293">
        <f>VLOOKUP($G293,emission!$A$1:$CV$577,MATCH($C$3,emission!$A$1:$CV$1,0),0)</f>
        <v>0.48799999999999999</v>
      </c>
      <c r="L293">
        <f t="shared" si="4"/>
        <v>0.1241</v>
      </c>
      <c r="Q293"/>
    </row>
    <row r="294" spans="7:17" x14ac:dyDescent="0.25">
      <c r="G294">
        <v>592</v>
      </c>
      <c r="H294">
        <f>VLOOKUP($G294,excitation!$A$1:$CV$577,MATCH(C$2,excitation!$A$1:$CV$1,0),0)</f>
        <v>0</v>
      </c>
      <c r="I294">
        <f>VLOOKUP($G294,emission!$A$1:$CV$577,MATCH($C$2,emission!$A$1:$CV$1,0),0)</f>
        <v>0.1192</v>
      </c>
      <c r="J294">
        <f>VLOOKUP($G294,excitation!$A$1:$CV$577,MATCH(C$3,excitation!$A$1:$CV$1,0),0)</f>
        <v>0.92500000000000004</v>
      </c>
      <c r="K294">
        <f>VLOOKUP($G294,emission!$A$1:$CV$577,MATCH($C$3,emission!$A$1:$CV$1,0),0)</f>
        <v>0.53069999999999995</v>
      </c>
      <c r="L294">
        <f t="shared" si="4"/>
        <v>0.1192</v>
      </c>
      <c r="Q294"/>
    </row>
    <row r="295" spans="7:17" x14ac:dyDescent="0.25">
      <c r="G295">
        <v>593</v>
      </c>
      <c r="H295">
        <f>VLOOKUP($G295,excitation!$A$1:$CV$577,MATCH(C$2,excitation!$A$1:$CV$1,0),0)</f>
        <v>0</v>
      </c>
      <c r="I295">
        <f>VLOOKUP($G295,emission!$A$1:$CV$577,MATCH($C$2,emission!$A$1:$CV$1,0),0)</f>
        <v>0.114</v>
      </c>
      <c r="J295">
        <f>VLOOKUP($G295,excitation!$A$1:$CV$577,MATCH(C$3,excitation!$A$1:$CV$1,0),0)</f>
        <v>0.90090000000000003</v>
      </c>
      <c r="K295">
        <f>VLOOKUP($G295,emission!$A$1:$CV$577,MATCH($C$3,emission!$A$1:$CV$1,0),0)</f>
        <v>0.57150000000000001</v>
      </c>
      <c r="L295">
        <f t="shared" si="4"/>
        <v>0.114</v>
      </c>
      <c r="Q295"/>
    </row>
    <row r="296" spans="7:17" x14ac:dyDescent="0.25">
      <c r="G296">
        <v>594</v>
      </c>
      <c r="H296">
        <f>VLOOKUP($G296,excitation!$A$1:$CV$577,MATCH(C$2,excitation!$A$1:$CV$1,0),0)</f>
        <v>0</v>
      </c>
      <c r="I296">
        <f>VLOOKUP($G296,emission!$A$1:$CV$577,MATCH($C$2,emission!$A$1:$CV$1,0),0)</f>
        <v>0.1095</v>
      </c>
      <c r="J296">
        <f>VLOOKUP($G296,excitation!$A$1:$CV$577,MATCH(C$3,excitation!$A$1:$CV$1,0),0)</f>
        <v>0.86680000000000001</v>
      </c>
      <c r="K296">
        <f>VLOOKUP($G296,emission!$A$1:$CV$577,MATCH($C$3,emission!$A$1:$CV$1,0),0)</f>
        <v>0.61280000000000001</v>
      </c>
      <c r="L296">
        <f t="shared" si="4"/>
        <v>0.1095</v>
      </c>
      <c r="Q296"/>
    </row>
    <row r="297" spans="7:17" x14ac:dyDescent="0.25">
      <c r="G297">
        <v>595</v>
      </c>
      <c r="H297">
        <f>VLOOKUP($G297,excitation!$A$1:$CV$577,MATCH(C$2,excitation!$A$1:$CV$1,0),0)</f>
        <v>0</v>
      </c>
      <c r="I297">
        <f>VLOOKUP($G297,emission!$A$1:$CV$577,MATCH($C$2,emission!$A$1:$CV$1,0),0)</f>
        <v>0.1062</v>
      </c>
      <c r="J297">
        <f>VLOOKUP($G297,excitation!$A$1:$CV$577,MATCH(C$3,excitation!$A$1:$CV$1,0),0)</f>
        <v>0.83609999999999995</v>
      </c>
      <c r="K297">
        <f>VLOOKUP($G297,emission!$A$1:$CV$577,MATCH($C$3,emission!$A$1:$CV$1,0),0)</f>
        <v>0.65500000000000003</v>
      </c>
      <c r="L297">
        <f t="shared" si="4"/>
        <v>0.1062</v>
      </c>
      <c r="Q297"/>
    </row>
    <row r="298" spans="7:17" x14ac:dyDescent="0.25">
      <c r="G298">
        <v>596</v>
      </c>
      <c r="H298">
        <f>VLOOKUP($G298,excitation!$A$1:$CV$577,MATCH(C$2,excitation!$A$1:$CV$1,0),0)</f>
        <v>0</v>
      </c>
      <c r="I298">
        <f>VLOOKUP($G298,emission!$A$1:$CV$577,MATCH($C$2,emission!$A$1:$CV$1,0),0)</f>
        <v>0.1008</v>
      </c>
      <c r="J298">
        <f>VLOOKUP($G298,excitation!$A$1:$CV$577,MATCH(C$3,excitation!$A$1:$CV$1,0),0)</f>
        <v>0.79900000000000004</v>
      </c>
      <c r="K298">
        <f>VLOOKUP($G298,emission!$A$1:$CV$577,MATCH($C$3,emission!$A$1:$CV$1,0),0)</f>
        <v>0.69169999999999998</v>
      </c>
      <c r="L298">
        <f t="shared" si="4"/>
        <v>0.1008</v>
      </c>
      <c r="Q298"/>
    </row>
    <row r="299" spans="7:17" x14ac:dyDescent="0.25">
      <c r="G299">
        <v>597</v>
      </c>
      <c r="H299">
        <f>VLOOKUP($G299,excitation!$A$1:$CV$577,MATCH(C$2,excitation!$A$1:$CV$1,0),0)</f>
        <v>0</v>
      </c>
      <c r="I299">
        <f>VLOOKUP($G299,emission!$A$1:$CV$577,MATCH($C$2,emission!$A$1:$CV$1,0),0)</f>
        <v>9.7199999999999995E-2</v>
      </c>
      <c r="J299">
        <f>VLOOKUP($G299,excitation!$A$1:$CV$577,MATCH(C$3,excitation!$A$1:$CV$1,0),0)</f>
        <v>0.76290000000000002</v>
      </c>
      <c r="K299">
        <f>VLOOKUP($G299,emission!$A$1:$CV$577,MATCH($C$3,emission!$A$1:$CV$1,0),0)</f>
        <v>0.73270000000000002</v>
      </c>
      <c r="L299">
        <f t="shared" si="4"/>
        <v>9.7199999999999995E-2</v>
      </c>
      <c r="Q299"/>
    </row>
    <row r="300" spans="7:17" x14ac:dyDescent="0.25">
      <c r="G300">
        <v>598</v>
      </c>
      <c r="H300">
        <f>VLOOKUP($G300,excitation!$A$1:$CV$577,MATCH(C$2,excitation!$A$1:$CV$1,0),0)</f>
        <v>0</v>
      </c>
      <c r="I300">
        <f>VLOOKUP($G300,emission!$A$1:$CV$577,MATCH($C$2,emission!$A$1:$CV$1,0),0)</f>
        <v>9.35E-2</v>
      </c>
      <c r="J300">
        <f>VLOOKUP($G300,excitation!$A$1:$CV$577,MATCH(C$3,excitation!$A$1:$CV$1,0),0)</f>
        <v>0.72370000000000001</v>
      </c>
      <c r="K300">
        <f>VLOOKUP($G300,emission!$A$1:$CV$577,MATCH($C$3,emission!$A$1:$CV$1,0),0)</f>
        <v>0.76670000000000005</v>
      </c>
      <c r="L300">
        <f t="shared" si="4"/>
        <v>9.35E-2</v>
      </c>
      <c r="Q300"/>
    </row>
    <row r="301" spans="7:17" x14ac:dyDescent="0.25">
      <c r="G301">
        <v>599</v>
      </c>
      <c r="H301">
        <f>VLOOKUP($G301,excitation!$A$1:$CV$577,MATCH(C$2,excitation!$A$1:$CV$1,0),0)</f>
        <v>0</v>
      </c>
      <c r="I301">
        <f>VLOOKUP($G301,emission!$A$1:$CV$577,MATCH($C$2,emission!$A$1:$CV$1,0),0)</f>
        <v>8.9200000000000002E-2</v>
      </c>
      <c r="J301">
        <f>VLOOKUP($G301,excitation!$A$1:$CV$577,MATCH(C$3,excitation!$A$1:$CV$1,0),0)</f>
        <v>0.68189999999999995</v>
      </c>
      <c r="K301">
        <f>VLOOKUP($G301,emission!$A$1:$CV$577,MATCH($C$3,emission!$A$1:$CV$1,0),0)</f>
        <v>0.80779999999999996</v>
      </c>
      <c r="L301">
        <f t="shared" si="4"/>
        <v>8.9200000000000002E-2</v>
      </c>
      <c r="Q301"/>
    </row>
    <row r="302" spans="7:17" x14ac:dyDescent="0.25">
      <c r="G302">
        <v>600</v>
      </c>
      <c r="H302">
        <f>VLOOKUP($G302,excitation!$A$1:$CV$577,MATCH(C$2,excitation!$A$1:$CV$1,0),0)</f>
        <v>0</v>
      </c>
      <c r="I302">
        <f>VLOOKUP($G302,emission!$A$1:$CV$577,MATCH($C$2,emission!$A$1:$CV$1,0),0)</f>
        <v>8.7099999999999997E-2</v>
      </c>
      <c r="J302">
        <f>VLOOKUP($G302,excitation!$A$1:$CV$577,MATCH(C$3,excitation!$A$1:$CV$1,0),0)</f>
        <v>0.63890000000000002</v>
      </c>
      <c r="K302">
        <f>VLOOKUP($G302,emission!$A$1:$CV$577,MATCH($C$3,emission!$A$1:$CV$1,0),0)</f>
        <v>0.83879999999999999</v>
      </c>
      <c r="L302">
        <f t="shared" si="4"/>
        <v>8.7099999999999997E-2</v>
      </c>
      <c r="Q302"/>
    </row>
    <row r="303" spans="7:17" x14ac:dyDescent="0.25">
      <c r="G303">
        <v>601</v>
      </c>
      <c r="H303">
        <f>VLOOKUP($G303,excitation!$A$1:$CV$577,MATCH(C$2,excitation!$A$1:$CV$1,0),0)</f>
        <v>0</v>
      </c>
      <c r="I303">
        <f>VLOOKUP($G303,emission!$A$1:$CV$577,MATCH($C$2,emission!$A$1:$CV$1,0),0)</f>
        <v>8.3599999999999994E-2</v>
      </c>
      <c r="J303">
        <f>VLOOKUP($G303,excitation!$A$1:$CV$577,MATCH(C$3,excitation!$A$1:$CV$1,0),0)</f>
        <v>0.60109999999999997</v>
      </c>
      <c r="K303">
        <f>VLOOKUP($G303,emission!$A$1:$CV$577,MATCH($C$3,emission!$A$1:$CV$1,0),0)</f>
        <v>0.86880000000000002</v>
      </c>
      <c r="L303">
        <f t="shared" si="4"/>
        <v>8.3599999999999994E-2</v>
      </c>
      <c r="Q303"/>
    </row>
    <row r="304" spans="7:17" x14ac:dyDescent="0.25">
      <c r="G304">
        <v>602</v>
      </c>
      <c r="H304">
        <f>VLOOKUP($G304,excitation!$A$1:$CV$577,MATCH(C$2,excitation!$A$1:$CV$1,0),0)</f>
        <v>0</v>
      </c>
      <c r="I304">
        <f>VLOOKUP($G304,emission!$A$1:$CV$577,MATCH($C$2,emission!$A$1:$CV$1,0),0)</f>
        <v>8.1000000000000003E-2</v>
      </c>
      <c r="J304">
        <f>VLOOKUP($G304,excitation!$A$1:$CV$577,MATCH(C$3,excitation!$A$1:$CV$1,0),0)</f>
        <v>0.55720000000000003</v>
      </c>
      <c r="K304">
        <f>VLOOKUP($G304,emission!$A$1:$CV$577,MATCH($C$3,emission!$A$1:$CV$1,0),0)</f>
        <v>0.89570000000000005</v>
      </c>
      <c r="L304">
        <f t="shared" si="4"/>
        <v>8.1000000000000003E-2</v>
      </c>
      <c r="Q304"/>
    </row>
    <row r="305" spans="7:17" x14ac:dyDescent="0.25">
      <c r="G305">
        <v>603</v>
      </c>
      <c r="H305">
        <f>VLOOKUP($G305,excitation!$A$1:$CV$577,MATCH(C$2,excitation!$A$1:$CV$1,0),0)</f>
        <v>0</v>
      </c>
      <c r="I305">
        <f>VLOOKUP($G305,emission!$A$1:$CV$577,MATCH($C$2,emission!$A$1:$CV$1,0),0)</f>
        <v>7.9399999999999998E-2</v>
      </c>
      <c r="J305">
        <f>VLOOKUP($G305,excitation!$A$1:$CV$577,MATCH(C$3,excitation!$A$1:$CV$1,0),0)</f>
        <v>0.51170000000000004</v>
      </c>
      <c r="K305">
        <f>VLOOKUP($G305,emission!$A$1:$CV$577,MATCH($C$3,emission!$A$1:$CV$1,0),0)</f>
        <v>0.91969999999999996</v>
      </c>
      <c r="L305">
        <f t="shared" si="4"/>
        <v>7.9399999999999998E-2</v>
      </c>
      <c r="Q305"/>
    </row>
    <row r="306" spans="7:17" x14ac:dyDescent="0.25">
      <c r="G306">
        <v>604</v>
      </c>
      <c r="H306">
        <f>VLOOKUP($G306,excitation!$A$1:$CV$577,MATCH(C$2,excitation!$A$1:$CV$1,0),0)</f>
        <v>0</v>
      </c>
      <c r="I306">
        <f>VLOOKUP($G306,emission!$A$1:$CV$577,MATCH($C$2,emission!$A$1:$CV$1,0),0)</f>
        <v>7.4300000000000005E-2</v>
      </c>
      <c r="J306">
        <f>VLOOKUP($G306,excitation!$A$1:$CV$577,MATCH(C$3,excitation!$A$1:$CV$1,0),0)</f>
        <v>0.4703</v>
      </c>
      <c r="K306">
        <f>VLOOKUP($G306,emission!$A$1:$CV$577,MATCH($C$3,emission!$A$1:$CV$1,0),0)</f>
        <v>0.93679999999999997</v>
      </c>
      <c r="L306">
        <f t="shared" si="4"/>
        <v>7.4300000000000005E-2</v>
      </c>
      <c r="Q306"/>
    </row>
    <row r="307" spans="7:17" x14ac:dyDescent="0.25">
      <c r="G307">
        <v>605</v>
      </c>
      <c r="H307">
        <f>VLOOKUP($G307,excitation!$A$1:$CV$577,MATCH(C$2,excitation!$A$1:$CV$1,0),0)</f>
        <v>0</v>
      </c>
      <c r="I307">
        <f>VLOOKUP($G307,emission!$A$1:$CV$577,MATCH($C$2,emission!$A$1:$CV$1,0),0)</f>
        <v>7.1900000000000006E-2</v>
      </c>
      <c r="J307">
        <f>VLOOKUP($G307,excitation!$A$1:$CV$577,MATCH(C$3,excitation!$A$1:$CV$1,0),0)</f>
        <v>0.43030000000000002</v>
      </c>
      <c r="K307">
        <f>VLOOKUP($G307,emission!$A$1:$CV$577,MATCH($C$3,emission!$A$1:$CV$1,0),0)</f>
        <v>0.96050000000000002</v>
      </c>
      <c r="L307">
        <f t="shared" si="4"/>
        <v>7.1900000000000006E-2</v>
      </c>
      <c r="Q307"/>
    </row>
    <row r="308" spans="7:17" x14ac:dyDescent="0.25">
      <c r="G308">
        <v>606</v>
      </c>
      <c r="H308">
        <f>VLOOKUP($G308,excitation!$A$1:$CV$577,MATCH(C$2,excitation!$A$1:$CV$1,0),0)</f>
        <v>0</v>
      </c>
      <c r="I308">
        <f>VLOOKUP($G308,emission!$A$1:$CV$577,MATCH($C$2,emission!$A$1:$CV$1,0),0)</f>
        <v>7.1499999999999994E-2</v>
      </c>
      <c r="J308">
        <f>VLOOKUP($G308,excitation!$A$1:$CV$577,MATCH(C$3,excitation!$A$1:$CV$1,0),0)</f>
        <v>0.39279999999999998</v>
      </c>
      <c r="K308">
        <f>VLOOKUP($G308,emission!$A$1:$CV$577,MATCH($C$3,emission!$A$1:$CV$1,0),0)</f>
        <v>0.9738</v>
      </c>
      <c r="L308">
        <f t="shared" si="4"/>
        <v>7.1499999999999994E-2</v>
      </c>
      <c r="Q308"/>
    </row>
    <row r="309" spans="7:17" x14ac:dyDescent="0.25">
      <c r="G309">
        <v>607</v>
      </c>
      <c r="H309">
        <f>VLOOKUP($G309,excitation!$A$1:$CV$577,MATCH(C$2,excitation!$A$1:$CV$1,0),0)</f>
        <v>0</v>
      </c>
      <c r="I309">
        <f>VLOOKUP($G309,emission!$A$1:$CV$577,MATCH($C$2,emission!$A$1:$CV$1,0),0)</f>
        <v>6.7400000000000002E-2</v>
      </c>
      <c r="J309">
        <f>VLOOKUP($G309,excitation!$A$1:$CV$577,MATCH(C$3,excitation!$A$1:$CV$1,0),0)</f>
        <v>0.35580000000000001</v>
      </c>
      <c r="K309">
        <f>VLOOKUP($G309,emission!$A$1:$CV$577,MATCH($C$3,emission!$A$1:$CV$1,0),0)</f>
        <v>0.97989999999999999</v>
      </c>
      <c r="L309">
        <f t="shared" si="4"/>
        <v>6.7400000000000002E-2</v>
      </c>
      <c r="Q309"/>
    </row>
    <row r="310" spans="7:17" x14ac:dyDescent="0.25">
      <c r="G310">
        <v>608</v>
      </c>
      <c r="H310">
        <f>VLOOKUP($G310,excitation!$A$1:$CV$577,MATCH(C$2,excitation!$A$1:$CV$1,0),0)</f>
        <v>0</v>
      </c>
      <c r="I310">
        <f>VLOOKUP($G310,emission!$A$1:$CV$577,MATCH($C$2,emission!$A$1:$CV$1,0),0)</f>
        <v>6.5199999999999994E-2</v>
      </c>
      <c r="J310">
        <f>VLOOKUP($G310,excitation!$A$1:$CV$577,MATCH(C$3,excitation!$A$1:$CV$1,0),0)</f>
        <v>0.31929999999999997</v>
      </c>
      <c r="K310">
        <f>VLOOKUP($G310,emission!$A$1:$CV$577,MATCH($C$3,emission!$A$1:$CV$1,0),0)</f>
        <v>0.9889</v>
      </c>
      <c r="L310">
        <f t="shared" si="4"/>
        <v>6.5199999999999994E-2</v>
      </c>
      <c r="Q310"/>
    </row>
    <row r="311" spans="7:17" x14ac:dyDescent="0.25">
      <c r="G311">
        <v>609</v>
      </c>
      <c r="H311">
        <f>VLOOKUP($G311,excitation!$A$1:$CV$577,MATCH(C$2,excitation!$A$1:$CV$1,0),0)</f>
        <v>0</v>
      </c>
      <c r="I311">
        <f>VLOOKUP($G311,emission!$A$1:$CV$577,MATCH($C$2,emission!$A$1:$CV$1,0),0)</f>
        <v>6.4500000000000002E-2</v>
      </c>
      <c r="J311">
        <f>VLOOKUP($G311,excitation!$A$1:$CV$577,MATCH(C$3,excitation!$A$1:$CV$1,0),0)</f>
        <v>0.28770000000000001</v>
      </c>
      <c r="K311">
        <f>VLOOKUP($G311,emission!$A$1:$CV$577,MATCH($C$3,emission!$A$1:$CV$1,0),0)</f>
        <v>0.99560000000000004</v>
      </c>
      <c r="L311">
        <f t="shared" si="4"/>
        <v>6.4500000000000002E-2</v>
      </c>
      <c r="Q311"/>
    </row>
    <row r="312" spans="7:17" x14ac:dyDescent="0.25">
      <c r="G312">
        <v>610</v>
      </c>
      <c r="H312">
        <f>VLOOKUP($G312,excitation!$A$1:$CV$577,MATCH(C$2,excitation!$A$1:$CV$1,0),0)</f>
        <v>0</v>
      </c>
      <c r="I312">
        <f>VLOOKUP($G312,emission!$A$1:$CV$577,MATCH($C$2,emission!$A$1:$CV$1,0),0)</f>
        <v>6.2199999999999998E-2</v>
      </c>
      <c r="J312">
        <f>VLOOKUP($G312,excitation!$A$1:$CV$577,MATCH(C$3,excitation!$A$1:$CV$1,0),0)</f>
        <v>0.2586</v>
      </c>
      <c r="K312">
        <f>VLOOKUP($G312,emission!$A$1:$CV$577,MATCH($C$3,emission!$A$1:$CV$1,0),0)</f>
        <v>1</v>
      </c>
      <c r="L312">
        <f t="shared" si="4"/>
        <v>6.2199999999999998E-2</v>
      </c>
      <c r="Q312"/>
    </row>
    <row r="313" spans="7:17" x14ac:dyDescent="0.25">
      <c r="G313">
        <v>611</v>
      </c>
      <c r="H313">
        <f>VLOOKUP($G313,excitation!$A$1:$CV$577,MATCH(C$2,excitation!$A$1:$CV$1,0),0)</f>
        <v>0</v>
      </c>
      <c r="I313">
        <f>VLOOKUP($G313,emission!$A$1:$CV$577,MATCH($C$2,emission!$A$1:$CV$1,0),0)</f>
        <v>5.96E-2</v>
      </c>
      <c r="J313">
        <f>VLOOKUP($G313,excitation!$A$1:$CV$577,MATCH(C$3,excitation!$A$1:$CV$1,0),0)</f>
        <v>0.23380000000000001</v>
      </c>
      <c r="K313">
        <f>VLOOKUP($G313,emission!$A$1:$CV$577,MATCH($C$3,emission!$A$1:$CV$1,0),0)</f>
        <v>0.99050000000000005</v>
      </c>
      <c r="L313">
        <f t="shared" si="4"/>
        <v>5.96E-2</v>
      </c>
      <c r="Q313"/>
    </row>
    <row r="314" spans="7:17" x14ac:dyDescent="0.25">
      <c r="G314">
        <v>612</v>
      </c>
      <c r="H314">
        <f>VLOOKUP($G314,excitation!$A$1:$CV$577,MATCH(C$2,excitation!$A$1:$CV$1,0),0)</f>
        <v>0</v>
      </c>
      <c r="I314">
        <f>VLOOKUP($G314,emission!$A$1:$CV$577,MATCH($C$2,emission!$A$1:$CV$1,0),0)</f>
        <v>5.7200000000000001E-2</v>
      </c>
      <c r="J314">
        <f>VLOOKUP($G314,excitation!$A$1:$CV$577,MATCH(C$3,excitation!$A$1:$CV$1,0),0)</f>
        <v>0.2094</v>
      </c>
      <c r="K314">
        <f>VLOOKUP($G314,emission!$A$1:$CV$577,MATCH($C$3,emission!$A$1:$CV$1,0),0)</f>
        <v>0.9909</v>
      </c>
      <c r="L314">
        <f t="shared" si="4"/>
        <v>5.7200000000000001E-2</v>
      </c>
      <c r="Q314"/>
    </row>
    <row r="315" spans="7:17" x14ac:dyDescent="0.25">
      <c r="G315">
        <v>613</v>
      </c>
      <c r="H315">
        <f>VLOOKUP($G315,excitation!$A$1:$CV$577,MATCH(C$2,excitation!$A$1:$CV$1,0),0)</f>
        <v>0</v>
      </c>
      <c r="I315">
        <f>VLOOKUP($G315,emission!$A$1:$CV$577,MATCH($C$2,emission!$A$1:$CV$1,0),0)</f>
        <v>5.62E-2</v>
      </c>
      <c r="J315">
        <f>VLOOKUP($G315,excitation!$A$1:$CV$577,MATCH(C$3,excitation!$A$1:$CV$1,0),0)</f>
        <v>0.18340000000000001</v>
      </c>
      <c r="K315">
        <f>VLOOKUP($G315,emission!$A$1:$CV$577,MATCH($C$3,emission!$A$1:$CV$1,0),0)</f>
        <v>0.97570000000000001</v>
      </c>
      <c r="L315">
        <f t="shared" si="4"/>
        <v>5.62E-2</v>
      </c>
      <c r="Q315"/>
    </row>
    <row r="316" spans="7:17" x14ac:dyDescent="0.25">
      <c r="G316">
        <v>614</v>
      </c>
      <c r="H316">
        <f>VLOOKUP($G316,excitation!$A$1:$CV$577,MATCH(C$2,excitation!$A$1:$CV$1,0),0)</f>
        <v>0</v>
      </c>
      <c r="I316">
        <f>VLOOKUP($G316,emission!$A$1:$CV$577,MATCH($C$2,emission!$A$1:$CV$1,0),0)</f>
        <v>5.3800000000000001E-2</v>
      </c>
      <c r="J316">
        <f>VLOOKUP($G316,excitation!$A$1:$CV$577,MATCH(C$3,excitation!$A$1:$CV$1,0),0)</f>
        <v>0.16189999999999999</v>
      </c>
      <c r="K316">
        <f>VLOOKUP($G316,emission!$A$1:$CV$577,MATCH($C$3,emission!$A$1:$CV$1,0),0)</f>
        <v>0.96799999999999997</v>
      </c>
      <c r="L316">
        <f t="shared" si="4"/>
        <v>5.3800000000000001E-2</v>
      </c>
      <c r="Q316"/>
    </row>
    <row r="317" spans="7:17" x14ac:dyDescent="0.25">
      <c r="G317">
        <v>615</v>
      </c>
      <c r="H317">
        <f>VLOOKUP($G317,excitation!$A$1:$CV$577,MATCH(C$2,excitation!$A$1:$CV$1,0),0)</f>
        <v>0</v>
      </c>
      <c r="I317">
        <f>VLOOKUP($G317,emission!$A$1:$CV$577,MATCH($C$2,emission!$A$1:$CV$1,0),0)</f>
        <v>5.2999999999999999E-2</v>
      </c>
      <c r="J317">
        <f>VLOOKUP($G317,excitation!$A$1:$CV$577,MATCH(C$3,excitation!$A$1:$CV$1,0),0)</f>
        <v>0.1401</v>
      </c>
      <c r="K317">
        <f>VLOOKUP($G317,emission!$A$1:$CV$577,MATCH($C$3,emission!$A$1:$CV$1,0),0)</f>
        <v>0.95530000000000004</v>
      </c>
      <c r="L317">
        <f t="shared" si="4"/>
        <v>5.2999999999999999E-2</v>
      </c>
      <c r="Q317"/>
    </row>
    <row r="318" spans="7:17" x14ac:dyDescent="0.25">
      <c r="G318">
        <v>616</v>
      </c>
      <c r="H318">
        <f>VLOOKUP($G318,excitation!$A$1:$CV$577,MATCH(C$2,excitation!$A$1:$CV$1,0),0)</f>
        <v>0</v>
      </c>
      <c r="I318">
        <f>VLOOKUP($G318,emission!$A$1:$CV$577,MATCH($C$2,emission!$A$1:$CV$1,0),0)</f>
        <v>5.1799999999999999E-2</v>
      </c>
      <c r="J318">
        <f>VLOOKUP($G318,excitation!$A$1:$CV$577,MATCH(C$3,excitation!$A$1:$CV$1,0),0)</f>
        <v>0.1215</v>
      </c>
      <c r="K318">
        <f>VLOOKUP($G318,emission!$A$1:$CV$577,MATCH($C$3,emission!$A$1:$CV$1,0),0)</f>
        <v>0.9425</v>
      </c>
      <c r="L318">
        <f t="shared" si="4"/>
        <v>5.1799999999999999E-2</v>
      </c>
      <c r="Q318"/>
    </row>
    <row r="319" spans="7:17" x14ac:dyDescent="0.25">
      <c r="G319">
        <v>617</v>
      </c>
      <c r="H319">
        <f>VLOOKUP($G319,excitation!$A$1:$CV$577,MATCH(C$2,excitation!$A$1:$CV$1,0),0)</f>
        <v>0</v>
      </c>
      <c r="I319">
        <f>VLOOKUP($G319,emission!$A$1:$CV$577,MATCH($C$2,emission!$A$1:$CV$1,0),0)</f>
        <v>5.0599999999999999E-2</v>
      </c>
      <c r="J319">
        <f>VLOOKUP($G319,excitation!$A$1:$CV$577,MATCH(C$3,excitation!$A$1:$CV$1,0),0)</f>
        <v>0.1066</v>
      </c>
      <c r="K319">
        <f>VLOOKUP($G319,emission!$A$1:$CV$577,MATCH($C$3,emission!$A$1:$CV$1,0),0)</f>
        <v>0.93100000000000005</v>
      </c>
      <c r="L319">
        <f t="shared" si="4"/>
        <v>5.0599999999999999E-2</v>
      </c>
      <c r="Q319"/>
    </row>
    <row r="320" spans="7:17" x14ac:dyDescent="0.25">
      <c r="G320">
        <v>618</v>
      </c>
      <c r="H320">
        <f>VLOOKUP($G320,excitation!$A$1:$CV$577,MATCH(C$2,excitation!$A$1:$CV$1,0),0)</f>
        <v>0</v>
      </c>
      <c r="I320">
        <f>VLOOKUP($G320,emission!$A$1:$CV$577,MATCH($C$2,emission!$A$1:$CV$1,0),0)</f>
        <v>4.7800000000000002E-2</v>
      </c>
      <c r="J320">
        <f>VLOOKUP($G320,excitation!$A$1:$CV$577,MATCH(C$3,excitation!$A$1:$CV$1,0),0)</f>
        <v>9.2100000000000001E-2</v>
      </c>
      <c r="K320">
        <f>VLOOKUP($G320,emission!$A$1:$CV$577,MATCH($C$3,emission!$A$1:$CV$1,0),0)</f>
        <v>0.90310000000000001</v>
      </c>
      <c r="L320">
        <f t="shared" si="4"/>
        <v>4.7800000000000002E-2</v>
      </c>
      <c r="Q320"/>
    </row>
    <row r="321" spans="7:17" x14ac:dyDescent="0.25">
      <c r="G321">
        <v>619</v>
      </c>
      <c r="H321">
        <f>VLOOKUP($G321,excitation!$A$1:$CV$577,MATCH(C$2,excitation!$A$1:$CV$1,0),0)</f>
        <v>0</v>
      </c>
      <c r="I321">
        <f>VLOOKUP($G321,emission!$A$1:$CV$577,MATCH($C$2,emission!$A$1:$CV$1,0),0)</f>
        <v>4.6399999999999997E-2</v>
      </c>
      <c r="J321">
        <f>VLOOKUP($G321,excitation!$A$1:$CV$577,MATCH(C$3,excitation!$A$1:$CV$1,0),0)</f>
        <v>7.9799999999999996E-2</v>
      </c>
      <c r="K321">
        <f>VLOOKUP($G321,emission!$A$1:$CV$577,MATCH($C$3,emission!$A$1:$CV$1,0),0)</f>
        <v>0.89239999999999997</v>
      </c>
      <c r="L321">
        <f t="shared" si="4"/>
        <v>4.6399999999999997E-2</v>
      </c>
      <c r="Q321"/>
    </row>
    <row r="322" spans="7:17" x14ac:dyDescent="0.25">
      <c r="G322">
        <v>620</v>
      </c>
      <c r="H322">
        <f>VLOOKUP($G322,excitation!$A$1:$CV$577,MATCH(C$2,excitation!$A$1:$CV$1,0),0)</f>
        <v>0</v>
      </c>
      <c r="I322">
        <f>VLOOKUP($G322,emission!$A$1:$CV$577,MATCH($C$2,emission!$A$1:$CV$1,0),0)</f>
        <v>4.4999999999999998E-2</v>
      </c>
      <c r="J322">
        <f>VLOOKUP($G322,excitation!$A$1:$CV$577,MATCH(C$3,excitation!$A$1:$CV$1,0),0)</f>
        <v>7.0099999999999996E-2</v>
      </c>
      <c r="K322">
        <f>VLOOKUP($G322,emission!$A$1:$CV$577,MATCH($C$3,emission!$A$1:$CV$1,0),0)</f>
        <v>0.87090000000000001</v>
      </c>
      <c r="L322">
        <f t="shared" si="4"/>
        <v>4.4999999999999998E-2</v>
      </c>
      <c r="Q322"/>
    </row>
    <row r="323" spans="7:17" x14ac:dyDescent="0.25">
      <c r="G323">
        <v>621</v>
      </c>
      <c r="H323">
        <f>VLOOKUP($G323,excitation!$A$1:$CV$577,MATCH(C$2,excitation!$A$1:$CV$1,0),0)</f>
        <v>0</v>
      </c>
      <c r="I323">
        <f>VLOOKUP($G323,emission!$A$1:$CV$577,MATCH($C$2,emission!$A$1:$CV$1,0),0)</f>
        <v>4.3700000000000003E-2</v>
      </c>
      <c r="J323">
        <f>VLOOKUP($G323,excitation!$A$1:$CV$577,MATCH(C$3,excitation!$A$1:$CV$1,0),0)</f>
        <v>6.1100000000000002E-2</v>
      </c>
      <c r="K323">
        <f>VLOOKUP($G323,emission!$A$1:$CV$577,MATCH($C$3,emission!$A$1:$CV$1,0),0)</f>
        <v>0.8518</v>
      </c>
      <c r="L323">
        <f t="shared" ref="L323:L386" si="5">MIN(I323:J323)</f>
        <v>4.3700000000000003E-2</v>
      </c>
      <c r="Q323"/>
    </row>
    <row r="324" spans="7:17" x14ac:dyDescent="0.25">
      <c r="G324">
        <v>622</v>
      </c>
      <c r="H324">
        <f>VLOOKUP($G324,excitation!$A$1:$CV$577,MATCH(C$2,excitation!$A$1:$CV$1,0),0)</f>
        <v>0</v>
      </c>
      <c r="I324">
        <f>VLOOKUP($G324,emission!$A$1:$CV$577,MATCH($C$2,emission!$A$1:$CV$1,0),0)</f>
        <v>4.2599999999999999E-2</v>
      </c>
      <c r="J324">
        <f>VLOOKUP($G324,excitation!$A$1:$CV$577,MATCH(C$3,excitation!$A$1:$CV$1,0),0)</f>
        <v>5.21E-2</v>
      </c>
      <c r="K324">
        <f>VLOOKUP($G324,emission!$A$1:$CV$577,MATCH($C$3,emission!$A$1:$CV$1,0),0)</f>
        <v>0.83050000000000002</v>
      </c>
      <c r="L324">
        <f t="shared" si="5"/>
        <v>4.2599999999999999E-2</v>
      </c>
      <c r="Q324"/>
    </row>
    <row r="325" spans="7:17" x14ac:dyDescent="0.25">
      <c r="G325">
        <v>623</v>
      </c>
      <c r="H325">
        <f>VLOOKUP($G325,excitation!$A$1:$CV$577,MATCH(C$2,excitation!$A$1:$CV$1,0),0)</f>
        <v>0</v>
      </c>
      <c r="I325">
        <f>VLOOKUP($G325,emission!$A$1:$CV$577,MATCH($C$2,emission!$A$1:$CV$1,0),0)</f>
        <v>4.0899999999999999E-2</v>
      </c>
      <c r="J325">
        <f>VLOOKUP($G325,excitation!$A$1:$CV$577,MATCH(C$3,excitation!$A$1:$CV$1,0),0)</f>
        <v>4.5499999999999999E-2</v>
      </c>
      <c r="K325">
        <f>VLOOKUP($G325,emission!$A$1:$CV$577,MATCH($C$3,emission!$A$1:$CV$1,0),0)</f>
        <v>0.81189999999999996</v>
      </c>
      <c r="L325">
        <f t="shared" si="5"/>
        <v>4.0899999999999999E-2</v>
      </c>
      <c r="Q325"/>
    </row>
    <row r="326" spans="7:17" x14ac:dyDescent="0.25">
      <c r="G326">
        <v>624</v>
      </c>
      <c r="H326">
        <f>VLOOKUP($G326,excitation!$A$1:$CV$577,MATCH(C$2,excitation!$A$1:$CV$1,0),0)</f>
        <v>0</v>
      </c>
      <c r="I326">
        <f>VLOOKUP($G326,emission!$A$1:$CV$577,MATCH($C$2,emission!$A$1:$CV$1,0),0)</f>
        <v>3.9899999999999998E-2</v>
      </c>
      <c r="J326">
        <f>VLOOKUP($G326,excitation!$A$1:$CV$577,MATCH(C$3,excitation!$A$1:$CV$1,0),0)</f>
        <v>4.07E-2</v>
      </c>
      <c r="K326">
        <f>VLOOKUP($G326,emission!$A$1:$CV$577,MATCH($C$3,emission!$A$1:$CV$1,0),0)</f>
        <v>0.79500000000000004</v>
      </c>
      <c r="L326">
        <f t="shared" si="5"/>
        <v>3.9899999999999998E-2</v>
      </c>
      <c r="Q326"/>
    </row>
    <row r="327" spans="7:17" x14ac:dyDescent="0.25">
      <c r="G327">
        <v>625</v>
      </c>
      <c r="H327">
        <f>VLOOKUP($G327,excitation!$A$1:$CV$577,MATCH(C$2,excitation!$A$1:$CV$1,0),0)</f>
        <v>0</v>
      </c>
      <c r="I327">
        <f>VLOOKUP($G327,emission!$A$1:$CV$577,MATCH($C$2,emission!$A$1:$CV$1,0),0)</f>
        <v>3.9800000000000002E-2</v>
      </c>
      <c r="J327">
        <f>VLOOKUP($G327,excitation!$A$1:$CV$577,MATCH(C$3,excitation!$A$1:$CV$1,0),0)</f>
        <v>3.4700000000000002E-2</v>
      </c>
      <c r="K327">
        <f>VLOOKUP($G327,emission!$A$1:$CV$577,MATCH($C$3,emission!$A$1:$CV$1,0),0)</f>
        <v>0.77229999999999999</v>
      </c>
      <c r="L327">
        <f t="shared" si="5"/>
        <v>3.4700000000000002E-2</v>
      </c>
      <c r="Q327"/>
    </row>
    <row r="328" spans="7:17" x14ac:dyDescent="0.25">
      <c r="G328">
        <v>626</v>
      </c>
      <c r="H328">
        <f>VLOOKUP($G328,excitation!$A$1:$CV$577,MATCH(C$2,excitation!$A$1:$CV$1,0),0)</f>
        <v>0</v>
      </c>
      <c r="I328">
        <f>VLOOKUP($G328,emission!$A$1:$CV$577,MATCH($C$2,emission!$A$1:$CV$1,0),0)</f>
        <v>3.6999999999999998E-2</v>
      </c>
      <c r="J328">
        <f>VLOOKUP($G328,excitation!$A$1:$CV$577,MATCH(C$3,excitation!$A$1:$CV$1,0),0)</f>
        <v>3.1099999999999999E-2</v>
      </c>
      <c r="K328">
        <f>VLOOKUP($G328,emission!$A$1:$CV$577,MATCH($C$3,emission!$A$1:$CV$1,0),0)</f>
        <v>0.75360000000000005</v>
      </c>
      <c r="L328">
        <f t="shared" si="5"/>
        <v>3.1099999999999999E-2</v>
      </c>
      <c r="Q328"/>
    </row>
    <row r="329" spans="7:17" x14ac:dyDescent="0.25">
      <c r="G329">
        <v>627</v>
      </c>
      <c r="H329">
        <f>VLOOKUP($G329,excitation!$A$1:$CV$577,MATCH(C$2,excitation!$A$1:$CV$1,0),0)</f>
        <v>0</v>
      </c>
      <c r="I329">
        <f>VLOOKUP($G329,emission!$A$1:$CV$577,MATCH($C$2,emission!$A$1:$CV$1,0),0)</f>
        <v>3.5400000000000001E-2</v>
      </c>
      <c r="J329">
        <f>VLOOKUP($G329,excitation!$A$1:$CV$577,MATCH(C$3,excitation!$A$1:$CV$1,0),0)</f>
        <v>2.63E-2</v>
      </c>
      <c r="K329">
        <f>VLOOKUP($G329,emission!$A$1:$CV$577,MATCH($C$3,emission!$A$1:$CV$1,0),0)</f>
        <v>0.7389</v>
      </c>
      <c r="L329">
        <f t="shared" si="5"/>
        <v>2.63E-2</v>
      </c>
      <c r="Q329"/>
    </row>
    <row r="330" spans="7:17" x14ac:dyDescent="0.25">
      <c r="G330">
        <v>628</v>
      </c>
      <c r="H330">
        <f>VLOOKUP($G330,excitation!$A$1:$CV$577,MATCH(C$2,excitation!$A$1:$CV$1,0),0)</f>
        <v>0</v>
      </c>
      <c r="I330">
        <f>VLOOKUP($G330,emission!$A$1:$CV$577,MATCH($C$2,emission!$A$1:$CV$1,0),0)</f>
        <v>3.5499999999999997E-2</v>
      </c>
      <c r="J330">
        <f>VLOOKUP($G330,excitation!$A$1:$CV$577,MATCH(C$3,excitation!$A$1:$CV$1,0),0)</f>
        <v>2.29E-2</v>
      </c>
      <c r="K330">
        <f>VLOOKUP($G330,emission!$A$1:$CV$577,MATCH($C$3,emission!$A$1:$CV$1,0),0)</f>
        <v>0.71919999999999995</v>
      </c>
      <c r="L330">
        <f t="shared" si="5"/>
        <v>2.29E-2</v>
      </c>
      <c r="Q330"/>
    </row>
    <row r="331" spans="7:17" x14ac:dyDescent="0.25">
      <c r="G331">
        <v>629</v>
      </c>
      <c r="H331">
        <f>VLOOKUP($G331,excitation!$A$1:$CV$577,MATCH(C$2,excitation!$A$1:$CV$1,0),0)</f>
        <v>0</v>
      </c>
      <c r="I331">
        <f>VLOOKUP($G331,emission!$A$1:$CV$577,MATCH($C$2,emission!$A$1:$CV$1,0),0)</f>
        <v>3.39E-2</v>
      </c>
      <c r="J331">
        <f>VLOOKUP($G331,excitation!$A$1:$CV$577,MATCH(C$3,excitation!$A$1:$CV$1,0),0)</f>
        <v>2.01E-2</v>
      </c>
      <c r="K331">
        <f>VLOOKUP($G331,emission!$A$1:$CV$577,MATCH($C$3,emission!$A$1:$CV$1,0),0)</f>
        <v>0.70640000000000003</v>
      </c>
      <c r="L331">
        <f t="shared" si="5"/>
        <v>2.01E-2</v>
      </c>
      <c r="Q331"/>
    </row>
    <row r="332" spans="7:17" x14ac:dyDescent="0.25">
      <c r="G332">
        <v>630</v>
      </c>
      <c r="H332">
        <f>VLOOKUP($G332,excitation!$A$1:$CV$577,MATCH(C$2,excitation!$A$1:$CV$1,0),0)</f>
        <v>0</v>
      </c>
      <c r="I332">
        <f>VLOOKUP($G332,emission!$A$1:$CV$577,MATCH($C$2,emission!$A$1:$CV$1,0),0)</f>
        <v>3.2399999999999998E-2</v>
      </c>
      <c r="J332">
        <f>VLOOKUP($G332,excitation!$A$1:$CV$577,MATCH(C$3,excitation!$A$1:$CV$1,0),0)</f>
        <v>1.72E-2</v>
      </c>
      <c r="K332">
        <f>VLOOKUP($G332,emission!$A$1:$CV$577,MATCH($C$3,emission!$A$1:$CV$1,0),0)</f>
        <v>0.69040000000000001</v>
      </c>
      <c r="L332">
        <f t="shared" si="5"/>
        <v>1.72E-2</v>
      </c>
      <c r="Q332"/>
    </row>
    <row r="333" spans="7:17" x14ac:dyDescent="0.25">
      <c r="G333">
        <v>631</v>
      </c>
      <c r="H333">
        <f>VLOOKUP($G333,excitation!$A$1:$CV$577,MATCH(C$2,excitation!$A$1:$CV$1,0),0)</f>
        <v>0</v>
      </c>
      <c r="I333">
        <f>VLOOKUP($G333,emission!$A$1:$CV$577,MATCH($C$2,emission!$A$1:$CV$1,0),0)</f>
        <v>3.1800000000000002E-2</v>
      </c>
      <c r="J333">
        <f>VLOOKUP($G333,excitation!$A$1:$CV$577,MATCH(C$3,excitation!$A$1:$CV$1,0),0)</f>
        <v>1.4999999999999999E-2</v>
      </c>
      <c r="K333">
        <f>VLOOKUP($G333,emission!$A$1:$CV$577,MATCH($C$3,emission!$A$1:$CV$1,0),0)</f>
        <v>0.67369999999999997</v>
      </c>
      <c r="L333">
        <f t="shared" si="5"/>
        <v>1.4999999999999999E-2</v>
      </c>
      <c r="Q333"/>
    </row>
    <row r="334" spans="7:17" x14ac:dyDescent="0.25">
      <c r="G334">
        <v>632</v>
      </c>
      <c r="H334">
        <f>VLOOKUP($G334,excitation!$A$1:$CV$577,MATCH(C$2,excitation!$A$1:$CV$1,0),0)</f>
        <v>0</v>
      </c>
      <c r="I334">
        <f>VLOOKUP($G334,emission!$A$1:$CV$577,MATCH($C$2,emission!$A$1:$CV$1,0),0)</f>
        <v>3.0300000000000001E-2</v>
      </c>
      <c r="J334">
        <f>VLOOKUP($G334,excitation!$A$1:$CV$577,MATCH(C$3,excitation!$A$1:$CV$1,0),0)</f>
        <v>1.38E-2</v>
      </c>
      <c r="K334">
        <f>VLOOKUP($G334,emission!$A$1:$CV$577,MATCH($C$3,emission!$A$1:$CV$1,0),0)</f>
        <v>0.66200000000000003</v>
      </c>
      <c r="L334">
        <f t="shared" si="5"/>
        <v>1.38E-2</v>
      </c>
      <c r="Q334"/>
    </row>
    <row r="335" spans="7:17" x14ac:dyDescent="0.25">
      <c r="G335">
        <v>633</v>
      </c>
      <c r="H335">
        <f>VLOOKUP($G335,excitation!$A$1:$CV$577,MATCH(C$2,excitation!$A$1:$CV$1,0),0)</f>
        <v>0</v>
      </c>
      <c r="I335">
        <f>VLOOKUP($G335,emission!$A$1:$CV$577,MATCH($C$2,emission!$A$1:$CV$1,0),0)</f>
        <v>2.9600000000000001E-2</v>
      </c>
      <c r="J335">
        <f>VLOOKUP($G335,excitation!$A$1:$CV$577,MATCH(C$3,excitation!$A$1:$CV$1,0),0)</f>
        <v>1.17E-2</v>
      </c>
      <c r="K335">
        <f>VLOOKUP($G335,emission!$A$1:$CV$577,MATCH($C$3,emission!$A$1:$CV$1,0),0)</f>
        <v>0.65</v>
      </c>
      <c r="L335">
        <f t="shared" si="5"/>
        <v>1.17E-2</v>
      </c>
      <c r="Q335"/>
    </row>
    <row r="336" spans="7:17" x14ac:dyDescent="0.25">
      <c r="G336">
        <v>634</v>
      </c>
      <c r="H336">
        <f>VLOOKUP($G336,excitation!$A$1:$CV$577,MATCH(C$2,excitation!$A$1:$CV$1,0),0)</f>
        <v>0</v>
      </c>
      <c r="I336">
        <f>VLOOKUP($G336,emission!$A$1:$CV$577,MATCH($C$2,emission!$A$1:$CV$1,0),0)</f>
        <v>2.8000000000000001E-2</v>
      </c>
      <c r="J336">
        <f>VLOOKUP($G336,excitation!$A$1:$CV$577,MATCH(C$3,excitation!$A$1:$CV$1,0),0)</f>
        <v>9.9000000000000008E-3</v>
      </c>
      <c r="K336">
        <f>VLOOKUP($G336,emission!$A$1:$CV$577,MATCH($C$3,emission!$A$1:$CV$1,0),0)</f>
        <v>0.63349999999999995</v>
      </c>
      <c r="L336">
        <f t="shared" si="5"/>
        <v>9.9000000000000008E-3</v>
      </c>
      <c r="Q336"/>
    </row>
    <row r="337" spans="7:17" x14ac:dyDescent="0.25">
      <c r="G337">
        <v>635</v>
      </c>
      <c r="H337">
        <f>VLOOKUP($G337,excitation!$A$1:$CV$577,MATCH(C$2,excitation!$A$1:$CV$1,0),0)</f>
        <v>0</v>
      </c>
      <c r="I337">
        <f>VLOOKUP($G337,emission!$A$1:$CV$577,MATCH($C$2,emission!$A$1:$CV$1,0),0)</f>
        <v>2.76E-2</v>
      </c>
      <c r="J337">
        <f>VLOOKUP($G337,excitation!$A$1:$CV$577,MATCH(C$3,excitation!$A$1:$CV$1,0),0)</f>
        <v>8.6E-3</v>
      </c>
      <c r="K337">
        <f>VLOOKUP($G337,emission!$A$1:$CV$577,MATCH($C$3,emission!$A$1:$CV$1,0),0)</f>
        <v>0.61570000000000003</v>
      </c>
      <c r="L337">
        <f t="shared" si="5"/>
        <v>8.6E-3</v>
      </c>
      <c r="Q337"/>
    </row>
    <row r="338" spans="7:17" x14ac:dyDescent="0.25">
      <c r="G338">
        <v>636</v>
      </c>
      <c r="H338">
        <f>VLOOKUP($G338,excitation!$A$1:$CV$577,MATCH(C$2,excitation!$A$1:$CV$1,0),0)</f>
        <v>0</v>
      </c>
      <c r="I338">
        <f>VLOOKUP($G338,emission!$A$1:$CV$577,MATCH($C$2,emission!$A$1:$CV$1,0),0)</f>
        <v>2.7300000000000001E-2</v>
      </c>
      <c r="J338">
        <f>VLOOKUP($G338,excitation!$A$1:$CV$577,MATCH(C$3,excitation!$A$1:$CV$1,0),0)</f>
        <v>7.7999999999999996E-3</v>
      </c>
      <c r="K338">
        <f>VLOOKUP($G338,emission!$A$1:$CV$577,MATCH($C$3,emission!$A$1:$CV$1,0),0)</f>
        <v>0.60529999999999995</v>
      </c>
      <c r="L338">
        <f t="shared" si="5"/>
        <v>7.7999999999999996E-3</v>
      </c>
      <c r="Q338"/>
    </row>
    <row r="339" spans="7:17" x14ac:dyDescent="0.25">
      <c r="G339">
        <v>637</v>
      </c>
      <c r="H339">
        <f>VLOOKUP($G339,excitation!$A$1:$CV$577,MATCH(C$2,excitation!$A$1:$CV$1,0),0)</f>
        <v>0</v>
      </c>
      <c r="I339">
        <f>VLOOKUP($G339,emission!$A$1:$CV$577,MATCH($C$2,emission!$A$1:$CV$1,0),0)</f>
        <v>2.63E-2</v>
      </c>
      <c r="J339">
        <f>VLOOKUP($G339,excitation!$A$1:$CV$577,MATCH(C$3,excitation!$A$1:$CV$1,0),0)</f>
        <v>6.7000000000000002E-3</v>
      </c>
      <c r="K339">
        <f>VLOOKUP($G339,emission!$A$1:$CV$577,MATCH($C$3,emission!$A$1:$CV$1,0),0)</f>
        <v>0.59570000000000001</v>
      </c>
      <c r="L339">
        <f t="shared" si="5"/>
        <v>6.7000000000000002E-3</v>
      </c>
      <c r="Q339"/>
    </row>
    <row r="340" spans="7:17" x14ac:dyDescent="0.25">
      <c r="G340">
        <v>638</v>
      </c>
      <c r="H340">
        <f>VLOOKUP($G340,excitation!$A$1:$CV$577,MATCH(C$2,excitation!$A$1:$CV$1,0),0)</f>
        <v>0</v>
      </c>
      <c r="I340">
        <f>VLOOKUP($G340,emission!$A$1:$CV$577,MATCH($C$2,emission!$A$1:$CV$1,0),0)</f>
        <v>2.5499999999999998E-2</v>
      </c>
      <c r="J340">
        <f>VLOOKUP($G340,excitation!$A$1:$CV$577,MATCH(C$3,excitation!$A$1:$CV$1,0),0)</f>
        <v>6.1000000000000004E-3</v>
      </c>
      <c r="K340">
        <f>VLOOKUP($G340,emission!$A$1:$CV$577,MATCH($C$3,emission!$A$1:$CV$1,0),0)</f>
        <v>0.58240000000000003</v>
      </c>
      <c r="L340">
        <f t="shared" si="5"/>
        <v>6.1000000000000004E-3</v>
      </c>
      <c r="Q340"/>
    </row>
    <row r="341" spans="7:17" x14ac:dyDescent="0.25">
      <c r="G341">
        <v>639</v>
      </c>
      <c r="H341">
        <f>VLOOKUP($G341,excitation!$A$1:$CV$577,MATCH(C$2,excitation!$A$1:$CV$1,0),0)</f>
        <v>0</v>
      </c>
      <c r="I341">
        <f>VLOOKUP($G341,emission!$A$1:$CV$577,MATCH($C$2,emission!$A$1:$CV$1,0),0)</f>
        <v>2.3699999999999999E-2</v>
      </c>
      <c r="J341">
        <f>VLOOKUP($G341,excitation!$A$1:$CV$577,MATCH(C$3,excitation!$A$1:$CV$1,0),0)</f>
        <v>5.1000000000000004E-3</v>
      </c>
      <c r="K341">
        <f>VLOOKUP($G341,emission!$A$1:$CV$577,MATCH($C$3,emission!$A$1:$CV$1,0),0)</f>
        <v>0.57630000000000003</v>
      </c>
      <c r="L341">
        <f t="shared" si="5"/>
        <v>5.1000000000000004E-3</v>
      </c>
      <c r="Q341"/>
    </row>
    <row r="342" spans="7:17" x14ac:dyDescent="0.25">
      <c r="G342">
        <v>640</v>
      </c>
      <c r="H342">
        <f>VLOOKUP($G342,excitation!$A$1:$CV$577,MATCH(C$2,excitation!$A$1:$CV$1,0),0)</f>
        <v>0</v>
      </c>
      <c r="I342">
        <f>VLOOKUP($G342,emission!$A$1:$CV$577,MATCH($C$2,emission!$A$1:$CV$1,0),0)</f>
        <v>2.3400000000000001E-2</v>
      </c>
      <c r="J342">
        <f>VLOOKUP($G342,excitation!$A$1:$CV$577,MATCH(C$3,excitation!$A$1:$CV$1,0),0)</f>
        <v>4.3E-3</v>
      </c>
      <c r="K342">
        <f>VLOOKUP($G342,emission!$A$1:$CV$577,MATCH($C$3,emission!$A$1:$CV$1,0),0)</f>
        <v>0.56210000000000004</v>
      </c>
      <c r="L342">
        <f t="shared" si="5"/>
        <v>4.3E-3</v>
      </c>
      <c r="Q342"/>
    </row>
    <row r="343" spans="7:17" x14ac:dyDescent="0.25">
      <c r="G343">
        <v>641</v>
      </c>
      <c r="H343">
        <f>VLOOKUP($G343,excitation!$A$1:$CV$577,MATCH(C$2,excitation!$A$1:$CV$1,0),0)</f>
        <v>0</v>
      </c>
      <c r="I343">
        <f>VLOOKUP($G343,emission!$A$1:$CV$577,MATCH($C$2,emission!$A$1:$CV$1,0),0)</f>
        <v>2.1600000000000001E-2</v>
      </c>
      <c r="J343">
        <f>VLOOKUP($G343,excitation!$A$1:$CV$577,MATCH(C$3,excitation!$A$1:$CV$1,0),0)</f>
        <v>3.5999999999999999E-3</v>
      </c>
      <c r="K343">
        <f>VLOOKUP($G343,emission!$A$1:$CV$577,MATCH($C$3,emission!$A$1:$CV$1,0),0)</f>
        <v>0.55400000000000005</v>
      </c>
      <c r="L343">
        <f t="shared" si="5"/>
        <v>3.5999999999999999E-3</v>
      </c>
      <c r="Q343"/>
    </row>
    <row r="344" spans="7:17" x14ac:dyDescent="0.25">
      <c r="G344">
        <v>642</v>
      </c>
      <c r="H344">
        <f>VLOOKUP($G344,excitation!$A$1:$CV$577,MATCH(C$2,excitation!$A$1:$CV$1,0),0)</f>
        <v>0</v>
      </c>
      <c r="I344">
        <f>VLOOKUP($G344,emission!$A$1:$CV$577,MATCH($C$2,emission!$A$1:$CV$1,0),0)</f>
        <v>2.1700000000000001E-2</v>
      </c>
      <c r="J344">
        <f>VLOOKUP($G344,excitation!$A$1:$CV$577,MATCH(C$3,excitation!$A$1:$CV$1,0),0)</f>
        <v>3.5000000000000001E-3</v>
      </c>
      <c r="K344">
        <f>VLOOKUP($G344,emission!$A$1:$CV$577,MATCH($C$3,emission!$A$1:$CV$1,0),0)</f>
        <v>0.54279999999999995</v>
      </c>
      <c r="L344">
        <f t="shared" si="5"/>
        <v>3.5000000000000001E-3</v>
      </c>
      <c r="Q344"/>
    </row>
    <row r="345" spans="7:17" x14ac:dyDescent="0.25">
      <c r="G345">
        <v>643</v>
      </c>
      <c r="H345">
        <f>VLOOKUP($G345,excitation!$A$1:$CV$577,MATCH(C$2,excitation!$A$1:$CV$1,0),0)</f>
        <v>0</v>
      </c>
      <c r="I345">
        <f>VLOOKUP($G345,emission!$A$1:$CV$577,MATCH($C$2,emission!$A$1:$CV$1,0),0)</f>
        <v>2.1299999999999999E-2</v>
      </c>
      <c r="J345">
        <f>VLOOKUP($G345,excitation!$A$1:$CV$577,MATCH(C$3,excitation!$A$1:$CV$1,0),0)</f>
        <v>3.2000000000000002E-3</v>
      </c>
      <c r="K345">
        <f>VLOOKUP($G345,emission!$A$1:$CV$577,MATCH($C$3,emission!$A$1:$CV$1,0),0)</f>
        <v>0.53800000000000003</v>
      </c>
      <c r="L345">
        <f t="shared" si="5"/>
        <v>3.2000000000000002E-3</v>
      </c>
      <c r="Q345"/>
    </row>
    <row r="346" spans="7:17" x14ac:dyDescent="0.25">
      <c r="G346">
        <v>644</v>
      </c>
      <c r="H346">
        <f>VLOOKUP($G346,excitation!$A$1:$CV$577,MATCH(C$2,excitation!$A$1:$CV$1,0),0)</f>
        <v>0</v>
      </c>
      <c r="I346">
        <f>VLOOKUP($G346,emission!$A$1:$CV$577,MATCH($C$2,emission!$A$1:$CV$1,0),0)</f>
        <v>2.0899999999999998E-2</v>
      </c>
      <c r="J346">
        <f>VLOOKUP($G346,excitation!$A$1:$CV$577,MATCH(C$3,excitation!$A$1:$CV$1,0),0)</f>
        <v>2.8E-3</v>
      </c>
      <c r="K346">
        <f>VLOOKUP($G346,emission!$A$1:$CV$577,MATCH($C$3,emission!$A$1:$CV$1,0),0)</f>
        <v>0.53490000000000004</v>
      </c>
      <c r="L346">
        <f t="shared" si="5"/>
        <v>2.8E-3</v>
      </c>
      <c r="Q346"/>
    </row>
    <row r="347" spans="7:17" x14ac:dyDescent="0.25">
      <c r="G347">
        <v>645</v>
      </c>
      <c r="H347">
        <f>VLOOKUP($G347,excitation!$A$1:$CV$577,MATCH(C$2,excitation!$A$1:$CV$1,0),0)</f>
        <v>0</v>
      </c>
      <c r="I347">
        <f>VLOOKUP($G347,emission!$A$1:$CV$577,MATCH($C$2,emission!$A$1:$CV$1,0),0)</f>
        <v>2.0299999999999999E-2</v>
      </c>
      <c r="J347">
        <f>VLOOKUP($G347,excitation!$A$1:$CV$577,MATCH(C$3,excitation!$A$1:$CV$1,0),0)</f>
        <v>2.3999999999999998E-3</v>
      </c>
      <c r="K347">
        <f>VLOOKUP($G347,emission!$A$1:$CV$577,MATCH($C$3,emission!$A$1:$CV$1,0),0)</f>
        <v>0.52139999999999997</v>
      </c>
      <c r="L347">
        <f t="shared" si="5"/>
        <v>2.3999999999999998E-3</v>
      </c>
      <c r="Q347"/>
    </row>
    <row r="348" spans="7:17" x14ac:dyDescent="0.25">
      <c r="G348">
        <v>646</v>
      </c>
      <c r="H348">
        <f>VLOOKUP($G348,excitation!$A$1:$CV$577,MATCH(C$2,excitation!$A$1:$CV$1,0),0)</f>
        <v>0</v>
      </c>
      <c r="I348">
        <f>VLOOKUP($G348,emission!$A$1:$CV$577,MATCH($C$2,emission!$A$1:$CV$1,0),0)</f>
        <v>1.9300000000000001E-2</v>
      </c>
      <c r="J348">
        <f>VLOOKUP($G348,excitation!$A$1:$CV$577,MATCH(C$3,excitation!$A$1:$CV$1,0),0)</f>
        <v>2E-3</v>
      </c>
      <c r="K348">
        <f>VLOOKUP($G348,emission!$A$1:$CV$577,MATCH($C$3,emission!$A$1:$CV$1,0),0)</f>
        <v>0.51400000000000001</v>
      </c>
      <c r="L348">
        <f t="shared" si="5"/>
        <v>2E-3</v>
      </c>
      <c r="Q348"/>
    </row>
    <row r="349" spans="7:17" x14ac:dyDescent="0.25">
      <c r="G349">
        <v>647</v>
      </c>
      <c r="H349">
        <f>VLOOKUP($G349,excitation!$A$1:$CV$577,MATCH(C$2,excitation!$A$1:$CV$1,0),0)</f>
        <v>0</v>
      </c>
      <c r="I349">
        <f>VLOOKUP($G349,emission!$A$1:$CV$577,MATCH($C$2,emission!$A$1:$CV$1,0),0)</f>
        <v>1.8499999999999999E-2</v>
      </c>
      <c r="J349">
        <f>VLOOKUP($G349,excitation!$A$1:$CV$577,MATCH(C$3,excitation!$A$1:$CV$1,0),0)</f>
        <v>1.8E-3</v>
      </c>
      <c r="K349">
        <f>VLOOKUP($G349,emission!$A$1:$CV$577,MATCH($C$3,emission!$A$1:$CV$1,0),0)</f>
        <v>0.50319999999999998</v>
      </c>
      <c r="L349">
        <f t="shared" si="5"/>
        <v>1.8E-3</v>
      </c>
      <c r="Q349"/>
    </row>
    <row r="350" spans="7:17" x14ac:dyDescent="0.25">
      <c r="G350">
        <v>648</v>
      </c>
      <c r="H350">
        <f>VLOOKUP($G350,excitation!$A$1:$CV$577,MATCH(C$2,excitation!$A$1:$CV$1,0),0)</f>
        <v>0</v>
      </c>
      <c r="I350">
        <f>VLOOKUP($G350,emission!$A$1:$CV$577,MATCH($C$2,emission!$A$1:$CV$1,0),0)</f>
        <v>1.7899999999999999E-2</v>
      </c>
      <c r="J350">
        <f>VLOOKUP($G350,excitation!$A$1:$CV$577,MATCH(C$3,excitation!$A$1:$CV$1,0),0)</f>
        <v>1.8E-3</v>
      </c>
      <c r="K350">
        <f>VLOOKUP($G350,emission!$A$1:$CV$577,MATCH($C$3,emission!$A$1:$CV$1,0),0)</f>
        <v>0.49909999999999999</v>
      </c>
      <c r="L350">
        <f t="shared" si="5"/>
        <v>1.8E-3</v>
      </c>
      <c r="Q350"/>
    </row>
    <row r="351" spans="7:17" x14ac:dyDescent="0.25">
      <c r="G351">
        <v>649</v>
      </c>
      <c r="H351">
        <f>VLOOKUP($G351,excitation!$A$1:$CV$577,MATCH(C$2,excitation!$A$1:$CV$1,0),0)</f>
        <v>0</v>
      </c>
      <c r="I351">
        <f>VLOOKUP($G351,emission!$A$1:$CV$577,MATCH($C$2,emission!$A$1:$CV$1,0),0)</f>
        <v>1.72E-2</v>
      </c>
      <c r="J351">
        <f>VLOOKUP($G351,excitation!$A$1:$CV$577,MATCH(C$3,excitation!$A$1:$CV$1,0),0)</f>
        <v>1.5E-3</v>
      </c>
      <c r="K351">
        <f>VLOOKUP($G351,emission!$A$1:$CV$577,MATCH($C$3,emission!$A$1:$CV$1,0),0)</f>
        <v>0.48870000000000002</v>
      </c>
      <c r="L351">
        <f t="shared" si="5"/>
        <v>1.5E-3</v>
      </c>
      <c r="Q351"/>
    </row>
    <row r="352" spans="7:17" x14ac:dyDescent="0.25">
      <c r="G352">
        <v>650</v>
      </c>
      <c r="H352">
        <f>VLOOKUP($G352,excitation!$A$1:$CV$577,MATCH(C$2,excitation!$A$1:$CV$1,0),0)</f>
        <v>0</v>
      </c>
      <c r="I352">
        <f>VLOOKUP($G352,emission!$A$1:$CV$577,MATCH($C$2,emission!$A$1:$CV$1,0),0)</f>
        <v>1.6199999999999999E-2</v>
      </c>
      <c r="J352">
        <f>VLOOKUP($G352,excitation!$A$1:$CV$577,MATCH(C$3,excitation!$A$1:$CV$1,0),0)</f>
        <v>1.1999999999999999E-3</v>
      </c>
      <c r="K352">
        <f>VLOOKUP($G352,emission!$A$1:$CV$577,MATCH($C$3,emission!$A$1:$CV$1,0),0)</f>
        <v>0.4834</v>
      </c>
      <c r="L352">
        <f t="shared" si="5"/>
        <v>1.1999999999999999E-3</v>
      </c>
      <c r="Q352"/>
    </row>
    <row r="353" spans="7:17" x14ac:dyDescent="0.25">
      <c r="G353">
        <v>651</v>
      </c>
      <c r="H353">
        <f>VLOOKUP($G353,excitation!$A$1:$CV$577,MATCH(C$2,excitation!$A$1:$CV$1,0),0)</f>
        <v>0</v>
      </c>
      <c r="I353">
        <f>VLOOKUP($G353,emission!$A$1:$CV$577,MATCH($C$2,emission!$A$1:$CV$1,0),0)</f>
        <v>1.66E-2</v>
      </c>
      <c r="J353">
        <f>VLOOKUP($G353,excitation!$A$1:$CV$577,MATCH(C$3,excitation!$A$1:$CV$1,0),0)</f>
        <v>0</v>
      </c>
      <c r="K353">
        <f>VLOOKUP($G353,emission!$A$1:$CV$577,MATCH($C$3,emission!$A$1:$CV$1,0),0)</f>
        <v>0.47660000000000002</v>
      </c>
      <c r="L353">
        <f t="shared" si="5"/>
        <v>0</v>
      </c>
      <c r="Q353"/>
    </row>
    <row r="354" spans="7:17" x14ac:dyDescent="0.25">
      <c r="G354">
        <v>652</v>
      </c>
      <c r="H354">
        <f>VLOOKUP($G354,excitation!$A$1:$CV$577,MATCH(C$2,excitation!$A$1:$CV$1,0),0)</f>
        <v>0</v>
      </c>
      <c r="I354">
        <f>VLOOKUP($G354,emission!$A$1:$CV$577,MATCH($C$2,emission!$A$1:$CV$1,0),0)</f>
        <v>1.66E-2</v>
      </c>
      <c r="J354">
        <f>VLOOKUP($G354,excitation!$A$1:$CV$577,MATCH(C$3,excitation!$A$1:$CV$1,0),0)</f>
        <v>0</v>
      </c>
      <c r="K354">
        <f>VLOOKUP($G354,emission!$A$1:$CV$577,MATCH($C$3,emission!$A$1:$CV$1,0),0)</f>
        <v>0.47070000000000001</v>
      </c>
      <c r="L354">
        <f t="shared" si="5"/>
        <v>0</v>
      </c>
      <c r="Q354"/>
    </row>
    <row r="355" spans="7:17" x14ac:dyDescent="0.25">
      <c r="G355">
        <v>653</v>
      </c>
      <c r="H355">
        <f>VLOOKUP($G355,excitation!$A$1:$CV$577,MATCH(C$2,excitation!$A$1:$CV$1,0),0)</f>
        <v>0</v>
      </c>
      <c r="I355">
        <f>VLOOKUP($G355,emission!$A$1:$CV$577,MATCH($C$2,emission!$A$1:$CV$1,0),0)</f>
        <v>1.5800000000000002E-2</v>
      </c>
      <c r="J355">
        <f>VLOOKUP($G355,excitation!$A$1:$CV$577,MATCH(C$3,excitation!$A$1:$CV$1,0),0)</f>
        <v>0</v>
      </c>
      <c r="K355">
        <f>VLOOKUP($G355,emission!$A$1:$CV$577,MATCH($C$3,emission!$A$1:$CV$1,0),0)</f>
        <v>0.46179999999999999</v>
      </c>
      <c r="L355">
        <f t="shared" si="5"/>
        <v>0</v>
      </c>
      <c r="Q355"/>
    </row>
    <row r="356" spans="7:17" x14ac:dyDescent="0.25">
      <c r="G356">
        <v>654</v>
      </c>
      <c r="H356">
        <f>VLOOKUP($G356,excitation!$A$1:$CV$577,MATCH(C$2,excitation!$A$1:$CV$1,0),0)</f>
        <v>0</v>
      </c>
      <c r="I356">
        <f>VLOOKUP($G356,emission!$A$1:$CV$577,MATCH($C$2,emission!$A$1:$CV$1,0),0)</f>
        <v>1.4999999999999999E-2</v>
      </c>
      <c r="J356">
        <f>VLOOKUP($G356,excitation!$A$1:$CV$577,MATCH(C$3,excitation!$A$1:$CV$1,0),0)</f>
        <v>0</v>
      </c>
      <c r="K356">
        <f>VLOOKUP($G356,emission!$A$1:$CV$577,MATCH($C$3,emission!$A$1:$CV$1,0),0)</f>
        <v>0.45540000000000003</v>
      </c>
      <c r="L356">
        <f t="shared" si="5"/>
        <v>0</v>
      </c>
      <c r="Q356"/>
    </row>
    <row r="357" spans="7:17" x14ac:dyDescent="0.25">
      <c r="G357">
        <v>655</v>
      </c>
      <c r="H357">
        <f>VLOOKUP($G357,excitation!$A$1:$CV$577,MATCH(C$2,excitation!$A$1:$CV$1,0),0)</f>
        <v>0</v>
      </c>
      <c r="I357">
        <f>VLOOKUP($G357,emission!$A$1:$CV$577,MATCH($C$2,emission!$A$1:$CV$1,0),0)</f>
        <v>1.46E-2</v>
      </c>
      <c r="J357">
        <f>VLOOKUP($G357,excitation!$A$1:$CV$577,MATCH(C$3,excitation!$A$1:$CV$1,0),0)</f>
        <v>0</v>
      </c>
      <c r="K357">
        <f>VLOOKUP($G357,emission!$A$1:$CV$577,MATCH($C$3,emission!$A$1:$CV$1,0),0)</f>
        <v>0.45169999999999999</v>
      </c>
      <c r="L357">
        <f t="shared" si="5"/>
        <v>0</v>
      </c>
      <c r="Q357"/>
    </row>
    <row r="358" spans="7:17" x14ac:dyDescent="0.25">
      <c r="G358">
        <v>656</v>
      </c>
      <c r="H358">
        <f>VLOOKUP($G358,excitation!$A$1:$CV$577,MATCH(C$2,excitation!$A$1:$CV$1,0),0)</f>
        <v>0</v>
      </c>
      <c r="I358">
        <f>VLOOKUP($G358,emission!$A$1:$CV$577,MATCH($C$2,emission!$A$1:$CV$1,0),0)</f>
        <v>1.46E-2</v>
      </c>
      <c r="J358">
        <f>VLOOKUP($G358,excitation!$A$1:$CV$577,MATCH(C$3,excitation!$A$1:$CV$1,0),0)</f>
        <v>0</v>
      </c>
      <c r="K358">
        <f>VLOOKUP($G358,emission!$A$1:$CV$577,MATCH($C$3,emission!$A$1:$CV$1,0),0)</f>
        <v>0.44019999999999998</v>
      </c>
      <c r="L358">
        <f t="shared" si="5"/>
        <v>0</v>
      </c>
      <c r="Q358"/>
    </row>
    <row r="359" spans="7:17" x14ac:dyDescent="0.25">
      <c r="G359">
        <v>657</v>
      </c>
      <c r="H359">
        <f>VLOOKUP($G359,excitation!$A$1:$CV$577,MATCH(C$2,excitation!$A$1:$CV$1,0),0)</f>
        <v>0</v>
      </c>
      <c r="I359">
        <f>VLOOKUP($G359,emission!$A$1:$CV$577,MATCH($C$2,emission!$A$1:$CV$1,0),0)</f>
        <v>1.38E-2</v>
      </c>
      <c r="J359">
        <f>VLOOKUP($G359,excitation!$A$1:$CV$577,MATCH(C$3,excitation!$A$1:$CV$1,0),0)</f>
        <v>0</v>
      </c>
      <c r="K359">
        <f>VLOOKUP($G359,emission!$A$1:$CV$577,MATCH($C$3,emission!$A$1:$CV$1,0),0)</f>
        <v>0.43280000000000002</v>
      </c>
      <c r="L359">
        <f t="shared" si="5"/>
        <v>0</v>
      </c>
      <c r="Q359"/>
    </row>
    <row r="360" spans="7:17" x14ac:dyDescent="0.25">
      <c r="G360">
        <v>658</v>
      </c>
      <c r="H360">
        <f>VLOOKUP($G360,excitation!$A$1:$CV$577,MATCH(C$2,excitation!$A$1:$CV$1,0),0)</f>
        <v>0</v>
      </c>
      <c r="I360">
        <f>VLOOKUP($G360,emission!$A$1:$CV$577,MATCH($C$2,emission!$A$1:$CV$1,0),0)</f>
        <v>1.34E-2</v>
      </c>
      <c r="J360">
        <f>VLOOKUP($G360,excitation!$A$1:$CV$577,MATCH(C$3,excitation!$A$1:$CV$1,0),0)</f>
        <v>0</v>
      </c>
      <c r="K360">
        <f>VLOOKUP($G360,emission!$A$1:$CV$577,MATCH($C$3,emission!$A$1:$CV$1,0),0)</f>
        <v>0.42259999999999998</v>
      </c>
      <c r="L360">
        <f t="shared" si="5"/>
        <v>0</v>
      </c>
      <c r="Q360"/>
    </row>
    <row r="361" spans="7:17" x14ac:dyDescent="0.25">
      <c r="G361">
        <v>659</v>
      </c>
      <c r="H361">
        <f>VLOOKUP($G361,excitation!$A$1:$CV$577,MATCH(C$2,excitation!$A$1:$CV$1,0),0)</f>
        <v>0</v>
      </c>
      <c r="I361">
        <f>VLOOKUP($G361,emission!$A$1:$CV$577,MATCH($C$2,emission!$A$1:$CV$1,0),0)</f>
        <v>1.3299999999999999E-2</v>
      </c>
      <c r="J361">
        <f>VLOOKUP($G361,excitation!$A$1:$CV$577,MATCH(C$3,excitation!$A$1:$CV$1,0),0)</f>
        <v>0</v>
      </c>
      <c r="K361">
        <f>VLOOKUP($G361,emission!$A$1:$CV$577,MATCH($C$3,emission!$A$1:$CV$1,0),0)</f>
        <v>0.41599999999999998</v>
      </c>
      <c r="L361">
        <f t="shared" si="5"/>
        <v>0</v>
      </c>
      <c r="Q361"/>
    </row>
    <row r="362" spans="7:17" x14ac:dyDescent="0.25">
      <c r="G362">
        <v>660</v>
      </c>
      <c r="H362">
        <f>VLOOKUP($G362,excitation!$A$1:$CV$577,MATCH(C$2,excitation!$A$1:$CV$1,0),0)</f>
        <v>0</v>
      </c>
      <c r="I362">
        <f>VLOOKUP($G362,emission!$A$1:$CV$577,MATCH($C$2,emission!$A$1:$CV$1,0),0)</f>
        <v>1.3100000000000001E-2</v>
      </c>
      <c r="J362">
        <f>VLOOKUP($G362,excitation!$A$1:$CV$577,MATCH(C$3,excitation!$A$1:$CV$1,0),0)</f>
        <v>0</v>
      </c>
      <c r="K362">
        <f>VLOOKUP($G362,emission!$A$1:$CV$577,MATCH($C$3,emission!$A$1:$CV$1,0),0)</f>
        <v>0.4128</v>
      </c>
      <c r="L362">
        <f t="shared" si="5"/>
        <v>0</v>
      </c>
      <c r="Q362"/>
    </row>
    <row r="363" spans="7:17" x14ac:dyDescent="0.25">
      <c r="G363">
        <v>661</v>
      </c>
      <c r="H363">
        <f>VLOOKUP($G363,excitation!$A$1:$CV$577,MATCH(C$2,excitation!$A$1:$CV$1,0),0)</f>
        <v>0</v>
      </c>
      <c r="I363">
        <f>VLOOKUP($G363,emission!$A$1:$CV$577,MATCH($C$2,emission!$A$1:$CV$1,0),0)</f>
        <v>1.23E-2</v>
      </c>
      <c r="J363">
        <f>VLOOKUP($G363,excitation!$A$1:$CV$577,MATCH(C$3,excitation!$A$1:$CV$1,0),0)</f>
        <v>0</v>
      </c>
      <c r="K363">
        <f>VLOOKUP($G363,emission!$A$1:$CV$577,MATCH($C$3,emission!$A$1:$CV$1,0),0)</f>
        <v>0.40620000000000001</v>
      </c>
      <c r="L363">
        <f t="shared" si="5"/>
        <v>0</v>
      </c>
      <c r="Q363"/>
    </row>
    <row r="364" spans="7:17" x14ac:dyDescent="0.25">
      <c r="G364">
        <v>662</v>
      </c>
      <c r="H364">
        <f>VLOOKUP($G364,excitation!$A$1:$CV$577,MATCH(C$2,excitation!$A$1:$CV$1,0),0)</f>
        <v>0</v>
      </c>
      <c r="I364">
        <f>VLOOKUP($G364,emission!$A$1:$CV$577,MATCH($C$2,emission!$A$1:$CV$1,0),0)</f>
        <v>1.18E-2</v>
      </c>
      <c r="J364">
        <f>VLOOKUP($G364,excitation!$A$1:$CV$577,MATCH(C$3,excitation!$A$1:$CV$1,0),0)</f>
        <v>0</v>
      </c>
      <c r="K364">
        <f>VLOOKUP($G364,emission!$A$1:$CV$577,MATCH($C$3,emission!$A$1:$CV$1,0),0)</f>
        <v>0.4</v>
      </c>
      <c r="L364">
        <f t="shared" si="5"/>
        <v>0</v>
      </c>
      <c r="Q364"/>
    </row>
    <row r="365" spans="7:17" x14ac:dyDescent="0.25">
      <c r="G365">
        <v>663</v>
      </c>
      <c r="H365">
        <f>VLOOKUP($G365,excitation!$A$1:$CV$577,MATCH(C$2,excitation!$A$1:$CV$1,0),0)</f>
        <v>0</v>
      </c>
      <c r="I365">
        <f>VLOOKUP($G365,emission!$A$1:$CV$577,MATCH($C$2,emission!$A$1:$CV$1,0),0)</f>
        <v>1.21E-2</v>
      </c>
      <c r="J365">
        <f>VLOOKUP($G365,excitation!$A$1:$CV$577,MATCH(C$3,excitation!$A$1:$CV$1,0),0)</f>
        <v>0</v>
      </c>
      <c r="K365">
        <f>VLOOKUP($G365,emission!$A$1:$CV$577,MATCH($C$3,emission!$A$1:$CV$1,0),0)</f>
        <v>0.3916</v>
      </c>
      <c r="L365">
        <f t="shared" si="5"/>
        <v>0</v>
      </c>
      <c r="Q365"/>
    </row>
    <row r="366" spans="7:17" x14ac:dyDescent="0.25">
      <c r="G366">
        <v>664</v>
      </c>
      <c r="H366">
        <f>VLOOKUP($G366,excitation!$A$1:$CV$577,MATCH(C$2,excitation!$A$1:$CV$1,0),0)</f>
        <v>0</v>
      </c>
      <c r="I366">
        <f>VLOOKUP($G366,emission!$A$1:$CV$577,MATCH($C$2,emission!$A$1:$CV$1,0),0)</f>
        <v>1.14E-2</v>
      </c>
      <c r="J366">
        <f>VLOOKUP($G366,excitation!$A$1:$CV$577,MATCH(C$3,excitation!$A$1:$CV$1,0),0)</f>
        <v>0</v>
      </c>
      <c r="K366">
        <f>VLOOKUP($G366,emission!$A$1:$CV$577,MATCH($C$3,emission!$A$1:$CV$1,0),0)</f>
        <v>0.38579999999999998</v>
      </c>
      <c r="L366">
        <f t="shared" si="5"/>
        <v>0</v>
      </c>
      <c r="Q366"/>
    </row>
    <row r="367" spans="7:17" x14ac:dyDescent="0.25">
      <c r="G367">
        <v>665</v>
      </c>
      <c r="H367">
        <f>VLOOKUP($G367,excitation!$A$1:$CV$577,MATCH(C$2,excitation!$A$1:$CV$1,0),0)</f>
        <v>0</v>
      </c>
      <c r="I367">
        <f>VLOOKUP($G367,emission!$A$1:$CV$577,MATCH($C$2,emission!$A$1:$CV$1,0),0)</f>
        <v>1.1299999999999999E-2</v>
      </c>
      <c r="J367">
        <f>VLOOKUP($G367,excitation!$A$1:$CV$577,MATCH(C$3,excitation!$A$1:$CV$1,0),0)</f>
        <v>0</v>
      </c>
      <c r="K367">
        <f>VLOOKUP($G367,emission!$A$1:$CV$577,MATCH($C$3,emission!$A$1:$CV$1,0),0)</f>
        <v>0.37819999999999998</v>
      </c>
      <c r="L367">
        <f t="shared" si="5"/>
        <v>0</v>
      </c>
      <c r="Q367"/>
    </row>
    <row r="368" spans="7:17" x14ac:dyDescent="0.25">
      <c r="G368">
        <v>666</v>
      </c>
      <c r="H368">
        <f>VLOOKUP($G368,excitation!$A$1:$CV$577,MATCH(C$2,excitation!$A$1:$CV$1,0),0)</f>
        <v>0</v>
      </c>
      <c r="I368">
        <f>VLOOKUP($G368,emission!$A$1:$CV$577,MATCH($C$2,emission!$A$1:$CV$1,0),0)</f>
        <v>1.12E-2</v>
      </c>
      <c r="J368">
        <f>VLOOKUP($G368,excitation!$A$1:$CV$577,MATCH(C$3,excitation!$A$1:$CV$1,0),0)</f>
        <v>0</v>
      </c>
      <c r="K368">
        <f>VLOOKUP($G368,emission!$A$1:$CV$577,MATCH($C$3,emission!$A$1:$CV$1,0),0)</f>
        <v>0.3705</v>
      </c>
      <c r="L368">
        <f t="shared" si="5"/>
        <v>0</v>
      </c>
      <c r="Q368"/>
    </row>
    <row r="369" spans="7:17" x14ac:dyDescent="0.25">
      <c r="G369">
        <v>667</v>
      </c>
      <c r="H369">
        <f>VLOOKUP($G369,excitation!$A$1:$CV$577,MATCH(C$2,excitation!$A$1:$CV$1,0),0)</f>
        <v>0</v>
      </c>
      <c r="I369">
        <f>VLOOKUP($G369,emission!$A$1:$CV$577,MATCH($C$2,emission!$A$1:$CV$1,0),0)</f>
        <v>1.14E-2</v>
      </c>
      <c r="J369">
        <f>VLOOKUP($G369,excitation!$A$1:$CV$577,MATCH(C$3,excitation!$A$1:$CV$1,0),0)</f>
        <v>0</v>
      </c>
      <c r="K369">
        <f>VLOOKUP($G369,emission!$A$1:$CV$577,MATCH($C$3,emission!$A$1:$CV$1,0),0)</f>
        <v>0.36459999999999998</v>
      </c>
      <c r="L369">
        <f t="shared" si="5"/>
        <v>0</v>
      </c>
      <c r="Q369"/>
    </row>
    <row r="370" spans="7:17" x14ac:dyDescent="0.25">
      <c r="G370">
        <v>668</v>
      </c>
      <c r="H370">
        <f>VLOOKUP($G370,excitation!$A$1:$CV$577,MATCH(C$2,excitation!$A$1:$CV$1,0),0)</f>
        <v>0</v>
      </c>
      <c r="I370">
        <f>VLOOKUP($G370,emission!$A$1:$CV$577,MATCH($C$2,emission!$A$1:$CV$1,0),0)</f>
        <v>1.0699999999999999E-2</v>
      </c>
      <c r="J370">
        <f>VLOOKUP($G370,excitation!$A$1:$CV$577,MATCH(C$3,excitation!$A$1:$CV$1,0),0)</f>
        <v>0</v>
      </c>
      <c r="K370">
        <f>VLOOKUP($G370,emission!$A$1:$CV$577,MATCH($C$3,emission!$A$1:$CV$1,0),0)</f>
        <v>0.35899999999999999</v>
      </c>
      <c r="L370">
        <f t="shared" si="5"/>
        <v>0</v>
      </c>
      <c r="Q370"/>
    </row>
    <row r="371" spans="7:17" x14ac:dyDescent="0.25">
      <c r="G371">
        <v>669</v>
      </c>
      <c r="H371">
        <f>VLOOKUP($G371,excitation!$A$1:$CV$577,MATCH(C$2,excitation!$A$1:$CV$1,0),0)</f>
        <v>0</v>
      </c>
      <c r="I371">
        <f>VLOOKUP($G371,emission!$A$1:$CV$577,MATCH($C$2,emission!$A$1:$CV$1,0),0)</f>
        <v>1.0800000000000001E-2</v>
      </c>
      <c r="J371">
        <f>VLOOKUP($G371,excitation!$A$1:$CV$577,MATCH(C$3,excitation!$A$1:$CV$1,0),0)</f>
        <v>0</v>
      </c>
      <c r="K371">
        <f>VLOOKUP($G371,emission!$A$1:$CV$577,MATCH($C$3,emission!$A$1:$CV$1,0),0)</f>
        <v>0.35399999999999998</v>
      </c>
      <c r="L371">
        <f t="shared" si="5"/>
        <v>0</v>
      </c>
      <c r="Q371"/>
    </row>
    <row r="372" spans="7:17" x14ac:dyDescent="0.25">
      <c r="G372">
        <v>670</v>
      </c>
      <c r="H372">
        <f>VLOOKUP($G372,excitation!$A$1:$CV$577,MATCH(C$2,excitation!$A$1:$CV$1,0),0)</f>
        <v>0</v>
      </c>
      <c r="I372">
        <f>VLOOKUP($G372,emission!$A$1:$CV$577,MATCH($C$2,emission!$A$1:$CV$1,0),0)</f>
        <v>1.06E-2</v>
      </c>
      <c r="J372">
        <f>VLOOKUP($G372,excitation!$A$1:$CV$577,MATCH(C$3,excitation!$A$1:$CV$1,0),0)</f>
        <v>0</v>
      </c>
      <c r="K372">
        <f>VLOOKUP($G372,emission!$A$1:$CV$577,MATCH($C$3,emission!$A$1:$CV$1,0),0)</f>
        <v>0.35020000000000001</v>
      </c>
      <c r="L372">
        <f t="shared" si="5"/>
        <v>0</v>
      </c>
      <c r="Q372"/>
    </row>
    <row r="373" spans="7:17" x14ac:dyDescent="0.25">
      <c r="G373">
        <v>671</v>
      </c>
      <c r="H373">
        <f>VLOOKUP($G373,excitation!$A$1:$CV$577,MATCH(C$2,excitation!$A$1:$CV$1,0),0)</f>
        <v>0</v>
      </c>
      <c r="I373">
        <f>VLOOKUP($G373,emission!$A$1:$CV$577,MATCH($C$2,emission!$A$1:$CV$1,0),0)</f>
        <v>1.01E-2</v>
      </c>
      <c r="J373">
        <f>VLOOKUP($G373,excitation!$A$1:$CV$577,MATCH(C$3,excitation!$A$1:$CV$1,0),0)</f>
        <v>0</v>
      </c>
      <c r="K373">
        <f>VLOOKUP($G373,emission!$A$1:$CV$577,MATCH($C$3,emission!$A$1:$CV$1,0),0)</f>
        <v>0.33960000000000001</v>
      </c>
      <c r="L373">
        <f t="shared" si="5"/>
        <v>0</v>
      </c>
      <c r="Q373"/>
    </row>
    <row r="374" spans="7:17" x14ac:dyDescent="0.25">
      <c r="G374">
        <v>672</v>
      </c>
      <c r="H374">
        <f>VLOOKUP($G374,excitation!$A$1:$CV$577,MATCH(C$2,excitation!$A$1:$CV$1,0),0)</f>
        <v>0</v>
      </c>
      <c r="I374">
        <f>VLOOKUP($G374,emission!$A$1:$CV$577,MATCH($C$2,emission!$A$1:$CV$1,0),0)</f>
        <v>9.4999999999999998E-3</v>
      </c>
      <c r="J374">
        <f>VLOOKUP($G374,excitation!$A$1:$CV$577,MATCH(C$3,excitation!$A$1:$CV$1,0),0)</f>
        <v>0</v>
      </c>
      <c r="K374">
        <f>VLOOKUP($G374,emission!$A$1:$CV$577,MATCH($C$3,emission!$A$1:$CV$1,0),0)</f>
        <v>0.33639999999999998</v>
      </c>
      <c r="L374">
        <f t="shared" si="5"/>
        <v>0</v>
      </c>
      <c r="Q374"/>
    </row>
    <row r="375" spans="7:17" x14ac:dyDescent="0.25">
      <c r="G375">
        <v>673</v>
      </c>
      <c r="H375">
        <f>VLOOKUP($G375,excitation!$A$1:$CV$577,MATCH(C$2,excitation!$A$1:$CV$1,0),0)</f>
        <v>0</v>
      </c>
      <c r="I375">
        <f>VLOOKUP($G375,emission!$A$1:$CV$577,MATCH($C$2,emission!$A$1:$CV$1,0),0)</f>
        <v>9.4000000000000004E-3</v>
      </c>
      <c r="J375">
        <f>VLOOKUP($G375,excitation!$A$1:$CV$577,MATCH(C$3,excitation!$A$1:$CV$1,0),0)</f>
        <v>0</v>
      </c>
      <c r="K375">
        <f>VLOOKUP($G375,emission!$A$1:$CV$577,MATCH($C$3,emission!$A$1:$CV$1,0),0)</f>
        <v>0.32929999999999998</v>
      </c>
      <c r="L375">
        <f t="shared" si="5"/>
        <v>0</v>
      </c>
      <c r="Q375"/>
    </row>
    <row r="376" spans="7:17" x14ac:dyDescent="0.25">
      <c r="G376">
        <v>674</v>
      </c>
      <c r="H376">
        <f>VLOOKUP($G376,excitation!$A$1:$CV$577,MATCH(C$2,excitation!$A$1:$CV$1,0),0)</f>
        <v>0</v>
      </c>
      <c r="I376">
        <f>VLOOKUP($G376,emission!$A$1:$CV$577,MATCH($C$2,emission!$A$1:$CV$1,0),0)</f>
        <v>9.7000000000000003E-3</v>
      </c>
      <c r="J376">
        <f>VLOOKUP($G376,excitation!$A$1:$CV$577,MATCH(C$3,excitation!$A$1:$CV$1,0),0)</f>
        <v>0</v>
      </c>
      <c r="K376">
        <f>VLOOKUP($G376,emission!$A$1:$CV$577,MATCH($C$3,emission!$A$1:$CV$1,0),0)</f>
        <v>0.3201</v>
      </c>
      <c r="L376">
        <f t="shared" si="5"/>
        <v>0</v>
      </c>
      <c r="Q376"/>
    </row>
    <row r="377" spans="7:17" x14ac:dyDescent="0.25">
      <c r="G377">
        <v>675</v>
      </c>
      <c r="H377">
        <f>VLOOKUP($G377,excitation!$A$1:$CV$577,MATCH(C$2,excitation!$A$1:$CV$1,0),0)</f>
        <v>0</v>
      </c>
      <c r="I377">
        <f>VLOOKUP($G377,emission!$A$1:$CV$577,MATCH($C$2,emission!$A$1:$CV$1,0),0)</f>
        <v>9.5999999999999992E-3</v>
      </c>
      <c r="J377">
        <f>VLOOKUP($G377,excitation!$A$1:$CV$577,MATCH(C$3,excitation!$A$1:$CV$1,0),0)</f>
        <v>0</v>
      </c>
      <c r="K377">
        <f>VLOOKUP($G377,emission!$A$1:$CV$577,MATCH($C$3,emission!$A$1:$CV$1,0),0)</f>
        <v>0.314</v>
      </c>
      <c r="L377">
        <f t="shared" si="5"/>
        <v>0</v>
      </c>
      <c r="Q377"/>
    </row>
    <row r="378" spans="7:17" x14ac:dyDescent="0.25">
      <c r="G378">
        <v>676</v>
      </c>
      <c r="H378">
        <f>VLOOKUP($G378,excitation!$A$1:$CV$577,MATCH(C$2,excitation!$A$1:$CV$1,0),0)</f>
        <v>0</v>
      </c>
      <c r="I378">
        <f>VLOOKUP($G378,emission!$A$1:$CV$577,MATCH($C$2,emission!$A$1:$CV$1,0),0)</f>
        <v>9.4999999999999998E-3</v>
      </c>
      <c r="J378">
        <f>VLOOKUP($G378,excitation!$A$1:$CV$577,MATCH(C$3,excitation!$A$1:$CV$1,0),0)</f>
        <v>0</v>
      </c>
      <c r="K378">
        <f>VLOOKUP($G378,emission!$A$1:$CV$577,MATCH($C$3,emission!$A$1:$CV$1,0),0)</f>
        <v>0.30909999999999999</v>
      </c>
      <c r="L378">
        <f t="shared" si="5"/>
        <v>0</v>
      </c>
      <c r="Q378"/>
    </row>
    <row r="379" spans="7:17" x14ac:dyDescent="0.25">
      <c r="G379">
        <v>677</v>
      </c>
      <c r="H379">
        <f>VLOOKUP($G379,excitation!$A$1:$CV$577,MATCH(C$2,excitation!$A$1:$CV$1,0),0)</f>
        <v>0</v>
      </c>
      <c r="I379">
        <f>VLOOKUP($G379,emission!$A$1:$CV$577,MATCH($C$2,emission!$A$1:$CV$1,0),0)</f>
        <v>8.8999999999999999E-3</v>
      </c>
      <c r="J379">
        <f>VLOOKUP($G379,excitation!$A$1:$CV$577,MATCH(C$3,excitation!$A$1:$CV$1,0),0)</f>
        <v>0</v>
      </c>
      <c r="K379">
        <f>VLOOKUP($G379,emission!$A$1:$CV$577,MATCH($C$3,emission!$A$1:$CV$1,0),0)</f>
        <v>0.30470000000000003</v>
      </c>
      <c r="L379">
        <f t="shared" si="5"/>
        <v>0</v>
      </c>
      <c r="Q379"/>
    </row>
    <row r="380" spans="7:17" x14ac:dyDescent="0.25">
      <c r="G380">
        <v>678</v>
      </c>
      <c r="H380">
        <f>VLOOKUP($G380,excitation!$A$1:$CV$577,MATCH(C$2,excitation!$A$1:$CV$1,0),0)</f>
        <v>0</v>
      </c>
      <c r="I380">
        <f>VLOOKUP($G380,emission!$A$1:$CV$577,MATCH($C$2,emission!$A$1:$CV$1,0),0)</f>
        <v>8.8000000000000005E-3</v>
      </c>
      <c r="J380">
        <f>VLOOKUP($G380,excitation!$A$1:$CV$577,MATCH(C$3,excitation!$A$1:$CV$1,0),0)</f>
        <v>0</v>
      </c>
      <c r="K380">
        <f>VLOOKUP($G380,emission!$A$1:$CV$577,MATCH($C$3,emission!$A$1:$CV$1,0),0)</f>
        <v>0.29680000000000001</v>
      </c>
      <c r="L380">
        <f t="shared" si="5"/>
        <v>0</v>
      </c>
      <c r="Q380"/>
    </row>
    <row r="381" spans="7:17" x14ac:dyDescent="0.25">
      <c r="G381">
        <v>679</v>
      </c>
      <c r="H381">
        <f>VLOOKUP($G381,excitation!$A$1:$CV$577,MATCH(C$2,excitation!$A$1:$CV$1,0),0)</f>
        <v>0</v>
      </c>
      <c r="I381">
        <f>VLOOKUP($G381,emission!$A$1:$CV$577,MATCH($C$2,emission!$A$1:$CV$1,0),0)</f>
        <v>9.2999999999999992E-3</v>
      </c>
      <c r="J381">
        <f>VLOOKUP($G381,excitation!$A$1:$CV$577,MATCH(C$3,excitation!$A$1:$CV$1,0),0)</f>
        <v>0</v>
      </c>
      <c r="K381">
        <f>VLOOKUP($G381,emission!$A$1:$CV$577,MATCH($C$3,emission!$A$1:$CV$1,0),0)</f>
        <v>0.28639999999999999</v>
      </c>
      <c r="L381">
        <f t="shared" si="5"/>
        <v>0</v>
      </c>
      <c r="Q381"/>
    </row>
    <row r="382" spans="7:17" x14ac:dyDescent="0.25">
      <c r="G382">
        <v>680</v>
      </c>
      <c r="H382">
        <f>VLOOKUP($G382,excitation!$A$1:$CV$577,MATCH(C$2,excitation!$A$1:$CV$1,0),0)</f>
        <v>0</v>
      </c>
      <c r="I382">
        <f>VLOOKUP($G382,emission!$A$1:$CV$577,MATCH($C$2,emission!$A$1:$CV$1,0),0)</f>
        <v>9.1999999999999998E-3</v>
      </c>
      <c r="J382">
        <f>VLOOKUP($G382,excitation!$A$1:$CV$577,MATCH(C$3,excitation!$A$1:$CV$1,0),0)</f>
        <v>0</v>
      </c>
      <c r="K382">
        <f>VLOOKUP($G382,emission!$A$1:$CV$577,MATCH($C$3,emission!$A$1:$CV$1,0),0)</f>
        <v>0.27860000000000001</v>
      </c>
      <c r="L382">
        <f t="shared" si="5"/>
        <v>0</v>
      </c>
      <c r="Q382"/>
    </row>
    <row r="383" spans="7:17" x14ac:dyDescent="0.25">
      <c r="G383">
        <v>681</v>
      </c>
      <c r="H383">
        <f>VLOOKUP($G383,excitation!$A$1:$CV$577,MATCH(C$2,excitation!$A$1:$CV$1,0),0)</f>
        <v>0</v>
      </c>
      <c r="I383">
        <f>VLOOKUP($G383,emission!$A$1:$CV$577,MATCH($C$2,emission!$A$1:$CV$1,0),0)</f>
        <v>9.5999999999999992E-3</v>
      </c>
      <c r="J383">
        <f>VLOOKUP($G383,excitation!$A$1:$CV$577,MATCH(C$3,excitation!$A$1:$CV$1,0),0)</f>
        <v>0</v>
      </c>
      <c r="K383">
        <f>VLOOKUP($G383,emission!$A$1:$CV$577,MATCH($C$3,emission!$A$1:$CV$1,0),0)</f>
        <v>0.2757</v>
      </c>
      <c r="L383">
        <f t="shared" si="5"/>
        <v>0</v>
      </c>
      <c r="Q383"/>
    </row>
    <row r="384" spans="7:17" x14ac:dyDescent="0.25">
      <c r="G384">
        <v>682</v>
      </c>
      <c r="H384">
        <f>VLOOKUP($G384,excitation!$A$1:$CV$577,MATCH(C$2,excitation!$A$1:$CV$1,0),0)</f>
        <v>0</v>
      </c>
      <c r="I384">
        <f>VLOOKUP($G384,emission!$A$1:$CV$577,MATCH($C$2,emission!$A$1:$CV$1,0),0)</f>
        <v>8.3000000000000001E-3</v>
      </c>
      <c r="J384">
        <f>VLOOKUP($G384,excitation!$A$1:$CV$577,MATCH(C$3,excitation!$A$1:$CV$1,0),0)</f>
        <v>0</v>
      </c>
      <c r="K384">
        <f>VLOOKUP($G384,emission!$A$1:$CV$577,MATCH($C$3,emission!$A$1:$CV$1,0),0)</f>
        <v>0.26750000000000002</v>
      </c>
      <c r="L384">
        <f t="shared" si="5"/>
        <v>0</v>
      </c>
      <c r="Q384"/>
    </row>
    <row r="385" spans="7:17" x14ac:dyDescent="0.25">
      <c r="G385">
        <v>683</v>
      </c>
      <c r="H385">
        <f>VLOOKUP($G385,excitation!$A$1:$CV$577,MATCH(C$2,excitation!$A$1:$CV$1,0),0)</f>
        <v>0</v>
      </c>
      <c r="I385">
        <f>VLOOKUP($G385,emission!$A$1:$CV$577,MATCH($C$2,emission!$A$1:$CV$1,0),0)</f>
        <v>8.0999999999999996E-3</v>
      </c>
      <c r="J385">
        <f>VLOOKUP($G385,excitation!$A$1:$CV$577,MATCH(C$3,excitation!$A$1:$CV$1,0),0)</f>
        <v>0</v>
      </c>
      <c r="K385">
        <f>VLOOKUP($G385,emission!$A$1:$CV$577,MATCH($C$3,emission!$A$1:$CV$1,0),0)</f>
        <v>0.26019999999999999</v>
      </c>
      <c r="L385">
        <f t="shared" si="5"/>
        <v>0</v>
      </c>
      <c r="Q385"/>
    </row>
    <row r="386" spans="7:17" x14ac:dyDescent="0.25">
      <c r="G386">
        <v>684</v>
      </c>
      <c r="H386">
        <f>VLOOKUP($G386,excitation!$A$1:$CV$577,MATCH(C$2,excitation!$A$1:$CV$1,0),0)</f>
        <v>0</v>
      </c>
      <c r="I386">
        <f>VLOOKUP($G386,emission!$A$1:$CV$577,MATCH($C$2,emission!$A$1:$CV$1,0),0)</f>
        <v>8.5000000000000006E-3</v>
      </c>
      <c r="J386">
        <f>VLOOKUP($G386,excitation!$A$1:$CV$577,MATCH(C$3,excitation!$A$1:$CV$1,0),0)</f>
        <v>0</v>
      </c>
      <c r="K386">
        <f>VLOOKUP($G386,emission!$A$1:$CV$577,MATCH($C$3,emission!$A$1:$CV$1,0),0)</f>
        <v>0.252</v>
      </c>
      <c r="L386">
        <f t="shared" si="5"/>
        <v>0</v>
      </c>
      <c r="Q386"/>
    </row>
    <row r="387" spans="7:17" x14ac:dyDescent="0.25">
      <c r="G387">
        <v>685</v>
      </c>
      <c r="H387">
        <f>VLOOKUP($G387,excitation!$A$1:$CV$577,MATCH(C$2,excitation!$A$1:$CV$1,0),0)</f>
        <v>0</v>
      </c>
      <c r="I387">
        <f>VLOOKUP($G387,emission!$A$1:$CV$577,MATCH($C$2,emission!$A$1:$CV$1,0),0)</f>
        <v>8.3999999999999995E-3</v>
      </c>
      <c r="J387">
        <f>VLOOKUP($G387,excitation!$A$1:$CV$577,MATCH(C$3,excitation!$A$1:$CV$1,0),0)</f>
        <v>0</v>
      </c>
      <c r="K387">
        <f>VLOOKUP($G387,emission!$A$1:$CV$577,MATCH($C$3,emission!$A$1:$CV$1,0),0)</f>
        <v>0.24660000000000001</v>
      </c>
      <c r="L387">
        <f t="shared" ref="L387:L450" si="6">MIN(I387:J387)</f>
        <v>0</v>
      </c>
      <c r="Q387"/>
    </row>
    <row r="388" spans="7:17" x14ac:dyDescent="0.25">
      <c r="G388">
        <v>686</v>
      </c>
      <c r="H388">
        <f>VLOOKUP($G388,excitation!$A$1:$CV$577,MATCH(C$2,excitation!$A$1:$CV$1,0),0)</f>
        <v>0</v>
      </c>
      <c r="I388">
        <f>VLOOKUP($G388,emission!$A$1:$CV$577,MATCH($C$2,emission!$A$1:$CV$1,0),0)</f>
        <v>8.6E-3</v>
      </c>
      <c r="J388">
        <f>VLOOKUP($G388,excitation!$A$1:$CV$577,MATCH(C$3,excitation!$A$1:$CV$1,0),0)</f>
        <v>0</v>
      </c>
      <c r="K388">
        <f>VLOOKUP($G388,emission!$A$1:$CV$577,MATCH($C$3,emission!$A$1:$CV$1,0),0)</f>
        <v>0.23980000000000001</v>
      </c>
      <c r="L388">
        <f t="shared" si="6"/>
        <v>0</v>
      </c>
      <c r="Q388"/>
    </row>
    <row r="389" spans="7:17" x14ac:dyDescent="0.25">
      <c r="G389">
        <v>687</v>
      </c>
      <c r="H389">
        <f>VLOOKUP($G389,excitation!$A$1:$CV$577,MATCH(C$2,excitation!$A$1:$CV$1,0),0)</f>
        <v>0</v>
      </c>
      <c r="I389">
        <f>VLOOKUP($G389,emission!$A$1:$CV$577,MATCH($C$2,emission!$A$1:$CV$1,0),0)</f>
        <v>8.2000000000000007E-3</v>
      </c>
      <c r="J389">
        <f>VLOOKUP($G389,excitation!$A$1:$CV$577,MATCH(C$3,excitation!$A$1:$CV$1,0),0)</f>
        <v>0</v>
      </c>
      <c r="K389">
        <f>VLOOKUP($G389,emission!$A$1:$CV$577,MATCH($C$3,emission!$A$1:$CV$1,0),0)</f>
        <v>0.23250000000000001</v>
      </c>
      <c r="L389">
        <f t="shared" si="6"/>
        <v>0</v>
      </c>
      <c r="Q389"/>
    </row>
    <row r="390" spans="7:17" x14ac:dyDescent="0.25">
      <c r="G390">
        <v>688</v>
      </c>
      <c r="H390">
        <f>VLOOKUP($G390,excitation!$A$1:$CV$577,MATCH(C$2,excitation!$A$1:$CV$1,0),0)</f>
        <v>0</v>
      </c>
      <c r="I390">
        <f>VLOOKUP($G390,emission!$A$1:$CV$577,MATCH($C$2,emission!$A$1:$CV$1,0),0)</f>
        <v>7.6E-3</v>
      </c>
      <c r="J390">
        <f>VLOOKUP($G390,excitation!$A$1:$CV$577,MATCH(C$3,excitation!$A$1:$CV$1,0),0)</f>
        <v>0</v>
      </c>
      <c r="K390">
        <f>VLOOKUP($G390,emission!$A$1:$CV$577,MATCH($C$3,emission!$A$1:$CV$1,0),0)</f>
        <v>0.23080000000000001</v>
      </c>
      <c r="L390">
        <f t="shared" si="6"/>
        <v>0</v>
      </c>
      <c r="Q390"/>
    </row>
    <row r="391" spans="7:17" x14ac:dyDescent="0.25">
      <c r="G391">
        <v>689</v>
      </c>
      <c r="H391">
        <f>VLOOKUP($G391,excitation!$A$1:$CV$577,MATCH(C$2,excitation!$A$1:$CV$1,0),0)</f>
        <v>0</v>
      </c>
      <c r="I391">
        <f>VLOOKUP($G391,emission!$A$1:$CV$577,MATCH($C$2,emission!$A$1:$CV$1,0),0)</f>
        <v>8.0999999999999996E-3</v>
      </c>
      <c r="J391">
        <f>VLOOKUP($G391,excitation!$A$1:$CV$577,MATCH(C$3,excitation!$A$1:$CV$1,0),0)</f>
        <v>0</v>
      </c>
      <c r="K391">
        <f>VLOOKUP($G391,emission!$A$1:$CV$577,MATCH($C$3,emission!$A$1:$CV$1,0),0)</f>
        <v>0.22500000000000001</v>
      </c>
      <c r="L391">
        <f t="shared" si="6"/>
        <v>0</v>
      </c>
      <c r="Q391"/>
    </row>
    <row r="392" spans="7:17" x14ac:dyDescent="0.25">
      <c r="G392">
        <v>690</v>
      </c>
      <c r="H392">
        <f>VLOOKUP($G392,excitation!$A$1:$CV$577,MATCH(C$2,excitation!$A$1:$CV$1,0),0)</f>
        <v>0</v>
      </c>
      <c r="I392">
        <f>VLOOKUP($G392,emission!$A$1:$CV$577,MATCH($C$2,emission!$A$1:$CV$1,0),0)</f>
        <v>7.7000000000000002E-3</v>
      </c>
      <c r="J392">
        <f>VLOOKUP($G392,excitation!$A$1:$CV$577,MATCH(C$3,excitation!$A$1:$CV$1,0),0)</f>
        <v>0</v>
      </c>
      <c r="K392">
        <f>VLOOKUP($G392,emission!$A$1:$CV$577,MATCH($C$3,emission!$A$1:$CV$1,0),0)</f>
        <v>0.21659999999999999</v>
      </c>
      <c r="L392">
        <f t="shared" si="6"/>
        <v>0</v>
      </c>
      <c r="Q392"/>
    </row>
    <row r="393" spans="7:17" x14ac:dyDescent="0.25">
      <c r="G393">
        <v>691</v>
      </c>
      <c r="H393">
        <f>VLOOKUP($G393,excitation!$A$1:$CV$577,MATCH(C$2,excitation!$A$1:$CV$1,0),0)</f>
        <v>0</v>
      </c>
      <c r="I393">
        <f>VLOOKUP($G393,emission!$A$1:$CV$577,MATCH($C$2,emission!$A$1:$CV$1,0),0)</f>
        <v>7.4000000000000003E-3</v>
      </c>
      <c r="J393">
        <f>VLOOKUP($G393,excitation!$A$1:$CV$577,MATCH(C$3,excitation!$A$1:$CV$1,0),0)</f>
        <v>0</v>
      </c>
      <c r="K393">
        <f>VLOOKUP($G393,emission!$A$1:$CV$577,MATCH($C$3,emission!$A$1:$CV$1,0),0)</f>
        <v>0.2064</v>
      </c>
      <c r="L393">
        <f t="shared" si="6"/>
        <v>0</v>
      </c>
      <c r="Q393"/>
    </row>
    <row r="394" spans="7:17" x14ac:dyDescent="0.25">
      <c r="G394">
        <v>692</v>
      </c>
      <c r="H394">
        <f>VLOOKUP($G394,excitation!$A$1:$CV$577,MATCH(C$2,excitation!$A$1:$CV$1,0),0)</f>
        <v>0</v>
      </c>
      <c r="I394">
        <f>VLOOKUP($G394,emission!$A$1:$CV$577,MATCH($C$2,emission!$A$1:$CV$1,0),0)</f>
        <v>8.2000000000000007E-3</v>
      </c>
      <c r="J394">
        <f>VLOOKUP($G394,excitation!$A$1:$CV$577,MATCH(C$3,excitation!$A$1:$CV$1,0),0)</f>
        <v>0</v>
      </c>
      <c r="K394">
        <f>VLOOKUP($G394,emission!$A$1:$CV$577,MATCH($C$3,emission!$A$1:$CV$1,0),0)</f>
        <v>0.20649999999999999</v>
      </c>
      <c r="L394">
        <f t="shared" si="6"/>
        <v>0</v>
      </c>
      <c r="Q394"/>
    </row>
    <row r="395" spans="7:17" x14ac:dyDescent="0.25">
      <c r="G395">
        <v>693</v>
      </c>
      <c r="H395">
        <f>VLOOKUP($G395,excitation!$A$1:$CV$577,MATCH(C$2,excitation!$A$1:$CV$1,0),0)</f>
        <v>0</v>
      </c>
      <c r="I395">
        <f>VLOOKUP($G395,emission!$A$1:$CV$577,MATCH($C$2,emission!$A$1:$CV$1,0),0)</f>
        <v>7.9000000000000008E-3</v>
      </c>
      <c r="J395">
        <f>VLOOKUP($G395,excitation!$A$1:$CV$577,MATCH(C$3,excitation!$A$1:$CV$1,0),0)</f>
        <v>0</v>
      </c>
      <c r="K395">
        <f>VLOOKUP($G395,emission!$A$1:$CV$577,MATCH($C$3,emission!$A$1:$CV$1,0),0)</f>
        <v>0.19769999999999999</v>
      </c>
      <c r="L395">
        <f t="shared" si="6"/>
        <v>0</v>
      </c>
      <c r="Q395"/>
    </row>
    <row r="396" spans="7:17" x14ac:dyDescent="0.25">
      <c r="G396">
        <v>694</v>
      </c>
      <c r="H396">
        <f>VLOOKUP($G396,excitation!$A$1:$CV$577,MATCH(C$2,excitation!$A$1:$CV$1,0),0)</f>
        <v>0</v>
      </c>
      <c r="I396">
        <f>VLOOKUP($G396,emission!$A$1:$CV$577,MATCH($C$2,emission!$A$1:$CV$1,0),0)</f>
        <v>7.4999999999999997E-3</v>
      </c>
      <c r="J396">
        <f>VLOOKUP($G396,excitation!$A$1:$CV$577,MATCH(C$3,excitation!$A$1:$CV$1,0),0)</f>
        <v>0</v>
      </c>
      <c r="K396">
        <f>VLOOKUP($G396,emission!$A$1:$CV$577,MATCH($C$3,emission!$A$1:$CV$1,0),0)</f>
        <v>0.19520000000000001</v>
      </c>
      <c r="L396">
        <f t="shared" si="6"/>
        <v>0</v>
      </c>
      <c r="Q396"/>
    </row>
    <row r="397" spans="7:17" x14ac:dyDescent="0.25">
      <c r="G397">
        <v>695</v>
      </c>
      <c r="H397">
        <f>VLOOKUP($G397,excitation!$A$1:$CV$577,MATCH(C$2,excitation!$A$1:$CV$1,0),0)</f>
        <v>0</v>
      </c>
      <c r="I397">
        <f>VLOOKUP($G397,emission!$A$1:$CV$577,MATCH($C$2,emission!$A$1:$CV$1,0),0)</f>
        <v>7.1999999999999998E-3</v>
      </c>
      <c r="J397">
        <f>VLOOKUP($G397,excitation!$A$1:$CV$577,MATCH(C$3,excitation!$A$1:$CV$1,0),0)</f>
        <v>0</v>
      </c>
      <c r="K397">
        <f>VLOOKUP($G397,emission!$A$1:$CV$577,MATCH($C$3,emission!$A$1:$CV$1,0),0)</f>
        <v>0.1903</v>
      </c>
      <c r="L397">
        <f t="shared" si="6"/>
        <v>0</v>
      </c>
      <c r="Q397"/>
    </row>
    <row r="398" spans="7:17" x14ac:dyDescent="0.25">
      <c r="G398">
        <v>696</v>
      </c>
      <c r="H398">
        <f>VLOOKUP($G398,excitation!$A$1:$CV$577,MATCH(C$2,excitation!$A$1:$CV$1,0),0)</f>
        <v>0</v>
      </c>
      <c r="I398">
        <f>VLOOKUP($G398,emission!$A$1:$CV$577,MATCH($C$2,emission!$A$1:$CV$1,0),0)</f>
        <v>6.8999999999999999E-3</v>
      </c>
      <c r="J398">
        <f>VLOOKUP($G398,excitation!$A$1:$CV$577,MATCH(C$3,excitation!$A$1:$CV$1,0),0)</f>
        <v>0</v>
      </c>
      <c r="K398">
        <f>VLOOKUP($G398,emission!$A$1:$CV$577,MATCH($C$3,emission!$A$1:$CV$1,0),0)</f>
        <v>0.18479999999999999</v>
      </c>
      <c r="L398">
        <f t="shared" si="6"/>
        <v>0</v>
      </c>
      <c r="Q398"/>
    </row>
    <row r="399" spans="7:17" x14ac:dyDescent="0.25">
      <c r="G399">
        <v>697</v>
      </c>
      <c r="H399">
        <f>VLOOKUP($G399,excitation!$A$1:$CV$577,MATCH(C$2,excitation!$A$1:$CV$1,0),0)</f>
        <v>0</v>
      </c>
      <c r="I399">
        <f>VLOOKUP($G399,emission!$A$1:$CV$577,MATCH($C$2,emission!$A$1:$CV$1,0),0)</f>
        <v>7.4000000000000003E-3</v>
      </c>
      <c r="J399">
        <f>VLOOKUP($G399,excitation!$A$1:$CV$577,MATCH(C$3,excitation!$A$1:$CV$1,0),0)</f>
        <v>0</v>
      </c>
      <c r="K399">
        <f>VLOOKUP($G399,emission!$A$1:$CV$577,MATCH($C$3,emission!$A$1:$CV$1,0),0)</f>
        <v>0.18010000000000001</v>
      </c>
      <c r="L399">
        <f t="shared" si="6"/>
        <v>0</v>
      </c>
      <c r="Q399"/>
    </row>
    <row r="400" spans="7:17" x14ac:dyDescent="0.25">
      <c r="G400">
        <v>698</v>
      </c>
      <c r="H400">
        <f>VLOOKUP($G400,excitation!$A$1:$CV$577,MATCH(C$2,excitation!$A$1:$CV$1,0),0)</f>
        <v>0</v>
      </c>
      <c r="I400">
        <f>VLOOKUP($G400,emission!$A$1:$CV$577,MATCH($C$2,emission!$A$1:$CV$1,0),0)</f>
        <v>7.0000000000000001E-3</v>
      </c>
      <c r="J400">
        <f>VLOOKUP($G400,excitation!$A$1:$CV$577,MATCH(C$3,excitation!$A$1:$CV$1,0),0)</f>
        <v>0</v>
      </c>
      <c r="K400">
        <f>VLOOKUP($G400,emission!$A$1:$CV$577,MATCH($C$3,emission!$A$1:$CV$1,0),0)</f>
        <v>0.17549999999999999</v>
      </c>
      <c r="L400">
        <f t="shared" si="6"/>
        <v>0</v>
      </c>
      <c r="Q400"/>
    </row>
    <row r="401" spans="7:17" x14ac:dyDescent="0.25">
      <c r="G401">
        <v>699</v>
      </c>
      <c r="H401">
        <f>VLOOKUP($G401,excitation!$A$1:$CV$577,MATCH(C$2,excitation!$A$1:$CV$1,0),0)</f>
        <v>0</v>
      </c>
      <c r="I401">
        <f>VLOOKUP($G401,emission!$A$1:$CV$577,MATCH($C$2,emission!$A$1:$CV$1,0),0)</f>
        <v>7.1000000000000004E-3</v>
      </c>
      <c r="J401">
        <f>VLOOKUP($G401,excitation!$A$1:$CV$577,MATCH(C$3,excitation!$A$1:$CV$1,0),0)</f>
        <v>0</v>
      </c>
      <c r="K401">
        <f>VLOOKUP($G401,emission!$A$1:$CV$577,MATCH($C$3,emission!$A$1:$CV$1,0),0)</f>
        <v>0.1694</v>
      </c>
      <c r="L401">
        <f t="shared" si="6"/>
        <v>0</v>
      </c>
      <c r="Q401"/>
    </row>
    <row r="402" spans="7:17" x14ac:dyDescent="0.25">
      <c r="G402">
        <v>700</v>
      </c>
      <c r="H402">
        <f>VLOOKUP($G402,excitation!$A$1:$CV$577,MATCH(C$2,excitation!$A$1:$CV$1,0),0)</f>
        <v>0</v>
      </c>
      <c r="I402">
        <f>VLOOKUP($G402,emission!$A$1:$CV$577,MATCH($C$2,emission!$A$1:$CV$1,0),0)</f>
        <v>7.0000000000000001E-3</v>
      </c>
      <c r="J402">
        <f>VLOOKUP($G402,excitation!$A$1:$CV$577,MATCH(C$3,excitation!$A$1:$CV$1,0),0)</f>
        <v>0</v>
      </c>
      <c r="K402">
        <f>VLOOKUP($G402,emission!$A$1:$CV$577,MATCH($C$3,emission!$A$1:$CV$1,0),0)</f>
        <v>0.16650000000000001</v>
      </c>
      <c r="L402">
        <f t="shared" si="6"/>
        <v>0</v>
      </c>
      <c r="Q402"/>
    </row>
    <row r="403" spans="7:17" x14ac:dyDescent="0.25">
      <c r="G403">
        <v>701</v>
      </c>
      <c r="H403">
        <f>VLOOKUP($G403,excitation!$A$1:$CV$577,MATCH(C$2,excitation!$A$1:$CV$1,0),0)</f>
        <v>0</v>
      </c>
      <c r="I403">
        <f>VLOOKUP($G403,emission!$A$1:$CV$577,MATCH($C$2,emission!$A$1:$CV$1,0),0)</f>
        <v>0</v>
      </c>
      <c r="J403">
        <f>VLOOKUP($G403,excitation!$A$1:$CV$577,MATCH(C$3,excitation!$A$1:$CV$1,0),0)</f>
        <v>0</v>
      </c>
      <c r="K403">
        <f>VLOOKUP($G403,emission!$A$1:$CV$577,MATCH($C$3,emission!$A$1:$CV$1,0),0)</f>
        <v>0.16309999999999999</v>
      </c>
      <c r="L403">
        <f t="shared" si="6"/>
        <v>0</v>
      </c>
      <c r="Q403"/>
    </row>
    <row r="404" spans="7:17" x14ac:dyDescent="0.25">
      <c r="G404">
        <v>702</v>
      </c>
      <c r="H404">
        <f>VLOOKUP($G404,excitation!$A$1:$CV$577,MATCH(C$2,excitation!$A$1:$CV$1,0),0)</f>
        <v>0</v>
      </c>
      <c r="I404">
        <f>VLOOKUP($G404,emission!$A$1:$CV$577,MATCH($C$2,emission!$A$1:$CV$1,0),0)</f>
        <v>0</v>
      </c>
      <c r="J404">
        <f>VLOOKUP($G404,excitation!$A$1:$CV$577,MATCH(C$3,excitation!$A$1:$CV$1,0),0)</f>
        <v>0</v>
      </c>
      <c r="K404">
        <f>VLOOKUP($G404,emission!$A$1:$CV$577,MATCH($C$3,emission!$A$1:$CV$1,0),0)</f>
        <v>0.15790000000000001</v>
      </c>
      <c r="L404">
        <f t="shared" si="6"/>
        <v>0</v>
      </c>
      <c r="Q404"/>
    </row>
    <row r="405" spans="7:17" x14ac:dyDescent="0.25">
      <c r="G405">
        <v>703</v>
      </c>
      <c r="H405">
        <f>VLOOKUP($G405,excitation!$A$1:$CV$577,MATCH(C$2,excitation!$A$1:$CV$1,0),0)</f>
        <v>0</v>
      </c>
      <c r="I405">
        <f>VLOOKUP($G405,emission!$A$1:$CV$577,MATCH($C$2,emission!$A$1:$CV$1,0),0)</f>
        <v>0</v>
      </c>
      <c r="J405">
        <f>VLOOKUP($G405,excitation!$A$1:$CV$577,MATCH(C$3,excitation!$A$1:$CV$1,0),0)</f>
        <v>0</v>
      </c>
      <c r="K405">
        <f>VLOOKUP($G405,emission!$A$1:$CV$577,MATCH($C$3,emission!$A$1:$CV$1,0),0)</f>
        <v>0.15379999999999999</v>
      </c>
      <c r="L405">
        <f t="shared" si="6"/>
        <v>0</v>
      </c>
      <c r="Q405"/>
    </row>
    <row r="406" spans="7:17" x14ac:dyDescent="0.25">
      <c r="G406">
        <v>704</v>
      </c>
      <c r="H406">
        <f>VLOOKUP($G406,excitation!$A$1:$CV$577,MATCH(C$2,excitation!$A$1:$CV$1,0),0)</f>
        <v>0</v>
      </c>
      <c r="I406">
        <f>VLOOKUP($G406,emission!$A$1:$CV$577,MATCH($C$2,emission!$A$1:$CV$1,0),0)</f>
        <v>0</v>
      </c>
      <c r="J406">
        <f>VLOOKUP($G406,excitation!$A$1:$CV$577,MATCH(C$3,excitation!$A$1:$CV$1,0),0)</f>
        <v>0</v>
      </c>
      <c r="K406">
        <f>VLOOKUP($G406,emission!$A$1:$CV$577,MATCH($C$3,emission!$A$1:$CV$1,0),0)</f>
        <v>0.1487</v>
      </c>
      <c r="L406">
        <f t="shared" si="6"/>
        <v>0</v>
      </c>
      <c r="Q406"/>
    </row>
    <row r="407" spans="7:17" x14ac:dyDescent="0.25">
      <c r="G407">
        <v>705</v>
      </c>
      <c r="H407">
        <f>VLOOKUP($G407,excitation!$A$1:$CV$577,MATCH(C$2,excitation!$A$1:$CV$1,0),0)</f>
        <v>0</v>
      </c>
      <c r="I407">
        <f>VLOOKUP($G407,emission!$A$1:$CV$577,MATCH($C$2,emission!$A$1:$CV$1,0),0)</f>
        <v>0</v>
      </c>
      <c r="J407">
        <f>VLOOKUP($G407,excitation!$A$1:$CV$577,MATCH(C$3,excitation!$A$1:$CV$1,0),0)</f>
        <v>0</v>
      </c>
      <c r="K407">
        <f>VLOOKUP($G407,emission!$A$1:$CV$577,MATCH($C$3,emission!$A$1:$CV$1,0),0)</f>
        <v>0.14510000000000001</v>
      </c>
      <c r="L407">
        <f t="shared" si="6"/>
        <v>0</v>
      </c>
      <c r="Q407"/>
    </row>
    <row r="408" spans="7:17" x14ac:dyDescent="0.25">
      <c r="G408">
        <v>706</v>
      </c>
      <c r="H408">
        <f>VLOOKUP($G408,excitation!$A$1:$CV$577,MATCH(C$2,excitation!$A$1:$CV$1,0),0)</f>
        <v>0</v>
      </c>
      <c r="I408">
        <f>VLOOKUP($G408,emission!$A$1:$CV$577,MATCH($C$2,emission!$A$1:$CV$1,0),0)</f>
        <v>0</v>
      </c>
      <c r="J408">
        <f>VLOOKUP($G408,excitation!$A$1:$CV$577,MATCH(C$3,excitation!$A$1:$CV$1,0),0)</f>
        <v>0</v>
      </c>
      <c r="K408">
        <f>VLOOKUP($G408,emission!$A$1:$CV$577,MATCH($C$3,emission!$A$1:$CV$1,0),0)</f>
        <v>0.14249999999999999</v>
      </c>
      <c r="L408">
        <f t="shared" si="6"/>
        <v>0</v>
      </c>
      <c r="Q408"/>
    </row>
    <row r="409" spans="7:17" x14ac:dyDescent="0.25">
      <c r="G409">
        <v>707</v>
      </c>
      <c r="H409">
        <f>VLOOKUP($G409,excitation!$A$1:$CV$577,MATCH(C$2,excitation!$A$1:$CV$1,0),0)</f>
        <v>0</v>
      </c>
      <c r="I409">
        <f>VLOOKUP($G409,emission!$A$1:$CV$577,MATCH($C$2,emission!$A$1:$CV$1,0),0)</f>
        <v>0</v>
      </c>
      <c r="J409">
        <f>VLOOKUP($G409,excitation!$A$1:$CV$577,MATCH(C$3,excitation!$A$1:$CV$1,0),0)</f>
        <v>0</v>
      </c>
      <c r="K409">
        <f>VLOOKUP($G409,emission!$A$1:$CV$577,MATCH($C$3,emission!$A$1:$CV$1,0),0)</f>
        <v>0.14169999999999999</v>
      </c>
      <c r="L409">
        <f t="shared" si="6"/>
        <v>0</v>
      </c>
      <c r="Q409"/>
    </row>
    <row r="410" spans="7:17" x14ac:dyDescent="0.25">
      <c r="G410">
        <v>708</v>
      </c>
      <c r="H410">
        <f>VLOOKUP($G410,excitation!$A$1:$CV$577,MATCH(C$2,excitation!$A$1:$CV$1,0),0)</f>
        <v>0</v>
      </c>
      <c r="I410">
        <f>VLOOKUP($G410,emission!$A$1:$CV$577,MATCH($C$2,emission!$A$1:$CV$1,0),0)</f>
        <v>0</v>
      </c>
      <c r="J410">
        <f>VLOOKUP($G410,excitation!$A$1:$CV$577,MATCH(C$3,excitation!$A$1:$CV$1,0),0)</f>
        <v>0</v>
      </c>
      <c r="K410">
        <f>VLOOKUP($G410,emission!$A$1:$CV$577,MATCH($C$3,emission!$A$1:$CV$1,0),0)</f>
        <v>0.1361</v>
      </c>
      <c r="L410">
        <f t="shared" si="6"/>
        <v>0</v>
      </c>
      <c r="Q410"/>
    </row>
    <row r="411" spans="7:17" x14ac:dyDescent="0.25">
      <c r="G411">
        <v>709</v>
      </c>
      <c r="H411">
        <f>VLOOKUP($G411,excitation!$A$1:$CV$577,MATCH(C$2,excitation!$A$1:$CV$1,0),0)</f>
        <v>0</v>
      </c>
      <c r="I411">
        <f>VLOOKUP($G411,emission!$A$1:$CV$577,MATCH($C$2,emission!$A$1:$CV$1,0),0)</f>
        <v>0</v>
      </c>
      <c r="J411">
        <f>VLOOKUP($G411,excitation!$A$1:$CV$577,MATCH(C$3,excitation!$A$1:$CV$1,0),0)</f>
        <v>0</v>
      </c>
      <c r="K411">
        <f>VLOOKUP($G411,emission!$A$1:$CV$577,MATCH($C$3,emission!$A$1:$CV$1,0),0)</f>
        <v>0.13539999999999999</v>
      </c>
      <c r="L411">
        <f t="shared" si="6"/>
        <v>0</v>
      </c>
      <c r="Q411"/>
    </row>
    <row r="412" spans="7:17" x14ac:dyDescent="0.25">
      <c r="G412">
        <v>710</v>
      </c>
      <c r="H412">
        <f>VLOOKUP($G412,excitation!$A$1:$CV$577,MATCH(C$2,excitation!$A$1:$CV$1,0),0)</f>
        <v>0</v>
      </c>
      <c r="I412">
        <f>VLOOKUP($G412,emission!$A$1:$CV$577,MATCH($C$2,emission!$A$1:$CV$1,0),0)</f>
        <v>0</v>
      </c>
      <c r="J412">
        <f>VLOOKUP($G412,excitation!$A$1:$CV$577,MATCH(C$3,excitation!$A$1:$CV$1,0),0)</f>
        <v>0</v>
      </c>
      <c r="K412">
        <f>VLOOKUP($G412,emission!$A$1:$CV$577,MATCH($C$3,emission!$A$1:$CV$1,0),0)</f>
        <v>0.12839999999999999</v>
      </c>
      <c r="L412">
        <f t="shared" si="6"/>
        <v>0</v>
      </c>
      <c r="Q412"/>
    </row>
    <row r="413" spans="7:17" x14ac:dyDescent="0.25">
      <c r="G413">
        <v>711</v>
      </c>
      <c r="H413">
        <f>VLOOKUP($G413,excitation!$A$1:$CV$577,MATCH(C$2,excitation!$A$1:$CV$1,0),0)</f>
        <v>0</v>
      </c>
      <c r="I413">
        <f>VLOOKUP($G413,emission!$A$1:$CV$577,MATCH($C$2,emission!$A$1:$CV$1,0),0)</f>
        <v>0</v>
      </c>
      <c r="J413">
        <f>VLOOKUP($G413,excitation!$A$1:$CV$577,MATCH(C$3,excitation!$A$1:$CV$1,0),0)</f>
        <v>0</v>
      </c>
      <c r="K413">
        <f>VLOOKUP($G413,emission!$A$1:$CV$577,MATCH($C$3,emission!$A$1:$CV$1,0),0)</f>
        <v>0.1258</v>
      </c>
      <c r="L413">
        <f t="shared" si="6"/>
        <v>0</v>
      </c>
      <c r="Q413"/>
    </row>
    <row r="414" spans="7:17" x14ac:dyDescent="0.25">
      <c r="G414">
        <v>712</v>
      </c>
      <c r="H414">
        <f>VLOOKUP($G414,excitation!$A$1:$CV$577,MATCH(C$2,excitation!$A$1:$CV$1,0),0)</f>
        <v>0</v>
      </c>
      <c r="I414">
        <f>VLOOKUP($G414,emission!$A$1:$CV$577,MATCH($C$2,emission!$A$1:$CV$1,0),0)</f>
        <v>0</v>
      </c>
      <c r="J414">
        <f>VLOOKUP($G414,excitation!$A$1:$CV$577,MATCH(C$3,excitation!$A$1:$CV$1,0),0)</f>
        <v>0</v>
      </c>
      <c r="K414">
        <f>VLOOKUP($G414,emission!$A$1:$CV$577,MATCH($C$3,emission!$A$1:$CV$1,0),0)</f>
        <v>0.1245</v>
      </c>
      <c r="L414">
        <f t="shared" si="6"/>
        <v>0</v>
      </c>
      <c r="Q414"/>
    </row>
    <row r="415" spans="7:17" x14ac:dyDescent="0.25">
      <c r="G415">
        <v>713</v>
      </c>
      <c r="H415">
        <f>VLOOKUP($G415,excitation!$A$1:$CV$577,MATCH(C$2,excitation!$A$1:$CV$1,0),0)</f>
        <v>0</v>
      </c>
      <c r="I415">
        <f>VLOOKUP($G415,emission!$A$1:$CV$577,MATCH($C$2,emission!$A$1:$CV$1,0),0)</f>
        <v>0</v>
      </c>
      <c r="J415">
        <f>VLOOKUP($G415,excitation!$A$1:$CV$577,MATCH(C$3,excitation!$A$1:$CV$1,0),0)</f>
        <v>0</v>
      </c>
      <c r="K415">
        <f>VLOOKUP($G415,emission!$A$1:$CV$577,MATCH($C$3,emission!$A$1:$CV$1,0),0)</f>
        <v>0.12189999999999999</v>
      </c>
      <c r="L415">
        <f t="shared" si="6"/>
        <v>0</v>
      </c>
      <c r="Q415"/>
    </row>
    <row r="416" spans="7:17" x14ac:dyDescent="0.25">
      <c r="G416">
        <v>714</v>
      </c>
      <c r="H416">
        <f>VLOOKUP($G416,excitation!$A$1:$CV$577,MATCH(C$2,excitation!$A$1:$CV$1,0),0)</f>
        <v>0</v>
      </c>
      <c r="I416">
        <f>VLOOKUP($G416,emission!$A$1:$CV$577,MATCH($C$2,emission!$A$1:$CV$1,0),0)</f>
        <v>0</v>
      </c>
      <c r="J416">
        <f>VLOOKUP($G416,excitation!$A$1:$CV$577,MATCH(C$3,excitation!$A$1:$CV$1,0),0)</f>
        <v>0</v>
      </c>
      <c r="K416">
        <f>VLOOKUP($G416,emission!$A$1:$CV$577,MATCH($C$3,emission!$A$1:$CV$1,0),0)</f>
        <v>0.1196</v>
      </c>
      <c r="L416">
        <f t="shared" si="6"/>
        <v>0</v>
      </c>
      <c r="Q416"/>
    </row>
    <row r="417" spans="7:17" x14ac:dyDescent="0.25">
      <c r="G417">
        <v>715</v>
      </c>
      <c r="H417">
        <f>VLOOKUP($G417,excitation!$A$1:$CV$577,MATCH(C$2,excitation!$A$1:$CV$1,0),0)</f>
        <v>0</v>
      </c>
      <c r="I417">
        <f>VLOOKUP($G417,emission!$A$1:$CV$577,MATCH($C$2,emission!$A$1:$CV$1,0),0)</f>
        <v>0</v>
      </c>
      <c r="J417">
        <f>VLOOKUP($G417,excitation!$A$1:$CV$577,MATCH(C$3,excitation!$A$1:$CV$1,0),0)</f>
        <v>0</v>
      </c>
      <c r="K417">
        <f>VLOOKUP($G417,emission!$A$1:$CV$577,MATCH($C$3,emission!$A$1:$CV$1,0),0)</f>
        <v>0.1157</v>
      </c>
      <c r="L417">
        <f t="shared" si="6"/>
        <v>0</v>
      </c>
      <c r="Q417"/>
    </row>
    <row r="418" spans="7:17" x14ac:dyDescent="0.25">
      <c r="G418">
        <v>716</v>
      </c>
      <c r="H418">
        <f>VLOOKUP($G418,excitation!$A$1:$CV$577,MATCH(C$2,excitation!$A$1:$CV$1,0),0)</f>
        <v>0</v>
      </c>
      <c r="I418">
        <f>VLOOKUP($G418,emission!$A$1:$CV$577,MATCH($C$2,emission!$A$1:$CV$1,0),0)</f>
        <v>0</v>
      </c>
      <c r="J418">
        <f>VLOOKUP($G418,excitation!$A$1:$CV$577,MATCH(C$3,excitation!$A$1:$CV$1,0),0)</f>
        <v>0</v>
      </c>
      <c r="K418">
        <f>VLOOKUP($G418,emission!$A$1:$CV$577,MATCH($C$3,emission!$A$1:$CV$1,0),0)</f>
        <v>0.11119999999999999</v>
      </c>
      <c r="L418">
        <f t="shared" si="6"/>
        <v>0</v>
      </c>
      <c r="Q418"/>
    </row>
    <row r="419" spans="7:17" x14ac:dyDescent="0.25">
      <c r="G419">
        <v>717</v>
      </c>
      <c r="H419">
        <f>VLOOKUP($G419,excitation!$A$1:$CV$577,MATCH(C$2,excitation!$A$1:$CV$1,0),0)</f>
        <v>0</v>
      </c>
      <c r="I419">
        <f>VLOOKUP($G419,emission!$A$1:$CV$577,MATCH($C$2,emission!$A$1:$CV$1,0),0)</f>
        <v>0</v>
      </c>
      <c r="J419">
        <f>VLOOKUP($G419,excitation!$A$1:$CV$577,MATCH(C$3,excitation!$A$1:$CV$1,0),0)</f>
        <v>0</v>
      </c>
      <c r="K419">
        <f>VLOOKUP($G419,emission!$A$1:$CV$577,MATCH($C$3,emission!$A$1:$CV$1,0),0)</f>
        <v>0.1096</v>
      </c>
      <c r="L419">
        <f t="shared" si="6"/>
        <v>0</v>
      </c>
      <c r="Q419"/>
    </row>
    <row r="420" spans="7:17" x14ac:dyDescent="0.25">
      <c r="G420">
        <v>718</v>
      </c>
      <c r="H420">
        <f>VLOOKUP($G420,excitation!$A$1:$CV$577,MATCH(C$2,excitation!$A$1:$CV$1,0),0)</f>
        <v>0</v>
      </c>
      <c r="I420">
        <f>VLOOKUP($G420,emission!$A$1:$CV$577,MATCH($C$2,emission!$A$1:$CV$1,0),0)</f>
        <v>0</v>
      </c>
      <c r="J420">
        <f>VLOOKUP($G420,excitation!$A$1:$CV$577,MATCH(C$3,excitation!$A$1:$CV$1,0),0)</f>
        <v>0</v>
      </c>
      <c r="K420">
        <f>VLOOKUP($G420,emission!$A$1:$CV$577,MATCH($C$3,emission!$A$1:$CV$1,0),0)</f>
        <v>0.10639999999999999</v>
      </c>
      <c r="L420">
        <f t="shared" si="6"/>
        <v>0</v>
      </c>
      <c r="Q420"/>
    </row>
    <row r="421" spans="7:17" x14ac:dyDescent="0.25">
      <c r="G421">
        <v>719</v>
      </c>
      <c r="H421">
        <f>VLOOKUP($G421,excitation!$A$1:$CV$577,MATCH(C$2,excitation!$A$1:$CV$1,0),0)</f>
        <v>0</v>
      </c>
      <c r="I421">
        <f>VLOOKUP($G421,emission!$A$1:$CV$577,MATCH($C$2,emission!$A$1:$CV$1,0),0)</f>
        <v>0</v>
      </c>
      <c r="J421">
        <f>VLOOKUP($G421,excitation!$A$1:$CV$577,MATCH(C$3,excitation!$A$1:$CV$1,0),0)</f>
        <v>0</v>
      </c>
      <c r="K421">
        <f>VLOOKUP($G421,emission!$A$1:$CV$577,MATCH($C$3,emission!$A$1:$CV$1,0),0)</f>
        <v>0.10440000000000001</v>
      </c>
      <c r="L421">
        <f t="shared" si="6"/>
        <v>0</v>
      </c>
      <c r="Q421"/>
    </row>
    <row r="422" spans="7:17" x14ac:dyDescent="0.25">
      <c r="G422">
        <v>720</v>
      </c>
      <c r="H422">
        <f>VLOOKUP($G422,excitation!$A$1:$CV$577,MATCH(C$2,excitation!$A$1:$CV$1,0),0)</f>
        <v>0</v>
      </c>
      <c r="I422">
        <f>VLOOKUP($G422,emission!$A$1:$CV$577,MATCH($C$2,emission!$A$1:$CV$1,0),0)</f>
        <v>0</v>
      </c>
      <c r="J422">
        <f>VLOOKUP($G422,excitation!$A$1:$CV$577,MATCH(C$3,excitation!$A$1:$CV$1,0),0)</f>
        <v>0</v>
      </c>
      <c r="K422">
        <f>VLOOKUP($G422,emission!$A$1:$CV$577,MATCH($C$3,emission!$A$1:$CV$1,0),0)</f>
        <v>0.1018</v>
      </c>
      <c r="L422">
        <f t="shared" si="6"/>
        <v>0</v>
      </c>
      <c r="Q422"/>
    </row>
    <row r="423" spans="7:17" x14ac:dyDescent="0.25">
      <c r="G423">
        <v>721</v>
      </c>
      <c r="H423">
        <f>VLOOKUP($G423,excitation!$A$1:$CV$577,MATCH(C$2,excitation!$A$1:$CV$1,0),0)</f>
        <v>0</v>
      </c>
      <c r="I423">
        <f>VLOOKUP($G423,emission!$A$1:$CV$577,MATCH($C$2,emission!$A$1:$CV$1,0),0)</f>
        <v>0</v>
      </c>
      <c r="J423">
        <f>VLOOKUP($G423,excitation!$A$1:$CV$577,MATCH(C$3,excitation!$A$1:$CV$1,0),0)</f>
        <v>0</v>
      </c>
      <c r="K423">
        <f>VLOOKUP($G423,emission!$A$1:$CV$577,MATCH($C$3,emission!$A$1:$CV$1,0),0)</f>
        <v>9.9599999999999994E-2</v>
      </c>
      <c r="L423">
        <f t="shared" si="6"/>
        <v>0</v>
      </c>
      <c r="Q423"/>
    </row>
    <row r="424" spans="7:17" x14ac:dyDescent="0.25">
      <c r="G424">
        <v>722</v>
      </c>
      <c r="H424">
        <f>VLOOKUP($G424,excitation!$A$1:$CV$577,MATCH(C$2,excitation!$A$1:$CV$1,0),0)</f>
        <v>0</v>
      </c>
      <c r="I424">
        <f>VLOOKUP($G424,emission!$A$1:$CV$577,MATCH($C$2,emission!$A$1:$CV$1,0),0)</f>
        <v>0</v>
      </c>
      <c r="J424">
        <f>VLOOKUP($G424,excitation!$A$1:$CV$577,MATCH(C$3,excitation!$A$1:$CV$1,0),0)</f>
        <v>0</v>
      </c>
      <c r="K424">
        <f>VLOOKUP($G424,emission!$A$1:$CV$577,MATCH($C$3,emission!$A$1:$CV$1,0),0)</f>
        <v>9.6799999999999997E-2</v>
      </c>
      <c r="L424">
        <f t="shared" si="6"/>
        <v>0</v>
      </c>
      <c r="Q424"/>
    </row>
    <row r="425" spans="7:17" x14ac:dyDescent="0.25">
      <c r="G425">
        <v>723</v>
      </c>
      <c r="H425">
        <f>VLOOKUP($G425,excitation!$A$1:$CV$577,MATCH(C$2,excitation!$A$1:$CV$1,0),0)</f>
        <v>0</v>
      </c>
      <c r="I425">
        <f>VLOOKUP($G425,emission!$A$1:$CV$577,MATCH($C$2,emission!$A$1:$CV$1,0),0)</f>
        <v>0</v>
      </c>
      <c r="J425">
        <f>VLOOKUP($G425,excitation!$A$1:$CV$577,MATCH(C$3,excitation!$A$1:$CV$1,0),0)</f>
        <v>0</v>
      </c>
      <c r="K425">
        <f>VLOOKUP($G425,emission!$A$1:$CV$577,MATCH($C$3,emission!$A$1:$CV$1,0),0)</f>
        <v>9.6000000000000002E-2</v>
      </c>
      <c r="L425">
        <f t="shared" si="6"/>
        <v>0</v>
      </c>
      <c r="Q425"/>
    </row>
    <row r="426" spans="7:17" x14ac:dyDescent="0.25">
      <c r="G426">
        <v>724</v>
      </c>
      <c r="H426">
        <f>VLOOKUP($G426,excitation!$A$1:$CV$577,MATCH(C$2,excitation!$A$1:$CV$1,0),0)</f>
        <v>0</v>
      </c>
      <c r="I426">
        <f>VLOOKUP($G426,emission!$A$1:$CV$577,MATCH($C$2,emission!$A$1:$CV$1,0),0)</f>
        <v>0</v>
      </c>
      <c r="J426">
        <f>VLOOKUP($G426,excitation!$A$1:$CV$577,MATCH(C$3,excitation!$A$1:$CV$1,0),0)</f>
        <v>0</v>
      </c>
      <c r="K426">
        <f>VLOOKUP($G426,emission!$A$1:$CV$577,MATCH($C$3,emission!$A$1:$CV$1,0),0)</f>
        <v>9.4200000000000006E-2</v>
      </c>
      <c r="L426">
        <f t="shared" si="6"/>
        <v>0</v>
      </c>
      <c r="Q426"/>
    </row>
    <row r="427" spans="7:17" x14ac:dyDescent="0.25">
      <c r="G427">
        <v>725</v>
      </c>
      <c r="H427">
        <f>VLOOKUP($G427,excitation!$A$1:$CV$577,MATCH(C$2,excitation!$A$1:$CV$1,0),0)</f>
        <v>0</v>
      </c>
      <c r="I427">
        <f>VLOOKUP($G427,emission!$A$1:$CV$577,MATCH($C$2,emission!$A$1:$CV$1,0),0)</f>
        <v>0</v>
      </c>
      <c r="J427">
        <f>VLOOKUP($G427,excitation!$A$1:$CV$577,MATCH(C$3,excitation!$A$1:$CV$1,0),0)</f>
        <v>0</v>
      </c>
      <c r="K427">
        <f>VLOOKUP($G427,emission!$A$1:$CV$577,MATCH($C$3,emission!$A$1:$CV$1,0),0)</f>
        <v>9.2100000000000001E-2</v>
      </c>
      <c r="L427">
        <f t="shared" si="6"/>
        <v>0</v>
      </c>
      <c r="Q427"/>
    </row>
    <row r="428" spans="7:17" x14ac:dyDescent="0.25">
      <c r="G428">
        <v>726</v>
      </c>
      <c r="H428">
        <f>VLOOKUP($G428,excitation!$A$1:$CV$577,MATCH(C$2,excitation!$A$1:$CV$1,0),0)</f>
        <v>0</v>
      </c>
      <c r="I428">
        <f>VLOOKUP($G428,emission!$A$1:$CV$577,MATCH($C$2,emission!$A$1:$CV$1,0),0)</f>
        <v>0</v>
      </c>
      <c r="J428">
        <f>VLOOKUP($G428,excitation!$A$1:$CV$577,MATCH(C$3,excitation!$A$1:$CV$1,0),0)</f>
        <v>0</v>
      </c>
      <c r="K428">
        <f>VLOOKUP($G428,emission!$A$1:$CV$577,MATCH($C$3,emission!$A$1:$CV$1,0),0)</f>
        <v>8.8800000000000004E-2</v>
      </c>
      <c r="L428">
        <f t="shared" si="6"/>
        <v>0</v>
      </c>
      <c r="Q428"/>
    </row>
    <row r="429" spans="7:17" x14ac:dyDescent="0.25">
      <c r="G429">
        <v>727</v>
      </c>
      <c r="H429">
        <f>VLOOKUP($G429,excitation!$A$1:$CV$577,MATCH(C$2,excitation!$A$1:$CV$1,0),0)</f>
        <v>0</v>
      </c>
      <c r="I429">
        <f>VLOOKUP($G429,emission!$A$1:$CV$577,MATCH($C$2,emission!$A$1:$CV$1,0),0)</f>
        <v>0</v>
      </c>
      <c r="J429">
        <f>VLOOKUP($G429,excitation!$A$1:$CV$577,MATCH(C$3,excitation!$A$1:$CV$1,0),0)</f>
        <v>0</v>
      </c>
      <c r="K429">
        <f>VLOOKUP($G429,emission!$A$1:$CV$577,MATCH($C$3,emission!$A$1:$CV$1,0),0)</f>
        <v>8.7400000000000005E-2</v>
      </c>
      <c r="L429">
        <f t="shared" si="6"/>
        <v>0</v>
      </c>
      <c r="Q429"/>
    </row>
    <row r="430" spans="7:17" x14ac:dyDescent="0.25">
      <c r="G430">
        <v>728</v>
      </c>
      <c r="H430">
        <f>VLOOKUP($G430,excitation!$A$1:$CV$577,MATCH(C$2,excitation!$A$1:$CV$1,0),0)</f>
        <v>0</v>
      </c>
      <c r="I430">
        <f>VLOOKUP($G430,emission!$A$1:$CV$577,MATCH($C$2,emission!$A$1:$CV$1,0),0)</f>
        <v>0</v>
      </c>
      <c r="J430">
        <f>VLOOKUP($G430,excitation!$A$1:$CV$577,MATCH(C$3,excitation!$A$1:$CV$1,0),0)</f>
        <v>0</v>
      </c>
      <c r="K430">
        <f>VLOOKUP($G430,emission!$A$1:$CV$577,MATCH($C$3,emission!$A$1:$CV$1,0),0)</f>
        <v>8.6199999999999999E-2</v>
      </c>
      <c r="L430">
        <f t="shared" si="6"/>
        <v>0</v>
      </c>
      <c r="Q430"/>
    </row>
    <row r="431" spans="7:17" x14ac:dyDescent="0.25">
      <c r="G431">
        <v>729</v>
      </c>
      <c r="H431">
        <f>VLOOKUP($G431,excitation!$A$1:$CV$577,MATCH(C$2,excitation!$A$1:$CV$1,0),0)</f>
        <v>0</v>
      </c>
      <c r="I431">
        <f>VLOOKUP($G431,emission!$A$1:$CV$577,MATCH($C$2,emission!$A$1:$CV$1,0),0)</f>
        <v>0</v>
      </c>
      <c r="J431">
        <f>VLOOKUP($G431,excitation!$A$1:$CV$577,MATCH(C$3,excitation!$A$1:$CV$1,0),0)</f>
        <v>0</v>
      </c>
      <c r="K431">
        <f>VLOOKUP($G431,emission!$A$1:$CV$577,MATCH($C$3,emission!$A$1:$CV$1,0),0)</f>
        <v>8.2900000000000001E-2</v>
      </c>
      <c r="L431">
        <f t="shared" si="6"/>
        <v>0</v>
      </c>
      <c r="Q431"/>
    </row>
    <row r="432" spans="7:17" x14ac:dyDescent="0.25">
      <c r="G432">
        <v>730</v>
      </c>
      <c r="H432">
        <f>VLOOKUP($G432,excitation!$A$1:$CV$577,MATCH(C$2,excitation!$A$1:$CV$1,0),0)</f>
        <v>0</v>
      </c>
      <c r="I432">
        <f>VLOOKUP($G432,emission!$A$1:$CV$577,MATCH($C$2,emission!$A$1:$CV$1,0),0)</f>
        <v>0</v>
      </c>
      <c r="J432">
        <f>VLOOKUP($G432,excitation!$A$1:$CV$577,MATCH(C$3,excitation!$A$1:$CV$1,0),0)</f>
        <v>0</v>
      </c>
      <c r="K432">
        <f>VLOOKUP($G432,emission!$A$1:$CV$577,MATCH($C$3,emission!$A$1:$CV$1,0),0)</f>
        <v>8.14E-2</v>
      </c>
      <c r="L432">
        <f t="shared" si="6"/>
        <v>0</v>
      </c>
      <c r="Q432"/>
    </row>
    <row r="433" spans="7:17" x14ac:dyDescent="0.25">
      <c r="G433">
        <v>731</v>
      </c>
      <c r="H433">
        <f>VLOOKUP($G433,excitation!$A$1:$CV$577,MATCH(C$2,excitation!$A$1:$CV$1,0),0)</f>
        <v>0</v>
      </c>
      <c r="I433">
        <f>VLOOKUP($G433,emission!$A$1:$CV$577,MATCH($C$2,emission!$A$1:$CV$1,0),0)</f>
        <v>0</v>
      </c>
      <c r="J433">
        <f>VLOOKUP($G433,excitation!$A$1:$CV$577,MATCH(C$3,excitation!$A$1:$CV$1,0),0)</f>
        <v>0</v>
      </c>
      <c r="K433">
        <f>VLOOKUP($G433,emission!$A$1:$CV$577,MATCH($C$3,emission!$A$1:$CV$1,0),0)</f>
        <v>7.9100000000000004E-2</v>
      </c>
      <c r="L433">
        <f t="shared" si="6"/>
        <v>0</v>
      </c>
      <c r="Q433"/>
    </row>
    <row r="434" spans="7:17" x14ac:dyDescent="0.25">
      <c r="G434">
        <v>732</v>
      </c>
      <c r="H434">
        <f>VLOOKUP($G434,excitation!$A$1:$CV$577,MATCH(C$2,excitation!$A$1:$CV$1,0),0)</f>
        <v>0</v>
      </c>
      <c r="I434">
        <f>VLOOKUP($G434,emission!$A$1:$CV$577,MATCH($C$2,emission!$A$1:$CV$1,0),0)</f>
        <v>0</v>
      </c>
      <c r="J434">
        <f>VLOOKUP($G434,excitation!$A$1:$CV$577,MATCH(C$3,excitation!$A$1:$CV$1,0),0)</f>
        <v>0</v>
      </c>
      <c r="K434">
        <f>VLOOKUP($G434,emission!$A$1:$CV$577,MATCH($C$3,emission!$A$1:$CV$1,0),0)</f>
        <v>7.6999999999999999E-2</v>
      </c>
      <c r="L434">
        <f t="shared" si="6"/>
        <v>0</v>
      </c>
      <c r="Q434"/>
    </row>
    <row r="435" spans="7:17" x14ac:dyDescent="0.25">
      <c r="G435">
        <v>733</v>
      </c>
      <c r="H435">
        <f>VLOOKUP($G435,excitation!$A$1:$CV$577,MATCH(C$2,excitation!$A$1:$CV$1,0),0)</f>
        <v>0</v>
      </c>
      <c r="I435">
        <f>VLOOKUP($G435,emission!$A$1:$CV$577,MATCH($C$2,emission!$A$1:$CV$1,0),0)</f>
        <v>0</v>
      </c>
      <c r="J435">
        <f>VLOOKUP($G435,excitation!$A$1:$CV$577,MATCH(C$3,excitation!$A$1:$CV$1,0),0)</f>
        <v>0</v>
      </c>
      <c r="K435">
        <f>VLOOKUP($G435,emission!$A$1:$CV$577,MATCH($C$3,emission!$A$1:$CV$1,0),0)</f>
        <v>7.8E-2</v>
      </c>
      <c r="L435">
        <f t="shared" si="6"/>
        <v>0</v>
      </c>
      <c r="Q435"/>
    </row>
    <row r="436" spans="7:17" x14ac:dyDescent="0.25">
      <c r="G436">
        <v>734</v>
      </c>
      <c r="H436">
        <f>VLOOKUP($G436,excitation!$A$1:$CV$577,MATCH(C$2,excitation!$A$1:$CV$1,0),0)</f>
        <v>0</v>
      </c>
      <c r="I436">
        <f>VLOOKUP($G436,emission!$A$1:$CV$577,MATCH($C$2,emission!$A$1:$CV$1,0),0)</f>
        <v>0</v>
      </c>
      <c r="J436">
        <f>VLOOKUP($G436,excitation!$A$1:$CV$577,MATCH(C$3,excitation!$A$1:$CV$1,0),0)</f>
        <v>0</v>
      </c>
      <c r="K436">
        <f>VLOOKUP($G436,emission!$A$1:$CV$577,MATCH($C$3,emission!$A$1:$CV$1,0),0)</f>
        <v>7.2800000000000004E-2</v>
      </c>
      <c r="L436">
        <f t="shared" si="6"/>
        <v>0</v>
      </c>
      <c r="Q436"/>
    </row>
    <row r="437" spans="7:17" x14ac:dyDescent="0.25">
      <c r="G437">
        <v>735</v>
      </c>
      <c r="H437">
        <f>VLOOKUP($G437,excitation!$A$1:$CV$577,MATCH(C$2,excitation!$A$1:$CV$1,0),0)</f>
        <v>0</v>
      </c>
      <c r="I437">
        <f>VLOOKUP($G437,emission!$A$1:$CV$577,MATCH($C$2,emission!$A$1:$CV$1,0),0)</f>
        <v>0</v>
      </c>
      <c r="J437">
        <f>VLOOKUP($G437,excitation!$A$1:$CV$577,MATCH(C$3,excitation!$A$1:$CV$1,0),0)</f>
        <v>0</v>
      </c>
      <c r="K437">
        <f>VLOOKUP($G437,emission!$A$1:$CV$577,MATCH($C$3,emission!$A$1:$CV$1,0),0)</f>
        <v>7.4800000000000005E-2</v>
      </c>
      <c r="L437">
        <f t="shared" si="6"/>
        <v>0</v>
      </c>
      <c r="Q437"/>
    </row>
    <row r="438" spans="7:17" x14ac:dyDescent="0.25">
      <c r="G438">
        <v>736</v>
      </c>
      <c r="H438">
        <f>VLOOKUP($G438,excitation!$A$1:$CV$577,MATCH(C$2,excitation!$A$1:$CV$1,0),0)</f>
        <v>0</v>
      </c>
      <c r="I438">
        <f>VLOOKUP($G438,emission!$A$1:$CV$577,MATCH($C$2,emission!$A$1:$CV$1,0),0)</f>
        <v>0</v>
      </c>
      <c r="J438">
        <f>VLOOKUP($G438,excitation!$A$1:$CV$577,MATCH(C$3,excitation!$A$1:$CV$1,0),0)</f>
        <v>0</v>
      </c>
      <c r="K438">
        <f>VLOOKUP($G438,emission!$A$1:$CV$577,MATCH($C$3,emission!$A$1:$CV$1,0),0)</f>
        <v>7.0900000000000005E-2</v>
      </c>
      <c r="L438">
        <f t="shared" si="6"/>
        <v>0</v>
      </c>
      <c r="Q438"/>
    </row>
    <row r="439" spans="7:17" x14ac:dyDescent="0.25">
      <c r="G439">
        <v>737</v>
      </c>
      <c r="H439">
        <f>VLOOKUP($G439,excitation!$A$1:$CV$577,MATCH(C$2,excitation!$A$1:$CV$1,0),0)</f>
        <v>0</v>
      </c>
      <c r="I439">
        <f>VLOOKUP($G439,emission!$A$1:$CV$577,MATCH($C$2,emission!$A$1:$CV$1,0),0)</f>
        <v>0</v>
      </c>
      <c r="J439">
        <f>VLOOKUP($G439,excitation!$A$1:$CV$577,MATCH(C$3,excitation!$A$1:$CV$1,0),0)</f>
        <v>0</v>
      </c>
      <c r="K439">
        <f>VLOOKUP($G439,emission!$A$1:$CV$577,MATCH($C$3,emission!$A$1:$CV$1,0),0)</f>
        <v>7.3300000000000004E-2</v>
      </c>
      <c r="L439">
        <f t="shared" si="6"/>
        <v>0</v>
      </c>
      <c r="Q439"/>
    </row>
    <row r="440" spans="7:17" x14ac:dyDescent="0.25">
      <c r="G440">
        <v>738</v>
      </c>
      <c r="H440">
        <f>VLOOKUP($G440,excitation!$A$1:$CV$577,MATCH(C$2,excitation!$A$1:$CV$1,0),0)</f>
        <v>0</v>
      </c>
      <c r="I440">
        <f>VLOOKUP($G440,emission!$A$1:$CV$577,MATCH($C$2,emission!$A$1:$CV$1,0),0)</f>
        <v>0</v>
      </c>
      <c r="J440">
        <f>VLOOKUP($G440,excitation!$A$1:$CV$577,MATCH(C$3,excitation!$A$1:$CV$1,0),0)</f>
        <v>0</v>
      </c>
      <c r="K440">
        <f>VLOOKUP($G440,emission!$A$1:$CV$577,MATCH($C$3,emission!$A$1:$CV$1,0),0)</f>
        <v>6.8199999999999997E-2</v>
      </c>
      <c r="L440">
        <f t="shared" si="6"/>
        <v>0</v>
      </c>
      <c r="Q440"/>
    </row>
    <row r="441" spans="7:17" x14ac:dyDescent="0.25">
      <c r="G441">
        <v>739</v>
      </c>
      <c r="H441">
        <f>VLOOKUP($G441,excitation!$A$1:$CV$577,MATCH(C$2,excitation!$A$1:$CV$1,0),0)</f>
        <v>0</v>
      </c>
      <c r="I441">
        <f>VLOOKUP($G441,emission!$A$1:$CV$577,MATCH($C$2,emission!$A$1:$CV$1,0),0)</f>
        <v>0</v>
      </c>
      <c r="J441">
        <f>VLOOKUP($G441,excitation!$A$1:$CV$577,MATCH(C$3,excitation!$A$1:$CV$1,0),0)</f>
        <v>0</v>
      </c>
      <c r="K441">
        <f>VLOOKUP($G441,emission!$A$1:$CV$577,MATCH($C$3,emission!$A$1:$CV$1,0),0)</f>
        <v>6.6600000000000006E-2</v>
      </c>
      <c r="L441">
        <f t="shared" si="6"/>
        <v>0</v>
      </c>
      <c r="Q441"/>
    </row>
    <row r="442" spans="7:17" x14ac:dyDescent="0.25">
      <c r="G442">
        <v>740</v>
      </c>
      <c r="H442">
        <f>VLOOKUP($G442,excitation!$A$1:$CV$577,MATCH(C$2,excitation!$A$1:$CV$1,0),0)</f>
        <v>0</v>
      </c>
      <c r="I442">
        <f>VLOOKUP($G442,emission!$A$1:$CV$577,MATCH($C$2,emission!$A$1:$CV$1,0),0)</f>
        <v>0</v>
      </c>
      <c r="J442">
        <f>VLOOKUP($G442,excitation!$A$1:$CV$577,MATCH(C$3,excitation!$A$1:$CV$1,0),0)</f>
        <v>0</v>
      </c>
      <c r="K442">
        <f>VLOOKUP($G442,emission!$A$1:$CV$577,MATCH($C$3,emission!$A$1:$CV$1,0),0)</f>
        <v>6.6400000000000001E-2</v>
      </c>
      <c r="L442">
        <f t="shared" si="6"/>
        <v>0</v>
      </c>
      <c r="Q442"/>
    </row>
    <row r="443" spans="7:17" x14ac:dyDescent="0.25">
      <c r="G443">
        <v>741</v>
      </c>
      <c r="H443">
        <f>VLOOKUP($G443,excitation!$A$1:$CV$577,MATCH(C$2,excitation!$A$1:$CV$1,0),0)</f>
        <v>0</v>
      </c>
      <c r="I443">
        <f>VLOOKUP($G443,emission!$A$1:$CV$577,MATCH($C$2,emission!$A$1:$CV$1,0),0)</f>
        <v>0</v>
      </c>
      <c r="J443">
        <f>VLOOKUP($G443,excitation!$A$1:$CV$577,MATCH(C$3,excitation!$A$1:$CV$1,0),0)</f>
        <v>0</v>
      </c>
      <c r="K443">
        <f>VLOOKUP($G443,emission!$A$1:$CV$577,MATCH($C$3,emission!$A$1:$CV$1,0),0)</f>
        <v>6.6299999999999998E-2</v>
      </c>
      <c r="L443">
        <f t="shared" si="6"/>
        <v>0</v>
      </c>
      <c r="Q443"/>
    </row>
    <row r="444" spans="7:17" x14ac:dyDescent="0.25">
      <c r="G444">
        <v>742</v>
      </c>
      <c r="H444">
        <f>VLOOKUP($G444,excitation!$A$1:$CV$577,MATCH(C$2,excitation!$A$1:$CV$1,0),0)</f>
        <v>0</v>
      </c>
      <c r="I444">
        <f>VLOOKUP($G444,emission!$A$1:$CV$577,MATCH($C$2,emission!$A$1:$CV$1,0),0)</f>
        <v>0</v>
      </c>
      <c r="J444">
        <f>VLOOKUP($G444,excitation!$A$1:$CV$577,MATCH(C$3,excitation!$A$1:$CV$1,0),0)</f>
        <v>0</v>
      </c>
      <c r="K444">
        <f>VLOOKUP($G444,emission!$A$1:$CV$577,MATCH($C$3,emission!$A$1:$CV$1,0),0)</f>
        <v>6.1199999999999997E-2</v>
      </c>
      <c r="L444">
        <f t="shared" si="6"/>
        <v>0</v>
      </c>
      <c r="Q444"/>
    </row>
    <row r="445" spans="7:17" x14ac:dyDescent="0.25">
      <c r="G445">
        <v>743</v>
      </c>
      <c r="H445">
        <f>VLOOKUP($G445,excitation!$A$1:$CV$577,MATCH(C$2,excitation!$A$1:$CV$1,0),0)</f>
        <v>0</v>
      </c>
      <c r="I445">
        <f>VLOOKUP($G445,emission!$A$1:$CV$577,MATCH($C$2,emission!$A$1:$CV$1,0),0)</f>
        <v>0</v>
      </c>
      <c r="J445">
        <f>VLOOKUP($G445,excitation!$A$1:$CV$577,MATCH(C$3,excitation!$A$1:$CV$1,0),0)</f>
        <v>0</v>
      </c>
      <c r="K445">
        <f>VLOOKUP($G445,emission!$A$1:$CV$577,MATCH($C$3,emission!$A$1:$CV$1,0),0)</f>
        <v>6.2799999999999995E-2</v>
      </c>
      <c r="L445">
        <f t="shared" si="6"/>
        <v>0</v>
      </c>
      <c r="Q445"/>
    </row>
    <row r="446" spans="7:17" x14ac:dyDescent="0.25">
      <c r="G446">
        <v>744</v>
      </c>
      <c r="H446">
        <f>VLOOKUP($G446,excitation!$A$1:$CV$577,MATCH(C$2,excitation!$A$1:$CV$1,0),0)</f>
        <v>0</v>
      </c>
      <c r="I446">
        <f>VLOOKUP($G446,emission!$A$1:$CV$577,MATCH($C$2,emission!$A$1:$CV$1,0),0)</f>
        <v>0</v>
      </c>
      <c r="J446">
        <f>VLOOKUP($G446,excitation!$A$1:$CV$577,MATCH(C$3,excitation!$A$1:$CV$1,0),0)</f>
        <v>0</v>
      </c>
      <c r="K446">
        <f>VLOOKUP($G446,emission!$A$1:$CV$577,MATCH($C$3,emission!$A$1:$CV$1,0),0)</f>
        <v>6.0299999999999999E-2</v>
      </c>
      <c r="L446">
        <f t="shared" si="6"/>
        <v>0</v>
      </c>
      <c r="Q446"/>
    </row>
    <row r="447" spans="7:17" x14ac:dyDescent="0.25">
      <c r="G447">
        <v>745</v>
      </c>
      <c r="H447">
        <f>VLOOKUP($G447,excitation!$A$1:$CV$577,MATCH(C$2,excitation!$A$1:$CV$1,0),0)</f>
        <v>0</v>
      </c>
      <c r="I447">
        <f>VLOOKUP($G447,emission!$A$1:$CV$577,MATCH($C$2,emission!$A$1:$CV$1,0),0)</f>
        <v>0</v>
      </c>
      <c r="J447">
        <f>VLOOKUP($G447,excitation!$A$1:$CV$577,MATCH(C$3,excitation!$A$1:$CV$1,0),0)</f>
        <v>0</v>
      </c>
      <c r="K447">
        <f>VLOOKUP($G447,emission!$A$1:$CV$577,MATCH($C$3,emission!$A$1:$CV$1,0),0)</f>
        <v>6.0600000000000001E-2</v>
      </c>
      <c r="L447">
        <f t="shared" si="6"/>
        <v>0</v>
      </c>
      <c r="Q447"/>
    </row>
    <row r="448" spans="7:17" x14ac:dyDescent="0.25">
      <c r="G448">
        <v>746</v>
      </c>
      <c r="H448">
        <f>VLOOKUP($G448,excitation!$A$1:$CV$577,MATCH(C$2,excitation!$A$1:$CV$1,0),0)</f>
        <v>0</v>
      </c>
      <c r="I448">
        <f>VLOOKUP($G448,emission!$A$1:$CV$577,MATCH($C$2,emission!$A$1:$CV$1,0),0)</f>
        <v>0</v>
      </c>
      <c r="J448">
        <f>VLOOKUP($G448,excitation!$A$1:$CV$577,MATCH(C$3,excitation!$A$1:$CV$1,0),0)</f>
        <v>0</v>
      </c>
      <c r="K448">
        <f>VLOOKUP($G448,emission!$A$1:$CV$577,MATCH($C$3,emission!$A$1:$CV$1,0),0)</f>
        <v>5.6899999999999999E-2</v>
      </c>
      <c r="L448">
        <f t="shared" si="6"/>
        <v>0</v>
      </c>
      <c r="Q448"/>
    </row>
    <row r="449" spans="7:17" x14ac:dyDescent="0.25">
      <c r="G449">
        <v>747</v>
      </c>
      <c r="H449">
        <f>VLOOKUP($G449,excitation!$A$1:$CV$577,MATCH(C$2,excitation!$A$1:$CV$1,0),0)</f>
        <v>0</v>
      </c>
      <c r="I449">
        <f>VLOOKUP($G449,emission!$A$1:$CV$577,MATCH($C$2,emission!$A$1:$CV$1,0),0)</f>
        <v>0</v>
      </c>
      <c r="J449">
        <f>VLOOKUP($G449,excitation!$A$1:$CV$577,MATCH(C$3,excitation!$A$1:$CV$1,0),0)</f>
        <v>0</v>
      </c>
      <c r="K449">
        <f>VLOOKUP($G449,emission!$A$1:$CV$577,MATCH($C$3,emission!$A$1:$CV$1,0),0)</f>
        <v>5.5800000000000002E-2</v>
      </c>
      <c r="L449">
        <f t="shared" si="6"/>
        <v>0</v>
      </c>
      <c r="Q449"/>
    </row>
    <row r="450" spans="7:17" x14ac:dyDescent="0.25">
      <c r="G450">
        <v>748</v>
      </c>
      <c r="H450">
        <f>VLOOKUP($G450,excitation!$A$1:$CV$577,MATCH(C$2,excitation!$A$1:$CV$1,0),0)</f>
        <v>0</v>
      </c>
      <c r="I450">
        <f>VLOOKUP($G450,emission!$A$1:$CV$577,MATCH($C$2,emission!$A$1:$CV$1,0),0)</f>
        <v>0</v>
      </c>
      <c r="J450">
        <f>VLOOKUP($G450,excitation!$A$1:$CV$577,MATCH(C$3,excitation!$A$1:$CV$1,0),0)</f>
        <v>0</v>
      </c>
      <c r="K450">
        <f>VLOOKUP($G450,emission!$A$1:$CV$577,MATCH($C$3,emission!$A$1:$CV$1,0),0)</f>
        <v>5.6000000000000001E-2</v>
      </c>
      <c r="L450">
        <f t="shared" si="6"/>
        <v>0</v>
      </c>
      <c r="Q450"/>
    </row>
    <row r="451" spans="7:17" x14ac:dyDescent="0.25">
      <c r="G451">
        <v>749</v>
      </c>
      <c r="H451">
        <f>VLOOKUP($G451,excitation!$A$1:$CV$577,MATCH(C$2,excitation!$A$1:$CV$1,0),0)</f>
        <v>0</v>
      </c>
      <c r="I451">
        <f>VLOOKUP($G451,emission!$A$1:$CV$577,MATCH($C$2,emission!$A$1:$CV$1,0),0)</f>
        <v>0</v>
      </c>
      <c r="J451">
        <f>VLOOKUP($G451,excitation!$A$1:$CV$577,MATCH(C$3,excitation!$A$1:$CV$1,0),0)</f>
        <v>0</v>
      </c>
      <c r="K451">
        <f>VLOOKUP($G451,emission!$A$1:$CV$577,MATCH($C$3,emission!$A$1:$CV$1,0),0)</f>
        <v>5.5899999999999998E-2</v>
      </c>
      <c r="L451">
        <f t="shared" ref="L451:L514" si="7">MIN(I451:J451)</f>
        <v>0</v>
      </c>
      <c r="Q451"/>
    </row>
    <row r="452" spans="7:17" x14ac:dyDescent="0.25">
      <c r="G452">
        <v>750</v>
      </c>
      <c r="H452">
        <f>VLOOKUP($G452,excitation!$A$1:$CV$577,MATCH(C$2,excitation!$A$1:$CV$1,0),0)</f>
        <v>0</v>
      </c>
      <c r="I452">
        <f>VLOOKUP($G452,emission!$A$1:$CV$577,MATCH($C$2,emission!$A$1:$CV$1,0),0)</f>
        <v>0</v>
      </c>
      <c r="J452">
        <f>VLOOKUP($G452,excitation!$A$1:$CV$577,MATCH(C$3,excitation!$A$1:$CV$1,0),0)</f>
        <v>0</v>
      </c>
      <c r="K452">
        <f>VLOOKUP($G452,emission!$A$1:$CV$577,MATCH($C$3,emission!$A$1:$CV$1,0),0)</f>
        <v>5.3600000000000002E-2</v>
      </c>
      <c r="L452">
        <f t="shared" si="7"/>
        <v>0</v>
      </c>
      <c r="Q452"/>
    </row>
    <row r="453" spans="7:17" x14ac:dyDescent="0.25">
      <c r="G453">
        <v>751</v>
      </c>
      <c r="H453">
        <f>VLOOKUP($G453,excitation!$A$1:$CV$577,MATCH(C$2,excitation!$A$1:$CV$1,0),0)</f>
        <v>0</v>
      </c>
      <c r="I453">
        <f>VLOOKUP($G453,emission!$A$1:$CV$577,MATCH($C$2,emission!$A$1:$CV$1,0),0)</f>
        <v>0</v>
      </c>
      <c r="J453">
        <f>VLOOKUP($G453,excitation!$A$1:$CV$577,MATCH(C$3,excitation!$A$1:$CV$1,0),0)</f>
        <v>0</v>
      </c>
      <c r="K453">
        <f>VLOOKUP($G453,emission!$A$1:$CV$577,MATCH($C$3,emission!$A$1:$CV$1,0),0)</f>
        <v>5.1299999999999998E-2</v>
      </c>
      <c r="L453">
        <f t="shared" si="7"/>
        <v>0</v>
      </c>
      <c r="Q453"/>
    </row>
    <row r="454" spans="7:17" x14ac:dyDescent="0.25">
      <c r="G454">
        <v>752</v>
      </c>
      <c r="H454">
        <f>VLOOKUP($G454,excitation!$A$1:$CV$577,MATCH(C$2,excitation!$A$1:$CV$1,0),0)</f>
        <v>0</v>
      </c>
      <c r="I454">
        <f>VLOOKUP($G454,emission!$A$1:$CV$577,MATCH($C$2,emission!$A$1:$CV$1,0),0)</f>
        <v>0</v>
      </c>
      <c r="J454">
        <f>VLOOKUP($G454,excitation!$A$1:$CV$577,MATCH(C$3,excitation!$A$1:$CV$1,0),0)</f>
        <v>0</v>
      </c>
      <c r="K454">
        <f>VLOOKUP($G454,emission!$A$1:$CV$577,MATCH($C$3,emission!$A$1:$CV$1,0),0)</f>
        <v>5.2299999999999999E-2</v>
      </c>
      <c r="L454">
        <f t="shared" si="7"/>
        <v>0</v>
      </c>
      <c r="Q454"/>
    </row>
    <row r="455" spans="7:17" x14ac:dyDescent="0.25">
      <c r="G455">
        <v>753</v>
      </c>
      <c r="H455">
        <f>VLOOKUP($G455,excitation!$A$1:$CV$577,MATCH(C$2,excitation!$A$1:$CV$1,0),0)</f>
        <v>0</v>
      </c>
      <c r="I455">
        <f>VLOOKUP($G455,emission!$A$1:$CV$577,MATCH($C$2,emission!$A$1:$CV$1,0),0)</f>
        <v>0</v>
      </c>
      <c r="J455">
        <f>VLOOKUP($G455,excitation!$A$1:$CV$577,MATCH(C$3,excitation!$A$1:$CV$1,0),0)</f>
        <v>0</v>
      </c>
      <c r="K455">
        <f>VLOOKUP($G455,emission!$A$1:$CV$577,MATCH($C$3,emission!$A$1:$CV$1,0),0)</f>
        <v>0.05</v>
      </c>
      <c r="L455">
        <f t="shared" si="7"/>
        <v>0</v>
      </c>
      <c r="Q455"/>
    </row>
    <row r="456" spans="7:17" x14ac:dyDescent="0.25">
      <c r="G456">
        <v>754</v>
      </c>
      <c r="H456">
        <f>VLOOKUP($G456,excitation!$A$1:$CV$577,MATCH(C$2,excitation!$A$1:$CV$1,0),0)</f>
        <v>0</v>
      </c>
      <c r="I456">
        <f>VLOOKUP($G456,emission!$A$1:$CV$577,MATCH($C$2,emission!$A$1:$CV$1,0),0)</f>
        <v>0</v>
      </c>
      <c r="J456">
        <f>VLOOKUP($G456,excitation!$A$1:$CV$577,MATCH(C$3,excitation!$A$1:$CV$1,0),0)</f>
        <v>0</v>
      </c>
      <c r="K456">
        <f>VLOOKUP($G456,emission!$A$1:$CV$577,MATCH($C$3,emission!$A$1:$CV$1,0),0)</f>
        <v>4.9599999999999998E-2</v>
      </c>
      <c r="L456">
        <f t="shared" si="7"/>
        <v>0</v>
      </c>
      <c r="Q456"/>
    </row>
    <row r="457" spans="7:17" x14ac:dyDescent="0.25">
      <c r="G457">
        <v>755</v>
      </c>
      <c r="H457">
        <f>VLOOKUP($G457,excitation!$A$1:$CV$577,MATCH(C$2,excitation!$A$1:$CV$1,0),0)</f>
        <v>0</v>
      </c>
      <c r="I457">
        <f>VLOOKUP($G457,emission!$A$1:$CV$577,MATCH($C$2,emission!$A$1:$CV$1,0),0)</f>
        <v>0</v>
      </c>
      <c r="J457">
        <f>VLOOKUP($G457,excitation!$A$1:$CV$577,MATCH(C$3,excitation!$A$1:$CV$1,0),0)</f>
        <v>0</v>
      </c>
      <c r="K457">
        <f>VLOOKUP($G457,emission!$A$1:$CV$577,MATCH($C$3,emission!$A$1:$CV$1,0),0)</f>
        <v>4.8000000000000001E-2</v>
      </c>
      <c r="L457">
        <f t="shared" si="7"/>
        <v>0</v>
      </c>
      <c r="Q457"/>
    </row>
    <row r="458" spans="7:17" x14ac:dyDescent="0.25">
      <c r="G458">
        <v>756</v>
      </c>
      <c r="H458">
        <f>VLOOKUP($G458,excitation!$A$1:$CV$577,MATCH(C$2,excitation!$A$1:$CV$1,0),0)</f>
        <v>0</v>
      </c>
      <c r="I458">
        <f>VLOOKUP($G458,emission!$A$1:$CV$577,MATCH($C$2,emission!$A$1:$CV$1,0),0)</f>
        <v>0</v>
      </c>
      <c r="J458">
        <f>VLOOKUP($G458,excitation!$A$1:$CV$577,MATCH(C$3,excitation!$A$1:$CV$1,0),0)</f>
        <v>0</v>
      </c>
      <c r="K458">
        <f>VLOOKUP($G458,emission!$A$1:$CV$577,MATCH($C$3,emission!$A$1:$CV$1,0),0)</f>
        <v>4.5400000000000003E-2</v>
      </c>
      <c r="L458">
        <f t="shared" si="7"/>
        <v>0</v>
      </c>
      <c r="Q458"/>
    </row>
    <row r="459" spans="7:17" x14ac:dyDescent="0.25">
      <c r="G459">
        <v>757</v>
      </c>
      <c r="H459">
        <f>VLOOKUP($G459,excitation!$A$1:$CV$577,MATCH(C$2,excitation!$A$1:$CV$1,0),0)</f>
        <v>0</v>
      </c>
      <c r="I459">
        <f>VLOOKUP($G459,emission!$A$1:$CV$577,MATCH($C$2,emission!$A$1:$CV$1,0),0)</f>
        <v>0</v>
      </c>
      <c r="J459">
        <f>VLOOKUP($G459,excitation!$A$1:$CV$577,MATCH(C$3,excitation!$A$1:$CV$1,0),0)</f>
        <v>0</v>
      </c>
      <c r="K459">
        <f>VLOOKUP($G459,emission!$A$1:$CV$577,MATCH($C$3,emission!$A$1:$CV$1,0),0)</f>
        <v>4.5600000000000002E-2</v>
      </c>
      <c r="L459">
        <f t="shared" si="7"/>
        <v>0</v>
      </c>
      <c r="Q459"/>
    </row>
    <row r="460" spans="7:17" x14ac:dyDescent="0.25">
      <c r="G460">
        <v>758</v>
      </c>
      <c r="H460">
        <f>VLOOKUP($G460,excitation!$A$1:$CV$577,MATCH(C$2,excitation!$A$1:$CV$1,0),0)</f>
        <v>0</v>
      </c>
      <c r="I460">
        <f>VLOOKUP($G460,emission!$A$1:$CV$577,MATCH($C$2,emission!$A$1:$CV$1,0),0)</f>
        <v>0</v>
      </c>
      <c r="J460">
        <f>VLOOKUP($G460,excitation!$A$1:$CV$577,MATCH(C$3,excitation!$A$1:$CV$1,0),0)</f>
        <v>0</v>
      </c>
      <c r="K460">
        <f>VLOOKUP($G460,emission!$A$1:$CV$577,MATCH($C$3,emission!$A$1:$CV$1,0),0)</f>
        <v>4.3700000000000003E-2</v>
      </c>
      <c r="L460">
        <f t="shared" si="7"/>
        <v>0</v>
      </c>
      <c r="Q460"/>
    </row>
    <row r="461" spans="7:17" x14ac:dyDescent="0.25">
      <c r="G461">
        <v>759</v>
      </c>
      <c r="H461">
        <f>VLOOKUP($G461,excitation!$A$1:$CV$577,MATCH(C$2,excitation!$A$1:$CV$1,0),0)</f>
        <v>0</v>
      </c>
      <c r="I461">
        <f>VLOOKUP($G461,emission!$A$1:$CV$577,MATCH($C$2,emission!$A$1:$CV$1,0),0)</f>
        <v>0</v>
      </c>
      <c r="J461">
        <f>VLOOKUP($G461,excitation!$A$1:$CV$577,MATCH(C$3,excitation!$A$1:$CV$1,0),0)</f>
        <v>0</v>
      </c>
      <c r="K461">
        <f>VLOOKUP($G461,emission!$A$1:$CV$577,MATCH($C$3,emission!$A$1:$CV$1,0),0)</f>
        <v>4.3400000000000001E-2</v>
      </c>
      <c r="L461">
        <f t="shared" si="7"/>
        <v>0</v>
      </c>
      <c r="Q461"/>
    </row>
    <row r="462" spans="7:17" x14ac:dyDescent="0.25">
      <c r="G462">
        <v>760</v>
      </c>
      <c r="H462">
        <f>VLOOKUP($G462,excitation!$A$1:$CV$577,MATCH(C$2,excitation!$A$1:$CV$1,0),0)</f>
        <v>0</v>
      </c>
      <c r="I462">
        <f>VLOOKUP($G462,emission!$A$1:$CV$577,MATCH($C$2,emission!$A$1:$CV$1,0),0)</f>
        <v>0</v>
      </c>
      <c r="J462">
        <f>VLOOKUP($G462,excitation!$A$1:$CV$577,MATCH(C$3,excitation!$A$1:$CV$1,0),0)</f>
        <v>0</v>
      </c>
      <c r="K462">
        <f>VLOOKUP($G462,emission!$A$1:$CV$577,MATCH($C$3,emission!$A$1:$CV$1,0),0)</f>
        <v>4.0300000000000002E-2</v>
      </c>
      <c r="L462">
        <f t="shared" si="7"/>
        <v>0</v>
      </c>
      <c r="Q462"/>
    </row>
    <row r="463" spans="7:17" x14ac:dyDescent="0.25">
      <c r="G463">
        <v>761</v>
      </c>
      <c r="H463">
        <f>VLOOKUP($G463,excitation!$A$1:$CV$577,MATCH(C$2,excitation!$A$1:$CV$1,0),0)</f>
        <v>0</v>
      </c>
      <c r="I463">
        <f>VLOOKUP($G463,emission!$A$1:$CV$577,MATCH($C$2,emission!$A$1:$CV$1,0),0)</f>
        <v>0</v>
      </c>
      <c r="J463">
        <f>VLOOKUP($G463,excitation!$A$1:$CV$577,MATCH(C$3,excitation!$A$1:$CV$1,0),0)</f>
        <v>0</v>
      </c>
      <c r="K463">
        <f>VLOOKUP($G463,emission!$A$1:$CV$577,MATCH($C$3,emission!$A$1:$CV$1,0),0)</f>
        <v>4.1399999999999999E-2</v>
      </c>
      <c r="L463">
        <f t="shared" si="7"/>
        <v>0</v>
      </c>
      <c r="Q463"/>
    </row>
    <row r="464" spans="7:17" x14ac:dyDescent="0.25">
      <c r="G464">
        <v>762</v>
      </c>
      <c r="H464">
        <f>VLOOKUP($G464,excitation!$A$1:$CV$577,MATCH(C$2,excitation!$A$1:$CV$1,0),0)</f>
        <v>0</v>
      </c>
      <c r="I464">
        <f>VLOOKUP($G464,emission!$A$1:$CV$577,MATCH($C$2,emission!$A$1:$CV$1,0),0)</f>
        <v>0</v>
      </c>
      <c r="J464">
        <f>VLOOKUP($G464,excitation!$A$1:$CV$577,MATCH(C$3,excitation!$A$1:$CV$1,0),0)</f>
        <v>0</v>
      </c>
      <c r="K464">
        <f>VLOOKUP($G464,emission!$A$1:$CV$577,MATCH($C$3,emission!$A$1:$CV$1,0),0)</f>
        <v>3.9800000000000002E-2</v>
      </c>
      <c r="L464">
        <f t="shared" si="7"/>
        <v>0</v>
      </c>
      <c r="Q464"/>
    </row>
    <row r="465" spans="7:17" x14ac:dyDescent="0.25">
      <c r="G465">
        <v>763</v>
      </c>
      <c r="H465">
        <f>VLOOKUP($G465,excitation!$A$1:$CV$577,MATCH(C$2,excitation!$A$1:$CV$1,0),0)</f>
        <v>0</v>
      </c>
      <c r="I465">
        <f>VLOOKUP($G465,emission!$A$1:$CV$577,MATCH($C$2,emission!$A$1:$CV$1,0),0)</f>
        <v>0</v>
      </c>
      <c r="J465">
        <f>VLOOKUP($G465,excitation!$A$1:$CV$577,MATCH(C$3,excitation!$A$1:$CV$1,0),0)</f>
        <v>0</v>
      </c>
      <c r="K465">
        <f>VLOOKUP($G465,emission!$A$1:$CV$577,MATCH($C$3,emission!$A$1:$CV$1,0),0)</f>
        <v>4.0099999999999997E-2</v>
      </c>
      <c r="L465">
        <f t="shared" si="7"/>
        <v>0</v>
      </c>
      <c r="Q465"/>
    </row>
    <row r="466" spans="7:17" x14ac:dyDescent="0.25">
      <c r="G466">
        <v>764</v>
      </c>
      <c r="H466">
        <f>VLOOKUP($G466,excitation!$A$1:$CV$577,MATCH(C$2,excitation!$A$1:$CV$1,0),0)</f>
        <v>0</v>
      </c>
      <c r="I466">
        <f>VLOOKUP($G466,emission!$A$1:$CV$577,MATCH($C$2,emission!$A$1:$CV$1,0),0)</f>
        <v>0</v>
      </c>
      <c r="J466">
        <f>VLOOKUP($G466,excitation!$A$1:$CV$577,MATCH(C$3,excitation!$A$1:$CV$1,0),0)</f>
        <v>0</v>
      </c>
      <c r="K466">
        <f>VLOOKUP($G466,emission!$A$1:$CV$577,MATCH($C$3,emission!$A$1:$CV$1,0),0)</f>
        <v>3.95E-2</v>
      </c>
      <c r="L466">
        <f t="shared" si="7"/>
        <v>0</v>
      </c>
      <c r="Q466"/>
    </row>
    <row r="467" spans="7:17" x14ac:dyDescent="0.25">
      <c r="G467">
        <v>765</v>
      </c>
      <c r="H467">
        <f>VLOOKUP($G467,excitation!$A$1:$CV$577,MATCH(C$2,excitation!$A$1:$CV$1,0),0)</f>
        <v>0</v>
      </c>
      <c r="I467">
        <f>VLOOKUP($G467,emission!$A$1:$CV$577,MATCH($C$2,emission!$A$1:$CV$1,0),0)</f>
        <v>0</v>
      </c>
      <c r="J467">
        <f>VLOOKUP($G467,excitation!$A$1:$CV$577,MATCH(C$3,excitation!$A$1:$CV$1,0),0)</f>
        <v>0</v>
      </c>
      <c r="K467">
        <f>VLOOKUP($G467,emission!$A$1:$CV$577,MATCH($C$3,emission!$A$1:$CV$1,0),0)</f>
        <v>3.5900000000000001E-2</v>
      </c>
      <c r="L467">
        <f t="shared" si="7"/>
        <v>0</v>
      </c>
      <c r="Q467"/>
    </row>
    <row r="468" spans="7:17" x14ac:dyDescent="0.25">
      <c r="G468">
        <v>766</v>
      </c>
      <c r="H468">
        <f>VLOOKUP($G468,excitation!$A$1:$CV$577,MATCH(C$2,excitation!$A$1:$CV$1,0),0)</f>
        <v>0</v>
      </c>
      <c r="I468">
        <f>VLOOKUP($G468,emission!$A$1:$CV$577,MATCH($C$2,emission!$A$1:$CV$1,0),0)</f>
        <v>0</v>
      </c>
      <c r="J468">
        <f>VLOOKUP($G468,excitation!$A$1:$CV$577,MATCH(C$3,excitation!$A$1:$CV$1,0),0)</f>
        <v>0</v>
      </c>
      <c r="K468">
        <f>VLOOKUP($G468,emission!$A$1:$CV$577,MATCH($C$3,emission!$A$1:$CV$1,0),0)</f>
        <v>3.7999999999999999E-2</v>
      </c>
      <c r="L468">
        <f t="shared" si="7"/>
        <v>0</v>
      </c>
      <c r="Q468"/>
    </row>
    <row r="469" spans="7:17" x14ac:dyDescent="0.25">
      <c r="G469">
        <v>767</v>
      </c>
      <c r="H469">
        <f>VLOOKUP($G469,excitation!$A$1:$CV$577,MATCH(C$2,excitation!$A$1:$CV$1,0),0)</f>
        <v>0</v>
      </c>
      <c r="I469">
        <f>VLOOKUP($G469,emission!$A$1:$CV$577,MATCH($C$2,emission!$A$1:$CV$1,0),0)</f>
        <v>0</v>
      </c>
      <c r="J469">
        <f>VLOOKUP($G469,excitation!$A$1:$CV$577,MATCH(C$3,excitation!$A$1:$CV$1,0),0)</f>
        <v>0</v>
      </c>
      <c r="K469">
        <f>VLOOKUP($G469,emission!$A$1:$CV$577,MATCH($C$3,emission!$A$1:$CV$1,0),0)</f>
        <v>3.6799999999999999E-2</v>
      </c>
      <c r="L469">
        <f t="shared" si="7"/>
        <v>0</v>
      </c>
      <c r="Q469"/>
    </row>
    <row r="470" spans="7:17" x14ac:dyDescent="0.25">
      <c r="G470">
        <v>768</v>
      </c>
      <c r="H470">
        <f>VLOOKUP($G470,excitation!$A$1:$CV$577,MATCH(C$2,excitation!$A$1:$CV$1,0),0)</f>
        <v>0</v>
      </c>
      <c r="I470">
        <f>VLOOKUP($G470,emission!$A$1:$CV$577,MATCH($C$2,emission!$A$1:$CV$1,0),0)</f>
        <v>0</v>
      </c>
      <c r="J470">
        <f>VLOOKUP($G470,excitation!$A$1:$CV$577,MATCH(C$3,excitation!$A$1:$CV$1,0),0)</f>
        <v>0</v>
      </c>
      <c r="K470">
        <f>VLOOKUP($G470,emission!$A$1:$CV$577,MATCH($C$3,emission!$A$1:$CV$1,0),0)</f>
        <v>3.39E-2</v>
      </c>
      <c r="L470">
        <f t="shared" si="7"/>
        <v>0</v>
      </c>
      <c r="Q470"/>
    </row>
    <row r="471" spans="7:17" x14ac:dyDescent="0.25">
      <c r="G471">
        <v>769</v>
      </c>
      <c r="H471">
        <f>VLOOKUP($G471,excitation!$A$1:$CV$577,MATCH(C$2,excitation!$A$1:$CV$1,0),0)</f>
        <v>0</v>
      </c>
      <c r="I471">
        <f>VLOOKUP($G471,emission!$A$1:$CV$577,MATCH($C$2,emission!$A$1:$CV$1,0),0)</f>
        <v>0</v>
      </c>
      <c r="J471">
        <f>VLOOKUP($G471,excitation!$A$1:$CV$577,MATCH(C$3,excitation!$A$1:$CV$1,0),0)</f>
        <v>0</v>
      </c>
      <c r="K471">
        <f>VLOOKUP($G471,emission!$A$1:$CV$577,MATCH($C$3,emission!$A$1:$CV$1,0),0)</f>
        <v>3.3500000000000002E-2</v>
      </c>
      <c r="L471">
        <f t="shared" si="7"/>
        <v>0</v>
      </c>
      <c r="Q471"/>
    </row>
    <row r="472" spans="7:17" x14ac:dyDescent="0.25">
      <c r="G472">
        <v>770</v>
      </c>
      <c r="H472">
        <f>VLOOKUP($G472,excitation!$A$1:$CV$577,MATCH(C$2,excitation!$A$1:$CV$1,0),0)</f>
        <v>0</v>
      </c>
      <c r="I472">
        <f>VLOOKUP($G472,emission!$A$1:$CV$577,MATCH($C$2,emission!$A$1:$CV$1,0),0)</f>
        <v>0</v>
      </c>
      <c r="J472">
        <f>VLOOKUP($G472,excitation!$A$1:$CV$577,MATCH(C$3,excitation!$A$1:$CV$1,0),0)</f>
        <v>0</v>
      </c>
      <c r="K472">
        <f>VLOOKUP($G472,emission!$A$1:$CV$577,MATCH($C$3,emission!$A$1:$CV$1,0),0)</f>
        <v>3.3599999999999998E-2</v>
      </c>
      <c r="L472">
        <f t="shared" si="7"/>
        <v>0</v>
      </c>
      <c r="Q472"/>
    </row>
    <row r="473" spans="7:17" x14ac:dyDescent="0.25">
      <c r="G473">
        <v>771</v>
      </c>
      <c r="H473">
        <f>VLOOKUP($G473,excitation!$A$1:$CV$577,MATCH(C$2,excitation!$A$1:$CV$1,0),0)</f>
        <v>0</v>
      </c>
      <c r="I473">
        <f>VLOOKUP($G473,emission!$A$1:$CV$577,MATCH($C$2,emission!$A$1:$CV$1,0),0)</f>
        <v>0</v>
      </c>
      <c r="J473">
        <f>VLOOKUP($G473,excitation!$A$1:$CV$577,MATCH(C$3,excitation!$A$1:$CV$1,0),0)</f>
        <v>0</v>
      </c>
      <c r="K473">
        <f>VLOOKUP($G473,emission!$A$1:$CV$577,MATCH($C$3,emission!$A$1:$CV$1,0),0)</f>
        <v>3.2899999999999999E-2</v>
      </c>
      <c r="L473">
        <f t="shared" si="7"/>
        <v>0</v>
      </c>
      <c r="Q473"/>
    </row>
    <row r="474" spans="7:17" x14ac:dyDescent="0.25">
      <c r="G474">
        <v>772</v>
      </c>
      <c r="H474">
        <f>VLOOKUP($G474,excitation!$A$1:$CV$577,MATCH(C$2,excitation!$A$1:$CV$1,0),0)</f>
        <v>0</v>
      </c>
      <c r="I474">
        <f>VLOOKUP($G474,emission!$A$1:$CV$577,MATCH($C$2,emission!$A$1:$CV$1,0),0)</f>
        <v>0</v>
      </c>
      <c r="J474">
        <f>VLOOKUP($G474,excitation!$A$1:$CV$577,MATCH(C$3,excitation!$A$1:$CV$1,0),0)</f>
        <v>0</v>
      </c>
      <c r="K474">
        <f>VLOOKUP($G474,emission!$A$1:$CV$577,MATCH($C$3,emission!$A$1:$CV$1,0),0)</f>
        <v>3.2399999999999998E-2</v>
      </c>
      <c r="L474">
        <f t="shared" si="7"/>
        <v>0</v>
      </c>
      <c r="Q474"/>
    </row>
    <row r="475" spans="7:17" x14ac:dyDescent="0.25">
      <c r="G475">
        <v>773</v>
      </c>
      <c r="H475">
        <f>VLOOKUP($G475,excitation!$A$1:$CV$577,MATCH(C$2,excitation!$A$1:$CV$1,0),0)</f>
        <v>0</v>
      </c>
      <c r="I475">
        <f>VLOOKUP($G475,emission!$A$1:$CV$577,MATCH($C$2,emission!$A$1:$CV$1,0),0)</f>
        <v>0</v>
      </c>
      <c r="J475">
        <f>VLOOKUP($G475,excitation!$A$1:$CV$577,MATCH(C$3,excitation!$A$1:$CV$1,0),0)</f>
        <v>0</v>
      </c>
      <c r="K475">
        <f>VLOOKUP($G475,emission!$A$1:$CV$577,MATCH($C$3,emission!$A$1:$CV$1,0),0)</f>
        <v>3.0700000000000002E-2</v>
      </c>
      <c r="L475">
        <f t="shared" si="7"/>
        <v>0</v>
      </c>
      <c r="Q475"/>
    </row>
    <row r="476" spans="7:17" x14ac:dyDescent="0.25">
      <c r="G476">
        <v>774</v>
      </c>
      <c r="H476">
        <f>VLOOKUP($G476,excitation!$A$1:$CV$577,MATCH(C$2,excitation!$A$1:$CV$1,0),0)</f>
        <v>0</v>
      </c>
      <c r="I476">
        <f>VLOOKUP($G476,emission!$A$1:$CV$577,MATCH($C$2,emission!$A$1:$CV$1,0),0)</f>
        <v>0</v>
      </c>
      <c r="J476">
        <f>VLOOKUP($G476,excitation!$A$1:$CV$577,MATCH(C$3,excitation!$A$1:$CV$1,0),0)</f>
        <v>0</v>
      </c>
      <c r="K476">
        <f>VLOOKUP($G476,emission!$A$1:$CV$577,MATCH($C$3,emission!$A$1:$CV$1,0),0)</f>
        <v>3.0499999999999999E-2</v>
      </c>
      <c r="L476">
        <f t="shared" si="7"/>
        <v>0</v>
      </c>
      <c r="Q476"/>
    </row>
    <row r="477" spans="7:17" x14ac:dyDescent="0.25">
      <c r="G477">
        <v>775</v>
      </c>
      <c r="H477">
        <f>VLOOKUP($G477,excitation!$A$1:$CV$577,MATCH(C$2,excitation!$A$1:$CV$1,0),0)</f>
        <v>0</v>
      </c>
      <c r="I477">
        <f>VLOOKUP($G477,emission!$A$1:$CV$577,MATCH($C$2,emission!$A$1:$CV$1,0),0)</f>
        <v>0</v>
      </c>
      <c r="J477">
        <f>VLOOKUP($G477,excitation!$A$1:$CV$577,MATCH(C$3,excitation!$A$1:$CV$1,0),0)</f>
        <v>0</v>
      </c>
      <c r="K477">
        <f>VLOOKUP($G477,emission!$A$1:$CV$577,MATCH($C$3,emission!$A$1:$CV$1,0),0)</f>
        <v>2.9499999999999998E-2</v>
      </c>
      <c r="L477">
        <f t="shared" si="7"/>
        <v>0</v>
      </c>
      <c r="Q477"/>
    </row>
    <row r="478" spans="7:17" x14ac:dyDescent="0.25">
      <c r="G478">
        <v>776</v>
      </c>
      <c r="H478">
        <f>VLOOKUP($G478,excitation!$A$1:$CV$577,MATCH(C$2,excitation!$A$1:$CV$1,0),0)</f>
        <v>0</v>
      </c>
      <c r="I478">
        <f>VLOOKUP($G478,emission!$A$1:$CV$577,MATCH($C$2,emission!$A$1:$CV$1,0),0)</f>
        <v>0</v>
      </c>
      <c r="J478">
        <f>VLOOKUP($G478,excitation!$A$1:$CV$577,MATCH(C$3,excitation!$A$1:$CV$1,0),0)</f>
        <v>0</v>
      </c>
      <c r="K478">
        <f>VLOOKUP($G478,emission!$A$1:$CV$577,MATCH($C$3,emission!$A$1:$CV$1,0),0)</f>
        <v>0.03</v>
      </c>
      <c r="L478">
        <f t="shared" si="7"/>
        <v>0</v>
      </c>
      <c r="Q478"/>
    </row>
    <row r="479" spans="7:17" x14ac:dyDescent="0.25">
      <c r="G479">
        <v>777</v>
      </c>
      <c r="H479">
        <f>VLOOKUP($G479,excitation!$A$1:$CV$577,MATCH(C$2,excitation!$A$1:$CV$1,0),0)</f>
        <v>0</v>
      </c>
      <c r="I479">
        <f>VLOOKUP($G479,emission!$A$1:$CV$577,MATCH($C$2,emission!$A$1:$CV$1,0),0)</f>
        <v>0</v>
      </c>
      <c r="J479">
        <f>VLOOKUP($G479,excitation!$A$1:$CV$577,MATCH(C$3,excitation!$A$1:$CV$1,0),0)</f>
        <v>0</v>
      </c>
      <c r="K479">
        <f>VLOOKUP($G479,emission!$A$1:$CV$577,MATCH($C$3,emission!$A$1:$CV$1,0),0)</f>
        <v>2.9499999999999998E-2</v>
      </c>
      <c r="L479">
        <f t="shared" si="7"/>
        <v>0</v>
      </c>
      <c r="Q479"/>
    </row>
    <row r="480" spans="7:17" x14ac:dyDescent="0.25">
      <c r="G480">
        <v>778</v>
      </c>
      <c r="H480">
        <f>VLOOKUP($G480,excitation!$A$1:$CV$577,MATCH(C$2,excitation!$A$1:$CV$1,0),0)</f>
        <v>0</v>
      </c>
      <c r="I480">
        <f>VLOOKUP($G480,emission!$A$1:$CV$577,MATCH($C$2,emission!$A$1:$CV$1,0),0)</f>
        <v>0</v>
      </c>
      <c r="J480">
        <f>VLOOKUP($G480,excitation!$A$1:$CV$577,MATCH(C$3,excitation!$A$1:$CV$1,0),0)</f>
        <v>0</v>
      </c>
      <c r="K480">
        <f>VLOOKUP($G480,emission!$A$1:$CV$577,MATCH($C$3,emission!$A$1:$CV$1,0),0)</f>
        <v>2.7300000000000001E-2</v>
      </c>
      <c r="L480">
        <f t="shared" si="7"/>
        <v>0</v>
      </c>
      <c r="Q480"/>
    </row>
    <row r="481" spans="7:17" x14ac:dyDescent="0.25">
      <c r="G481">
        <v>779</v>
      </c>
      <c r="H481">
        <f>VLOOKUP($G481,excitation!$A$1:$CV$577,MATCH(C$2,excitation!$A$1:$CV$1,0),0)</f>
        <v>0</v>
      </c>
      <c r="I481">
        <f>VLOOKUP($G481,emission!$A$1:$CV$577,MATCH($C$2,emission!$A$1:$CV$1,0),0)</f>
        <v>0</v>
      </c>
      <c r="J481">
        <f>VLOOKUP($G481,excitation!$A$1:$CV$577,MATCH(C$3,excitation!$A$1:$CV$1,0),0)</f>
        <v>0</v>
      </c>
      <c r="K481">
        <f>VLOOKUP($G481,emission!$A$1:$CV$577,MATCH($C$3,emission!$A$1:$CV$1,0),0)</f>
        <v>2.63E-2</v>
      </c>
      <c r="L481">
        <f t="shared" si="7"/>
        <v>0</v>
      </c>
      <c r="Q481"/>
    </row>
    <row r="482" spans="7:17" x14ac:dyDescent="0.25">
      <c r="G482">
        <v>780</v>
      </c>
      <c r="H482">
        <f>VLOOKUP($G482,excitation!$A$1:$CV$577,MATCH(C$2,excitation!$A$1:$CV$1,0),0)</f>
        <v>0</v>
      </c>
      <c r="I482">
        <f>VLOOKUP($G482,emission!$A$1:$CV$577,MATCH($C$2,emission!$A$1:$CV$1,0),0)</f>
        <v>0</v>
      </c>
      <c r="J482">
        <f>VLOOKUP($G482,excitation!$A$1:$CV$577,MATCH(C$3,excitation!$A$1:$CV$1,0),0)</f>
        <v>0</v>
      </c>
      <c r="K482">
        <f>VLOOKUP($G482,emission!$A$1:$CV$577,MATCH($C$3,emission!$A$1:$CV$1,0),0)</f>
        <v>2.7E-2</v>
      </c>
      <c r="L482">
        <f t="shared" si="7"/>
        <v>0</v>
      </c>
      <c r="Q482"/>
    </row>
    <row r="483" spans="7:17" x14ac:dyDescent="0.25">
      <c r="G483">
        <v>781</v>
      </c>
      <c r="H483">
        <f>VLOOKUP($G483,excitation!$A$1:$CV$577,MATCH(C$2,excitation!$A$1:$CV$1,0),0)</f>
        <v>0</v>
      </c>
      <c r="I483">
        <f>VLOOKUP($G483,emission!$A$1:$CV$577,MATCH($C$2,emission!$A$1:$CV$1,0),0)</f>
        <v>0</v>
      </c>
      <c r="J483">
        <f>VLOOKUP($G483,excitation!$A$1:$CV$577,MATCH(C$3,excitation!$A$1:$CV$1,0),0)</f>
        <v>0</v>
      </c>
      <c r="K483">
        <f>VLOOKUP($G483,emission!$A$1:$CV$577,MATCH($C$3,emission!$A$1:$CV$1,0),0)</f>
        <v>2.53E-2</v>
      </c>
      <c r="L483">
        <f t="shared" si="7"/>
        <v>0</v>
      </c>
      <c r="Q483"/>
    </row>
    <row r="484" spans="7:17" x14ac:dyDescent="0.25">
      <c r="G484">
        <v>782</v>
      </c>
      <c r="H484">
        <f>VLOOKUP($G484,excitation!$A$1:$CV$577,MATCH(C$2,excitation!$A$1:$CV$1,0),0)</f>
        <v>0</v>
      </c>
      <c r="I484">
        <f>VLOOKUP($G484,emission!$A$1:$CV$577,MATCH($C$2,emission!$A$1:$CV$1,0),0)</f>
        <v>0</v>
      </c>
      <c r="J484">
        <f>VLOOKUP($G484,excitation!$A$1:$CV$577,MATCH(C$3,excitation!$A$1:$CV$1,0),0)</f>
        <v>0</v>
      </c>
      <c r="K484">
        <f>VLOOKUP($G484,emission!$A$1:$CV$577,MATCH($C$3,emission!$A$1:$CV$1,0),0)</f>
        <v>2.5000000000000001E-2</v>
      </c>
      <c r="L484">
        <f t="shared" si="7"/>
        <v>0</v>
      </c>
      <c r="Q484"/>
    </row>
    <row r="485" spans="7:17" x14ac:dyDescent="0.25">
      <c r="G485">
        <v>783</v>
      </c>
      <c r="H485">
        <f>VLOOKUP($G485,excitation!$A$1:$CV$577,MATCH(C$2,excitation!$A$1:$CV$1,0),0)</f>
        <v>0</v>
      </c>
      <c r="I485">
        <f>VLOOKUP($G485,emission!$A$1:$CV$577,MATCH($C$2,emission!$A$1:$CV$1,0),0)</f>
        <v>0</v>
      </c>
      <c r="J485">
        <f>VLOOKUP($G485,excitation!$A$1:$CV$577,MATCH(C$3,excitation!$A$1:$CV$1,0),0)</f>
        <v>0</v>
      </c>
      <c r="K485">
        <f>VLOOKUP($G485,emission!$A$1:$CV$577,MATCH($C$3,emission!$A$1:$CV$1,0),0)</f>
        <v>2.64E-2</v>
      </c>
      <c r="L485">
        <f t="shared" si="7"/>
        <v>0</v>
      </c>
      <c r="Q485"/>
    </row>
    <row r="486" spans="7:17" x14ac:dyDescent="0.25">
      <c r="G486">
        <v>784</v>
      </c>
      <c r="H486">
        <f>VLOOKUP($G486,excitation!$A$1:$CV$577,MATCH(C$2,excitation!$A$1:$CV$1,0),0)</f>
        <v>0</v>
      </c>
      <c r="I486">
        <f>VLOOKUP($G486,emission!$A$1:$CV$577,MATCH($C$2,emission!$A$1:$CV$1,0),0)</f>
        <v>0</v>
      </c>
      <c r="J486">
        <f>VLOOKUP($G486,excitation!$A$1:$CV$577,MATCH(C$3,excitation!$A$1:$CV$1,0),0)</f>
        <v>0</v>
      </c>
      <c r="K486">
        <f>VLOOKUP($G486,emission!$A$1:$CV$577,MATCH($C$3,emission!$A$1:$CV$1,0),0)</f>
        <v>2.4500000000000001E-2</v>
      </c>
      <c r="L486">
        <f t="shared" si="7"/>
        <v>0</v>
      </c>
      <c r="Q486"/>
    </row>
    <row r="487" spans="7:17" x14ac:dyDescent="0.25">
      <c r="G487">
        <v>785</v>
      </c>
      <c r="H487">
        <f>VLOOKUP($G487,excitation!$A$1:$CV$577,MATCH(C$2,excitation!$A$1:$CV$1,0),0)</f>
        <v>0</v>
      </c>
      <c r="I487">
        <f>VLOOKUP($G487,emission!$A$1:$CV$577,MATCH($C$2,emission!$A$1:$CV$1,0),0)</f>
        <v>0</v>
      </c>
      <c r="J487">
        <f>VLOOKUP($G487,excitation!$A$1:$CV$577,MATCH(C$3,excitation!$A$1:$CV$1,0),0)</f>
        <v>0</v>
      </c>
      <c r="K487">
        <f>VLOOKUP($G487,emission!$A$1:$CV$577,MATCH($C$3,emission!$A$1:$CV$1,0),0)</f>
        <v>2.4E-2</v>
      </c>
      <c r="L487">
        <f t="shared" si="7"/>
        <v>0</v>
      </c>
      <c r="Q487"/>
    </row>
    <row r="488" spans="7:17" x14ac:dyDescent="0.25">
      <c r="G488">
        <v>786</v>
      </c>
      <c r="H488">
        <f>VLOOKUP($G488,excitation!$A$1:$CV$577,MATCH(C$2,excitation!$A$1:$CV$1,0),0)</f>
        <v>0</v>
      </c>
      <c r="I488">
        <f>VLOOKUP($G488,emission!$A$1:$CV$577,MATCH($C$2,emission!$A$1:$CV$1,0),0)</f>
        <v>0</v>
      </c>
      <c r="J488">
        <f>VLOOKUP($G488,excitation!$A$1:$CV$577,MATCH(C$3,excitation!$A$1:$CV$1,0),0)</f>
        <v>0</v>
      </c>
      <c r="K488">
        <f>VLOOKUP($G488,emission!$A$1:$CV$577,MATCH($C$3,emission!$A$1:$CV$1,0),0)</f>
        <v>2.3400000000000001E-2</v>
      </c>
      <c r="L488">
        <f t="shared" si="7"/>
        <v>0</v>
      </c>
      <c r="Q488"/>
    </row>
    <row r="489" spans="7:17" x14ac:dyDescent="0.25">
      <c r="G489">
        <v>787</v>
      </c>
      <c r="H489">
        <f>VLOOKUP($G489,excitation!$A$1:$CV$577,MATCH(C$2,excitation!$A$1:$CV$1,0),0)</f>
        <v>0</v>
      </c>
      <c r="I489">
        <f>VLOOKUP($G489,emission!$A$1:$CV$577,MATCH($C$2,emission!$A$1:$CV$1,0),0)</f>
        <v>0</v>
      </c>
      <c r="J489">
        <f>VLOOKUP($G489,excitation!$A$1:$CV$577,MATCH(C$3,excitation!$A$1:$CV$1,0),0)</f>
        <v>0</v>
      </c>
      <c r="K489">
        <f>VLOOKUP($G489,emission!$A$1:$CV$577,MATCH($C$3,emission!$A$1:$CV$1,0),0)</f>
        <v>2.18E-2</v>
      </c>
      <c r="L489">
        <f t="shared" si="7"/>
        <v>0</v>
      </c>
      <c r="Q489"/>
    </row>
    <row r="490" spans="7:17" x14ac:dyDescent="0.25">
      <c r="G490">
        <v>788</v>
      </c>
      <c r="H490">
        <f>VLOOKUP($G490,excitation!$A$1:$CV$577,MATCH(C$2,excitation!$A$1:$CV$1,0),0)</f>
        <v>0</v>
      </c>
      <c r="I490">
        <f>VLOOKUP($G490,emission!$A$1:$CV$577,MATCH($C$2,emission!$A$1:$CV$1,0),0)</f>
        <v>0</v>
      </c>
      <c r="J490">
        <f>VLOOKUP($G490,excitation!$A$1:$CV$577,MATCH(C$3,excitation!$A$1:$CV$1,0),0)</f>
        <v>0</v>
      </c>
      <c r="K490">
        <f>VLOOKUP($G490,emission!$A$1:$CV$577,MATCH($C$3,emission!$A$1:$CV$1,0),0)</f>
        <v>2.1600000000000001E-2</v>
      </c>
      <c r="L490">
        <f t="shared" si="7"/>
        <v>0</v>
      </c>
      <c r="Q490"/>
    </row>
    <row r="491" spans="7:17" x14ac:dyDescent="0.25">
      <c r="G491">
        <v>789</v>
      </c>
      <c r="H491">
        <f>VLOOKUP($G491,excitation!$A$1:$CV$577,MATCH(C$2,excitation!$A$1:$CV$1,0),0)</f>
        <v>0</v>
      </c>
      <c r="I491">
        <f>VLOOKUP($G491,emission!$A$1:$CV$577,MATCH($C$2,emission!$A$1:$CV$1,0),0)</f>
        <v>0</v>
      </c>
      <c r="J491">
        <f>VLOOKUP($G491,excitation!$A$1:$CV$577,MATCH(C$3,excitation!$A$1:$CV$1,0),0)</f>
        <v>0</v>
      </c>
      <c r="K491">
        <f>VLOOKUP($G491,emission!$A$1:$CV$577,MATCH($C$3,emission!$A$1:$CV$1,0),0)</f>
        <v>2.1700000000000001E-2</v>
      </c>
      <c r="L491">
        <f t="shared" si="7"/>
        <v>0</v>
      </c>
      <c r="Q491"/>
    </row>
    <row r="492" spans="7:17" x14ac:dyDescent="0.25">
      <c r="G492">
        <v>790</v>
      </c>
      <c r="H492">
        <f>VLOOKUP($G492,excitation!$A$1:$CV$577,MATCH(C$2,excitation!$A$1:$CV$1,0),0)</f>
        <v>0</v>
      </c>
      <c r="I492">
        <f>VLOOKUP($G492,emission!$A$1:$CV$577,MATCH($C$2,emission!$A$1:$CV$1,0),0)</f>
        <v>0</v>
      </c>
      <c r="J492">
        <f>VLOOKUP($G492,excitation!$A$1:$CV$577,MATCH(C$3,excitation!$A$1:$CV$1,0),0)</f>
        <v>0</v>
      </c>
      <c r="K492">
        <f>VLOOKUP($G492,emission!$A$1:$CV$577,MATCH($C$3,emission!$A$1:$CV$1,0),0)</f>
        <v>1.9900000000000001E-2</v>
      </c>
      <c r="L492">
        <f t="shared" si="7"/>
        <v>0</v>
      </c>
      <c r="Q492"/>
    </row>
    <row r="493" spans="7:17" x14ac:dyDescent="0.25">
      <c r="G493">
        <v>791</v>
      </c>
      <c r="H493">
        <f>VLOOKUP($G493,excitation!$A$1:$CV$577,MATCH(C$2,excitation!$A$1:$CV$1,0),0)</f>
        <v>0</v>
      </c>
      <c r="I493">
        <f>VLOOKUP($G493,emission!$A$1:$CV$577,MATCH($C$2,emission!$A$1:$CV$1,0),0)</f>
        <v>0</v>
      </c>
      <c r="J493">
        <f>VLOOKUP($G493,excitation!$A$1:$CV$577,MATCH(C$3,excitation!$A$1:$CV$1,0),0)</f>
        <v>0</v>
      </c>
      <c r="K493">
        <f>VLOOKUP($G493,emission!$A$1:$CV$577,MATCH($C$3,emission!$A$1:$CV$1,0),0)</f>
        <v>2.1100000000000001E-2</v>
      </c>
      <c r="L493">
        <f t="shared" si="7"/>
        <v>0</v>
      </c>
      <c r="Q493"/>
    </row>
    <row r="494" spans="7:17" x14ac:dyDescent="0.25">
      <c r="G494">
        <v>792</v>
      </c>
      <c r="H494">
        <f>VLOOKUP($G494,excitation!$A$1:$CV$577,MATCH(C$2,excitation!$A$1:$CV$1,0),0)</f>
        <v>0</v>
      </c>
      <c r="I494">
        <f>VLOOKUP($G494,emission!$A$1:$CV$577,MATCH($C$2,emission!$A$1:$CV$1,0),0)</f>
        <v>0</v>
      </c>
      <c r="J494">
        <f>VLOOKUP($G494,excitation!$A$1:$CV$577,MATCH(C$3,excitation!$A$1:$CV$1,0),0)</f>
        <v>0</v>
      </c>
      <c r="K494">
        <f>VLOOKUP($G494,emission!$A$1:$CV$577,MATCH($C$3,emission!$A$1:$CV$1,0),0)</f>
        <v>0.02</v>
      </c>
      <c r="L494">
        <f t="shared" si="7"/>
        <v>0</v>
      </c>
      <c r="Q494"/>
    </row>
    <row r="495" spans="7:17" x14ac:dyDescent="0.25">
      <c r="G495">
        <v>793</v>
      </c>
      <c r="H495">
        <f>VLOOKUP($G495,excitation!$A$1:$CV$577,MATCH(C$2,excitation!$A$1:$CV$1,0),0)</f>
        <v>0</v>
      </c>
      <c r="I495">
        <f>VLOOKUP($G495,emission!$A$1:$CV$577,MATCH($C$2,emission!$A$1:$CV$1,0),0)</f>
        <v>0</v>
      </c>
      <c r="J495">
        <f>VLOOKUP($G495,excitation!$A$1:$CV$577,MATCH(C$3,excitation!$A$1:$CV$1,0),0)</f>
        <v>0</v>
      </c>
      <c r="K495">
        <f>VLOOKUP($G495,emission!$A$1:$CV$577,MATCH($C$3,emission!$A$1:$CV$1,0),0)</f>
        <v>1.9599999999999999E-2</v>
      </c>
      <c r="L495">
        <f t="shared" si="7"/>
        <v>0</v>
      </c>
      <c r="Q495"/>
    </row>
    <row r="496" spans="7:17" x14ac:dyDescent="0.25">
      <c r="G496">
        <v>794</v>
      </c>
      <c r="H496">
        <f>VLOOKUP($G496,excitation!$A$1:$CV$577,MATCH(C$2,excitation!$A$1:$CV$1,0),0)</f>
        <v>0</v>
      </c>
      <c r="I496">
        <f>VLOOKUP($G496,emission!$A$1:$CV$577,MATCH($C$2,emission!$A$1:$CV$1,0),0)</f>
        <v>0</v>
      </c>
      <c r="J496">
        <f>VLOOKUP($G496,excitation!$A$1:$CV$577,MATCH(C$3,excitation!$A$1:$CV$1,0),0)</f>
        <v>0</v>
      </c>
      <c r="K496">
        <f>VLOOKUP($G496,emission!$A$1:$CV$577,MATCH($C$3,emission!$A$1:$CV$1,0),0)</f>
        <v>1.78E-2</v>
      </c>
      <c r="L496">
        <f t="shared" si="7"/>
        <v>0</v>
      </c>
      <c r="Q496"/>
    </row>
    <row r="497" spans="7:17" x14ac:dyDescent="0.25">
      <c r="G497">
        <v>795</v>
      </c>
      <c r="H497">
        <f>VLOOKUP($G497,excitation!$A$1:$CV$577,MATCH(C$2,excitation!$A$1:$CV$1,0),0)</f>
        <v>0</v>
      </c>
      <c r="I497">
        <f>VLOOKUP($G497,emission!$A$1:$CV$577,MATCH($C$2,emission!$A$1:$CV$1,0),0)</f>
        <v>0</v>
      </c>
      <c r="J497">
        <f>VLOOKUP($G497,excitation!$A$1:$CV$577,MATCH(C$3,excitation!$A$1:$CV$1,0),0)</f>
        <v>0</v>
      </c>
      <c r="K497">
        <f>VLOOKUP($G497,emission!$A$1:$CV$577,MATCH($C$3,emission!$A$1:$CV$1,0),0)</f>
        <v>1.7500000000000002E-2</v>
      </c>
      <c r="L497">
        <f t="shared" si="7"/>
        <v>0</v>
      </c>
      <c r="Q497"/>
    </row>
    <row r="498" spans="7:17" x14ac:dyDescent="0.25">
      <c r="G498">
        <v>796</v>
      </c>
      <c r="H498">
        <f>VLOOKUP($G498,excitation!$A$1:$CV$577,MATCH(C$2,excitation!$A$1:$CV$1,0),0)</f>
        <v>0</v>
      </c>
      <c r="I498">
        <f>VLOOKUP($G498,emission!$A$1:$CV$577,MATCH($C$2,emission!$A$1:$CV$1,0),0)</f>
        <v>0</v>
      </c>
      <c r="J498">
        <f>VLOOKUP($G498,excitation!$A$1:$CV$577,MATCH(C$3,excitation!$A$1:$CV$1,0),0)</f>
        <v>0</v>
      </c>
      <c r="K498">
        <f>VLOOKUP($G498,emission!$A$1:$CV$577,MATCH($C$3,emission!$A$1:$CV$1,0),0)</f>
        <v>1.9900000000000001E-2</v>
      </c>
      <c r="L498">
        <f t="shared" si="7"/>
        <v>0</v>
      </c>
      <c r="Q498"/>
    </row>
    <row r="499" spans="7:17" x14ac:dyDescent="0.25">
      <c r="G499">
        <v>797</v>
      </c>
      <c r="H499">
        <f>VLOOKUP($G499,excitation!$A$1:$CV$577,MATCH(C$2,excitation!$A$1:$CV$1,0),0)</f>
        <v>0</v>
      </c>
      <c r="I499">
        <f>VLOOKUP($G499,emission!$A$1:$CV$577,MATCH($C$2,emission!$A$1:$CV$1,0),0)</f>
        <v>0</v>
      </c>
      <c r="J499">
        <f>VLOOKUP($G499,excitation!$A$1:$CV$577,MATCH(C$3,excitation!$A$1:$CV$1,0),0)</f>
        <v>0</v>
      </c>
      <c r="K499">
        <f>VLOOKUP($G499,emission!$A$1:$CV$577,MATCH($C$3,emission!$A$1:$CV$1,0),0)</f>
        <v>1.83E-2</v>
      </c>
      <c r="L499">
        <f t="shared" si="7"/>
        <v>0</v>
      </c>
      <c r="Q499"/>
    </row>
    <row r="500" spans="7:17" x14ac:dyDescent="0.25">
      <c r="G500">
        <v>798</v>
      </c>
      <c r="H500">
        <f>VLOOKUP($G500,excitation!$A$1:$CV$577,MATCH(C$2,excitation!$A$1:$CV$1,0),0)</f>
        <v>0</v>
      </c>
      <c r="I500">
        <f>VLOOKUP($G500,emission!$A$1:$CV$577,MATCH($C$2,emission!$A$1:$CV$1,0),0)</f>
        <v>0</v>
      </c>
      <c r="J500">
        <f>VLOOKUP($G500,excitation!$A$1:$CV$577,MATCH(C$3,excitation!$A$1:$CV$1,0),0)</f>
        <v>0</v>
      </c>
      <c r="K500">
        <f>VLOOKUP($G500,emission!$A$1:$CV$577,MATCH($C$3,emission!$A$1:$CV$1,0),0)</f>
        <v>1.66E-2</v>
      </c>
      <c r="L500">
        <f t="shared" si="7"/>
        <v>0</v>
      </c>
      <c r="Q500"/>
    </row>
    <row r="501" spans="7:17" x14ac:dyDescent="0.25">
      <c r="G501">
        <v>799</v>
      </c>
      <c r="H501">
        <f>VLOOKUP($G501,excitation!$A$1:$CV$577,MATCH(C$2,excitation!$A$1:$CV$1,0),0)</f>
        <v>0</v>
      </c>
      <c r="I501">
        <f>VLOOKUP($G501,emission!$A$1:$CV$577,MATCH($C$2,emission!$A$1:$CV$1,0),0)</f>
        <v>0</v>
      </c>
      <c r="J501">
        <f>VLOOKUP($G501,excitation!$A$1:$CV$577,MATCH(C$3,excitation!$A$1:$CV$1,0),0)</f>
        <v>0</v>
      </c>
      <c r="K501">
        <f>VLOOKUP($G501,emission!$A$1:$CV$577,MATCH($C$3,emission!$A$1:$CV$1,0),0)</f>
        <v>1.6299999999999999E-2</v>
      </c>
      <c r="L501">
        <f t="shared" si="7"/>
        <v>0</v>
      </c>
      <c r="Q501"/>
    </row>
    <row r="502" spans="7:17" x14ac:dyDescent="0.25">
      <c r="G502">
        <v>800</v>
      </c>
      <c r="H502">
        <f>VLOOKUP($G502,excitation!$A$1:$CV$577,MATCH(C$2,excitation!$A$1:$CV$1,0),0)</f>
        <v>0</v>
      </c>
      <c r="I502">
        <f>VLOOKUP($G502,emission!$A$1:$CV$577,MATCH($C$2,emission!$A$1:$CV$1,0),0)</f>
        <v>0</v>
      </c>
      <c r="J502">
        <f>VLOOKUP($G502,excitation!$A$1:$CV$577,MATCH(C$3,excitation!$A$1:$CV$1,0),0)</f>
        <v>0</v>
      </c>
      <c r="K502">
        <f>VLOOKUP($G502,emission!$A$1:$CV$577,MATCH($C$3,emission!$A$1:$CV$1,0),0)</f>
        <v>1.67E-2</v>
      </c>
      <c r="L502">
        <f t="shared" si="7"/>
        <v>0</v>
      </c>
      <c r="Q502"/>
    </row>
    <row r="503" spans="7:17" x14ac:dyDescent="0.25">
      <c r="G503">
        <v>801</v>
      </c>
      <c r="H503">
        <f>VLOOKUP($G503,excitation!$A$1:$CV$577,MATCH(C$2,excitation!$A$1:$CV$1,0),0)</f>
        <v>0</v>
      </c>
      <c r="I503">
        <f>VLOOKUP($G503,emission!$A$1:$CV$577,MATCH($C$2,emission!$A$1:$CV$1,0),0)</f>
        <v>0</v>
      </c>
      <c r="J503">
        <f>VLOOKUP($G503,excitation!$A$1:$CV$577,MATCH(C$3,excitation!$A$1:$CV$1,0),0)</f>
        <v>0</v>
      </c>
      <c r="K503">
        <f>VLOOKUP($G503,emission!$A$1:$CV$577,MATCH($C$3,emission!$A$1:$CV$1,0),0)</f>
        <v>0</v>
      </c>
      <c r="L503">
        <f t="shared" si="7"/>
        <v>0</v>
      </c>
      <c r="Q503"/>
    </row>
    <row r="504" spans="7:17" x14ac:dyDescent="0.25">
      <c r="G504">
        <v>802</v>
      </c>
      <c r="H504">
        <f>VLOOKUP($G504,excitation!$A$1:$CV$577,MATCH(C$2,excitation!$A$1:$CV$1,0),0)</f>
        <v>0</v>
      </c>
      <c r="I504">
        <f>VLOOKUP($G504,emission!$A$1:$CV$577,MATCH($C$2,emission!$A$1:$CV$1,0),0)</f>
        <v>0</v>
      </c>
      <c r="J504">
        <f>VLOOKUP($G504,excitation!$A$1:$CV$577,MATCH(C$3,excitation!$A$1:$CV$1,0),0)</f>
        <v>0</v>
      </c>
      <c r="K504">
        <f>VLOOKUP($G504,emission!$A$1:$CV$577,MATCH($C$3,emission!$A$1:$CV$1,0),0)</f>
        <v>0</v>
      </c>
      <c r="L504">
        <f t="shared" si="7"/>
        <v>0</v>
      </c>
      <c r="Q504"/>
    </row>
    <row r="505" spans="7:17" x14ac:dyDescent="0.25">
      <c r="G505">
        <v>803</v>
      </c>
      <c r="H505">
        <f>VLOOKUP($G505,excitation!$A$1:$CV$577,MATCH(C$2,excitation!$A$1:$CV$1,0),0)</f>
        <v>0</v>
      </c>
      <c r="I505">
        <f>VLOOKUP($G505,emission!$A$1:$CV$577,MATCH($C$2,emission!$A$1:$CV$1,0),0)</f>
        <v>0</v>
      </c>
      <c r="J505">
        <f>VLOOKUP($G505,excitation!$A$1:$CV$577,MATCH(C$3,excitation!$A$1:$CV$1,0),0)</f>
        <v>0</v>
      </c>
      <c r="K505">
        <f>VLOOKUP($G505,emission!$A$1:$CV$577,MATCH($C$3,emission!$A$1:$CV$1,0),0)</f>
        <v>0</v>
      </c>
      <c r="L505">
        <f t="shared" si="7"/>
        <v>0</v>
      </c>
      <c r="Q505"/>
    </row>
    <row r="506" spans="7:17" x14ac:dyDescent="0.25">
      <c r="G506">
        <v>804</v>
      </c>
      <c r="H506">
        <f>VLOOKUP($G506,excitation!$A$1:$CV$577,MATCH(C$2,excitation!$A$1:$CV$1,0),0)</f>
        <v>0</v>
      </c>
      <c r="I506">
        <f>VLOOKUP($G506,emission!$A$1:$CV$577,MATCH($C$2,emission!$A$1:$CV$1,0),0)</f>
        <v>0</v>
      </c>
      <c r="J506">
        <f>VLOOKUP($G506,excitation!$A$1:$CV$577,MATCH(C$3,excitation!$A$1:$CV$1,0),0)</f>
        <v>0</v>
      </c>
      <c r="K506">
        <f>VLOOKUP($G506,emission!$A$1:$CV$577,MATCH($C$3,emission!$A$1:$CV$1,0),0)</f>
        <v>0</v>
      </c>
      <c r="L506">
        <f t="shared" si="7"/>
        <v>0</v>
      </c>
      <c r="Q506"/>
    </row>
    <row r="507" spans="7:17" x14ac:dyDescent="0.25">
      <c r="G507">
        <v>805</v>
      </c>
      <c r="H507">
        <f>VLOOKUP($G507,excitation!$A$1:$CV$577,MATCH(C$2,excitation!$A$1:$CV$1,0),0)</f>
        <v>0</v>
      </c>
      <c r="I507">
        <f>VLOOKUP($G507,emission!$A$1:$CV$577,MATCH($C$2,emission!$A$1:$CV$1,0),0)</f>
        <v>0</v>
      </c>
      <c r="J507">
        <f>VLOOKUP($G507,excitation!$A$1:$CV$577,MATCH(C$3,excitation!$A$1:$CV$1,0),0)</f>
        <v>0</v>
      </c>
      <c r="K507">
        <f>VLOOKUP($G507,emission!$A$1:$CV$577,MATCH($C$3,emission!$A$1:$CV$1,0),0)</f>
        <v>0</v>
      </c>
      <c r="L507">
        <f t="shared" si="7"/>
        <v>0</v>
      </c>
      <c r="Q507"/>
    </row>
    <row r="508" spans="7:17" x14ac:dyDescent="0.25">
      <c r="G508">
        <v>806</v>
      </c>
      <c r="H508">
        <f>VLOOKUP($G508,excitation!$A$1:$CV$577,MATCH(C$2,excitation!$A$1:$CV$1,0),0)</f>
        <v>0</v>
      </c>
      <c r="I508">
        <f>VLOOKUP($G508,emission!$A$1:$CV$577,MATCH($C$2,emission!$A$1:$CV$1,0),0)</f>
        <v>0</v>
      </c>
      <c r="J508">
        <f>VLOOKUP($G508,excitation!$A$1:$CV$577,MATCH(C$3,excitation!$A$1:$CV$1,0),0)</f>
        <v>0</v>
      </c>
      <c r="K508">
        <f>VLOOKUP($G508,emission!$A$1:$CV$577,MATCH($C$3,emission!$A$1:$CV$1,0),0)</f>
        <v>0</v>
      </c>
      <c r="L508">
        <f t="shared" si="7"/>
        <v>0</v>
      </c>
      <c r="Q508"/>
    </row>
    <row r="509" spans="7:17" x14ac:dyDescent="0.25">
      <c r="G509">
        <v>807</v>
      </c>
      <c r="H509">
        <f>VLOOKUP($G509,excitation!$A$1:$CV$577,MATCH(C$2,excitation!$A$1:$CV$1,0),0)</f>
        <v>0</v>
      </c>
      <c r="I509">
        <f>VLOOKUP($G509,emission!$A$1:$CV$577,MATCH($C$2,emission!$A$1:$CV$1,0),0)</f>
        <v>0</v>
      </c>
      <c r="J509">
        <f>VLOOKUP($G509,excitation!$A$1:$CV$577,MATCH(C$3,excitation!$A$1:$CV$1,0),0)</f>
        <v>0</v>
      </c>
      <c r="K509">
        <f>VLOOKUP($G509,emission!$A$1:$CV$577,MATCH($C$3,emission!$A$1:$CV$1,0),0)</f>
        <v>0</v>
      </c>
      <c r="L509">
        <f t="shared" si="7"/>
        <v>0</v>
      </c>
      <c r="Q509"/>
    </row>
    <row r="510" spans="7:17" x14ac:dyDescent="0.25">
      <c r="G510">
        <v>808</v>
      </c>
      <c r="H510">
        <f>VLOOKUP($G510,excitation!$A$1:$CV$577,MATCH(C$2,excitation!$A$1:$CV$1,0),0)</f>
        <v>0</v>
      </c>
      <c r="I510">
        <f>VLOOKUP($G510,emission!$A$1:$CV$577,MATCH($C$2,emission!$A$1:$CV$1,0),0)</f>
        <v>0</v>
      </c>
      <c r="J510">
        <f>VLOOKUP($G510,excitation!$A$1:$CV$577,MATCH(C$3,excitation!$A$1:$CV$1,0),0)</f>
        <v>0</v>
      </c>
      <c r="K510">
        <f>VLOOKUP($G510,emission!$A$1:$CV$577,MATCH($C$3,emission!$A$1:$CV$1,0),0)</f>
        <v>0</v>
      </c>
      <c r="L510">
        <f t="shared" si="7"/>
        <v>0</v>
      </c>
      <c r="Q510"/>
    </row>
    <row r="511" spans="7:17" x14ac:dyDescent="0.25">
      <c r="G511">
        <v>809</v>
      </c>
      <c r="H511">
        <f>VLOOKUP($G511,excitation!$A$1:$CV$577,MATCH(C$2,excitation!$A$1:$CV$1,0),0)</f>
        <v>0</v>
      </c>
      <c r="I511">
        <f>VLOOKUP($G511,emission!$A$1:$CV$577,MATCH($C$2,emission!$A$1:$CV$1,0),0)</f>
        <v>0</v>
      </c>
      <c r="J511">
        <f>VLOOKUP($G511,excitation!$A$1:$CV$577,MATCH(C$3,excitation!$A$1:$CV$1,0),0)</f>
        <v>0</v>
      </c>
      <c r="K511">
        <f>VLOOKUP($G511,emission!$A$1:$CV$577,MATCH($C$3,emission!$A$1:$CV$1,0),0)</f>
        <v>0</v>
      </c>
      <c r="L511">
        <f t="shared" si="7"/>
        <v>0</v>
      </c>
      <c r="Q511"/>
    </row>
    <row r="512" spans="7:17" x14ac:dyDescent="0.25">
      <c r="G512">
        <v>810</v>
      </c>
      <c r="H512">
        <f>VLOOKUP($G512,excitation!$A$1:$CV$577,MATCH(C$2,excitation!$A$1:$CV$1,0),0)</f>
        <v>0</v>
      </c>
      <c r="I512">
        <f>VLOOKUP($G512,emission!$A$1:$CV$577,MATCH($C$2,emission!$A$1:$CV$1,0),0)</f>
        <v>0</v>
      </c>
      <c r="J512">
        <f>VLOOKUP($G512,excitation!$A$1:$CV$577,MATCH(C$3,excitation!$A$1:$CV$1,0),0)</f>
        <v>0</v>
      </c>
      <c r="K512">
        <f>VLOOKUP($G512,emission!$A$1:$CV$577,MATCH($C$3,emission!$A$1:$CV$1,0),0)</f>
        <v>0</v>
      </c>
      <c r="L512">
        <f t="shared" si="7"/>
        <v>0</v>
      </c>
      <c r="Q512"/>
    </row>
    <row r="513" spans="7:17" x14ac:dyDescent="0.25">
      <c r="G513">
        <v>811</v>
      </c>
      <c r="H513">
        <f>VLOOKUP($G513,excitation!$A$1:$CV$577,MATCH(C$2,excitation!$A$1:$CV$1,0),0)</f>
        <v>0</v>
      </c>
      <c r="I513">
        <f>VLOOKUP($G513,emission!$A$1:$CV$577,MATCH($C$2,emission!$A$1:$CV$1,0),0)</f>
        <v>0</v>
      </c>
      <c r="J513">
        <f>VLOOKUP($G513,excitation!$A$1:$CV$577,MATCH(C$3,excitation!$A$1:$CV$1,0),0)</f>
        <v>0</v>
      </c>
      <c r="K513">
        <f>VLOOKUP($G513,emission!$A$1:$CV$577,MATCH($C$3,emission!$A$1:$CV$1,0),0)</f>
        <v>0</v>
      </c>
      <c r="L513">
        <f t="shared" si="7"/>
        <v>0</v>
      </c>
      <c r="Q513"/>
    </row>
    <row r="514" spans="7:17" x14ac:dyDescent="0.25">
      <c r="G514">
        <v>812</v>
      </c>
      <c r="H514">
        <f>VLOOKUP($G514,excitation!$A$1:$CV$577,MATCH(C$2,excitation!$A$1:$CV$1,0),0)</f>
        <v>0</v>
      </c>
      <c r="I514">
        <f>VLOOKUP($G514,emission!$A$1:$CV$577,MATCH($C$2,emission!$A$1:$CV$1,0),0)</f>
        <v>0</v>
      </c>
      <c r="J514">
        <f>VLOOKUP($G514,excitation!$A$1:$CV$577,MATCH(C$3,excitation!$A$1:$CV$1,0),0)</f>
        <v>0</v>
      </c>
      <c r="K514">
        <f>VLOOKUP($G514,emission!$A$1:$CV$577,MATCH($C$3,emission!$A$1:$CV$1,0),0)</f>
        <v>0</v>
      </c>
      <c r="L514">
        <f t="shared" si="7"/>
        <v>0</v>
      </c>
      <c r="Q514"/>
    </row>
    <row r="515" spans="7:17" x14ac:dyDescent="0.25">
      <c r="G515">
        <v>813</v>
      </c>
      <c r="H515">
        <f>VLOOKUP($G515,excitation!$A$1:$CV$577,MATCH(C$2,excitation!$A$1:$CV$1,0),0)</f>
        <v>0</v>
      </c>
      <c r="I515">
        <f>VLOOKUP($G515,emission!$A$1:$CV$577,MATCH($C$2,emission!$A$1:$CV$1,0),0)</f>
        <v>0</v>
      </c>
      <c r="J515">
        <f>VLOOKUP($G515,excitation!$A$1:$CV$577,MATCH(C$3,excitation!$A$1:$CV$1,0),0)</f>
        <v>0</v>
      </c>
      <c r="K515">
        <f>VLOOKUP($G515,emission!$A$1:$CV$577,MATCH($C$3,emission!$A$1:$CV$1,0),0)</f>
        <v>0</v>
      </c>
      <c r="L515">
        <f t="shared" ref="L515:L577" si="8">MIN(I515:J515)</f>
        <v>0</v>
      </c>
      <c r="Q515"/>
    </row>
    <row r="516" spans="7:17" x14ac:dyDescent="0.25">
      <c r="G516">
        <v>814</v>
      </c>
      <c r="H516">
        <f>VLOOKUP($G516,excitation!$A$1:$CV$577,MATCH(C$2,excitation!$A$1:$CV$1,0),0)</f>
        <v>0</v>
      </c>
      <c r="I516">
        <f>VLOOKUP($G516,emission!$A$1:$CV$577,MATCH($C$2,emission!$A$1:$CV$1,0),0)</f>
        <v>0</v>
      </c>
      <c r="J516">
        <f>VLOOKUP($G516,excitation!$A$1:$CV$577,MATCH(C$3,excitation!$A$1:$CV$1,0),0)</f>
        <v>0</v>
      </c>
      <c r="K516">
        <f>VLOOKUP($G516,emission!$A$1:$CV$577,MATCH($C$3,emission!$A$1:$CV$1,0),0)</f>
        <v>0</v>
      </c>
      <c r="L516">
        <f t="shared" si="8"/>
        <v>0</v>
      </c>
      <c r="Q516"/>
    </row>
    <row r="517" spans="7:17" x14ac:dyDescent="0.25">
      <c r="G517">
        <v>815</v>
      </c>
      <c r="H517">
        <f>VLOOKUP($G517,excitation!$A$1:$CV$577,MATCH(C$2,excitation!$A$1:$CV$1,0),0)</f>
        <v>0</v>
      </c>
      <c r="I517">
        <f>VLOOKUP($G517,emission!$A$1:$CV$577,MATCH($C$2,emission!$A$1:$CV$1,0),0)</f>
        <v>0</v>
      </c>
      <c r="J517">
        <f>VLOOKUP($G517,excitation!$A$1:$CV$577,MATCH(C$3,excitation!$A$1:$CV$1,0),0)</f>
        <v>0</v>
      </c>
      <c r="K517">
        <f>VLOOKUP($G517,emission!$A$1:$CV$577,MATCH($C$3,emission!$A$1:$CV$1,0),0)</f>
        <v>0</v>
      </c>
      <c r="L517">
        <f t="shared" si="8"/>
        <v>0</v>
      </c>
      <c r="Q517"/>
    </row>
    <row r="518" spans="7:17" x14ac:dyDescent="0.25">
      <c r="G518">
        <v>816</v>
      </c>
      <c r="H518">
        <f>VLOOKUP($G518,excitation!$A$1:$CV$577,MATCH(C$2,excitation!$A$1:$CV$1,0),0)</f>
        <v>0</v>
      </c>
      <c r="I518">
        <f>VLOOKUP($G518,emission!$A$1:$CV$577,MATCH($C$2,emission!$A$1:$CV$1,0),0)</f>
        <v>0</v>
      </c>
      <c r="J518">
        <f>VLOOKUP($G518,excitation!$A$1:$CV$577,MATCH(C$3,excitation!$A$1:$CV$1,0),0)</f>
        <v>0</v>
      </c>
      <c r="K518">
        <f>VLOOKUP($G518,emission!$A$1:$CV$577,MATCH($C$3,emission!$A$1:$CV$1,0),0)</f>
        <v>0</v>
      </c>
      <c r="L518">
        <f t="shared" si="8"/>
        <v>0</v>
      </c>
      <c r="Q518"/>
    </row>
    <row r="519" spans="7:17" x14ac:dyDescent="0.25">
      <c r="G519">
        <v>817</v>
      </c>
      <c r="H519">
        <f>VLOOKUP($G519,excitation!$A$1:$CV$577,MATCH(C$2,excitation!$A$1:$CV$1,0),0)</f>
        <v>0</v>
      </c>
      <c r="I519">
        <f>VLOOKUP($G519,emission!$A$1:$CV$577,MATCH($C$2,emission!$A$1:$CV$1,0),0)</f>
        <v>0</v>
      </c>
      <c r="J519">
        <f>VLOOKUP($G519,excitation!$A$1:$CV$577,MATCH(C$3,excitation!$A$1:$CV$1,0),0)</f>
        <v>0</v>
      </c>
      <c r="K519">
        <f>VLOOKUP($G519,emission!$A$1:$CV$577,MATCH($C$3,emission!$A$1:$CV$1,0),0)</f>
        <v>0</v>
      </c>
      <c r="L519">
        <f t="shared" si="8"/>
        <v>0</v>
      </c>
      <c r="Q519"/>
    </row>
    <row r="520" spans="7:17" x14ac:dyDescent="0.25">
      <c r="G520">
        <v>818</v>
      </c>
      <c r="H520">
        <f>VLOOKUP($G520,excitation!$A$1:$CV$577,MATCH(C$2,excitation!$A$1:$CV$1,0),0)</f>
        <v>0</v>
      </c>
      <c r="I520">
        <f>VLOOKUP($G520,emission!$A$1:$CV$577,MATCH($C$2,emission!$A$1:$CV$1,0),0)</f>
        <v>0</v>
      </c>
      <c r="J520">
        <f>VLOOKUP($G520,excitation!$A$1:$CV$577,MATCH(C$3,excitation!$A$1:$CV$1,0),0)</f>
        <v>0</v>
      </c>
      <c r="K520">
        <f>VLOOKUP($G520,emission!$A$1:$CV$577,MATCH($C$3,emission!$A$1:$CV$1,0),0)</f>
        <v>0</v>
      </c>
      <c r="L520">
        <f t="shared" si="8"/>
        <v>0</v>
      </c>
      <c r="Q520"/>
    </row>
    <row r="521" spans="7:17" x14ac:dyDescent="0.25">
      <c r="G521">
        <v>819</v>
      </c>
      <c r="H521">
        <f>VLOOKUP($G521,excitation!$A$1:$CV$577,MATCH(C$2,excitation!$A$1:$CV$1,0),0)</f>
        <v>0</v>
      </c>
      <c r="I521">
        <f>VLOOKUP($G521,emission!$A$1:$CV$577,MATCH($C$2,emission!$A$1:$CV$1,0),0)</f>
        <v>0</v>
      </c>
      <c r="J521">
        <f>VLOOKUP($G521,excitation!$A$1:$CV$577,MATCH(C$3,excitation!$A$1:$CV$1,0),0)</f>
        <v>0</v>
      </c>
      <c r="K521">
        <f>VLOOKUP($G521,emission!$A$1:$CV$577,MATCH($C$3,emission!$A$1:$CV$1,0),0)</f>
        <v>0</v>
      </c>
      <c r="L521">
        <f t="shared" si="8"/>
        <v>0</v>
      </c>
      <c r="Q521"/>
    </row>
    <row r="522" spans="7:17" x14ac:dyDescent="0.25">
      <c r="G522">
        <v>820</v>
      </c>
      <c r="H522">
        <f>VLOOKUP($G522,excitation!$A$1:$CV$577,MATCH(C$2,excitation!$A$1:$CV$1,0),0)</f>
        <v>0</v>
      </c>
      <c r="I522">
        <f>VLOOKUP($G522,emission!$A$1:$CV$577,MATCH($C$2,emission!$A$1:$CV$1,0),0)</f>
        <v>0</v>
      </c>
      <c r="J522">
        <f>VLOOKUP($G522,excitation!$A$1:$CV$577,MATCH(C$3,excitation!$A$1:$CV$1,0),0)</f>
        <v>0</v>
      </c>
      <c r="K522">
        <f>VLOOKUP($G522,emission!$A$1:$CV$577,MATCH($C$3,emission!$A$1:$CV$1,0),0)</f>
        <v>0</v>
      </c>
      <c r="L522">
        <f t="shared" si="8"/>
        <v>0</v>
      </c>
      <c r="Q522"/>
    </row>
    <row r="523" spans="7:17" x14ac:dyDescent="0.25">
      <c r="G523">
        <v>821</v>
      </c>
      <c r="H523">
        <f>VLOOKUP($G523,excitation!$A$1:$CV$577,MATCH(C$2,excitation!$A$1:$CV$1,0),0)</f>
        <v>0</v>
      </c>
      <c r="I523">
        <f>VLOOKUP($G523,emission!$A$1:$CV$577,MATCH($C$2,emission!$A$1:$CV$1,0),0)</f>
        <v>0</v>
      </c>
      <c r="J523">
        <f>VLOOKUP($G523,excitation!$A$1:$CV$577,MATCH(C$3,excitation!$A$1:$CV$1,0),0)</f>
        <v>0</v>
      </c>
      <c r="K523">
        <f>VLOOKUP($G523,emission!$A$1:$CV$577,MATCH($C$3,emission!$A$1:$CV$1,0),0)</f>
        <v>0</v>
      </c>
      <c r="L523">
        <f t="shared" si="8"/>
        <v>0</v>
      </c>
      <c r="Q523"/>
    </row>
    <row r="524" spans="7:17" x14ac:dyDescent="0.25">
      <c r="G524">
        <v>822</v>
      </c>
      <c r="H524">
        <f>VLOOKUP($G524,excitation!$A$1:$CV$577,MATCH(C$2,excitation!$A$1:$CV$1,0),0)</f>
        <v>0</v>
      </c>
      <c r="I524">
        <f>VLOOKUP($G524,emission!$A$1:$CV$577,MATCH($C$2,emission!$A$1:$CV$1,0),0)</f>
        <v>0</v>
      </c>
      <c r="J524">
        <f>VLOOKUP($G524,excitation!$A$1:$CV$577,MATCH(C$3,excitation!$A$1:$CV$1,0),0)</f>
        <v>0</v>
      </c>
      <c r="K524">
        <f>VLOOKUP($G524,emission!$A$1:$CV$577,MATCH($C$3,emission!$A$1:$CV$1,0),0)</f>
        <v>0</v>
      </c>
      <c r="L524">
        <f t="shared" si="8"/>
        <v>0</v>
      </c>
      <c r="Q524"/>
    </row>
    <row r="525" spans="7:17" x14ac:dyDescent="0.25">
      <c r="G525">
        <v>823</v>
      </c>
      <c r="H525">
        <f>VLOOKUP($G525,excitation!$A$1:$CV$577,MATCH(C$2,excitation!$A$1:$CV$1,0),0)</f>
        <v>0</v>
      </c>
      <c r="I525">
        <f>VLOOKUP($G525,emission!$A$1:$CV$577,MATCH($C$2,emission!$A$1:$CV$1,0),0)</f>
        <v>0</v>
      </c>
      <c r="J525">
        <f>VLOOKUP($G525,excitation!$A$1:$CV$577,MATCH(C$3,excitation!$A$1:$CV$1,0),0)</f>
        <v>0</v>
      </c>
      <c r="K525">
        <f>VLOOKUP($G525,emission!$A$1:$CV$577,MATCH($C$3,emission!$A$1:$CV$1,0),0)</f>
        <v>0</v>
      </c>
      <c r="L525">
        <f t="shared" si="8"/>
        <v>0</v>
      </c>
      <c r="Q525"/>
    </row>
    <row r="526" spans="7:17" x14ac:dyDescent="0.25">
      <c r="G526">
        <v>824</v>
      </c>
      <c r="H526">
        <f>VLOOKUP($G526,excitation!$A$1:$CV$577,MATCH(C$2,excitation!$A$1:$CV$1,0),0)</f>
        <v>0</v>
      </c>
      <c r="I526">
        <f>VLOOKUP($G526,emission!$A$1:$CV$577,MATCH($C$2,emission!$A$1:$CV$1,0),0)</f>
        <v>0</v>
      </c>
      <c r="J526">
        <f>VLOOKUP($G526,excitation!$A$1:$CV$577,MATCH(C$3,excitation!$A$1:$CV$1,0),0)</f>
        <v>0</v>
      </c>
      <c r="K526">
        <f>VLOOKUP($G526,emission!$A$1:$CV$577,MATCH($C$3,emission!$A$1:$CV$1,0),0)</f>
        <v>0</v>
      </c>
      <c r="L526">
        <f t="shared" si="8"/>
        <v>0</v>
      </c>
      <c r="Q526"/>
    </row>
    <row r="527" spans="7:17" x14ac:dyDescent="0.25">
      <c r="G527">
        <v>825</v>
      </c>
      <c r="H527">
        <f>VLOOKUP($G527,excitation!$A$1:$CV$577,MATCH(C$2,excitation!$A$1:$CV$1,0),0)</f>
        <v>0</v>
      </c>
      <c r="I527">
        <f>VLOOKUP($G527,emission!$A$1:$CV$577,MATCH($C$2,emission!$A$1:$CV$1,0),0)</f>
        <v>0</v>
      </c>
      <c r="J527">
        <f>VLOOKUP($G527,excitation!$A$1:$CV$577,MATCH(C$3,excitation!$A$1:$CV$1,0),0)</f>
        <v>0</v>
      </c>
      <c r="K527">
        <f>VLOOKUP($G527,emission!$A$1:$CV$577,MATCH($C$3,emission!$A$1:$CV$1,0),0)</f>
        <v>0</v>
      </c>
      <c r="L527">
        <f t="shared" si="8"/>
        <v>0</v>
      </c>
      <c r="Q527"/>
    </row>
    <row r="528" spans="7:17" x14ac:dyDescent="0.25">
      <c r="G528">
        <v>826</v>
      </c>
      <c r="H528">
        <f>VLOOKUP($G528,excitation!$A$1:$CV$577,MATCH(C$2,excitation!$A$1:$CV$1,0),0)</f>
        <v>0</v>
      </c>
      <c r="I528">
        <f>VLOOKUP($G528,emission!$A$1:$CV$577,MATCH($C$2,emission!$A$1:$CV$1,0),0)</f>
        <v>0</v>
      </c>
      <c r="J528">
        <f>VLOOKUP($G528,excitation!$A$1:$CV$577,MATCH(C$3,excitation!$A$1:$CV$1,0),0)</f>
        <v>0</v>
      </c>
      <c r="K528">
        <f>VLOOKUP($G528,emission!$A$1:$CV$577,MATCH($C$3,emission!$A$1:$CV$1,0),0)</f>
        <v>0</v>
      </c>
      <c r="L528">
        <f t="shared" si="8"/>
        <v>0</v>
      </c>
      <c r="Q528"/>
    </row>
    <row r="529" spans="7:17" x14ac:dyDescent="0.25">
      <c r="G529">
        <v>827</v>
      </c>
      <c r="H529">
        <f>VLOOKUP($G529,excitation!$A$1:$CV$577,MATCH(C$2,excitation!$A$1:$CV$1,0),0)</f>
        <v>0</v>
      </c>
      <c r="I529">
        <f>VLOOKUP($G529,emission!$A$1:$CV$577,MATCH($C$2,emission!$A$1:$CV$1,0),0)</f>
        <v>0</v>
      </c>
      <c r="J529">
        <f>VLOOKUP($G529,excitation!$A$1:$CV$577,MATCH(C$3,excitation!$A$1:$CV$1,0),0)</f>
        <v>0</v>
      </c>
      <c r="K529">
        <f>VLOOKUP($G529,emission!$A$1:$CV$577,MATCH($C$3,emission!$A$1:$CV$1,0),0)</f>
        <v>0</v>
      </c>
      <c r="L529">
        <f t="shared" si="8"/>
        <v>0</v>
      </c>
      <c r="Q529"/>
    </row>
    <row r="530" spans="7:17" x14ac:dyDescent="0.25">
      <c r="G530">
        <v>828</v>
      </c>
      <c r="H530">
        <f>VLOOKUP($G530,excitation!$A$1:$CV$577,MATCH(C$2,excitation!$A$1:$CV$1,0),0)</f>
        <v>0</v>
      </c>
      <c r="I530">
        <f>VLOOKUP($G530,emission!$A$1:$CV$577,MATCH($C$2,emission!$A$1:$CV$1,0),0)</f>
        <v>0</v>
      </c>
      <c r="J530">
        <f>VLOOKUP($G530,excitation!$A$1:$CV$577,MATCH(C$3,excitation!$A$1:$CV$1,0),0)</f>
        <v>0</v>
      </c>
      <c r="K530">
        <f>VLOOKUP($G530,emission!$A$1:$CV$577,MATCH($C$3,emission!$A$1:$CV$1,0),0)</f>
        <v>0</v>
      </c>
      <c r="L530">
        <f t="shared" si="8"/>
        <v>0</v>
      </c>
      <c r="Q530"/>
    </row>
    <row r="531" spans="7:17" x14ac:dyDescent="0.25">
      <c r="G531">
        <v>829</v>
      </c>
      <c r="H531">
        <f>VLOOKUP($G531,excitation!$A$1:$CV$577,MATCH(C$2,excitation!$A$1:$CV$1,0),0)</f>
        <v>0</v>
      </c>
      <c r="I531">
        <f>VLOOKUP($G531,emission!$A$1:$CV$577,MATCH($C$2,emission!$A$1:$CV$1,0),0)</f>
        <v>0</v>
      </c>
      <c r="J531">
        <f>VLOOKUP($G531,excitation!$A$1:$CV$577,MATCH(C$3,excitation!$A$1:$CV$1,0),0)</f>
        <v>0</v>
      </c>
      <c r="K531">
        <f>VLOOKUP($G531,emission!$A$1:$CV$577,MATCH($C$3,emission!$A$1:$CV$1,0),0)</f>
        <v>0</v>
      </c>
      <c r="L531">
        <f t="shared" si="8"/>
        <v>0</v>
      </c>
      <c r="Q531"/>
    </row>
    <row r="532" spans="7:17" x14ac:dyDescent="0.25">
      <c r="G532">
        <v>830</v>
      </c>
      <c r="H532">
        <f>VLOOKUP($G532,excitation!$A$1:$CV$577,MATCH(C$2,excitation!$A$1:$CV$1,0),0)</f>
        <v>0</v>
      </c>
      <c r="I532">
        <f>VLOOKUP($G532,emission!$A$1:$CV$577,MATCH($C$2,emission!$A$1:$CV$1,0),0)</f>
        <v>0</v>
      </c>
      <c r="J532">
        <f>VLOOKUP($G532,excitation!$A$1:$CV$577,MATCH(C$3,excitation!$A$1:$CV$1,0),0)</f>
        <v>0</v>
      </c>
      <c r="K532">
        <f>VLOOKUP($G532,emission!$A$1:$CV$577,MATCH($C$3,emission!$A$1:$CV$1,0),0)</f>
        <v>0</v>
      </c>
      <c r="L532">
        <f t="shared" si="8"/>
        <v>0</v>
      </c>
      <c r="Q532"/>
    </row>
    <row r="533" spans="7:17" x14ac:dyDescent="0.25">
      <c r="G533">
        <v>831</v>
      </c>
      <c r="H533">
        <f>VLOOKUP($G533,excitation!$A$1:$CV$577,MATCH(C$2,excitation!$A$1:$CV$1,0),0)</f>
        <v>0</v>
      </c>
      <c r="I533">
        <f>VLOOKUP($G533,emission!$A$1:$CV$577,MATCH($C$2,emission!$A$1:$CV$1,0),0)</f>
        <v>0</v>
      </c>
      <c r="J533">
        <f>VLOOKUP($G533,excitation!$A$1:$CV$577,MATCH(C$3,excitation!$A$1:$CV$1,0),0)</f>
        <v>0</v>
      </c>
      <c r="K533">
        <f>VLOOKUP($G533,emission!$A$1:$CV$577,MATCH($C$3,emission!$A$1:$CV$1,0),0)</f>
        <v>0</v>
      </c>
      <c r="L533">
        <f t="shared" si="8"/>
        <v>0</v>
      </c>
      <c r="Q533"/>
    </row>
    <row r="534" spans="7:17" x14ac:dyDescent="0.25">
      <c r="G534">
        <v>832</v>
      </c>
      <c r="H534">
        <f>VLOOKUP($G534,excitation!$A$1:$CV$577,MATCH(C$2,excitation!$A$1:$CV$1,0),0)</f>
        <v>0</v>
      </c>
      <c r="I534">
        <f>VLOOKUP($G534,emission!$A$1:$CV$577,MATCH($C$2,emission!$A$1:$CV$1,0),0)</f>
        <v>0</v>
      </c>
      <c r="J534">
        <f>VLOOKUP($G534,excitation!$A$1:$CV$577,MATCH(C$3,excitation!$A$1:$CV$1,0),0)</f>
        <v>0</v>
      </c>
      <c r="K534">
        <f>VLOOKUP($G534,emission!$A$1:$CV$577,MATCH($C$3,emission!$A$1:$CV$1,0),0)</f>
        <v>0</v>
      </c>
      <c r="L534">
        <f t="shared" si="8"/>
        <v>0</v>
      </c>
      <c r="Q534"/>
    </row>
    <row r="535" spans="7:17" x14ac:dyDescent="0.25">
      <c r="G535">
        <v>833</v>
      </c>
      <c r="H535">
        <f>VLOOKUP($G535,excitation!$A$1:$CV$577,MATCH(C$2,excitation!$A$1:$CV$1,0),0)</f>
        <v>0</v>
      </c>
      <c r="I535">
        <f>VLOOKUP($G535,emission!$A$1:$CV$577,MATCH($C$2,emission!$A$1:$CV$1,0),0)</f>
        <v>0</v>
      </c>
      <c r="J535">
        <f>VLOOKUP($G535,excitation!$A$1:$CV$577,MATCH(C$3,excitation!$A$1:$CV$1,0),0)</f>
        <v>0</v>
      </c>
      <c r="K535">
        <f>VLOOKUP($G535,emission!$A$1:$CV$577,MATCH($C$3,emission!$A$1:$CV$1,0),0)</f>
        <v>0</v>
      </c>
      <c r="L535">
        <f t="shared" si="8"/>
        <v>0</v>
      </c>
      <c r="Q535"/>
    </row>
    <row r="536" spans="7:17" x14ac:dyDescent="0.25">
      <c r="G536">
        <v>834</v>
      </c>
      <c r="H536">
        <f>VLOOKUP($G536,excitation!$A$1:$CV$577,MATCH(C$2,excitation!$A$1:$CV$1,0),0)</f>
        <v>0</v>
      </c>
      <c r="I536">
        <f>VLOOKUP($G536,emission!$A$1:$CV$577,MATCH($C$2,emission!$A$1:$CV$1,0),0)</f>
        <v>0</v>
      </c>
      <c r="J536">
        <f>VLOOKUP($G536,excitation!$A$1:$CV$577,MATCH(C$3,excitation!$A$1:$CV$1,0),0)</f>
        <v>0</v>
      </c>
      <c r="K536">
        <f>VLOOKUP($G536,emission!$A$1:$CV$577,MATCH($C$3,emission!$A$1:$CV$1,0),0)</f>
        <v>0</v>
      </c>
      <c r="L536">
        <f t="shared" si="8"/>
        <v>0</v>
      </c>
      <c r="Q536"/>
    </row>
    <row r="537" spans="7:17" x14ac:dyDescent="0.25">
      <c r="G537">
        <v>835</v>
      </c>
      <c r="H537">
        <f>VLOOKUP($G537,excitation!$A$1:$CV$577,MATCH(C$2,excitation!$A$1:$CV$1,0),0)</f>
        <v>0</v>
      </c>
      <c r="I537">
        <f>VLOOKUP($G537,emission!$A$1:$CV$577,MATCH($C$2,emission!$A$1:$CV$1,0),0)</f>
        <v>0</v>
      </c>
      <c r="J537">
        <f>VLOOKUP($G537,excitation!$A$1:$CV$577,MATCH(C$3,excitation!$A$1:$CV$1,0),0)</f>
        <v>0</v>
      </c>
      <c r="K537">
        <f>VLOOKUP($G537,emission!$A$1:$CV$577,MATCH($C$3,emission!$A$1:$CV$1,0),0)</f>
        <v>0</v>
      </c>
      <c r="L537">
        <f t="shared" si="8"/>
        <v>0</v>
      </c>
      <c r="Q537"/>
    </row>
    <row r="538" spans="7:17" x14ac:dyDescent="0.25">
      <c r="G538">
        <v>836</v>
      </c>
      <c r="H538">
        <f>VLOOKUP($G538,excitation!$A$1:$CV$577,MATCH(C$2,excitation!$A$1:$CV$1,0),0)</f>
        <v>0</v>
      </c>
      <c r="I538">
        <f>VLOOKUP($G538,emission!$A$1:$CV$577,MATCH($C$2,emission!$A$1:$CV$1,0),0)</f>
        <v>0</v>
      </c>
      <c r="J538">
        <f>VLOOKUP($G538,excitation!$A$1:$CV$577,MATCH(C$3,excitation!$A$1:$CV$1,0),0)</f>
        <v>0</v>
      </c>
      <c r="K538">
        <f>VLOOKUP($G538,emission!$A$1:$CV$577,MATCH($C$3,emission!$A$1:$CV$1,0),0)</f>
        <v>0</v>
      </c>
      <c r="L538">
        <f t="shared" si="8"/>
        <v>0</v>
      </c>
      <c r="Q538"/>
    </row>
    <row r="539" spans="7:17" x14ac:dyDescent="0.25">
      <c r="G539">
        <v>837</v>
      </c>
      <c r="H539">
        <f>VLOOKUP($G539,excitation!$A$1:$CV$577,MATCH(C$2,excitation!$A$1:$CV$1,0),0)</f>
        <v>0</v>
      </c>
      <c r="I539">
        <f>VLOOKUP($G539,emission!$A$1:$CV$577,MATCH($C$2,emission!$A$1:$CV$1,0),0)</f>
        <v>0</v>
      </c>
      <c r="J539">
        <f>VLOOKUP($G539,excitation!$A$1:$CV$577,MATCH(C$3,excitation!$A$1:$CV$1,0),0)</f>
        <v>0</v>
      </c>
      <c r="K539">
        <f>VLOOKUP($G539,emission!$A$1:$CV$577,MATCH($C$3,emission!$A$1:$CV$1,0),0)</f>
        <v>0</v>
      </c>
      <c r="L539">
        <f t="shared" si="8"/>
        <v>0</v>
      </c>
      <c r="Q539"/>
    </row>
    <row r="540" spans="7:17" x14ac:dyDescent="0.25">
      <c r="G540">
        <v>838</v>
      </c>
      <c r="H540">
        <f>VLOOKUP($G540,excitation!$A$1:$CV$577,MATCH(C$2,excitation!$A$1:$CV$1,0),0)</f>
        <v>0</v>
      </c>
      <c r="I540">
        <f>VLOOKUP($G540,emission!$A$1:$CV$577,MATCH($C$2,emission!$A$1:$CV$1,0),0)</f>
        <v>0</v>
      </c>
      <c r="J540">
        <f>VLOOKUP($G540,excitation!$A$1:$CV$577,MATCH(C$3,excitation!$A$1:$CV$1,0),0)</f>
        <v>0</v>
      </c>
      <c r="K540">
        <f>VLOOKUP($G540,emission!$A$1:$CV$577,MATCH($C$3,emission!$A$1:$CV$1,0),0)</f>
        <v>0</v>
      </c>
      <c r="L540">
        <f t="shared" si="8"/>
        <v>0</v>
      </c>
      <c r="Q540"/>
    </row>
    <row r="541" spans="7:17" x14ac:dyDescent="0.25">
      <c r="G541">
        <v>839</v>
      </c>
      <c r="H541">
        <f>VLOOKUP($G541,excitation!$A$1:$CV$577,MATCH(C$2,excitation!$A$1:$CV$1,0),0)</f>
        <v>0</v>
      </c>
      <c r="I541">
        <f>VLOOKUP($G541,emission!$A$1:$CV$577,MATCH($C$2,emission!$A$1:$CV$1,0),0)</f>
        <v>0</v>
      </c>
      <c r="J541">
        <f>VLOOKUP($G541,excitation!$A$1:$CV$577,MATCH(C$3,excitation!$A$1:$CV$1,0),0)</f>
        <v>0</v>
      </c>
      <c r="K541">
        <f>VLOOKUP($G541,emission!$A$1:$CV$577,MATCH($C$3,emission!$A$1:$CV$1,0),0)</f>
        <v>0</v>
      </c>
      <c r="L541">
        <f t="shared" si="8"/>
        <v>0</v>
      </c>
      <c r="Q541"/>
    </row>
    <row r="542" spans="7:17" x14ac:dyDescent="0.25">
      <c r="G542">
        <v>840</v>
      </c>
      <c r="H542">
        <f>VLOOKUP($G542,excitation!$A$1:$CV$577,MATCH(C$2,excitation!$A$1:$CV$1,0),0)</f>
        <v>0</v>
      </c>
      <c r="I542">
        <f>VLOOKUP($G542,emission!$A$1:$CV$577,MATCH($C$2,emission!$A$1:$CV$1,0),0)</f>
        <v>0</v>
      </c>
      <c r="J542">
        <f>VLOOKUP($G542,excitation!$A$1:$CV$577,MATCH(C$3,excitation!$A$1:$CV$1,0),0)</f>
        <v>0</v>
      </c>
      <c r="K542">
        <f>VLOOKUP($G542,emission!$A$1:$CV$577,MATCH($C$3,emission!$A$1:$CV$1,0),0)</f>
        <v>0</v>
      </c>
      <c r="L542">
        <f t="shared" si="8"/>
        <v>0</v>
      </c>
      <c r="Q542"/>
    </row>
    <row r="543" spans="7:17" x14ac:dyDescent="0.25">
      <c r="G543">
        <v>841</v>
      </c>
      <c r="H543">
        <f>VLOOKUP($G543,excitation!$A$1:$CV$577,MATCH(C$2,excitation!$A$1:$CV$1,0),0)</f>
        <v>0</v>
      </c>
      <c r="I543">
        <f>VLOOKUP($G543,emission!$A$1:$CV$577,MATCH($C$2,emission!$A$1:$CV$1,0),0)</f>
        <v>0</v>
      </c>
      <c r="J543">
        <f>VLOOKUP($G543,excitation!$A$1:$CV$577,MATCH(C$3,excitation!$A$1:$CV$1,0),0)</f>
        <v>0</v>
      </c>
      <c r="K543">
        <f>VLOOKUP($G543,emission!$A$1:$CV$577,MATCH($C$3,emission!$A$1:$CV$1,0),0)</f>
        <v>0</v>
      </c>
      <c r="L543">
        <f t="shared" si="8"/>
        <v>0</v>
      </c>
      <c r="Q543"/>
    </row>
    <row r="544" spans="7:17" x14ac:dyDescent="0.25">
      <c r="G544">
        <v>842</v>
      </c>
      <c r="H544">
        <f>VLOOKUP($G544,excitation!$A$1:$CV$577,MATCH(C$2,excitation!$A$1:$CV$1,0),0)</f>
        <v>0</v>
      </c>
      <c r="I544">
        <f>VLOOKUP($G544,emission!$A$1:$CV$577,MATCH($C$2,emission!$A$1:$CV$1,0),0)</f>
        <v>0</v>
      </c>
      <c r="J544">
        <f>VLOOKUP($G544,excitation!$A$1:$CV$577,MATCH(C$3,excitation!$A$1:$CV$1,0),0)</f>
        <v>0</v>
      </c>
      <c r="K544">
        <f>VLOOKUP($G544,emission!$A$1:$CV$577,MATCH($C$3,emission!$A$1:$CV$1,0),0)</f>
        <v>0</v>
      </c>
      <c r="L544">
        <f t="shared" si="8"/>
        <v>0</v>
      </c>
      <c r="Q544"/>
    </row>
    <row r="545" spans="7:17" x14ac:dyDescent="0.25">
      <c r="G545">
        <v>843</v>
      </c>
      <c r="H545">
        <f>VLOOKUP($G545,excitation!$A$1:$CV$577,MATCH(C$2,excitation!$A$1:$CV$1,0),0)</f>
        <v>0</v>
      </c>
      <c r="I545">
        <f>VLOOKUP($G545,emission!$A$1:$CV$577,MATCH($C$2,emission!$A$1:$CV$1,0),0)</f>
        <v>0</v>
      </c>
      <c r="J545">
        <f>VLOOKUP($G545,excitation!$A$1:$CV$577,MATCH(C$3,excitation!$A$1:$CV$1,0),0)</f>
        <v>0</v>
      </c>
      <c r="K545">
        <f>VLOOKUP($G545,emission!$A$1:$CV$577,MATCH($C$3,emission!$A$1:$CV$1,0),0)</f>
        <v>0</v>
      </c>
      <c r="L545">
        <f t="shared" si="8"/>
        <v>0</v>
      </c>
      <c r="Q545"/>
    </row>
    <row r="546" spans="7:17" x14ac:dyDescent="0.25">
      <c r="G546">
        <v>844</v>
      </c>
      <c r="H546">
        <f>VLOOKUP($G546,excitation!$A$1:$CV$577,MATCH(C$2,excitation!$A$1:$CV$1,0),0)</f>
        <v>0</v>
      </c>
      <c r="I546">
        <f>VLOOKUP($G546,emission!$A$1:$CV$577,MATCH($C$2,emission!$A$1:$CV$1,0),0)</f>
        <v>0</v>
      </c>
      <c r="J546">
        <f>VLOOKUP($G546,excitation!$A$1:$CV$577,MATCH(C$3,excitation!$A$1:$CV$1,0),0)</f>
        <v>0</v>
      </c>
      <c r="K546">
        <f>VLOOKUP($G546,emission!$A$1:$CV$577,MATCH($C$3,emission!$A$1:$CV$1,0),0)</f>
        <v>0</v>
      </c>
      <c r="L546">
        <f t="shared" si="8"/>
        <v>0</v>
      </c>
      <c r="Q546"/>
    </row>
    <row r="547" spans="7:17" x14ac:dyDescent="0.25">
      <c r="G547">
        <v>845</v>
      </c>
      <c r="H547">
        <f>VLOOKUP($G547,excitation!$A$1:$CV$577,MATCH(C$2,excitation!$A$1:$CV$1,0),0)</f>
        <v>0</v>
      </c>
      <c r="I547">
        <f>VLOOKUP($G547,emission!$A$1:$CV$577,MATCH($C$2,emission!$A$1:$CV$1,0),0)</f>
        <v>0</v>
      </c>
      <c r="J547">
        <f>VLOOKUP($G547,excitation!$A$1:$CV$577,MATCH(C$3,excitation!$A$1:$CV$1,0),0)</f>
        <v>0</v>
      </c>
      <c r="K547">
        <f>VLOOKUP($G547,emission!$A$1:$CV$577,MATCH($C$3,emission!$A$1:$CV$1,0),0)</f>
        <v>0</v>
      </c>
      <c r="L547">
        <f t="shared" si="8"/>
        <v>0</v>
      </c>
      <c r="Q547"/>
    </row>
    <row r="548" spans="7:17" x14ac:dyDescent="0.25">
      <c r="G548">
        <v>846</v>
      </c>
      <c r="H548">
        <f>VLOOKUP($G548,excitation!$A$1:$CV$577,MATCH(C$2,excitation!$A$1:$CV$1,0),0)</f>
        <v>0</v>
      </c>
      <c r="I548">
        <f>VLOOKUP($G548,emission!$A$1:$CV$577,MATCH($C$2,emission!$A$1:$CV$1,0),0)</f>
        <v>0</v>
      </c>
      <c r="J548">
        <f>VLOOKUP($G548,excitation!$A$1:$CV$577,MATCH(C$3,excitation!$A$1:$CV$1,0),0)</f>
        <v>0</v>
      </c>
      <c r="K548">
        <f>VLOOKUP($G548,emission!$A$1:$CV$577,MATCH($C$3,emission!$A$1:$CV$1,0),0)</f>
        <v>0</v>
      </c>
      <c r="L548">
        <f t="shared" si="8"/>
        <v>0</v>
      </c>
      <c r="Q548"/>
    </row>
    <row r="549" spans="7:17" x14ac:dyDescent="0.25">
      <c r="G549">
        <v>847</v>
      </c>
      <c r="H549">
        <f>VLOOKUP($G549,excitation!$A$1:$CV$577,MATCH(C$2,excitation!$A$1:$CV$1,0),0)</f>
        <v>0</v>
      </c>
      <c r="I549">
        <f>VLOOKUP($G549,emission!$A$1:$CV$577,MATCH($C$2,emission!$A$1:$CV$1,0),0)</f>
        <v>0</v>
      </c>
      <c r="J549">
        <f>VLOOKUP($G549,excitation!$A$1:$CV$577,MATCH(C$3,excitation!$A$1:$CV$1,0),0)</f>
        <v>0</v>
      </c>
      <c r="K549">
        <f>VLOOKUP($G549,emission!$A$1:$CV$577,MATCH($C$3,emission!$A$1:$CV$1,0),0)</f>
        <v>0</v>
      </c>
      <c r="L549">
        <f t="shared" si="8"/>
        <v>0</v>
      </c>
      <c r="Q549"/>
    </row>
    <row r="550" spans="7:17" x14ac:dyDescent="0.25">
      <c r="G550">
        <v>848</v>
      </c>
      <c r="H550">
        <f>VLOOKUP($G550,excitation!$A$1:$CV$577,MATCH(C$2,excitation!$A$1:$CV$1,0),0)</f>
        <v>0</v>
      </c>
      <c r="I550">
        <f>VLOOKUP($G550,emission!$A$1:$CV$577,MATCH($C$2,emission!$A$1:$CV$1,0),0)</f>
        <v>0</v>
      </c>
      <c r="J550">
        <f>VLOOKUP($G550,excitation!$A$1:$CV$577,MATCH(C$3,excitation!$A$1:$CV$1,0),0)</f>
        <v>0</v>
      </c>
      <c r="K550">
        <f>VLOOKUP($G550,emission!$A$1:$CV$577,MATCH($C$3,emission!$A$1:$CV$1,0),0)</f>
        <v>0</v>
      </c>
      <c r="L550">
        <f t="shared" si="8"/>
        <v>0</v>
      </c>
      <c r="Q550"/>
    </row>
    <row r="551" spans="7:17" x14ac:dyDescent="0.25">
      <c r="G551">
        <v>849</v>
      </c>
      <c r="H551">
        <f>VLOOKUP($G551,excitation!$A$1:$CV$577,MATCH(C$2,excitation!$A$1:$CV$1,0),0)</f>
        <v>0</v>
      </c>
      <c r="I551">
        <f>VLOOKUP($G551,emission!$A$1:$CV$577,MATCH($C$2,emission!$A$1:$CV$1,0),0)</f>
        <v>0</v>
      </c>
      <c r="J551">
        <f>VLOOKUP($G551,excitation!$A$1:$CV$577,MATCH(C$3,excitation!$A$1:$CV$1,0),0)</f>
        <v>0</v>
      </c>
      <c r="K551">
        <f>VLOOKUP($G551,emission!$A$1:$CV$577,MATCH($C$3,emission!$A$1:$CV$1,0),0)</f>
        <v>0</v>
      </c>
      <c r="L551">
        <f t="shared" si="8"/>
        <v>0</v>
      </c>
      <c r="Q551"/>
    </row>
    <row r="552" spans="7:17" x14ac:dyDescent="0.25">
      <c r="G552">
        <v>850</v>
      </c>
      <c r="H552">
        <f>VLOOKUP($G552,excitation!$A$1:$CV$577,MATCH(C$2,excitation!$A$1:$CV$1,0),0)</f>
        <v>0</v>
      </c>
      <c r="I552">
        <f>VLOOKUP($G552,emission!$A$1:$CV$577,MATCH($C$2,emission!$A$1:$CV$1,0),0)</f>
        <v>0</v>
      </c>
      <c r="J552">
        <f>VLOOKUP($G552,excitation!$A$1:$CV$577,MATCH(C$3,excitation!$A$1:$CV$1,0),0)</f>
        <v>0</v>
      </c>
      <c r="K552">
        <f>VLOOKUP($G552,emission!$A$1:$CV$577,MATCH($C$3,emission!$A$1:$CV$1,0),0)</f>
        <v>0</v>
      </c>
      <c r="L552">
        <f t="shared" si="8"/>
        <v>0</v>
      </c>
      <c r="Q552"/>
    </row>
    <row r="553" spans="7:17" x14ac:dyDescent="0.25">
      <c r="G553">
        <v>851</v>
      </c>
      <c r="H553">
        <f>VLOOKUP($G553,excitation!$A$1:$CV$577,MATCH(C$2,excitation!$A$1:$CV$1,0),0)</f>
        <v>0</v>
      </c>
      <c r="I553">
        <f>VLOOKUP($G553,emission!$A$1:$CV$577,MATCH($C$2,emission!$A$1:$CV$1,0),0)</f>
        <v>0</v>
      </c>
      <c r="J553">
        <f>VLOOKUP($G553,excitation!$A$1:$CV$577,MATCH(C$3,excitation!$A$1:$CV$1,0),0)</f>
        <v>0</v>
      </c>
      <c r="K553">
        <f>VLOOKUP($G553,emission!$A$1:$CV$577,MATCH($C$3,emission!$A$1:$CV$1,0),0)</f>
        <v>0</v>
      </c>
      <c r="L553">
        <f t="shared" si="8"/>
        <v>0</v>
      </c>
      <c r="Q553"/>
    </row>
    <row r="554" spans="7:17" x14ac:dyDescent="0.25">
      <c r="G554">
        <v>852</v>
      </c>
      <c r="H554">
        <f>VLOOKUP($G554,excitation!$A$1:$CV$577,MATCH(C$2,excitation!$A$1:$CV$1,0),0)</f>
        <v>0</v>
      </c>
      <c r="I554">
        <f>VLOOKUP($G554,emission!$A$1:$CV$577,MATCH($C$2,emission!$A$1:$CV$1,0),0)</f>
        <v>0</v>
      </c>
      <c r="J554">
        <f>VLOOKUP($G554,excitation!$A$1:$CV$577,MATCH(C$3,excitation!$A$1:$CV$1,0),0)</f>
        <v>0</v>
      </c>
      <c r="K554">
        <f>VLOOKUP($G554,emission!$A$1:$CV$577,MATCH($C$3,emission!$A$1:$CV$1,0),0)</f>
        <v>0</v>
      </c>
      <c r="L554">
        <f t="shared" si="8"/>
        <v>0</v>
      </c>
      <c r="Q554"/>
    </row>
    <row r="555" spans="7:17" x14ac:dyDescent="0.25">
      <c r="G555">
        <v>853</v>
      </c>
      <c r="H555">
        <f>VLOOKUP($G555,excitation!$A$1:$CV$577,MATCH(C$2,excitation!$A$1:$CV$1,0),0)</f>
        <v>0</v>
      </c>
      <c r="I555">
        <f>VLOOKUP($G555,emission!$A$1:$CV$577,MATCH($C$2,emission!$A$1:$CV$1,0),0)</f>
        <v>0</v>
      </c>
      <c r="J555">
        <f>VLOOKUP($G555,excitation!$A$1:$CV$577,MATCH(C$3,excitation!$A$1:$CV$1,0),0)</f>
        <v>0</v>
      </c>
      <c r="K555">
        <f>VLOOKUP($G555,emission!$A$1:$CV$577,MATCH($C$3,emission!$A$1:$CV$1,0),0)</f>
        <v>0</v>
      </c>
      <c r="L555">
        <f t="shared" si="8"/>
        <v>0</v>
      </c>
      <c r="Q555"/>
    </row>
    <row r="556" spans="7:17" x14ac:dyDescent="0.25">
      <c r="G556">
        <v>854</v>
      </c>
      <c r="H556">
        <f>VLOOKUP($G556,excitation!$A$1:$CV$577,MATCH(C$2,excitation!$A$1:$CV$1,0),0)</f>
        <v>0</v>
      </c>
      <c r="I556">
        <f>VLOOKUP($G556,emission!$A$1:$CV$577,MATCH($C$2,emission!$A$1:$CV$1,0),0)</f>
        <v>0</v>
      </c>
      <c r="J556">
        <f>VLOOKUP($G556,excitation!$A$1:$CV$577,MATCH(C$3,excitation!$A$1:$CV$1,0),0)</f>
        <v>0</v>
      </c>
      <c r="K556">
        <f>VLOOKUP($G556,emission!$A$1:$CV$577,MATCH($C$3,emission!$A$1:$CV$1,0),0)</f>
        <v>0</v>
      </c>
      <c r="L556">
        <f t="shared" si="8"/>
        <v>0</v>
      </c>
      <c r="Q556"/>
    </row>
    <row r="557" spans="7:17" x14ac:dyDescent="0.25">
      <c r="G557">
        <v>855</v>
      </c>
      <c r="H557">
        <f>VLOOKUP($G557,excitation!$A$1:$CV$577,MATCH(C$2,excitation!$A$1:$CV$1,0),0)</f>
        <v>0</v>
      </c>
      <c r="I557">
        <f>VLOOKUP($G557,emission!$A$1:$CV$577,MATCH($C$2,emission!$A$1:$CV$1,0),0)</f>
        <v>0</v>
      </c>
      <c r="J557">
        <f>VLOOKUP($G557,excitation!$A$1:$CV$577,MATCH(C$3,excitation!$A$1:$CV$1,0),0)</f>
        <v>0</v>
      </c>
      <c r="K557">
        <f>VLOOKUP($G557,emission!$A$1:$CV$577,MATCH($C$3,emission!$A$1:$CV$1,0),0)</f>
        <v>0</v>
      </c>
      <c r="L557">
        <f t="shared" si="8"/>
        <v>0</v>
      </c>
      <c r="Q557"/>
    </row>
    <row r="558" spans="7:17" x14ac:dyDescent="0.25">
      <c r="G558">
        <v>856</v>
      </c>
      <c r="H558">
        <f>VLOOKUP($G558,excitation!$A$1:$CV$577,MATCH(C$2,excitation!$A$1:$CV$1,0),0)</f>
        <v>0</v>
      </c>
      <c r="I558">
        <f>VLOOKUP($G558,emission!$A$1:$CV$577,MATCH($C$2,emission!$A$1:$CV$1,0),0)</f>
        <v>0</v>
      </c>
      <c r="J558">
        <f>VLOOKUP($G558,excitation!$A$1:$CV$577,MATCH(C$3,excitation!$A$1:$CV$1,0),0)</f>
        <v>0</v>
      </c>
      <c r="K558">
        <f>VLOOKUP($G558,emission!$A$1:$CV$577,MATCH($C$3,emission!$A$1:$CV$1,0),0)</f>
        <v>0</v>
      </c>
      <c r="L558">
        <f t="shared" si="8"/>
        <v>0</v>
      </c>
      <c r="Q558"/>
    </row>
    <row r="559" spans="7:17" x14ac:dyDescent="0.25">
      <c r="G559">
        <v>857</v>
      </c>
      <c r="H559">
        <f>VLOOKUP($G559,excitation!$A$1:$CV$577,MATCH(C$2,excitation!$A$1:$CV$1,0),0)</f>
        <v>0</v>
      </c>
      <c r="I559">
        <f>VLOOKUP($G559,emission!$A$1:$CV$577,MATCH($C$2,emission!$A$1:$CV$1,0),0)</f>
        <v>0</v>
      </c>
      <c r="J559">
        <f>VLOOKUP($G559,excitation!$A$1:$CV$577,MATCH(C$3,excitation!$A$1:$CV$1,0),0)</f>
        <v>0</v>
      </c>
      <c r="K559">
        <f>VLOOKUP($G559,emission!$A$1:$CV$577,MATCH($C$3,emission!$A$1:$CV$1,0),0)</f>
        <v>0</v>
      </c>
      <c r="L559">
        <f t="shared" si="8"/>
        <v>0</v>
      </c>
      <c r="Q559"/>
    </row>
    <row r="560" spans="7:17" x14ac:dyDescent="0.25">
      <c r="G560">
        <v>858</v>
      </c>
      <c r="H560">
        <f>VLOOKUP($G560,excitation!$A$1:$CV$577,MATCH(C$2,excitation!$A$1:$CV$1,0),0)</f>
        <v>0</v>
      </c>
      <c r="I560">
        <f>VLOOKUP($G560,emission!$A$1:$CV$577,MATCH($C$2,emission!$A$1:$CV$1,0),0)</f>
        <v>0</v>
      </c>
      <c r="J560">
        <f>VLOOKUP($G560,excitation!$A$1:$CV$577,MATCH(C$3,excitation!$A$1:$CV$1,0),0)</f>
        <v>0</v>
      </c>
      <c r="K560">
        <f>VLOOKUP($G560,emission!$A$1:$CV$577,MATCH($C$3,emission!$A$1:$CV$1,0),0)</f>
        <v>0</v>
      </c>
      <c r="L560">
        <f t="shared" si="8"/>
        <v>0</v>
      </c>
      <c r="Q560"/>
    </row>
    <row r="561" spans="7:17" x14ac:dyDescent="0.25">
      <c r="G561">
        <v>859</v>
      </c>
      <c r="H561">
        <f>VLOOKUP($G561,excitation!$A$1:$CV$577,MATCH(C$2,excitation!$A$1:$CV$1,0),0)</f>
        <v>0</v>
      </c>
      <c r="I561">
        <f>VLOOKUP($G561,emission!$A$1:$CV$577,MATCH($C$2,emission!$A$1:$CV$1,0),0)</f>
        <v>0</v>
      </c>
      <c r="J561">
        <f>VLOOKUP($G561,excitation!$A$1:$CV$577,MATCH(C$3,excitation!$A$1:$CV$1,0),0)</f>
        <v>0</v>
      </c>
      <c r="K561">
        <f>VLOOKUP($G561,emission!$A$1:$CV$577,MATCH($C$3,emission!$A$1:$CV$1,0),0)</f>
        <v>0</v>
      </c>
      <c r="L561">
        <f t="shared" si="8"/>
        <v>0</v>
      </c>
      <c r="Q561"/>
    </row>
    <row r="562" spans="7:17" x14ac:dyDescent="0.25">
      <c r="G562">
        <v>860</v>
      </c>
      <c r="H562">
        <f>VLOOKUP($G562,excitation!$A$1:$CV$577,MATCH(C$2,excitation!$A$1:$CV$1,0),0)</f>
        <v>0</v>
      </c>
      <c r="I562">
        <f>VLOOKUP($G562,emission!$A$1:$CV$577,MATCH($C$2,emission!$A$1:$CV$1,0),0)</f>
        <v>0</v>
      </c>
      <c r="J562">
        <f>VLOOKUP($G562,excitation!$A$1:$CV$577,MATCH(C$3,excitation!$A$1:$CV$1,0),0)</f>
        <v>0</v>
      </c>
      <c r="K562">
        <f>VLOOKUP($G562,emission!$A$1:$CV$577,MATCH($C$3,emission!$A$1:$CV$1,0),0)</f>
        <v>0</v>
      </c>
      <c r="L562">
        <f t="shared" si="8"/>
        <v>0</v>
      </c>
      <c r="Q562"/>
    </row>
    <row r="563" spans="7:17" x14ac:dyDescent="0.25">
      <c r="G563">
        <v>861</v>
      </c>
      <c r="H563">
        <f>VLOOKUP($G563,excitation!$A$1:$CV$577,MATCH(C$2,excitation!$A$1:$CV$1,0),0)</f>
        <v>0</v>
      </c>
      <c r="I563">
        <f>VLOOKUP($G563,emission!$A$1:$CV$577,MATCH($C$2,emission!$A$1:$CV$1,0),0)</f>
        <v>0</v>
      </c>
      <c r="J563">
        <f>VLOOKUP($G563,excitation!$A$1:$CV$577,MATCH(C$3,excitation!$A$1:$CV$1,0),0)</f>
        <v>0</v>
      </c>
      <c r="K563">
        <f>VLOOKUP($G563,emission!$A$1:$CV$577,MATCH($C$3,emission!$A$1:$CV$1,0),0)</f>
        <v>0</v>
      </c>
      <c r="L563">
        <f t="shared" si="8"/>
        <v>0</v>
      </c>
      <c r="Q563"/>
    </row>
    <row r="564" spans="7:17" x14ac:dyDescent="0.25">
      <c r="G564">
        <v>862</v>
      </c>
      <c r="H564">
        <f>VLOOKUP($G564,excitation!$A$1:$CV$577,MATCH(C$2,excitation!$A$1:$CV$1,0),0)</f>
        <v>0</v>
      </c>
      <c r="I564">
        <f>VLOOKUP($G564,emission!$A$1:$CV$577,MATCH($C$2,emission!$A$1:$CV$1,0),0)</f>
        <v>0</v>
      </c>
      <c r="J564">
        <f>VLOOKUP($G564,excitation!$A$1:$CV$577,MATCH(C$3,excitation!$A$1:$CV$1,0),0)</f>
        <v>0</v>
      </c>
      <c r="K564">
        <f>VLOOKUP($G564,emission!$A$1:$CV$577,MATCH($C$3,emission!$A$1:$CV$1,0),0)</f>
        <v>0</v>
      </c>
      <c r="L564">
        <f t="shared" si="8"/>
        <v>0</v>
      </c>
      <c r="Q564"/>
    </row>
    <row r="565" spans="7:17" x14ac:dyDescent="0.25">
      <c r="G565">
        <v>863</v>
      </c>
      <c r="H565">
        <f>VLOOKUP($G565,excitation!$A$1:$CV$577,MATCH(C$2,excitation!$A$1:$CV$1,0),0)</f>
        <v>0</v>
      </c>
      <c r="I565">
        <f>VLOOKUP($G565,emission!$A$1:$CV$577,MATCH($C$2,emission!$A$1:$CV$1,0),0)</f>
        <v>0</v>
      </c>
      <c r="J565">
        <f>VLOOKUP($G565,excitation!$A$1:$CV$577,MATCH(C$3,excitation!$A$1:$CV$1,0),0)</f>
        <v>0</v>
      </c>
      <c r="K565">
        <f>VLOOKUP($G565,emission!$A$1:$CV$577,MATCH($C$3,emission!$A$1:$CV$1,0),0)</f>
        <v>0</v>
      </c>
      <c r="L565">
        <f t="shared" si="8"/>
        <v>0</v>
      </c>
      <c r="Q565"/>
    </row>
    <row r="566" spans="7:17" x14ac:dyDescent="0.25">
      <c r="G566">
        <v>864</v>
      </c>
      <c r="H566">
        <f>VLOOKUP($G566,excitation!$A$1:$CV$577,MATCH(C$2,excitation!$A$1:$CV$1,0),0)</f>
        <v>0</v>
      </c>
      <c r="I566">
        <f>VLOOKUP($G566,emission!$A$1:$CV$577,MATCH($C$2,emission!$A$1:$CV$1,0),0)</f>
        <v>0</v>
      </c>
      <c r="J566">
        <f>VLOOKUP($G566,excitation!$A$1:$CV$577,MATCH(C$3,excitation!$A$1:$CV$1,0),0)</f>
        <v>0</v>
      </c>
      <c r="K566">
        <f>VLOOKUP($G566,emission!$A$1:$CV$577,MATCH($C$3,emission!$A$1:$CV$1,0),0)</f>
        <v>0</v>
      </c>
      <c r="L566">
        <f t="shared" si="8"/>
        <v>0</v>
      </c>
      <c r="Q566"/>
    </row>
    <row r="567" spans="7:17" x14ac:dyDescent="0.25">
      <c r="G567">
        <v>865</v>
      </c>
      <c r="H567">
        <f>VLOOKUP($G567,excitation!$A$1:$CV$577,MATCH(C$2,excitation!$A$1:$CV$1,0),0)</f>
        <v>0</v>
      </c>
      <c r="I567">
        <f>VLOOKUP($G567,emission!$A$1:$CV$577,MATCH($C$2,emission!$A$1:$CV$1,0),0)</f>
        <v>0</v>
      </c>
      <c r="J567">
        <f>VLOOKUP($G567,excitation!$A$1:$CV$577,MATCH(C$3,excitation!$A$1:$CV$1,0),0)</f>
        <v>0</v>
      </c>
      <c r="K567">
        <f>VLOOKUP($G567,emission!$A$1:$CV$577,MATCH($C$3,emission!$A$1:$CV$1,0),0)</f>
        <v>0</v>
      </c>
      <c r="L567">
        <f t="shared" si="8"/>
        <v>0</v>
      </c>
      <c r="Q567"/>
    </row>
    <row r="568" spans="7:17" x14ac:dyDescent="0.25">
      <c r="G568">
        <v>866</v>
      </c>
      <c r="H568">
        <f>VLOOKUP($G568,excitation!$A$1:$CV$577,MATCH(C$2,excitation!$A$1:$CV$1,0),0)</f>
        <v>0</v>
      </c>
      <c r="I568">
        <f>VLOOKUP($G568,emission!$A$1:$CV$577,MATCH($C$2,emission!$A$1:$CV$1,0),0)</f>
        <v>0</v>
      </c>
      <c r="J568">
        <f>VLOOKUP($G568,excitation!$A$1:$CV$577,MATCH(C$3,excitation!$A$1:$CV$1,0),0)</f>
        <v>0</v>
      </c>
      <c r="K568">
        <f>VLOOKUP($G568,emission!$A$1:$CV$577,MATCH($C$3,emission!$A$1:$CV$1,0),0)</f>
        <v>0</v>
      </c>
      <c r="L568">
        <f t="shared" si="8"/>
        <v>0</v>
      </c>
      <c r="Q568"/>
    </row>
    <row r="569" spans="7:17" x14ac:dyDescent="0.25">
      <c r="G569">
        <v>867</v>
      </c>
      <c r="H569">
        <f>VLOOKUP($G569,excitation!$A$1:$CV$577,MATCH(C$2,excitation!$A$1:$CV$1,0),0)</f>
        <v>0</v>
      </c>
      <c r="I569">
        <f>VLOOKUP($G569,emission!$A$1:$CV$577,MATCH($C$2,emission!$A$1:$CV$1,0),0)</f>
        <v>0</v>
      </c>
      <c r="J569">
        <f>VLOOKUP($G569,excitation!$A$1:$CV$577,MATCH(C$3,excitation!$A$1:$CV$1,0),0)</f>
        <v>0</v>
      </c>
      <c r="K569">
        <f>VLOOKUP($G569,emission!$A$1:$CV$577,MATCH($C$3,emission!$A$1:$CV$1,0),0)</f>
        <v>0</v>
      </c>
      <c r="L569">
        <f t="shared" si="8"/>
        <v>0</v>
      </c>
      <c r="Q569"/>
    </row>
    <row r="570" spans="7:17" x14ac:dyDescent="0.25">
      <c r="G570">
        <v>868</v>
      </c>
      <c r="H570">
        <f>VLOOKUP($G570,excitation!$A$1:$CV$577,MATCH(C$2,excitation!$A$1:$CV$1,0),0)</f>
        <v>0</v>
      </c>
      <c r="I570">
        <f>VLOOKUP($G570,emission!$A$1:$CV$577,MATCH($C$2,emission!$A$1:$CV$1,0),0)</f>
        <v>0</v>
      </c>
      <c r="J570">
        <f>VLOOKUP($G570,excitation!$A$1:$CV$577,MATCH(C$3,excitation!$A$1:$CV$1,0),0)</f>
        <v>0</v>
      </c>
      <c r="K570">
        <f>VLOOKUP($G570,emission!$A$1:$CV$577,MATCH($C$3,emission!$A$1:$CV$1,0),0)</f>
        <v>0</v>
      </c>
      <c r="L570">
        <f t="shared" si="8"/>
        <v>0</v>
      </c>
      <c r="Q570"/>
    </row>
    <row r="571" spans="7:17" x14ac:dyDescent="0.25">
      <c r="G571">
        <v>869</v>
      </c>
      <c r="H571">
        <f>VLOOKUP($G571,excitation!$A$1:$CV$577,MATCH(C$2,excitation!$A$1:$CV$1,0),0)</f>
        <v>0</v>
      </c>
      <c r="I571">
        <f>VLOOKUP($G571,emission!$A$1:$CV$577,MATCH($C$2,emission!$A$1:$CV$1,0),0)</f>
        <v>0</v>
      </c>
      <c r="J571">
        <f>VLOOKUP($G571,excitation!$A$1:$CV$577,MATCH(C$3,excitation!$A$1:$CV$1,0),0)</f>
        <v>0</v>
      </c>
      <c r="K571">
        <f>VLOOKUP($G571,emission!$A$1:$CV$577,MATCH($C$3,emission!$A$1:$CV$1,0),0)</f>
        <v>0</v>
      </c>
      <c r="L571">
        <f t="shared" si="8"/>
        <v>0</v>
      </c>
      <c r="Q571"/>
    </row>
    <row r="572" spans="7:17" x14ac:dyDescent="0.25">
      <c r="G572">
        <v>870</v>
      </c>
      <c r="H572">
        <f>VLOOKUP($G572,excitation!$A$1:$CV$577,MATCH(C$2,excitation!$A$1:$CV$1,0),0)</f>
        <v>0</v>
      </c>
      <c r="I572">
        <f>VLOOKUP($G572,emission!$A$1:$CV$577,MATCH($C$2,emission!$A$1:$CV$1,0),0)</f>
        <v>0</v>
      </c>
      <c r="J572">
        <f>VLOOKUP($G572,excitation!$A$1:$CV$577,MATCH(C$3,excitation!$A$1:$CV$1,0),0)</f>
        <v>0</v>
      </c>
      <c r="K572">
        <f>VLOOKUP($G572,emission!$A$1:$CV$577,MATCH($C$3,emission!$A$1:$CV$1,0),0)</f>
        <v>0</v>
      </c>
      <c r="L572">
        <f t="shared" si="8"/>
        <v>0</v>
      </c>
      <c r="Q572"/>
    </row>
    <row r="573" spans="7:17" x14ac:dyDescent="0.25">
      <c r="G573">
        <v>871</v>
      </c>
      <c r="H573">
        <f>VLOOKUP($G573,excitation!$A$1:$CV$577,MATCH(C$2,excitation!$A$1:$CV$1,0),0)</f>
        <v>0</v>
      </c>
      <c r="I573">
        <f>VLOOKUP($G573,emission!$A$1:$CV$577,MATCH($C$2,emission!$A$1:$CV$1,0),0)</f>
        <v>0</v>
      </c>
      <c r="J573">
        <f>VLOOKUP($G573,excitation!$A$1:$CV$577,MATCH(C$3,excitation!$A$1:$CV$1,0),0)</f>
        <v>0</v>
      </c>
      <c r="K573">
        <f>VLOOKUP($G573,emission!$A$1:$CV$577,MATCH($C$3,emission!$A$1:$CV$1,0),0)</f>
        <v>0</v>
      </c>
      <c r="L573">
        <f t="shared" si="8"/>
        <v>0</v>
      </c>
      <c r="Q573"/>
    </row>
    <row r="574" spans="7:17" x14ac:dyDescent="0.25">
      <c r="G574">
        <v>872</v>
      </c>
      <c r="H574">
        <f>VLOOKUP($G574,excitation!$A$1:$CV$577,MATCH(C$2,excitation!$A$1:$CV$1,0),0)</f>
        <v>0</v>
      </c>
      <c r="I574">
        <f>VLOOKUP($G574,emission!$A$1:$CV$577,MATCH($C$2,emission!$A$1:$CV$1,0),0)</f>
        <v>0</v>
      </c>
      <c r="J574">
        <f>VLOOKUP($G574,excitation!$A$1:$CV$577,MATCH(C$3,excitation!$A$1:$CV$1,0),0)</f>
        <v>0</v>
      </c>
      <c r="K574">
        <f>VLOOKUP($G574,emission!$A$1:$CV$577,MATCH($C$3,emission!$A$1:$CV$1,0),0)</f>
        <v>0</v>
      </c>
      <c r="L574">
        <f t="shared" si="8"/>
        <v>0</v>
      </c>
      <c r="Q574"/>
    </row>
    <row r="575" spans="7:17" x14ac:dyDescent="0.25">
      <c r="G575">
        <v>873</v>
      </c>
      <c r="H575">
        <f>VLOOKUP($G575,excitation!$A$1:$CV$577,MATCH(C$2,excitation!$A$1:$CV$1,0),0)</f>
        <v>0</v>
      </c>
      <c r="I575">
        <f>VLOOKUP($G575,emission!$A$1:$CV$577,MATCH($C$2,emission!$A$1:$CV$1,0),0)</f>
        <v>0</v>
      </c>
      <c r="J575">
        <f>VLOOKUP($G575,excitation!$A$1:$CV$577,MATCH(C$3,excitation!$A$1:$CV$1,0),0)</f>
        <v>0</v>
      </c>
      <c r="K575">
        <f>VLOOKUP($G575,emission!$A$1:$CV$577,MATCH($C$3,emission!$A$1:$CV$1,0),0)</f>
        <v>0</v>
      </c>
      <c r="L575">
        <f t="shared" si="8"/>
        <v>0</v>
      </c>
      <c r="Q575"/>
    </row>
    <row r="576" spans="7:17" x14ac:dyDescent="0.25">
      <c r="G576">
        <v>874</v>
      </c>
      <c r="H576">
        <f>VLOOKUP($G576,excitation!$A$1:$CV$577,MATCH(C$2,excitation!$A$1:$CV$1,0),0)</f>
        <v>0</v>
      </c>
      <c r="I576">
        <f>VLOOKUP($G576,emission!$A$1:$CV$577,MATCH($C$2,emission!$A$1:$CV$1,0),0)</f>
        <v>0</v>
      </c>
      <c r="J576">
        <f>VLOOKUP($G576,excitation!$A$1:$CV$577,MATCH(C$3,excitation!$A$1:$CV$1,0),0)</f>
        <v>0</v>
      </c>
      <c r="K576">
        <f>VLOOKUP($G576,emission!$A$1:$CV$577,MATCH($C$3,emission!$A$1:$CV$1,0),0)</f>
        <v>0</v>
      </c>
      <c r="L576">
        <f t="shared" si="8"/>
        <v>0</v>
      </c>
      <c r="Q576"/>
    </row>
    <row r="577" spans="7:17" x14ac:dyDescent="0.25">
      <c r="G577">
        <v>875</v>
      </c>
      <c r="H577">
        <f>VLOOKUP($G577,excitation!$A$1:$CV$577,MATCH(C$2,excitation!$A$1:$CV$1,0),0)</f>
        <v>0</v>
      </c>
      <c r="I577">
        <f>VLOOKUP($G577,emission!$A$1:$CV$577,MATCH($C$2,emission!$A$1:$CV$1,0),0)</f>
        <v>0</v>
      </c>
      <c r="J577">
        <f>VLOOKUP($G577,excitation!$A$1:$CV$577,MATCH(C$3,excitation!$A$1:$CV$1,0),0)</f>
        <v>0</v>
      </c>
      <c r="K577">
        <f>VLOOKUP($G577,emission!$A$1:$CV$577,MATCH($C$3,emission!$A$1:$CV$1,0),0)</f>
        <v>0</v>
      </c>
      <c r="L577">
        <f t="shared" si="8"/>
        <v>0</v>
      </c>
      <c r="Q577"/>
    </row>
  </sheetData>
  <dataConsolidate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list!$I$2:$I$3</xm:f>
          </x14:formula1>
          <xm:sqref>Z14</xm:sqref>
        </x14:dataValidation>
        <x14:dataValidation type="list" allowBlank="1" showInputMessage="1" showErrorMessage="1">
          <x14:formula1>
            <xm:f>list!$A$2:$A$100</xm:f>
          </x14:formula1>
          <xm:sqref>C2:C3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B2:AN35"/>
  <sheetViews>
    <sheetView zoomScale="85" zoomScaleNormal="85" workbookViewId="0">
      <selection activeCell="D3" sqref="D3:K3"/>
    </sheetView>
  </sheetViews>
  <sheetFormatPr defaultRowHeight="15" x14ac:dyDescent="0.25"/>
  <cols>
    <col min="4" max="13" width="9.85546875" customWidth="1"/>
  </cols>
  <sheetData>
    <row r="2" spans="2:40" x14ac:dyDescent="0.25">
      <c r="P2" t="s">
        <v>40</v>
      </c>
      <c r="R2" t="s">
        <v>41</v>
      </c>
      <c r="U2" t="s">
        <v>42</v>
      </c>
      <c r="V2" t="s">
        <v>43</v>
      </c>
    </row>
    <row r="3" spans="2:40" ht="15.75" thickBot="1" x14ac:dyDescent="0.3">
      <c r="D3" s="23" t="s">
        <v>37</v>
      </c>
      <c r="E3" s="23" t="s">
        <v>0</v>
      </c>
      <c r="F3" s="23" t="s">
        <v>4</v>
      </c>
      <c r="G3" s="23" t="s">
        <v>5</v>
      </c>
      <c r="H3" s="23" t="s">
        <v>6</v>
      </c>
      <c r="I3" s="23" t="s">
        <v>9</v>
      </c>
      <c r="J3" s="23" t="s">
        <v>12</v>
      </c>
      <c r="K3" s="23" t="s">
        <v>15</v>
      </c>
      <c r="L3" s="23" t="s">
        <v>2</v>
      </c>
      <c r="M3" s="23" t="s">
        <v>2</v>
      </c>
      <c r="P3">
        <v>403</v>
      </c>
      <c r="R3">
        <v>450</v>
      </c>
      <c r="S3">
        <v>50</v>
      </c>
      <c r="U3">
        <f>R3-S3/2</f>
        <v>425</v>
      </c>
      <c r="V3">
        <f>R3+S3/2</f>
        <v>475</v>
      </c>
      <c r="AE3" s="11" t="str">
        <f t="shared" ref="AE3:AN3" si="0">D3</f>
        <v>DAPI</v>
      </c>
      <c r="AF3" s="11" t="str">
        <f t="shared" si="0"/>
        <v>Alexa 405</v>
      </c>
      <c r="AG3" s="11" t="str">
        <f t="shared" si="0"/>
        <v>Alexa 430</v>
      </c>
      <c r="AH3" s="11" t="str">
        <f t="shared" si="0"/>
        <v>Alexa 488</v>
      </c>
      <c r="AI3" s="11" t="str">
        <f t="shared" si="0"/>
        <v>Alexa 514</v>
      </c>
      <c r="AJ3" s="11" t="str">
        <f t="shared" si="0"/>
        <v>Alexa 555</v>
      </c>
      <c r="AK3" s="11" t="str">
        <f t="shared" si="0"/>
        <v>Alexa 610</v>
      </c>
      <c r="AL3" s="11" t="str">
        <f t="shared" si="0"/>
        <v>Alexa 647</v>
      </c>
      <c r="AM3" s="11" t="str">
        <f t="shared" si="0"/>
        <v>-</v>
      </c>
      <c r="AN3" s="11" t="str">
        <f t="shared" si="0"/>
        <v>-</v>
      </c>
    </row>
    <row r="4" spans="2:40" x14ac:dyDescent="0.25">
      <c r="B4" s="41">
        <v>403</v>
      </c>
      <c r="C4" s="10" t="s">
        <v>44</v>
      </c>
      <c r="D4">
        <f ca="1">VLOOKUP($P$3,excitation!$A$1:$CV$577,MATCH('A1 PMT'!D$3,excitation!$A$1:$CV$1,0),0)*SUM(INDIRECT("emission!"&amp;SUBSTITUTE(ADDRESS(1,MATCH(D$3,emission!$1:$1,0),4),1,"")&amp;MATCH($U$3,emission!$A:$A,0)):INDIRECT("emission!"&amp;SUBSTITUTE(ADDRESS(1,MATCH(D$3,emission!$1:$1,0),4),1,"")&amp;MATCH($V$3,emission!$A:$A,0)))</f>
        <v>4.7538310400000006</v>
      </c>
      <c r="E4">
        <f ca="1">VLOOKUP($P$3,excitation!$A$1:$CV$577,MATCH('A1 PMT'!E$3,excitation!$A$1:$CV$1,0),0)*SUM(INDIRECT("emission!"&amp;SUBSTITUTE(ADDRESS(1,MATCH(E$3,emission!$1:$1,0),4),1,"")&amp;MATCH($U$3,emission!$A:$A,0)):INDIRECT("emission!"&amp;SUBSTITUTE(ADDRESS(1,MATCH(E$3,emission!$1:$1,0),4),1,"")&amp;MATCH($V$3,emission!$A:$A,0)))</f>
        <v>33.030256499999986</v>
      </c>
      <c r="F4">
        <f ca="1">VLOOKUP($P$3,excitation!$A$1:$CV$577,MATCH('A1 PMT'!F$3,excitation!$A$1:$CV$1,0),0)*SUM(INDIRECT("emission!"&amp;SUBSTITUTE(ADDRESS(1,MATCH(F$3,emission!$1:$1,0),4),1,"")&amp;MATCH($U$3,emission!$A:$A,0)):INDIRECT("emission!"&amp;SUBSTITUTE(ADDRESS(1,MATCH(F$3,emission!$1:$1,0),4),1,"")&amp;MATCH($V$3,emission!$A:$A,0)))</f>
        <v>0.33580261</v>
      </c>
      <c r="G4">
        <f ca="1">VLOOKUP($P$3,excitation!$A$1:$CV$577,MATCH('A1 PMT'!G$3,excitation!$A$1:$CV$1,0),0)*SUM(INDIRECT("emission!"&amp;SUBSTITUTE(ADDRESS(1,MATCH(G$3,emission!$1:$1,0),4),1,"")&amp;MATCH($U$3,emission!$A:$A,0)):INDIRECT("emission!"&amp;SUBSTITUTE(ADDRESS(1,MATCH(G$3,emission!$1:$1,0),4),1,"")&amp;MATCH($V$3,emission!$A:$A,0)))</f>
        <v>2.5186000000000002E-4</v>
      </c>
      <c r="H4">
        <f ca="1">VLOOKUP($P$3,excitation!$A$1:$CV$577,MATCH('A1 PMT'!H$3,excitation!$A$1:$CV$1,0),0)*SUM(INDIRECT("emission!"&amp;SUBSTITUTE(ADDRESS(1,MATCH(H$3,emission!$1:$1,0),4),1,"")&amp;MATCH($U$3,emission!$A:$A,0)):INDIRECT("emission!"&amp;SUBSTITUTE(ADDRESS(1,MATCH(H$3,emission!$1:$1,0),4),1,"")&amp;MATCH($V$3,emission!$A:$A,0)))</f>
        <v>0</v>
      </c>
      <c r="I4">
        <f ca="1">VLOOKUP($P$3,excitation!$A$1:$CV$577,MATCH('A1 PMT'!I$3,excitation!$A$1:$CV$1,0),0)*SUM(INDIRECT("emission!"&amp;SUBSTITUTE(ADDRESS(1,MATCH(I$3,emission!$1:$1,0),4),1,"")&amp;MATCH($U$3,emission!$A:$A,0)):INDIRECT("emission!"&amp;SUBSTITUTE(ADDRESS(1,MATCH(I$3,emission!$1:$1,0),4),1,"")&amp;MATCH($V$3,emission!$A:$A,0)))</f>
        <v>0</v>
      </c>
      <c r="J4">
        <f ca="1">VLOOKUP($P$3,excitation!$A$1:$CV$577,MATCH('A1 PMT'!J$3,excitation!$A$1:$CV$1,0),0)*SUM(INDIRECT("emission!"&amp;SUBSTITUTE(ADDRESS(1,MATCH(J$3,emission!$1:$1,0),4),1,"")&amp;MATCH($U$3,emission!$A:$A,0)):INDIRECT("emission!"&amp;SUBSTITUTE(ADDRESS(1,MATCH(J$3,emission!$1:$1,0),4),1,"")&amp;MATCH($V$3,emission!$A:$A,0)))</f>
        <v>0</v>
      </c>
      <c r="K4">
        <f ca="1">VLOOKUP($P$3,excitation!$A$1:$CV$577,MATCH('A1 PMT'!K$3,excitation!$A$1:$CV$1,0),0)*SUM(INDIRECT("emission!"&amp;SUBSTITUTE(ADDRESS(1,MATCH(K$3,emission!$1:$1,0),4),1,"")&amp;MATCH($U$3,emission!$A:$A,0)):INDIRECT("emission!"&amp;SUBSTITUTE(ADDRESS(1,MATCH(K$3,emission!$1:$1,0),4),1,"")&amp;MATCH($V$3,emission!$A:$A,0)))</f>
        <v>0</v>
      </c>
      <c r="L4" t="e">
        <f ca="1">VLOOKUP($P$3,excitation!$A$1:$CV$577,MATCH('A1 PMT'!L$3,excitation!$A$1:$CV$1,0),0)*SUM(INDIRECT("emission!"&amp;SUBSTITUTE(ADDRESS(1,MATCH(L$3,emission!$1:$1,0),4),1,"")&amp;MATCH($U$3,emission!$A:$A,0)):INDIRECT("emission!"&amp;SUBSTITUTE(ADDRESS(1,MATCH(L$3,emission!$1:$1,0),4),1,"")&amp;MATCH($V$3,emission!$A:$A,0)))</f>
        <v>#N/A</v>
      </c>
      <c r="M4" t="e">
        <f ca="1">VLOOKUP($P$3,excitation!$A$1:$CV$577,MATCH('A1 PMT'!M$3,excitation!$A$1:$CV$1,0),0)*SUM(INDIRECT("emission!"&amp;SUBSTITUTE(ADDRESS(1,MATCH(M$3,emission!$1:$1,0),4),1,"")&amp;MATCH($U$3,emission!$A:$A,0)):INDIRECT("emission!"&amp;SUBSTITUTE(ADDRESS(1,MATCH(M$3,emission!$1:$1,0),4),1,"")&amp;MATCH($V$3,emission!$A:$A,0)))</f>
        <v>#N/A</v>
      </c>
      <c r="P4">
        <v>457</v>
      </c>
      <c r="R4">
        <v>482</v>
      </c>
      <c r="S4">
        <v>35</v>
      </c>
      <c r="U4">
        <v>465</v>
      </c>
      <c r="V4">
        <v>500</v>
      </c>
      <c r="AC4" s="41">
        <v>403</v>
      </c>
      <c r="AD4" s="10" t="s">
        <v>44</v>
      </c>
      <c r="AE4">
        <f t="shared" ref="AE4:AL9" ca="1" si="1">D4/MAX(D$4:D$16)</f>
        <v>1</v>
      </c>
      <c r="AF4">
        <f t="shared" ca="1" si="1"/>
        <v>1</v>
      </c>
      <c r="AG4">
        <f t="shared" ca="1" si="1"/>
        <v>1.2282128371741405E-2</v>
      </c>
      <c r="AH4">
        <f t="shared" ca="1" si="1"/>
        <v>9.1871972693382313E-6</v>
      </c>
      <c r="AI4">
        <f t="shared" ca="1" si="1"/>
        <v>0</v>
      </c>
      <c r="AJ4">
        <f t="shared" ca="1" si="1"/>
        <v>0</v>
      </c>
      <c r="AK4">
        <f t="shared" ca="1" si="1"/>
        <v>0</v>
      </c>
      <c r="AL4">
        <f t="shared" ca="1" si="1"/>
        <v>0</v>
      </c>
      <c r="AM4" t="e">
        <f t="shared" ref="AM4:AN9" ca="1" si="2">L4/SUM(L$4:L$16)</f>
        <v>#N/A</v>
      </c>
      <c r="AN4" t="e">
        <f t="shared" ca="1" si="2"/>
        <v>#N/A</v>
      </c>
    </row>
    <row r="5" spans="2:40" x14ac:dyDescent="0.25">
      <c r="B5" s="41"/>
      <c r="C5" s="10" t="s">
        <v>45</v>
      </c>
      <c r="D5">
        <f ca="1">VLOOKUP($P$3,excitation!$A$1:$CV$577,MATCH('A1 PMT'!D$3,excitation!$A$1:$CV$1,0),0)*SUM(INDIRECT("emission!"&amp;SUBSTITUTE(ADDRESS(1,MATCH(D$3,emission!$1:$1,0),4),1,"")&amp;MATCH($U$4,emission!$A:$A,0)):INDIRECT("emission!"&amp;SUBSTITUTE(ADDRESS(1,MATCH(D$3,emission!$1:$1,0),4),1,"")&amp;MATCH($V$4,emission!$A:$A,0)))</f>
        <v>3.1569406399999997</v>
      </c>
      <c r="E5">
        <f ca="1">VLOOKUP($P$3,excitation!$A$1:$CV$577,MATCH('A1 PMT'!E$3,excitation!$A$1:$CV$1,0),0)*SUM(INDIRECT("emission!"&amp;SUBSTITUTE(ADDRESS(1,MATCH(E$3,emission!$1:$1,0),4),1,"")&amp;MATCH($U$4,emission!$A:$A,0)):INDIRECT("emission!"&amp;SUBSTITUTE(ADDRESS(1,MATCH(E$3,emission!$1:$1,0),4),1,"")&amp;MATCH($V$4,emission!$A:$A,0)))</f>
        <v>7.8344279999999982</v>
      </c>
      <c r="F5">
        <f ca="1">VLOOKUP($P$3,excitation!$A$1:$CV$577,MATCH('A1 PMT'!F$3,excitation!$A$1:$CV$1,0),0)*SUM(INDIRECT("emission!"&amp;SUBSTITUTE(ADDRESS(1,MATCH(F$3,emission!$1:$1,0),4),1,"")&amp;MATCH($U$4,emission!$A:$A,0)):INDIRECT("emission!"&amp;SUBSTITUTE(ADDRESS(1,MATCH(F$3,emission!$1:$1,0),4),1,"")&amp;MATCH($V$4,emission!$A:$A,0)))</f>
        <v>2.4953689799999994</v>
      </c>
      <c r="G5">
        <f ca="1">VLOOKUP($P$3,excitation!$A$1:$CV$577,MATCH('A1 PMT'!G$3,excitation!$A$1:$CV$1,0),0)*SUM(INDIRECT("emission!"&amp;SUBSTITUTE(ADDRESS(1,MATCH(G$3,emission!$1:$1,0),4),1,"")&amp;MATCH($U$4,emission!$A:$A,0)):INDIRECT("emission!"&amp;SUBSTITUTE(ADDRESS(1,MATCH(G$3,emission!$1:$1,0),4),1,"")&amp;MATCH($V$4,emission!$A:$A,0)))</f>
        <v>5.226095E-2</v>
      </c>
      <c r="H5">
        <f ca="1">VLOOKUP($P$3,excitation!$A$1:$CV$577,MATCH('A1 PMT'!H$3,excitation!$A$1:$CV$1,0),0)*SUM(INDIRECT("emission!"&amp;SUBSTITUTE(ADDRESS(1,MATCH(H$3,emission!$1:$1,0),4),1,"")&amp;MATCH($U$4,emission!$A:$A,0)):INDIRECT("emission!"&amp;SUBSTITUTE(ADDRESS(1,MATCH(H$3,emission!$1:$1,0),4),1,"")&amp;MATCH($V$4,emission!$A:$A,0)))</f>
        <v>3.9200000000000015E-4</v>
      </c>
      <c r="I5">
        <f ca="1">VLOOKUP($P$3,excitation!$A$1:$CV$577,MATCH('A1 PMT'!I$3,excitation!$A$1:$CV$1,0),0)*SUM(INDIRECT("emission!"&amp;SUBSTITUTE(ADDRESS(1,MATCH(I$3,emission!$1:$1,0),4),1,"")&amp;MATCH($U$4,emission!$A:$A,0)):INDIRECT("emission!"&amp;SUBSTITUTE(ADDRESS(1,MATCH(I$3,emission!$1:$1,0),4),1,"")&amp;MATCH($V$4,emission!$A:$A,0)))</f>
        <v>0</v>
      </c>
      <c r="J5">
        <f ca="1">VLOOKUP($P$3,excitation!$A$1:$CV$577,MATCH('A1 PMT'!J$3,excitation!$A$1:$CV$1,0),0)*SUM(INDIRECT("emission!"&amp;SUBSTITUTE(ADDRESS(1,MATCH(J$3,emission!$1:$1,0),4),1,"")&amp;MATCH($U$4,emission!$A:$A,0)):INDIRECT("emission!"&amp;SUBSTITUTE(ADDRESS(1,MATCH(J$3,emission!$1:$1,0),4),1,"")&amp;MATCH($V$4,emission!$A:$A,0)))</f>
        <v>0</v>
      </c>
      <c r="K5">
        <f ca="1">VLOOKUP($P$3,excitation!$A$1:$CV$577,MATCH('A1 PMT'!K$3,excitation!$A$1:$CV$1,0),0)*SUM(INDIRECT("emission!"&amp;SUBSTITUTE(ADDRESS(1,MATCH(K$3,emission!$1:$1,0),4),1,"")&amp;MATCH($U$4,emission!$A:$A,0)):INDIRECT("emission!"&amp;SUBSTITUTE(ADDRESS(1,MATCH(K$3,emission!$1:$1,0),4),1,"")&amp;MATCH($V$4,emission!$A:$A,0)))</f>
        <v>0</v>
      </c>
      <c r="L5" t="e">
        <f ca="1">VLOOKUP($P$3,excitation!$A$1:$CV$577,MATCH('A1 PMT'!L$3,excitation!$A$1:$CV$1,0),0)*SUM(INDIRECT("emission!"&amp;SUBSTITUTE(ADDRESS(1,MATCH(L$3,emission!$1:$1,0),4),1,"")&amp;MATCH($U$4,emission!$A:$A,0)):INDIRECT("emission!"&amp;SUBSTITUTE(ADDRESS(1,MATCH(L$3,emission!$1:$1,0),4),1,"")&amp;MATCH($V$4,emission!$A:$A,0)))</f>
        <v>#N/A</v>
      </c>
      <c r="M5" t="e">
        <f ca="1">VLOOKUP($P$3,excitation!$A$1:$CV$577,MATCH('A1 PMT'!M$3,excitation!$A$1:$CV$1,0),0)*SUM(INDIRECT("emission!"&amp;SUBSTITUTE(ADDRESS(1,MATCH(M$3,emission!$1:$1,0),4),1,"")&amp;MATCH($U$4,emission!$A:$A,0)):INDIRECT("emission!"&amp;SUBSTITUTE(ADDRESS(1,MATCH(M$3,emission!$1:$1,0),4),1,"")&amp;MATCH($V$4,emission!$A:$A,0)))</f>
        <v>#N/A</v>
      </c>
      <c r="P5">
        <v>476</v>
      </c>
      <c r="R5">
        <v>525</v>
      </c>
      <c r="S5">
        <v>50</v>
      </c>
      <c r="U5">
        <f t="shared" ref="U5:U7" si="3">R5-S5/2</f>
        <v>500</v>
      </c>
      <c r="V5">
        <f t="shared" ref="V5:V7" si="4">R5+S5/2</f>
        <v>550</v>
      </c>
      <c r="AC5" s="41"/>
      <c r="AD5" s="10" t="s">
        <v>45</v>
      </c>
      <c r="AE5">
        <f t="shared" ca="1" si="1"/>
        <v>0.66408347571393689</v>
      </c>
      <c r="AF5">
        <f t="shared" ca="1" si="1"/>
        <v>0.23718943871961762</v>
      </c>
      <c r="AG5">
        <f t="shared" ca="1" si="1"/>
        <v>9.1269219578791846E-2</v>
      </c>
      <c r="AH5">
        <f t="shared" ca="1" si="1"/>
        <v>1.906343433387683E-3</v>
      </c>
      <c r="AI5">
        <f t="shared" ca="1" si="1"/>
        <v>3.6316523591144253E-5</v>
      </c>
      <c r="AJ5">
        <f t="shared" ca="1" si="1"/>
        <v>0</v>
      </c>
      <c r="AK5">
        <f t="shared" ca="1" si="1"/>
        <v>0</v>
      </c>
      <c r="AL5">
        <f t="shared" ca="1" si="1"/>
        <v>0</v>
      </c>
      <c r="AM5" t="e">
        <f t="shared" ca="1" si="2"/>
        <v>#N/A</v>
      </c>
      <c r="AN5" t="e">
        <f t="shared" ca="1" si="2"/>
        <v>#N/A</v>
      </c>
    </row>
    <row r="6" spans="2:40" x14ac:dyDescent="0.25">
      <c r="B6" s="41"/>
      <c r="C6" s="10" t="s">
        <v>46</v>
      </c>
      <c r="D6">
        <f ca="1">VLOOKUP($P$3,excitation!$A$1:$CV$577,MATCH('A1 PMT'!D$3,excitation!$A$1:$CV$1,0),0)*SUM(INDIRECT("emission!"&amp;SUBSTITUTE(ADDRESS(1,MATCH(D$3,emission!$1:$1,0),4),1,"")&amp;MATCH($U$5,emission!$A:$A,0)):INDIRECT("emission!"&amp;SUBSTITUTE(ADDRESS(1,MATCH(D$3,emission!$1:$1,0),4),1,"")&amp;MATCH($V$5,emission!$A:$A,0)))</f>
        <v>2.2603862399999999</v>
      </c>
      <c r="E6">
        <f ca="1">VLOOKUP($P$3,excitation!$A$1:$CV$577,MATCH('A1 PMT'!E$3,excitation!$A$1:$CV$1,0),0)*SUM(INDIRECT("emission!"&amp;SUBSTITUTE(ADDRESS(1,MATCH(E$3,emission!$1:$1,0),4),1,"")&amp;MATCH($U$5,emission!$A:$A,0)):INDIRECT("emission!"&amp;SUBSTITUTE(ADDRESS(1,MATCH(E$3,emission!$1:$1,0),4),1,"")&amp;MATCH($V$5,emission!$A:$A,0)))</f>
        <v>1.4932395000000005</v>
      </c>
      <c r="F6">
        <f ca="1">VLOOKUP($P$3,excitation!$A$1:$CV$577,MATCH('A1 PMT'!F$3,excitation!$A$1:$CV$1,0),0)*SUM(INDIRECT("emission!"&amp;SUBSTITUTE(ADDRESS(1,MATCH(F$3,emission!$1:$1,0),4),1,"")&amp;MATCH($U$5,emission!$A:$A,0)):INDIRECT("emission!"&amp;SUBSTITUTE(ADDRESS(1,MATCH(F$3,emission!$1:$1,0),4),1,"")&amp;MATCH($V$5,emission!$A:$A,0)))</f>
        <v>27.340750710000005</v>
      </c>
      <c r="G6">
        <f ca="1">VLOOKUP($P$3,excitation!$A$1:$CV$577,MATCH('A1 PMT'!G$3,excitation!$A$1:$CV$1,0),0)*SUM(INDIRECT("emission!"&amp;SUBSTITUTE(ADDRESS(1,MATCH(G$3,emission!$1:$1,0),4),1,"")&amp;MATCH($U$5,emission!$A:$A,0)):INDIRECT("emission!"&amp;SUBSTITUTE(ADDRESS(1,MATCH(G$3,emission!$1:$1,0),4),1,"")&amp;MATCH($V$5,emission!$A:$A,0)))</f>
        <v>0.93714535999999971</v>
      </c>
      <c r="H6">
        <f ca="1">VLOOKUP($P$3,excitation!$A$1:$CV$577,MATCH('A1 PMT'!H$3,excitation!$A$1:$CV$1,0),0)*SUM(INDIRECT("emission!"&amp;SUBSTITUTE(ADDRESS(1,MATCH(H$3,emission!$1:$1,0),4),1,"")&amp;MATCH($U$5,emission!$A:$A,0)):INDIRECT("emission!"&amp;SUBSTITUTE(ADDRESS(1,MATCH(H$3,emission!$1:$1,0),4),1,"")&amp;MATCH($V$5,emission!$A:$A,0)))</f>
        <v>0.38822240000000008</v>
      </c>
      <c r="I6">
        <f ca="1">VLOOKUP($P$3,excitation!$A$1:$CV$577,MATCH('A1 PMT'!I$3,excitation!$A$1:$CV$1,0),0)*SUM(INDIRECT("emission!"&amp;SUBSTITUTE(ADDRESS(1,MATCH(I$3,emission!$1:$1,0),4),1,"")&amp;MATCH($U$5,emission!$A:$A,0)):INDIRECT("emission!"&amp;SUBSTITUTE(ADDRESS(1,MATCH(I$3,emission!$1:$1,0),4),1,"")&amp;MATCH($V$5,emission!$A:$A,0)))</f>
        <v>5.93912E-3</v>
      </c>
      <c r="J6">
        <f ca="1">VLOOKUP($P$3,excitation!$A$1:$CV$577,MATCH('A1 PMT'!J$3,excitation!$A$1:$CV$1,0),0)*SUM(INDIRECT("emission!"&amp;SUBSTITUTE(ADDRESS(1,MATCH(J$3,emission!$1:$1,0),4),1,"")&amp;MATCH($U$5,emission!$A:$A,0)):INDIRECT("emission!"&amp;SUBSTITUTE(ADDRESS(1,MATCH(J$3,emission!$1:$1,0),4),1,"")&amp;MATCH($V$5,emission!$A:$A,0)))</f>
        <v>0</v>
      </c>
      <c r="K6">
        <f ca="1">VLOOKUP($P$3,excitation!$A$1:$CV$577,MATCH('A1 PMT'!K$3,excitation!$A$1:$CV$1,0),0)*SUM(INDIRECT("emission!"&amp;SUBSTITUTE(ADDRESS(1,MATCH(K$3,emission!$1:$1,0),4),1,"")&amp;MATCH($U$5,emission!$A:$A,0)):INDIRECT("emission!"&amp;SUBSTITUTE(ADDRESS(1,MATCH(K$3,emission!$1:$1,0),4),1,"")&amp;MATCH($V$5,emission!$A:$A,0)))</f>
        <v>0</v>
      </c>
      <c r="L6" t="e">
        <f ca="1">VLOOKUP($P$3,excitation!$A$1:$CV$577,MATCH('A1 PMT'!L$3,excitation!$A$1:$CV$1,0),0)*SUM(INDIRECT("emission!"&amp;SUBSTITUTE(ADDRESS(1,MATCH(L$3,emission!$1:$1,0),4),1,"")&amp;MATCH($U$5,emission!$A:$A,0)):INDIRECT("emission!"&amp;SUBSTITUTE(ADDRESS(1,MATCH(L$3,emission!$1:$1,0),4),1,"")&amp;MATCH($V$5,emission!$A:$A,0)))</f>
        <v>#N/A</v>
      </c>
      <c r="M6" t="e">
        <f ca="1">VLOOKUP($P$3,excitation!$A$1:$CV$577,MATCH('A1 PMT'!M$3,excitation!$A$1:$CV$1,0),0)*SUM(INDIRECT("emission!"&amp;SUBSTITUTE(ADDRESS(1,MATCH(M$3,emission!$1:$1,0),4),1,"")&amp;MATCH($U$5,emission!$A:$A,0)):INDIRECT("emission!"&amp;SUBSTITUTE(ADDRESS(1,MATCH(M$3,emission!$1:$1,0),4),1,"")&amp;MATCH($V$5,emission!$A:$A,0)))</f>
        <v>#N/A</v>
      </c>
      <c r="P6">
        <v>488</v>
      </c>
      <c r="R6">
        <v>540</v>
      </c>
      <c r="S6">
        <v>30</v>
      </c>
      <c r="U6">
        <f t="shared" si="3"/>
        <v>525</v>
      </c>
      <c r="V6">
        <f t="shared" si="4"/>
        <v>555</v>
      </c>
      <c r="AC6" s="41"/>
      <c r="AD6" s="10" t="s">
        <v>46</v>
      </c>
      <c r="AE6">
        <f t="shared" ca="1" si="1"/>
        <v>0.4754872903518253</v>
      </c>
      <c r="AF6">
        <f t="shared" ca="1" si="1"/>
        <v>4.5208232034165435E-2</v>
      </c>
      <c r="AG6">
        <f t="shared" ca="1" si="1"/>
        <v>1</v>
      </c>
      <c r="AH6">
        <f t="shared" ca="1" si="1"/>
        <v>3.4184623570098431E-2</v>
      </c>
      <c r="AI6">
        <f t="shared" ca="1" si="1"/>
        <v>3.5966550888292446E-2</v>
      </c>
      <c r="AJ6">
        <f t="shared" ca="1" si="1"/>
        <v>2.9548187975775579E-4</v>
      </c>
      <c r="AK6">
        <f t="shared" ca="1" si="1"/>
        <v>0</v>
      </c>
      <c r="AL6">
        <f t="shared" ca="1" si="1"/>
        <v>0</v>
      </c>
      <c r="AM6" t="e">
        <f t="shared" ca="1" si="2"/>
        <v>#N/A</v>
      </c>
      <c r="AN6" t="e">
        <f t="shared" ca="1" si="2"/>
        <v>#N/A</v>
      </c>
    </row>
    <row r="7" spans="2:40" x14ac:dyDescent="0.25">
      <c r="B7" s="41"/>
      <c r="C7" s="10" t="s">
        <v>47</v>
      </c>
      <c r="D7">
        <f ca="1">VLOOKUP($P$3,excitation!$A$1:$CV$577,MATCH('A1 PMT'!D$3,excitation!$A$1:$CV$1,0),0)*SUM(INDIRECT("emission!"&amp;SUBSTITUTE(ADDRESS(1,MATCH(D$3,emission!$1:$1,0),4),1,"")&amp;MATCH($U$6,emission!$A:$A,0)):INDIRECT("emission!"&amp;SUBSTITUTE(ADDRESS(1,MATCH(D$3,emission!$1:$1,0),4),1,"")&amp;MATCH($V$6,emission!$A:$A,0)))</f>
        <v>0.97140539999999975</v>
      </c>
      <c r="E7">
        <f ca="1">VLOOKUP($P$3,excitation!$A$1:$CV$577,MATCH('A1 PMT'!E$3,excitation!$A$1:$CV$1,0),0)*SUM(INDIRECT("emission!"&amp;SUBSTITUTE(ADDRESS(1,MATCH(E$3,emission!$1:$1,0),4),1,"")&amp;MATCH($U$6,emission!$A:$A,0)):INDIRECT("emission!"&amp;SUBSTITUTE(ADDRESS(1,MATCH(E$3,emission!$1:$1,0),4),1,"")&amp;MATCH($V$6,emission!$A:$A,0)))</f>
        <v>0.23007150000000004</v>
      </c>
      <c r="F7">
        <f ca="1">VLOOKUP($P$3,excitation!$A$1:$CV$577,MATCH('A1 PMT'!F$3,excitation!$A$1:$CV$1,0),0)*SUM(INDIRECT("emission!"&amp;SUBSTITUTE(ADDRESS(1,MATCH(F$3,emission!$1:$1,0),4),1,"")&amp;MATCH($U$6,emission!$A:$A,0)):INDIRECT("emission!"&amp;SUBSTITUTE(ADDRESS(1,MATCH(F$3,emission!$1:$1,0),4),1,"")&amp;MATCH($V$6,emission!$A:$A,0)))</f>
        <v>20.220497959999996</v>
      </c>
      <c r="G7">
        <f ca="1">VLOOKUP($P$3,excitation!$A$1:$CV$577,MATCH('A1 PMT'!G$3,excitation!$A$1:$CV$1,0),0)*SUM(INDIRECT("emission!"&amp;SUBSTITUTE(ADDRESS(1,MATCH(G$3,emission!$1:$1,0),4),1,"")&amp;MATCH($U$6,emission!$A:$A,0)):INDIRECT("emission!"&amp;SUBSTITUTE(ADDRESS(1,MATCH(G$3,emission!$1:$1,0),4),1,"")&amp;MATCH($V$6,emission!$A:$A,0)))</f>
        <v>0.48769347999999996</v>
      </c>
      <c r="H7">
        <f ca="1">VLOOKUP($P$3,excitation!$A$1:$CV$577,MATCH('A1 PMT'!H$3,excitation!$A$1:$CV$1,0),0)*SUM(INDIRECT("emission!"&amp;SUBSTITUTE(ADDRESS(1,MATCH(H$3,emission!$1:$1,0),4),1,"")&amp;MATCH($U$6,emission!$A:$A,0)):INDIRECT("emission!"&amp;SUBSTITUTE(ADDRESS(1,MATCH(H$3,emission!$1:$1,0),4),1,"")&amp;MATCH($V$6,emission!$A:$A,0)))</f>
        <v>0.41218080000000012</v>
      </c>
      <c r="I7">
        <f ca="1">VLOOKUP($P$3,excitation!$A$1:$CV$577,MATCH('A1 PMT'!I$3,excitation!$A$1:$CV$1,0),0)*SUM(INDIRECT("emission!"&amp;SUBSTITUTE(ADDRESS(1,MATCH(I$3,emission!$1:$1,0),4),1,"")&amp;MATCH($U$6,emission!$A:$A,0)):INDIRECT("emission!"&amp;SUBSTITUTE(ADDRESS(1,MATCH(I$3,emission!$1:$1,0),4),1,"")&amp;MATCH($V$6,emission!$A:$A,0)))</f>
        <v>1.4204959999999999E-2</v>
      </c>
      <c r="J7">
        <f ca="1">VLOOKUP($P$3,excitation!$A$1:$CV$577,MATCH('A1 PMT'!J$3,excitation!$A$1:$CV$1,0),0)*SUM(INDIRECT("emission!"&amp;SUBSTITUTE(ADDRESS(1,MATCH(J$3,emission!$1:$1,0),4),1,"")&amp;MATCH($U$6,emission!$A:$A,0)):INDIRECT("emission!"&amp;SUBSTITUTE(ADDRESS(1,MATCH(J$3,emission!$1:$1,0),4),1,"")&amp;MATCH($V$6,emission!$A:$A,0)))</f>
        <v>0</v>
      </c>
      <c r="K7">
        <f ca="1">VLOOKUP($P$3,excitation!$A$1:$CV$577,MATCH('A1 PMT'!K$3,excitation!$A$1:$CV$1,0),0)*SUM(INDIRECT("emission!"&amp;SUBSTITUTE(ADDRESS(1,MATCH(K$3,emission!$1:$1,0),4),1,"")&amp;MATCH($U$6,emission!$A:$A,0)):INDIRECT("emission!"&amp;SUBSTITUTE(ADDRESS(1,MATCH(K$3,emission!$1:$1,0),4),1,"")&amp;MATCH($V$6,emission!$A:$A,0)))</f>
        <v>0</v>
      </c>
      <c r="L7" t="e">
        <f ca="1">VLOOKUP($P$3,excitation!$A$1:$CV$577,MATCH('A1 PMT'!L$3,excitation!$A$1:$CV$1,0),0)*SUM(INDIRECT("emission!"&amp;SUBSTITUTE(ADDRESS(1,MATCH(L$3,emission!$1:$1,0),4),1,"")&amp;MATCH($U$6,emission!$A:$A,0)):INDIRECT("emission!"&amp;SUBSTITUTE(ADDRESS(1,MATCH(L$3,emission!$1:$1,0),4),1,"")&amp;MATCH($V$6,emission!$A:$A,0)))</f>
        <v>#N/A</v>
      </c>
      <c r="M7" t="e">
        <f ca="1">VLOOKUP($P$3,excitation!$A$1:$CV$577,MATCH('A1 PMT'!M$3,excitation!$A$1:$CV$1,0),0)*SUM(INDIRECT("emission!"&amp;SUBSTITUTE(ADDRESS(1,MATCH(M$3,emission!$1:$1,0),4),1,"")&amp;MATCH($U$6,emission!$A:$A,0)):INDIRECT("emission!"&amp;SUBSTITUTE(ADDRESS(1,MATCH(M$3,emission!$1:$1,0),4),1,"")&amp;MATCH($V$6,emission!$A:$A,0)))</f>
        <v>#N/A</v>
      </c>
      <c r="P7">
        <v>514</v>
      </c>
      <c r="R7">
        <v>595</v>
      </c>
      <c r="S7">
        <v>50</v>
      </c>
      <c r="U7">
        <f t="shared" si="3"/>
        <v>570</v>
      </c>
      <c r="V7">
        <f t="shared" si="4"/>
        <v>620</v>
      </c>
      <c r="AC7" s="41"/>
      <c r="AD7" s="10" t="s">
        <v>47</v>
      </c>
      <c r="AE7">
        <f t="shared" ca="1" si="1"/>
        <v>0.20434159140834748</v>
      </c>
      <c r="AF7">
        <f t="shared" ca="1" si="1"/>
        <v>6.965477243569094E-3</v>
      </c>
      <c r="AG7">
        <f t="shared" ca="1" si="1"/>
        <v>0.73957361941068633</v>
      </c>
      <c r="AH7">
        <f t="shared" ca="1" si="1"/>
        <v>1.7789788802231633E-2</v>
      </c>
      <c r="AI7">
        <f t="shared" ca="1" si="1"/>
        <v>3.818615751789977E-2</v>
      </c>
      <c r="AJ7">
        <f t="shared" ca="1" si="1"/>
        <v>7.0672225560078437E-4</v>
      </c>
      <c r="AK7">
        <f t="shared" ca="1" si="1"/>
        <v>0</v>
      </c>
      <c r="AL7">
        <f t="shared" ca="1" si="1"/>
        <v>0</v>
      </c>
      <c r="AM7" t="e">
        <f t="shared" ca="1" si="2"/>
        <v>#N/A</v>
      </c>
      <c r="AN7" t="e">
        <f t="shared" ca="1" si="2"/>
        <v>#N/A</v>
      </c>
    </row>
    <row r="8" spans="2:40" x14ac:dyDescent="0.25">
      <c r="B8" s="41"/>
      <c r="C8" s="10" t="s">
        <v>48</v>
      </c>
      <c r="D8">
        <f ca="1">VLOOKUP($P$3,excitation!$A$1:$CV$577,MATCH('A1 PMT'!D$3,excitation!$A$1:$CV$1,0),0)*SUM(INDIRECT("emission!"&amp;SUBSTITUTE(ADDRESS(1,MATCH(D$3,emission!$1:$1,0),4),1,"")&amp;MATCH($U$7,emission!$A:$A,0)):INDIRECT("emission!"&amp;SUBSTITUTE(ADDRESS(1,MATCH(D$3,emission!$1:$1,0),4),1,"")&amp;MATCH($V$7,emission!$A:$A,0)))</f>
        <v>0.30710147999999993</v>
      </c>
      <c r="E8">
        <f ca="1">VLOOKUP($P$3,excitation!$A$1:$CV$577,MATCH('A1 PMT'!E$3,excitation!$A$1:$CV$1,0),0)*SUM(INDIRECT("emission!"&amp;SUBSTITUTE(ADDRESS(1,MATCH(E$3,emission!$1:$1,0),4),1,"")&amp;MATCH($U$7,emission!$A:$A,0)):INDIRECT("emission!"&amp;SUBSTITUTE(ADDRESS(1,MATCH(E$3,emission!$1:$1,0),4),1,"")&amp;MATCH($V$7,emission!$A:$A,0)))</f>
        <v>0</v>
      </c>
      <c r="F8">
        <f ca="1">VLOOKUP($P$3,excitation!$A$1:$CV$577,MATCH('A1 PMT'!F$3,excitation!$A$1:$CV$1,0),0)*SUM(INDIRECT("emission!"&amp;SUBSTITUTE(ADDRESS(1,MATCH(F$3,emission!$1:$1,0),4),1,"")&amp;MATCH($U$7,emission!$A:$A,0)):INDIRECT("emission!"&amp;SUBSTITUTE(ADDRESS(1,MATCH(F$3,emission!$1:$1,0),4),1,"")&amp;MATCH($V$7,emission!$A:$A,0)))</f>
        <v>18.977572770000002</v>
      </c>
      <c r="G8">
        <f ca="1">VLOOKUP($P$3,excitation!$A$1:$CV$577,MATCH('A1 PMT'!G$3,excitation!$A$1:$CV$1,0),0)*SUM(INDIRECT("emission!"&amp;SUBSTITUTE(ADDRESS(1,MATCH(G$3,emission!$1:$1,0),4),1,"")&amp;MATCH($U$7,emission!$A:$A,0)):INDIRECT("emission!"&amp;SUBSTITUTE(ADDRESS(1,MATCH(G$3,emission!$1:$1,0),4),1,"")&amp;MATCH($V$7,emission!$A:$A,0)))</f>
        <v>0.12660077</v>
      </c>
      <c r="H8">
        <f ca="1">VLOOKUP($P$3,excitation!$A$1:$CV$577,MATCH('A1 PMT'!H$3,excitation!$A$1:$CV$1,0),0)*SUM(INDIRECT("emission!"&amp;SUBSTITUTE(ADDRESS(1,MATCH(H$3,emission!$1:$1,0),4),1,"")&amp;MATCH($U$7,emission!$A:$A,0)):INDIRECT("emission!"&amp;SUBSTITUTE(ADDRESS(1,MATCH(H$3,emission!$1:$1,0),4),1,"")&amp;MATCH($V$7,emission!$A:$A,0)))</f>
        <v>0.22159680000000007</v>
      </c>
      <c r="I8">
        <f ca="1">VLOOKUP($P$3,excitation!$A$1:$CV$577,MATCH('A1 PMT'!I$3,excitation!$A$1:$CV$1,0),0)*SUM(INDIRECT("emission!"&amp;SUBSTITUTE(ADDRESS(1,MATCH(I$3,emission!$1:$1,0),4),1,"")&amp;MATCH($U$7,emission!$A:$A,0)):INDIRECT("emission!"&amp;SUBSTITUTE(ADDRESS(1,MATCH(I$3,emission!$1:$1,0),4),1,"")&amp;MATCH($V$7,emission!$A:$A,0)))</f>
        <v>0.11920612</v>
      </c>
      <c r="J8">
        <f ca="1">VLOOKUP($P$3,excitation!$A$1:$CV$577,MATCH('A1 PMT'!J$3,excitation!$A$1:$CV$1,0),0)*SUM(INDIRECT("emission!"&amp;SUBSTITUTE(ADDRESS(1,MATCH(J$3,emission!$1:$1,0),4),1,"")&amp;MATCH($U$7,emission!$A:$A,0)):INDIRECT("emission!"&amp;SUBSTITUTE(ADDRESS(1,MATCH(J$3,emission!$1:$1,0),4),1,"")&amp;MATCH($V$7,emission!$A:$A,0)))</f>
        <v>0.53481712000000003</v>
      </c>
      <c r="K8">
        <f ca="1">VLOOKUP($P$3,excitation!$A$1:$CV$577,MATCH('A1 PMT'!K$3,excitation!$A$1:$CV$1,0),0)*SUM(INDIRECT("emission!"&amp;SUBSTITUTE(ADDRESS(1,MATCH(K$3,emission!$1:$1,0),4),1,"")&amp;MATCH($U$7,emission!$A:$A,0)):INDIRECT("emission!"&amp;SUBSTITUTE(ADDRESS(1,MATCH(K$3,emission!$1:$1,0),4),1,"")&amp;MATCH($V$7,emission!$A:$A,0)))</f>
        <v>0</v>
      </c>
      <c r="L8" t="e">
        <f ca="1">VLOOKUP($P$3,excitation!$A$1:$CV$577,MATCH('A1 PMT'!L$3,excitation!$A$1:$CV$1,0),0)*SUM(INDIRECT("emission!"&amp;SUBSTITUTE(ADDRESS(1,MATCH(L$3,emission!$1:$1,0),4),1,"")&amp;MATCH($U$7,emission!$A:$A,0)):INDIRECT("emission!"&amp;SUBSTITUTE(ADDRESS(1,MATCH(L$3,emission!$1:$1,0),4),1,"")&amp;MATCH($V$7,emission!$A:$A,0)))</f>
        <v>#N/A</v>
      </c>
      <c r="M8" t="e">
        <f ca="1">VLOOKUP($P$3,excitation!$A$1:$CV$577,MATCH('A1 PMT'!M$3,excitation!$A$1:$CV$1,0),0)*SUM(INDIRECT("emission!"&amp;SUBSTITUTE(ADDRESS(1,MATCH(M$3,emission!$1:$1,0),4),1,"")&amp;MATCH($U$7,emission!$A:$A,0)):INDIRECT("emission!"&amp;SUBSTITUTE(ADDRESS(1,MATCH(M$3,emission!$1:$1,0),4),1,"")&amp;MATCH($V$7,emission!$A:$A,0)))</f>
        <v>#N/A</v>
      </c>
      <c r="P8">
        <v>561</v>
      </c>
      <c r="R8">
        <v>700</v>
      </c>
      <c r="S8">
        <v>75</v>
      </c>
      <c r="U8">
        <v>663</v>
      </c>
      <c r="V8">
        <v>738</v>
      </c>
      <c r="AC8" s="41"/>
      <c r="AD8" s="10" t="s">
        <v>48</v>
      </c>
      <c r="AE8">
        <f t="shared" ca="1" si="1"/>
        <v>6.4600840336134432E-2</v>
      </c>
      <c r="AF8">
        <f t="shared" ca="1" si="1"/>
        <v>0</v>
      </c>
      <c r="AG8">
        <f t="shared" ca="1" si="1"/>
        <v>0.69411308311511966</v>
      </c>
      <c r="AH8">
        <f t="shared" ca="1" si="1"/>
        <v>4.6180665784170466E-3</v>
      </c>
      <c r="AI8">
        <f t="shared" ca="1" si="1"/>
        <v>2.0529656670719577E-2</v>
      </c>
      <c r="AJ8">
        <f t="shared" ca="1" si="1"/>
        <v>5.9307184256638364E-3</v>
      </c>
      <c r="AK8">
        <f t="shared" ca="1" si="1"/>
        <v>0.20410703173615435</v>
      </c>
      <c r="AL8">
        <f t="shared" ca="1" si="1"/>
        <v>0</v>
      </c>
      <c r="AM8" t="e">
        <f t="shared" ca="1" si="2"/>
        <v>#N/A</v>
      </c>
      <c r="AN8" t="e">
        <f t="shared" ca="1" si="2"/>
        <v>#N/A</v>
      </c>
    </row>
    <row r="9" spans="2:40" x14ac:dyDescent="0.25">
      <c r="B9" s="41"/>
      <c r="C9" s="10" t="s">
        <v>49</v>
      </c>
      <c r="D9">
        <f ca="1">VLOOKUP($P$3,excitation!$A$1:$CV$577,MATCH('A1 PMT'!D$3,excitation!$A$1:$CV$1,0),0)*SUM(INDIRECT("emission!"&amp;SUBSTITUTE(ADDRESS(1,MATCH(D$3,emission!$1:$1,0),4),1,"")&amp;MATCH($U$8,emission!$A:$A,0)):INDIRECT("emission!"&amp;SUBSTITUTE(ADDRESS(1,MATCH(D$3,emission!$1:$1,0),4),1,"")&amp;MATCH($V$8,emission!$A:$A,0)))</f>
        <v>0</v>
      </c>
      <c r="E9">
        <f ca="1">VLOOKUP($P$3,excitation!$A$1:$CV$577,MATCH('A1 PMT'!E$3,excitation!$A$1:$CV$1,0),0)*SUM(INDIRECT("emission!"&amp;SUBSTITUTE(ADDRESS(1,MATCH(E$3,emission!$1:$1,0),4),1,"")&amp;MATCH($U$8,emission!$A:$A,0)):INDIRECT("emission!"&amp;SUBSTITUTE(ADDRESS(1,MATCH(E$3,emission!$1:$1,0),4),1,"")&amp;MATCH($V$8,emission!$A:$A,0)))</f>
        <v>0</v>
      </c>
      <c r="F9">
        <f ca="1">VLOOKUP($P$3,excitation!$A$1:$CV$577,MATCH('A1 PMT'!F$3,excitation!$A$1:$CV$1,0),0)*SUM(INDIRECT("emission!"&amp;SUBSTITUTE(ADDRESS(1,MATCH(F$3,emission!$1:$1,0),4),1,"")&amp;MATCH($U$8,emission!$A:$A,0)):INDIRECT("emission!"&amp;SUBSTITUTE(ADDRESS(1,MATCH(F$3,emission!$1:$1,0),4),1,"")&amp;MATCH($V$8,emission!$A:$A,0)))</f>
        <v>3.6031980399999997</v>
      </c>
      <c r="G9">
        <f ca="1">VLOOKUP($P$3,excitation!$A$1:$CV$577,MATCH('A1 PMT'!G$3,excitation!$A$1:$CV$1,0),0)*SUM(INDIRECT("emission!"&amp;SUBSTITUTE(ADDRESS(1,MATCH(G$3,emission!$1:$1,0),4),1,"")&amp;MATCH($U$8,emission!$A:$A,0)):INDIRECT("emission!"&amp;SUBSTITUTE(ADDRESS(1,MATCH(G$3,emission!$1:$1,0),4),1,"")&amp;MATCH($V$8,emission!$A:$A,0)))</f>
        <v>2.0611399999999999E-3</v>
      </c>
      <c r="H9">
        <f ca="1">VLOOKUP($P$3,excitation!$A$1:$CV$577,MATCH('A1 PMT'!H$3,excitation!$A$1:$CV$1,0),0)*SUM(INDIRECT("emission!"&amp;SUBSTITUTE(ADDRESS(1,MATCH(H$3,emission!$1:$1,0),4),1,"")&amp;MATCH($U$8,emission!$A:$A,0)):INDIRECT("emission!"&amp;SUBSTITUTE(ADDRESS(1,MATCH(H$3,emission!$1:$1,0),4),1,"")&amp;MATCH($V$8,emission!$A:$A,0)))</f>
        <v>3.0368000000000005E-3</v>
      </c>
      <c r="I9">
        <f ca="1">VLOOKUP($P$3,excitation!$A$1:$CV$577,MATCH('A1 PMT'!I$3,excitation!$A$1:$CV$1,0),0)*SUM(INDIRECT("emission!"&amp;SUBSTITUTE(ADDRESS(1,MATCH(I$3,emission!$1:$1,0),4),1,"")&amp;MATCH($U$8,emission!$A:$A,0)):INDIRECT("emission!"&amp;SUBSTITUTE(ADDRESS(1,MATCH(I$3,emission!$1:$1,0),4),1,"")&amp;MATCH($V$8,emission!$A:$A,0)))</f>
        <v>1.1340999999999999E-2</v>
      </c>
      <c r="J9">
        <f ca="1">VLOOKUP($P$3,excitation!$A$1:$CV$577,MATCH('A1 PMT'!J$3,excitation!$A$1:$CV$1,0),0)*SUM(INDIRECT("emission!"&amp;SUBSTITUTE(ADDRESS(1,MATCH(J$3,emission!$1:$1,0),4),1,"")&amp;MATCH($U$8,emission!$A:$A,0)):INDIRECT("emission!"&amp;SUBSTITUTE(ADDRESS(1,MATCH(J$3,emission!$1:$1,0),4),1,"")&amp;MATCH($V$8,emission!$A:$A,0)))</f>
        <v>0.49803519999999984</v>
      </c>
      <c r="K9">
        <f ca="1">VLOOKUP($P$3,excitation!$A$1:$CV$577,MATCH('A1 PMT'!K$3,excitation!$A$1:$CV$1,0),0)*SUM(INDIRECT("emission!"&amp;SUBSTITUTE(ADDRESS(1,MATCH(K$3,emission!$1:$1,0),4),1,"")&amp;MATCH($U$8,emission!$A:$A,0)):INDIRECT("emission!"&amp;SUBSTITUTE(ADDRESS(1,MATCH(K$3,emission!$1:$1,0),4),1,"")&amp;MATCH($V$8,emission!$A:$A,0)))</f>
        <v>0</v>
      </c>
      <c r="L9" t="e">
        <f ca="1">VLOOKUP($P$3,excitation!$A$1:$CV$577,MATCH('A1 PMT'!L$3,excitation!$A$1:$CV$1,0),0)*SUM(INDIRECT("emission!"&amp;SUBSTITUTE(ADDRESS(1,MATCH(L$3,emission!$1:$1,0),4),1,"")&amp;MATCH($U$8,emission!$A:$A,0)):INDIRECT("emission!"&amp;SUBSTITUTE(ADDRESS(1,MATCH(L$3,emission!$1:$1,0),4),1,"")&amp;MATCH($V$8,emission!$A:$A,0)))</f>
        <v>#N/A</v>
      </c>
      <c r="M9" t="e">
        <f ca="1">VLOOKUP($P$3,excitation!$A$1:$CV$577,MATCH('A1 PMT'!M$3,excitation!$A$1:$CV$1,0),0)*SUM(INDIRECT("emission!"&amp;SUBSTITUTE(ADDRESS(1,MATCH(M$3,emission!$1:$1,0),4),1,"")&amp;MATCH($U$8,emission!$A:$A,0)):INDIRECT("emission!"&amp;SUBSTITUTE(ADDRESS(1,MATCH(M$3,emission!$1:$1,0),4),1,"")&amp;MATCH($V$8,emission!$A:$A,0)))</f>
        <v>#N/A</v>
      </c>
      <c r="P9">
        <v>641</v>
      </c>
      <c r="AC9" s="41"/>
      <c r="AD9" s="10" t="s">
        <v>49</v>
      </c>
      <c r="AE9">
        <f t="shared" ca="1" si="1"/>
        <v>0</v>
      </c>
      <c r="AF9">
        <f t="shared" ca="1" si="1"/>
        <v>0</v>
      </c>
      <c r="AG9">
        <f t="shared" ca="1" si="1"/>
        <v>0.13178855541380996</v>
      </c>
      <c r="AH9">
        <f t="shared" ca="1" si="1"/>
        <v>7.5185022551114912E-5</v>
      </c>
      <c r="AI9">
        <f t="shared" ca="1" si="1"/>
        <v>2.8134188479996642E-4</v>
      </c>
      <c r="AJ9">
        <f t="shared" ca="1" si="1"/>
        <v>5.6423510525679022E-4</v>
      </c>
      <c r="AK9">
        <f t="shared" ca="1" si="1"/>
        <v>0.19006961925998542</v>
      </c>
      <c r="AL9">
        <f t="shared" ca="1" si="1"/>
        <v>0</v>
      </c>
      <c r="AM9" t="e">
        <f t="shared" ca="1" si="2"/>
        <v>#N/A</v>
      </c>
      <c r="AN9" t="e">
        <f t="shared" ca="1" si="2"/>
        <v>#N/A</v>
      </c>
    </row>
    <row r="10" spans="2:40" ht="15.75" x14ac:dyDescent="0.25">
      <c r="B10" s="41">
        <v>488</v>
      </c>
      <c r="C10" s="10" t="s">
        <v>46</v>
      </c>
      <c r="D10">
        <f ca="1">VLOOKUP($P$6,excitation!$A$1:$CV$577,MATCH('A1 PMT'!D$3,excitation!$A$1:$CV$1,0),0)*SUM(INDIRECT("emission!"&amp;SUBSTITUTE(ADDRESS(1,MATCH(D$3,emission!$1:$1,0),4),1,"")&amp;MATCH($U$5,emission!$A:$A,0)):INDIRECT("emission!"&amp;SUBSTITUTE(ADDRESS(1,MATCH(D$3,emission!$1:$1,0),4),1,"")&amp;MATCH($V$5,emission!$A:$A,0)))</f>
        <v>0</v>
      </c>
      <c r="E10">
        <f ca="1">VLOOKUP($P$6,excitation!$A$1:$CV$577,MATCH('A1 PMT'!E$3,excitation!$A$1:$CV$1,0),0)*SUM(INDIRECT("emission!"&amp;SUBSTITUTE(ADDRESS(1,MATCH(E$3,emission!$1:$1,0),4),1,"")&amp;MATCH($U$5,emission!$A:$A,0)):INDIRECT("emission!"&amp;SUBSTITUTE(ADDRESS(1,MATCH(E$3,emission!$1:$1,0),4),1,"")&amp;MATCH($V$5,emission!$A:$A,0)))</f>
        <v>0</v>
      </c>
      <c r="F10">
        <f ca="1">VLOOKUP($P$6,excitation!$A$1:$CV$577,MATCH('A1 PMT'!F$3,excitation!$A$1:$CV$1,0),0)*SUM(INDIRECT("emission!"&amp;SUBSTITUTE(ADDRESS(1,MATCH(F$3,emission!$1:$1,0),4),1,"")&amp;MATCH($U$5,emission!$A:$A,0)):INDIRECT("emission!"&amp;SUBSTITUTE(ADDRESS(1,MATCH(F$3,emission!$1:$1,0),4),1,"")&amp;MATCH($V$5,emission!$A:$A,0)))</f>
        <v>9.8320540500000035</v>
      </c>
      <c r="G10">
        <f ca="1">VLOOKUP($P$6,excitation!$A$1:$CV$577,MATCH('A1 PMT'!G$3,excitation!$A$1:$CV$1,0),0)*SUM(INDIRECT("emission!"&amp;SUBSTITUTE(ADDRESS(1,MATCH(G$3,emission!$1:$1,0),4),1,"")&amp;MATCH($U$5,emission!$A:$A,0)):INDIRECT("emission!"&amp;SUBSTITUTE(ADDRESS(1,MATCH(G$3,emission!$1:$1,0),4),1,"")&amp;MATCH($V$5,emission!$A:$A,0)))</f>
        <v>27.414236639999991</v>
      </c>
      <c r="H10">
        <f ca="1">VLOOKUP($P$6,excitation!$A$1:$CV$577,MATCH('A1 PMT'!H$3,excitation!$A$1:$CV$1,0),0)*SUM(INDIRECT("emission!"&amp;SUBSTITUTE(ADDRESS(1,MATCH(H$3,emission!$1:$1,0),4),1,"")&amp;MATCH($U$5,emission!$A:$A,0)):INDIRECT("emission!"&amp;SUBSTITUTE(ADDRESS(1,MATCH(H$3,emission!$1:$1,0),4),1,"")&amp;MATCH($V$5,emission!$A:$A,0)))</f>
        <v>10.1665741</v>
      </c>
      <c r="I10">
        <f ca="1">VLOOKUP($P$6,excitation!$A$1:$CV$577,MATCH('A1 PMT'!I$3,excitation!$A$1:$CV$1,0),0)*SUM(INDIRECT("emission!"&amp;SUBSTITUTE(ADDRESS(1,MATCH(I$3,emission!$1:$1,0),4),1,"")&amp;MATCH($U$5,emission!$A:$A,0)):INDIRECT("emission!"&amp;SUBSTITUTE(ADDRESS(1,MATCH(I$3,emission!$1:$1,0),4),1,"")&amp;MATCH($V$5,emission!$A:$A,0)))</f>
        <v>0.19234649999999998</v>
      </c>
      <c r="J10">
        <f ca="1">VLOOKUP($P$6,excitation!$A$1:$CV$577,MATCH('A1 PMT'!J$3,excitation!$A$1:$CV$1,0),0)*SUM(INDIRECT("emission!"&amp;SUBSTITUTE(ADDRESS(1,MATCH(J$3,emission!$1:$1,0),4),1,"")&amp;MATCH($U$5,emission!$A:$A,0)):INDIRECT("emission!"&amp;SUBSTITUTE(ADDRESS(1,MATCH(J$3,emission!$1:$1,0),4),1,"")&amp;MATCH($V$5,emission!$A:$A,0)))</f>
        <v>0</v>
      </c>
      <c r="K10">
        <f ca="1">VLOOKUP($P$6,excitation!$A$1:$CV$577,MATCH('A1 PMT'!K$3,excitation!$A$1:$CV$1,0),0)*SUM(INDIRECT("emission!"&amp;SUBSTITUTE(ADDRESS(1,MATCH(K$3,emission!$1:$1,0),4),1,"")&amp;MATCH($U$5,emission!$A:$A,0)):INDIRECT("emission!"&amp;SUBSTITUTE(ADDRESS(1,MATCH(K$3,emission!$1:$1,0),4),1,"")&amp;MATCH($V$5,emission!$A:$A,0)))</f>
        <v>0</v>
      </c>
      <c r="L10" t="e">
        <f ca="1">VLOOKUP($P$6,excitation!$A$1:$CV$577,MATCH('A1 PMT'!L$3,excitation!$A$1:$CV$1,0),0)*SUM(INDIRECT("emission!"&amp;SUBSTITUTE(ADDRESS(1,MATCH(L$3,emission!$1:$1,0),4),1,"")&amp;MATCH($U$5,emission!$A:$A,0)):INDIRECT("emission!"&amp;SUBSTITUTE(ADDRESS(1,MATCH(L$3,emission!$1:$1,0),4),1,"")&amp;MATCH($V$5,emission!$A:$A,0)))</f>
        <v>#N/A</v>
      </c>
      <c r="M10" t="e">
        <f ca="1">VLOOKUP($P$6,excitation!$A$1:$CV$577,MATCH('A1 PMT'!M$3,excitation!$A$1:$CV$1,0),0)*SUM(INDIRECT("emission!"&amp;SUBSTITUTE(ADDRESS(1,MATCH(M$3,emission!$1:$1,0),4),1,"")&amp;MATCH($U$5,emission!$A:$A,0)):INDIRECT("emission!"&amp;SUBSTITUTE(ADDRESS(1,MATCH(M$3,emission!$1:$1,0),4),1,"")&amp;MATCH($V$5,emission!$A:$A,0)))</f>
        <v>#N/A</v>
      </c>
      <c r="P10" s="12"/>
      <c r="AC10" s="41">
        <v>457</v>
      </c>
      <c r="AD10" s="10" t="s">
        <v>45</v>
      </c>
      <c r="AE10" t="e">
        <f ca="1">#REF!/MAX(D$4:D$16)</f>
        <v>#REF!</v>
      </c>
      <c r="AF10" t="e">
        <f ca="1">#REF!/MAX(E$4:E$16)</f>
        <v>#REF!</v>
      </c>
      <c r="AG10" t="e">
        <f ca="1">#REF!/MAX(F$4:F$16)</f>
        <v>#REF!</v>
      </c>
      <c r="AH10" t="e">
        <f ca="1">#REF!/MAX(G$4:G$16)</f>
        <v>#REF!</v>
      </c>
      <c r="AI10" t="e">
        <f ca="1">#REF!/MAX(H$4:H$16)</f>
        <v>#REF!</v>
      </c>
      <c r="AJ10" t="e">
        <f ca="1">#REF!/MAX(I$4:I$16)</f>
        <v>#REF!</v>
      </c>
      <c r="AK10" t="e">
        <f ca="1">#REF!/MAX(J$4:J$16)</f>
        <v>#REF!</v>
      </c>
      <c r="AL10" t="e">
        <f ca="1">#REF!/MAX(K$4:K$16)</f>
        <v>#REF!</v>
      </c>
      <c r="AM10" t="e">
        <f ca="1">#REF!/SUM(L$4:L$16)</f>
        <v>#REF!</v>
      </c>
      <c r="AN10" t="e">
        <f ca="1">#REF!/SUM(M$4:M$16)</f>
        <v>#REF!</v>
      </c>
    </row>
    <row r="11" spans="2:40" x14ac:dyDescent="0.25">
      <c r="B11" s="41"/>
      <c r="C11" s="10" t="s">
        <v>47</v>
      </c>
      <c r="D11">
        <f ca="1">VLOOKUP($P$6,excitation!$A$1:$CV$577,MATCH('A1 PMT'!D$3,excitation!$A$1:$CV$1,0),0)*SUM(INDIRECT("emission!"&amp;SUBSTITUTE(ADDRESS(1,MATCH(D$3,emission!$1:$1,0),4),1,"")&amp;MATCH($U$6,emission!$A:$A,0)):INDIRECT("emission!"&amp;SUBSTITUTE(ADDRESS(1,MATCH(D$3,emission!$1:$1,0),4),1,"")&amp;MATCH($V$6,emission!$A:$A,0)))</f>
        <v>0</v>
      </c>
      <c r="E11">
        <f ca="1">VLOOKUP($P$6,excitation!$A$1:$CV$577,MATCH('A1 PMT'!E$3,excitation!$A$1:$CV$1,0),0)*SUM(INDIRECT("emission!"&amp;SUBSTITUTE(ADDRESS(1,MATCH(E$3,emission!$1:$1,0),4),1,"")&amp;MATCH($U$6,emission!$A:$A,0)):INDIRECT("emission!"&amp;SUBSTITUTE(ADDRESS(1,MATCH(E$3,emission!$1:$1,0),4),1,"")&amp;MATCH($V$6,emission!$A:$A,0)))</f>
        <v>0</v>
      </c>
      <c r="F11">
        <f ca="1">VLOOKUP($P$6,excitation!$A$1:$CV$577,MATCH('A1 PMT'!F$3,excitation!$A$1:$CV$1,0),0)*SUM(INDIRECT("emission!"&amp;SUBSTITUTE(ADDRESS(1,MATCH(F$3,emission!$1:$1,0),4),1,"")&amp;MATCH($U$6,emission!$A:$A,0)):INDIRECT("emission!"&amp;SUBSTITUTE(ADDRESS(1,MATCH(F$3,emission!$1:$1,0),4),1,"")&amp;MATCH($V$6,emission!$A:$A,0)))</f>
        <v>7.2715277999999994</v>
      </c>
      <c r="G11">
        <f ca="1">VLOOKUP($P$6,excitation!$A$1:$CV$577,MATCH('A1 PMT'!G$3,excitation!$A$1:$CV$1,0),0)*SUM(INDIRECT("emission!"&amp;SUBSTITUTE(ADDRESS(1,MATCH(G$3,emission!$1:$1,0),4),1,"")&amp;MATCH($U$6,emission!$A:$A,0)):INDIRECT("emission!"&amp;SUBSTITUTE(ADDRESS(1,MATCH(G$3,emission!$1:$1,0),4),1,"")&amp;MATCH($V$6,emission!$A:$A,0)))</f>
        <v>14.266457519999999</v>
      </c>
      <c r="H11">
        <f ca="1">VLOOKUP($P$6,excitation!$A$1:$CV$577,MATCH('A1 PMT'!H$3,excitation!$A$1:$CV$1,0),0)*SUM(INDIRECT("emission!"&amp;SUBSTITUTE(ADDRESS(1,MATCH(H$3,emission!$1:$1,0),4),1,"")&amp;MATCH($U$6,emission!$A:$A,0)):INDIRECT("emission!"&amp;SUBSTITUTE(ADDRESS(1,MATCH(H$3,emission!$1:$1,0),4),1,"")&amp;MATCH($V$6,emission!$A:$A,0)))</f>
        <v>10.793984700000001</v>
      </c>
      <c r="I11">
        <f ca="1">VLOOKUP($P$6,excitation!$A$1:$CV$577,MATCH('A1 PMT'!I$3,excitation!$A$1:$CV$1,0),0)*SUM(INDIRECT("emission!"&amp;SUBSTITUTE(ADDRESS(1,MATCH(I$3,emission!$1:$1,0),4),1,"")&amp;MATCH($U$6,emission!$A:$A,0)):INDIRECT("emission!"&amp;SUBSTITUTE(ADDRESS(1,MATCH(I$3,emission!$1:$1,0),4),1,"")&amp;MATCH($V$6,emission!$A:$A,0)))</f>
        <v>0.46004699999999993</v>
      </c>
      <c r="J11">
        <f ca="1">VLOOKUP($P$6,excitation!$A$1:$CV$577,MATCH('A1 PMT'!J$3,excitation!$A$1:$CV$1,0),0)*SUM(INDIRECT("emission!"&amp;SUBSTITUTE(ADDRESS(1,MATCH(J$3,emission!$1:$1,0),4),1,"")&amp;MATCH($U$6,emission!$A:$A,0)):INDIRECT("emission!"&amp;SUBSTITUTE(ADDRESS(1,MATCH(J$3,emission!$1:$1,0),4),1,"")&amp;MATCH($V$6,emission!$A:$A,0)))</f>
        <v>0</v>
      </c>
      <c r="K11">
        <f ca="1">VLOOKUP($P$6,excitation!$A$1:$CV$577,MATCH('A1 PMT'!K$3,excitation!$A$1:$CV$1,0),0)*SUM(INDIRECT("emission!"&amp;SUBSTITUTE(ADDRESS(1,MATCH(K$3,emission!$1:$1,0),4),1,"")&amp;MATCH($U$6,emission!$A:$A,0)):INDIRECT("emission!"&amp;SUBSTITUTE(ADDRESS(1,MATCH(K$3,emission!$1:$1,0),4),1,"")&amp;MATCH($V$6,emission!$A:$A,0)))</f>
        <v>0</v>
      </c>
      <c r="L11" t="e">
        <f ca="1">VLOOKUP($P$6,excitation!$A$1:$CV$577,MATCH('A1 PMT'!L$3,excitation!$A$1:$CV$1,0),0)*SUM(INDIRECT("emission!"&amp;SUBSTITUTE(ADDRESS(1,MATCH(L$3,emission!$1:$1,0),4),1,"")&amp;MATCH($U$6,emission!$A:$A,0)):INDIRECT("emission!"&amp;SUBSTITUTE(ADDRESS(1,MATCH(L$3,emission!$1:$1,0),4),1,"")&amp;MATCH($V$6,emission!$A:$A,0)))</f>
        <v>#N/A</v>
      </c>
      <c r="M11" t="e">
        <f ca="1">VLOOKUP($P$6,excitation!$A$1:$CV$577,MATCH('A1 PMT'!M$3,excitation!$A$1:$CV$1,0),0)*SUM(INDIRECT("emission!"&amp;SUBSTITUTE(ADDRESS(1,MATCH(M$3,emission!$1:$1,0),4),1,"")&amp;MATCH($U$6,emission!$A:$A,0)):INDIRECT("emission!"&amp;SUBSTITUTE(ADDRESS(1,MATCH(M$3,emission!$1:$1,0),4),1,"")&amp;MATCH($V$6,emission!$A:$A,0)))</f>
        <v>#N/A</v>
      </c>
      <c r="AC11" s="41"/>
      <c r="AD11" s="10" t="s">
        <v>46</v>
      </c>
      <c r="AE11" t="e">
        <f ca="1">#REF!/MAX(D$4:D$16)</f>
        <v>#REF!</v>
      </c>
      <c r="AF11" t="e">
        <f ca="1">#REF!/MAX(E$4:E$16)</f>
        <v>#REF!</v>
      </c>
      <c r="AG11" t="e">
        <f ca="1">#REF!/MAX(F$4:F$16)</f>
        <v>#REF!</v>
      </c>
      <c r="AH11" t="e">
        <f ca="1">#REF!/MAX(G$4:G$16)</f>
        <v>#REF!</v>
      </c>
      <c r="AI11" t="e">
        <f ca="1">#REF!/MAX(H$4:H$16)</f>
        <v>#REF!</v>
      </c>
      <c r="AJ11" t="e">
        <f ca="1">#REF!/MAX(I$4:I$16)</f>
        <v>#REF!</v>
      </c>
      <c r="AK11" t="e">
        <f ca="1">#REF!/MAX(J$4:J$16)</f>
        <v>#REF!</v>
      </c>
      <c r="AL11" t="e">
        <f ca="1">#REF!/MAX(K$4:K$16)</f>
        <v>#REF!</v>
      </c>
      <c r="AM11" t="e">
        <f ca="1">#REF!/SUM(L$4:L$16)</f>
        <v>#REF!</v>
      </c>
      <c r="AN11" t="e">
        <f ca="1">#REF!/SUM(M$4:M$16)</f>
        <v>#REF!</v>
      </c>
    </row>
    <row r="12" spans="2:40" x14ac:dyDescent="0.25">
      <c r="B12" s="41"/>
      <c r="C12" s="10" t="s">
        <v>48</v>
      </c>
      <c r="D12">
        <f ca="1">VLOOKUP($P$6,excitation!$A$1:$CV$577,MATCH('A1 PMT'!D$3,excitation!$A$1:$CV$1,0),0)*SUM(INDIRECT("emission!"&amp;SUBSTITUTE(ADDRESS(1,MATCH(D$3,emission!$1:$1,0),4),1,"")&amp;MATCH($U$7,emission!$A:$A,0)):INDIRECT("emission!"&amp;SUBSTITUTE(ADDRESS(1,MATCH(D$3,emission!$1:$1,0),4),1,"")&amp;MATCH($V$7,emission!$A:$A,0)))</f>
        <v>0</v>
      </c>
      <c r="E12">
        <f ca="1">VLOOKUP($P$6,excitation!$A$1:$CV$577,MATCH('A1 PMT'!E$3,excitation!$A$1:$CV$1,0),0)*SUM(INDIRECT("emission!"&amp;SUBSTITUTE(ADDRESS(1,MATCH(E$3,emission!$1:$1,0),4),1,"")&amp;MATCH($U$7,emission!$A:$A,0)):INDIRECT("emission!"&amp;SUBSTITUTE(ADDRESS(1,MATCH(E$3,emission!$1:$1,0),4),1,"")&amp;MATCH($V$7,emission!$A:$A,0)))</f>
        <v>0</v>
      </c>
      <c r="F12">
        <f ca="1">VLOOKUP($P$6,excitation!$A$1:$CV$577,MATCH('A1 PMT'!F$3,excitation!$A$1:$CV$1,0),0)*SUM(INDIRECT("emission!"&amp;SUBSTITUTE(ADDRESS(1,MATCH(F$3,emission!$1:$1,0),4),1,"")&amp;MATCH($U$7,emission!$A:$A,0)):INDIRECT("emission!"&amp;SUBSTITUTE(ADDRESS(1,MATCH(F$3,emission!$1:$1,0),4),1,"")&amp;MATCH($V$7,emission!$A:$A,0)))</f>
        <v>6.824557350000001</v>
      </c>
      <c r="G12">
        <f ca="1">VLOOKUP($P$6,excitation!$A$1:$CV$577,MATCH('A1 PMT'!G$3,excitation!$A$1:$CV$1,0),0)*SUM(INDIRECT("emission!"&amp;SUBSTITUTE(ADDRESS(1,MATCH(G$3,emission!$1:$1,0),4),1,"")&amp;MATCH($U$7,emission!$A:$A,0)):INDIRECT("emission!"&amp;SUBSTITUTE(ADDRESS(1,MATCH(G$3,emission!$1:$1,0),4),1,"")&amp;MATCH($V$7,emission!$A:$A,0)))</f>
        <v>3.70344198</v>
      </c>
      <c r="H12">
        <f ca="1">VLOOKUP($P$6,excitation!$A$1:$CV$577,MATCH('A1 PMT'!H$3,excitation!$A$1:$CV$1,0),0)*SUM(INDIRECT("emission!"&amp;SUBSTITUTE(ADDRESS(1,MATCH(H$3,emission!$1:$1,0),4),1,"")&amp;MATCH($U$7,emission!$A:$A,0)):INDIRECT("emission!"&amp;SUBSTITUTE(ADDRESS(1,MATCH(H$3,emission!$1:$1,0),4),1,"")&amp;MATCH($V$7,emission!$A:$A,0)))</f>
        <v>5.8030662000000017</v>
      </c>
      <c r="I12">
        <f ca="1">VLOOKUP($P$6,excitation!$A$1:$CV$577,MATCH('A1 PMT'!I$3,excitation!$A$1:$CV$1,0),0)*SUM(INDIRECT("emission!"&amp;SUBSTITUTE(ADDRESS(1,MATCH(I$3,emission!$1:$1,0),4),1,"")&amp;MATCH($U$7,emission!$A:$A,0)):INDIRECT("emission!"&amp;SUBSTITUTE(ADDRESS(1,MATCH(I$3,emission!$1:$1,0),4),1,"")&amp;MATCH($V$7,emission!$A:$A,0)))</f>
        <v>3.8606527499999994</v>
      </c>
      <c r="J12">
        <f ca="1">VLOOKUP($P$6,excitation!$A$1:$CV$577,MATCH('A1 PMT'!J$3,excitation!$A$1:$CV$1,0),0)*SUM(INDIRECT("emission!"&amp;SUBSTITUTE(ADDRESS(1,MATCH(J$3,emission!$1:$1,0),4),1,"")&amp;MATCH($U$7,emission!$A:$A,0)):INDIRECT("emission!"&amp;SUBSTITUTE(ADDRESS(1,MATCH(J$3,emission!$1:$1,0),4),1,"")&amp;MATCH($V$7,emission!$A:$A,0)))</f>
        <v>8.6418619999999988E-2</v>
      </c>
      <c r="K12" s="20">
        <f ca="1">VLOOKUP($P$6,excitation!$A$1:$CV$577,MATCH('A1 PMT'!K$3,excitation!$A$1:$CV$1,0),0)*SUM(INDIRECT("emission!"&amp;SUBSTITUTE(ADDRESS(1,MATCH(K$3,emission!$1:$1,0),4),1,"")&amp;MATCH($U$7,emission!$A:$A,0)):INDIRECT("emission!"&amp;SUBSTITUTE(ADDRESS(1,MATCH(K$3,emission!$1:$1,0),4),1,"")&amp;MATCH($V$7,emission!$A:$A,0)))</f>
        <v>0</v>
      </c>
      <c r="L12" t="e">
        <f ca="1">VLOOKUP($P$6,excitation!$A$1:$CV$577,MATCH('A1 PMT'!L$3,excitation!$A$1:$CV$1,0),0)*SUM(INDIRECT("emission!"&amp;SUBSTITUTE(ADDRESS(1,MATCH(L$3,emission!$1:$1,0),4),1,"")&amp;MATCH($U$7,emission!$A:$A,0)):INDIRECT("emission!"&amp;SUBSTITUTE(ADDRESS(1,MATCH(L$3,emission!$1:$1,0),4),1,"")&amp;MATCH($V$7,emission!$A:$A,0)))</f>
        <v>#N/A</v>
      </c>
      <c r="M12" t="e">
        <f ca="1">VLOOKUP($P$6,excitation!$A$1:$CV$577,MATCH('A1 PMT'!M$3,excitation!$A$1:$CV$1,0),0)*SUM(INDIRECT("emission!"&amp;SUBSTITUTE(ADDRESS(1,MATCH(M$3,emission!$1:$1,0),4),1,"")&amp;MATCH($U$7,emission!$A:$A,0)):INDIRECT("emission!"&amp;SUBSTITUTE(ADDRESS(1,MATCH(M$3,emission!$1:$1,0),4),1,"")&amp;MATCH($V$7,emission!$A:$A,0)))</f>
        <v>#N/A</v>
      </c>
      <c r="AC12" s="41"/>
      <c r="AD12" s="10" t="s">
        <v>47</v>
      </c>
      <c r="AE12" t="e">
        <f ca="1">#REF!/MAX(D$4:D$16)</f>
        <v>#REF!</v>
      </c>
      <c r="AF12" t="e">
        <f ca="1">#REF!/MAX(E$4:E$16)</f>
        <v>#REF!</v>
      </c>
      <c r="AG12" t="e">
        <f ca="1">#REF!/MAX(F$4:F$16)</f>
        <v>#REF!</v>
      </c>
      <c r="AH12" t="e">
        <f ca="1">#REF!/MAX(G$4:G$16)</f>
        <v>#REF!</v>
      </c>
      <c r="AI12" t="e">
        <f ca="1">#REF!/MAX(H$4:H$16)</f>
        <v>#REF!</v>
      </c>
      <c r="AJ12" t="e">
        <f ca="1">#REF!/MAX(I$4:I$16)</f>
        <v>#REF!</v>
      </c>
      <c r="AK12" t="e">
        <f ca="1">#REF!/MAX(J$4:J$16)</f>
        <v>#REF!</v>
      </c>
      <c r="AL12" t="e">
        <f ca="1">#REF!/MAX(K$4:K$16)</f>
        <v>#REF!</v>
      </c>
      <c r="AM12" t="e">
        <f ca="1">#REF!/SUM(L$4:L$16)</f>
        <v>#REF!</v>
      </c>
      <c r="AN12" t="e">
        <f ca="1">#REF!/SUM(M$4:M$16)</f>
        <v>#REF!</v>
      </c>
    </row>
    <row r="13" spans="2:40" x14ac:dyDescent="0.25">
      <c r="B13" s="41"/>
      <c r="C13" s="10" t="s">
        <v>49</v>
      </c>
      <c r="D13">
        <f ca="1">VLOOKUP($P$6,excitation!$A$1:$CV$577,MATCH('A1 PMT'!D$3,excitation!$A$1:$CV$1,0),0)*SUM(INDIRECT("emission!"&amp;SUBSTITUTE(ADDRESS(1,MATCH(D$3,emission!$1:$1,0),4),1,"")&amp;MATCH($U$8,emission!$A:$A,0)):INDIRECT("emission!"&amp;SUBSTITUTE(ADDRESS(1,MATCH(D$3,emission!$1:$1,0),4),1,"")&amp;MATCH($V$8,emission!$A:$A,0)))</f>
        <v>0</v>
      </c>
      <c r="E13">
        <f ca="1">VLOOKUP($P$6,excitation!$A$1:$CV$577,MATCH('A1 PMT'!E$3,excitation!$A$1:$CV$1,0),0)*SUM(INDIRECT("emission!"&amp;SUBSTITUTE(ADDRESS(1,MATCH(E$3,emission!$1:$1,0),4),1,"")&amp;MATCH($U$8,emission!$A:$A,0)):INDIRECT("emission!"&amp;SUBSTITUTE(ADDRESS(1,MATCH(E$3,emission!$1:$1,0),4),1,"")&amp;MATCH($V$8,emission!$A:$A,0)))</f>
        <v>0</v>
      </c>
      <c r="F13">
        <f ca="1">VLOOKUP($P$6,excitation!$A$1:$CV$577,MATCH('A1 PMT'!F$3,excitation!$A$1:$CV$1,0),0)*SUM(INDIRECT("emission!"&amp;SUBSTITUTE(ADDRESS(1,MATCH(F$3,emission!$1:$1,0),4),1,"")&amp;MATCH($U$8,emission!$A:$A,0)):INDIRECT("emission!"&amp;SUBSTITUTE(ADDRESS(1,MATCH(F$3,emission!$1:$1,0),4),1,"")&amp;MATCH($V$8,emission!$A:$A,0)))</f>
        <v>1.2957521999999999</v>
      </c>
      <c r="G13">
        <f ca="1">VLOOKUP($P$6,excitation!$A$1:$CV$577,MATCH('A1 PMT'!G$3,excitation!$A$1:$CV$1,0),0)*SUM(INDIRECT("emission!"&amp;SUBSTITUTE(ADDRESS(1,MATCH(G$3,emission!$1:$1,0),4),1,"")&amp;MATCH($U$8,emission!$A:$A,0)):INDIRECT("emission!"&amp;SUBSTITUTE(ADDRESS(1,MATCH(G$3,emission!$1:$1,0),4),1,"")&amp;MATCH($V$8,emission!$A:$A,0)))</f>
        <v>6.0294359999999998E-2</v>
      </c>
      <c r="H13">
        <f ca="1">VLOOKUP($P$6,excitation!$A$1:$CV$577,MATCH('A1 PMT'!H$3,excitation!$A$1:$CV$1,0),0)*SUM(INDIRECT("emission!"&amp;SUBSTITUTE(ADDRESS(1,MATCH(H$3,emission!$1:$1,0),4),1,"")&amp;MATCH($U$8,emission!$A:$A,0)):INDIRECT("emission!"&amp;SUBSTITUTE(ADDRESS(1,MATCH(H$3,emission!$1:$1,0),4),1,"")&amp;MATCH($V$8,emission!$A:$A,0)))</f>
        <v>7.9526200000000005E-2</v>
      </c>
      <c r="I13">
        <f ca="1">VLOOKUP($P$6,excitation!$A$1:$CV$577,MATCH('A1 PMT'!I$3,excitation!$A$1:$CV$1,0),0)*SUM(INDIRECT("emission!"&amp;SUBSTITUTE(ADDRESS(1,MATCH(I$3,emission!$1:$1,0),4),1,"")&amp;MATCH($U$8,emission!$A:$A,0)):INDIRECT("emission!"&amp;SUBSTITUTE(ADDRESS(1,MATCH(I$3,emission!$1:$1,0),4),1,"")&amp;MATCH($V$8,emission!$A:$A,0)))</f>
        <v>0.36729374999999992</v>
      </c>
      <c r="J13">
        <f ca="1">VLOOKUP($P$6,excitation!$A$1:$CV$577,MATCH('A1 PMT'!J$3,excitation!$A$1:$CV$1,0),0)*SUM(INDIRECT("emission!"&amp;SUBSTITUTE(ADDRESS(1,MATCH(J$3,emission!$1:$1,0),4),1,"")&amp;MATCH($U$8,emission!$A:$A,0)):INDIRECT("emission!"&amp;SUBSTITUTE(ADDRESS(1,MATCH(J$3,emission!$1:$1,0),4),1,"")&amp;MATCH($V$8,emission!$A:$A,0)))</f>
        <v>8.0475199999999969E-2</v>
      </c>
      <c r="K13">
        <f ca="1">VLOOKUP($P$6,excitation!$A$1:$CV$577,MATCH('A1 PMT'!K$3,excitation!$A$1:$CV$1,0),0)*SUM(INDIRECT("emission!"&amp;SUBSTITUTE(ADDRESS(1,MATCH(K$3,emission!$1:$1,0),4),1,"")&amp;MATCH($U$8,emission!$A:$A,0)):INDIRECT("emission!"&amp;SUBSTITUTE(ADDRESS(1,MATCH(K$3,emission!$1:$1,0),4),1,"")&amp;MATCH($V$8,emission!$A:$A,0)))</f>
        <v>0</v>
      </c>
      <c r="L13" t="e">
        <f ca="1">VLOOKUP($P$6,excitation!$A$1:$CV$577,MATCH('A1 PMT'!L$3,excitation!$A$1:$CV$1,0),0)*SUM(INDIRECT("emission!"&amp;SUBSTITUTE(ADDRESS(1,MATCH(L$3,emission!$1:$1,0),4),1,"")&amp;MATCH($U$8,emission!$A:$A,0)):INDIRECT("emission!"&amp;SUBSTITUTE(ADDRESS(1,MATCH(L$3,emission!$1:$1,0),4),1,"")&amp;MATCH($V$8,emission!$A:$A,0)))</f>
        <v>#N/A</v>
      </c>
      <c r="M13" t="e">
        <f ca="1">VLOOKUP($P$6,excitation!$A$1:$CV$577,MATCH('A1 PMT'!M$3,excitation!$A$1:$CV$1,0),0)*SUM(INDIRECT("emission!"&amp;SUBSTITUTE(ADDRESS(1,MATCH(M$3,emission!$1:$1,0),4),1,"")&amp;MATCH($U$8,emission!$A:$A,0)):INDIRECT("emission!"&amp;SUBSTITUTE(ADDRESS(1,MATCH(M$3,emission!$1:$1,0),4),1,"")&amp;MATCH($V$8,emission!$A:$A,0)))</f>
        <v>#N/A</v>
      </c>
      <c r="AC13" s="41"/>
      <c r="AD13" s="10" t="s">
        <v>48</v>
      </c>
      <c r="AE13" t="e">
        <f ca="1">#REF!/MAX(D$4:D$16)</f>
        <v>#REF!</v>
      </c>
      <c r="AF13" t="e">
        <f ca="1">#REF!/MAX(E$4:E$16)</f>
        <v>#REF!</v>
      </c>
      <c r="AG13" t="e">
        <f ca="1">#REF!/MAX(F$4:F$16)</f>
        <v>#REF!</v>
      </c>
      <c r="AH13" t="e">
        <f ca="1">#REF!/MAX(G$4:G$16)</f>
        <v>#REF!</v>
      </c>
      <c r="AI13" t="e">
        <f ca="1">#REF!/MAX(H$4:H$16)</f>
        <v>#REF!</v>
      </c>
      <c r="AJ13" t="e">
        <f ca="1">#REF!/MAX(I$4:I$16)</f>
        <v>#REF!</v>
      </c>
      <c r="AK13" t="e">
        <f ca="1">#REF!/MAX(J$4:J$16)</f>
        <v>#REF!</v>
      </c>
      <c r="AL13" t="e">
        <f ca="1">#REF!/MAX(K$4:K$16)</f>
        <v>#REF!</v>
      </c>
      <c r="AM13" t="e">
        <f ca="1">#REF!/SUM(L$4:L$16)</f>
        <v>#REF!</v>
      </c>
      <c r="AN13" t="e">
        <f ca="1">#REF!/SUM(M$4:M$16)</f>
        <v>#REF!</v>
      </c>
    </row>
    <row r="14" spans="2:40" x14ac:dyDescent="0.25">
      <c r="B14" s="41">
        <v>561</v>
      </c>
      <c r="C14" s="10" t="s">
        <v>48</v>
      </c>
      <c r="D14">
        <f ca="1">VLOOKUP($P$8,excitation!$A$1:$CV$577,MATCH('A1 PMT'!D$3,excitation!$A$1:$CV$1,0),0)*SUM(INDIRECT("emission!"&amp;SUBSTITUTE(ADDRESS(1,MATCH(D$3,emission!$1:$1,0),4),1,"")&amp;MATCH($U$7,emission!$A:$A,0)):INDIRECT("emission!"&amp;SUBSTITUTE(ADDRESS(1,MATCH(D$3,emission!$1:$1,0),4),1,"")&amp;MATCH($V$7,emission!$A:$A,0)))</f>
        <v>0</v>
      </c>
      <c r="E14">
        <f ca="1">VLOOKUP($P$8,excitation!$A$1:$CV$577,MATCH('A1 PMT'!E$3,excitation!$A$1:$CV$1,0),0)*SUM(INDIRECT("emission!"&amp;SUBSTITUTE(ADDRESS(1,MATCH(E$3,emission!$1:$1,0),4),1,"")&amp;MATCH($U$7,emission!$A:$A,0)):INDIRECT("emission!"&amp;SUBSTITUTE(ADDRESS(1,MATCH(E$3,emission!$1:$1,0),4),1,"")&amp;MATCH($V$7,emission!$A:$A,0)))</f>
        <v>0</v>
      </c>
      <c r="F14">
        <f ca="1">VLOOKUP($P$8,excitation!$A$1:$CV$577,MATCH('A1 PMT'!F$3,excitation!$A$1:$CV$1,0),0)*SUM(INDIRECT("emission!"&amp;SUBSTITUTE(ADDRESS(1,MATCH(F$3,emission!$1:$1,0),4),1,"")&amp;MATCH($U$7,emission!$A:$A,0)):INDIRECT("emission!"&amp;SUBSTITUTE(ADDRESS(1,MATCH(F$3,emission!$1:$1,0),4),1,"")&amp;MATCH($V$7,emission!$A:$A,0)))</f>
        <v>0.15630888000000004</v>
      </c>
      <c r="G14">
        <f ca="1">VLOOKUP($P$8,excitation!$A$1:$CV$577,MATCH('A1 PMT'!G$3,excitation!$A$1:$CV$1,0),0)*SUM(INDIRECT("emission!"&amp;SUBSTITUTE(ADDRESS(1,MATCH(G$3,emission!$1:$1,0),4),1,"")&amp;MATCH($U$7,emission!$A:$A,0)):INDIRECT("emission!"&amp;SUBSTITUTE(ADDRESS(1,MATCH(G$3,emission!$1:$1,0),4),1,"")&amp;MATCH($V$7,emission!$A:$A,0)))</f>
        <v>0</v>
      </c>
      <c r="H14">
        <f ca="1">VLOOKUP($P$8,excitation!$A$1:$CV$577,MATCH('A1 PMT'!H$3,excitation!$A$1:$CV$1,0),0)*SUM(INDIRECT("emission!"&amp;SUBSTITUTE(ADDRESS(1,MATCH(H$3,emission!$1:$1,0),4),1,"")&amp;MATCH($U$7,emission!$A:$A,0)):INDIRECT("emission!"&amp;SUBSTITUTE(ADDRESS(1,MATCH(H$3,emission!$1:$1,0),4),1,"")&amp;MATCH($V$7,emission!$A:$A,0)))</f>
        <v>0.16342764000000004</v>
      </c>
      <c r="I14">
        <f ca="1">VLOOKUP($P$8,excitation!$A$1:$CV$577,MATCH('A1 PMT'!I$3,excitation!$A$1:$CV$1,0),0)*SUM(INDIRECT("emission!"&amp;SUBSTITUTE(ADDRESS(1,MATCH(I$3,emission!$1:$1,0),4),1,"")&amp;MATCH($U$7,emission!$A:$A,0)):INDIRECT("emission!"&amp;SUBSTITUTE(ADDRESS(1,MATCH(I$3,emission!$1:$1,0),4),1,"")&amp;MATCH($V$7,emission!$A:$A,0)))</f>
        <v>20.099777369999998</v>
      </c>
      <c r="J14">
        <f ca="1">VLOOKUP($P$8,excitation!$A$1:$CV$577,MATCH('A1 PMT'!J$3,excitation!$A$1:$CV$1,0),0)*SUM(INDIRECT("emission!"&amp;SUBSTITUTE(ADDRESS(1,MATCH(J$3,emission!$1:$1,0),4),1,"")&amp;MATCH($U$7,emission!$A:$A,0)):INDIRECT("emission!"&amp;SUBSTITUTE(ADDRESS(1,MATCH(J$3,emission!$1:$1,0),4),1,"")&amp;MATCH($V$7,emission!$A:$A,0)))</f>
        <v>2.6202777799999999</v>
      </c>
      <c r="K14">
        <f ca="1">VLOOKUP($P$8,excitation!$A$1:$CV$577,MATCH('A1 PMT'!K$3,excitation!$A$1:$CV$1,0),0)*SUM(INDIRECT("emission!"&amp;SUBSTITUTE(ADDRESS(1,MATCH(K$3,emission!$1:$1,0),4),1,"")&amp;MATCH($U$7,emission!$A:$A,0)):INDIRECT("emission!"&amp;SUBSTITUTE(ADDRESS(1,MATCH(K$3,emission!$1:$1,0),4),1,"")&amp;MATCH($V$7,emission!$A:$A,0)))</f>
        <v>0</v>
      </c>
      <c r="L14" t="e">
        <f ca="1">VLOOKUP($P$8,excitation!$A$1:$CV$577,MATCH('A1 PMT'!L$3,excitation!$A$1:$CV$1,0),0)*SUM(INDIRECT("emission!"&amp;SUBSTITUTE(ADDRESS(1,MATCH(L$3,emission!$1:$1,0),4),1,"")&amp;MATCH($U$7,emission!$A:$A,0)):INDIRECT("emission!"&amp;SUBSTITUTE(ADDRESS(1,MATCH(L$3,emission!$1:$1,0),4),1,"")&amp;MATCH($V$7,emission!$A:$A,0)))</f>
        <v>#N/A</v>
      </c>
      <c r="M14" t="e">
        <f ca="1">VLOOKUP($P$8,excitation!$A$1:$CV$577,MATCH('A1 PMT'!M$3,excitation!$A$1:$CV$1,0),0)*SUM(INDIRECT("emission!"&amp;SUBSTITUTE(ADDRESS(1,MATCH(M$3,emission!$1:$1,0),4),1,"")&amp;MATCH($U$7,emission!$A:$A,0)):INDIRECT("emission!"&amp;SUBSTITUTE(ADDRESS(1,MATCH(M$3,emission!$1:$1,0),4),1,"")&amp;MATCH($V$7,emission!$A:$A,0)))</f>
        <v>#N/A</v>
      </c>
      <c r="AC14" s="41"/>
      <c r="AD14" s="10" t="s">
        <v>49</v>
      </c>
      <c r="AE14" t="e">
        <f ca="1">#REF!/MAX(D$4:D$16)</f>
        <v>#REF!</v>
      </c>
      <c r="AF14" t="e">
        <f ca="1">#REF!/MAX(E$4:E$16)</f>
        <v>#REF!</v>
      </c>
      <c r="AG14" t="e">
        <f ca="1">#REF!/MAX(F$4:F$16)</f>
        <v>#REF!</v>
      </c>
      <c r="AH14" t="e">
        <f ca="1">#REF!/MAX(G$4:G$16)</f>
        <v>#REF!</v>
      </c>
      <c r="AI14" t="e">
        <f ca="1">#REF!/MAX(H$4:H$16)</f>
        <v>#REF!</v>
      </c>
      <c r="AJ14" t="e">
        <f ca="1">#REF!/MAX(I$4:I$16)</f>
        <v>#REF!</v>
      </c>
      <c r="AK14" t="e">
        <f ca="1">#REF!/MAX(J$4:J$16)</f>
        <v>#REF!</v>
      </c>
      <c r="AL14" t="e">
        <f ca="1">#REF!/MAX(K$4:K$16)</f>
        <v>#REF!</v>
      </c>
      <c r="AM14" t="e">
        <f ca="1">#REF!/SUM(L$4:L$16)</f>
        <v>#REF!</v>
      </c>
      <c r="AN14" t="e">
        <f ca="1">#REF!/SUM(M$4:M$16)</f>
        <v>#REF!</v>
      </c>
    </row>
    <row r="15" spans="2:40" x14ac:dyDescent="0.25">
      <c r="B15" s="41"/>
      <c r="C15" s="10" t="s">
        <v>49</v>
      </c>
      <c r="D15">
        <f ca="1">VLOOKUP($P$8,excitation!$A$1:$CV$577,MATCH('A1 PMT'!D$3,excitation!$A$1:$CV$1,0),0)*SUM(INDIRECT("emission!"&amp;SUBSTITUTE(ADDRESS(1,MATCH(D$3,emission!$1:$1,0),4),1,"")&amp;MATCH($U$8,emission!$A:$A,0)):INDIRECT("emission!"&amp;SUBSTITUTE(ADDRESS(1,MATCH(D$3,emission!$1:$1,0),4),1,"")&amp;MATCH($V$8,emission!$A:$A,0)))</f>
        <v>0</v>
      </c>
      <c r="E15">
        <f ca="1">VLOOKUP($P$8,excitation!$A$1:$CV$577,MATCH('A1 PMT'!E$3,excitation!$A$1:$CV$1,0),0)*SUM(INDIRECT("emission!"&amp;SUBSTITUTE(ADDRESS(1,MATCH(E$3,emission!$1:$1,0),4),1,"")&amp;MATCH($U$8,emission!$A:$A,0)):INDIRECT("emission!"&amp;SUBSTITUTE(ADDRESS(1,MATCH(E$3,emission!$1:$1,0),4),1,"")&amp;MATCH($V$8,emission!$A:$A,0)))</f>
        <v>0</v>
      </c>
      <c r="F15">
        <f ca="1">VLOOKUP($P$8,excitation!$A$1:$CV$577,MATCH('A1 PMT'!F$3,excitation!$A$1:$CV$1,0),0)*SUM(INDIRECT("emission!"&amp;SUBSTITUTE(ADDRESS(1,MATCH(F$3,emission!$1:$1,0),4),1,"")&amp;MATCH($U$8,emission!$A:$A,0)):INDIRECT("emission!"&amp;SUBSTITUTE(ADDRESS(1,MATCH(F$3,emission!$1:$1,0),4),1,"")&amp;MATCH($V$8,emission!$A:$A,0)))</f>
        <v>2.9677759999999997E-2</v>
      </c>
      <c r="G15">
        <f ca="1">VLOOKUP($P$8,excitation!$A$1:$CV$577,MATCH('A1 PMT'!G$3,excitation!$A$1:$CV$1,0),0)*SUM(INDIRECT("emission!"&amp;SUBSTITUTE(ADDRESS(1,MATCH(G$3,emission!$1:$1,0),4),1,"")&amp;MATCH($U$8,emission!$A:$A,0)):INDIRECT("emission!"&amp;SUBSTITUTE(ADDRESS(1,MATCH(G$3,emission!$1:$1,0),4),1,"")&amp;MATCH($V$8,emission!$A:$A,0)))</f>
        <v>0</v>
      </c>
      <c r="H15">
        <f ca="1">VLOOKUP($P$8,excitation!$A$1:$CV$577,MATCH('A1 PMT'!H$3,excitation!$A$1:$CV$1,0),0)*SUM(INDIRECT("emission!"&amp;SUBSTITUTE(ADDRESS(1,MATCH(H$3,emission!$1:$1,0),4),1,"")&amp;MATCH($U$8,emission!$A:$A,0)):INDIRECT("emission!"&amp;SUBSTITUTE(ADDRESS(1,MATCH(H$3,emission!$1:$1,0),4),1,"")&amp;MATCH($V$8,emission!$A:$A,0)))</f>
        <v>2.2396400000000002E-3</v>
      </c>
      <c r="I15">
        <f ca="1">VLOOKUP($P$8,excitation!$A$1:$CV$577,MATCH('A1 PMT'!I$3,excitation!$A$1:$CV$1,0),0)*SUM(INDIRECT("emission!"&amp;SUBSTITUTE(ADDRESS(1,MATCH(I$3,emission!$1:$1,0),4),1,"")&amp;MATCH($U$8,emission!$A:$A,0)):INDIRECT("emission!"&amp;SUBSTITUTE(ADDRESS(1,MATCH(I$3,emission!$1:$1,0),4),1,"")&amp;MATCH($V$8,emission!$A:$A,0)))</f>
        <v>1.9122472499999998</v>
      </c>
      <c r="J15">
        <f ca="1">VLOOKUP($P$8,excitation!$A$1:$CV$577,MATCH('A1 PMT'!J$3,excitation!$A$1:$CV$1,0),0)*SUM(INDIRECT("emission!"&amp;SUBSTITUTE(ADDRESS(1,MATCH(J$3,emission!$1:$1,0),4),1,"")&amp;MATCH($U$8,emission!$A:$A,0)):INDIRECT("emission!"&amp;SUBSTITUTE(ADDRESS(1,MATCH(J$3,emission!$1:$1,0),4),1,"")&amp;MATCH($V$8,emission!$A:$A,0)))</f>
        <v>2.4400687999999993</v>
      </c>
      <c r="K15">
        <f ca="1">VLOOKUP($P$8,excitation!$A$1:$CV$577,MATCH('A1 PMT'!K$3,excitation!$A$1:$CV$1,0),0)*SUM(INDIRECT("emission!"&amp;SUBSTITUTE(ADDRESS(1,MATCH(K$3,emission!$1:$1,0),4),1,"")&amp;MATCH($U$8,emission!$A:$A,0)):INDIRECT("emission!"&amp;SUBSTITUTE(ADDRESS(1,MATCH(K$3,emission!$1:$1,0),4),1,"")&amp;MATCH($V$8,emission!$A:$A,0)))</f>
        <v>2.9180160000000002</v>
      </c>
      <c r="L15" t="e">
        <f ca="1">VLOOKUP($P$8,excitation!$A$1:$CV$577,MATCH('A1 PMT'!L$3,excitation!$A$1:$CV$1,0),0)*SUM(INDIRECT("emission!"&amp;SUBSTITUTE(ADDRESS(1,MATCH(L$3,emission!$1:$1,0),4),1,"")&amp;MATCH($U$8,emission!$A:$A,0)):INDIRECT("emission!"&amp;SUBSTITUTE(ADDRESS(1,MATCH(L$3,emission!$1:$1,0),4),1,"")&amp;MATCH($V$8,emission!$A:$A,0)))</f>
        <v>#N/A</v>
      </c>
      <c r="M15" t="e">
        <f ca="1">VLOOKUP($P$8,excitation!$A$1:$CV$577,MATCH('A1 PMT'!M$3,excitation!$A$1:$CV$1,0),0)*SUM(INDIRECT("emission!"&amp;SUBSTITUTE(ADDRESS(1,MATCH(M$3,emission!$1:$1,0),4),1,"")&amp;MATCH($U$8,emission!$A:$A,0)):INDIRECT("emission!"&amp;SUBSTITUTE(ADDRESS(1,MATCH(M$3,emission!$1:$1,0),4),1,"")&amp;MATCH($V$8,emission!$A:$A,0)))</f>
        <v>#N/A</v>
      </c>
      <c r="AC15" s="41">
        <v>476</v>
      </c>
      <c r="AD15" s="10" t="s">
        <v>46</v>
      </c>
      <c r="AE15" t="e">
        <f ca="1">#REF!/MAX(D$4:D$16)</f>
        <v>#REF!</v>
      </c>
      <c r="AF15" t="e">
        <f ca="1">#REF!/MAX(E$4:E$16)</f>
        <v>#REF!</v>
      </c>
      <c r="AG15" t="e">
        <f ca="1">#REF!/MAX(F$4:F$16)</f>
        <v>#REF!</v>
      </c>
      <c r="AH15" t="e">
        <f ca="1">#REF!/MAX(G$4:G$16)</f>
        <v>#REF!</v>
      </c>
      <c r="AI15" t="e">
        <f ca="1">#REF!/MAX(H$4:H$16)</f>
        <v>#REF!</v>
      </c>
      <c r="AJ15" t="e">
        <f ca="1">#REF!/MAX(I$4:I$16)</f>
        <v>#REF!</v>
      </c>
      <c r="AK15" t="e">
        <f ca="1">#REF!/MAX(J$4:J$16)</f>
        <v>#REF!</v>
      </c>
      <c r="AL15" t="e">
        <f ca="1">#REF!/MAX(K$4:K$16)</f>
        <v>#REF!</v>
      </c>
      <c r="AM15" t="e">
        <f ca="1">#REF!/SUM(L$4:L$16)</f>
        <v>#REF!</v>
      </c>
      <c r="AN15" t="e">
        <f ca="1">#REF!/SUM(M$4:M$16)</f>
        <v>#REF!</v>
      </c>
    </row>
    <row r="16" spans="2:40" x14ac:dyDescent="0.25">
      <c r="B16" s="16">
        <v>641</v>
      </c>
      <c r="C16" s="10" t="s">
        <v>49</v>
      </c>
      <c r="D16">
        <f ca="1">VLOOKUP($P$9,excitation!$A$1:$CV$577,MATCH('A1 PMT'!D$3,excitation!$A$1:$CV$1,0),0)*SUM(INDIRECT("emission!"&amp;SUBSTITUTE(ADDRESS(1,MATCH(D$3,emission!$1:$1,0),4),1,"")&amp;MATCH($U$8,emission!$A:$A,0)):INDIRECT("emission!"&amp;SUBSTITUTE(ADDRESS(1,MATCH(D$3,emission!$1:$1,0),4),1,"")&amp;MATCH($V$8,emission!$A:$A,0)))</f>
        <v>0</v>
      </c>
      <c r="E16">
        <f ca="1">VLOOKUP($P$9,excitation!$A$1:$CV$577,MATCH('A1 PMT'!E$3,excitation!$A$1:$CV$1,0),0)*SUM(INDIRECT("emission!"&amp;SUBSTITUTE(ADDRESS(1,MATCH(E$3,emission!$1:$1,0),4),1,"")&amp;MATCH($U$8,emission!$A:$A,0)):INDIRECT("emission!"&amp;SUBSTITUTE(ADDRESS(1,MATCH(E$3,emission!$1:$1,0),4),1,"")&amp;MATCH($V$8,emission!$A:$A,0)))</f>
        <v>0</v>
      </c>
      <c r="F16">
        <f ca="1">VLOOKUP($P$9,excitation!$A$1:$CV$577,MATCH('A1 PMT'!F$3,excitation!$A$1:$CV$1,0),0)*SUM(INDIRECT("emission!"&amp;SUBSTITUTE(ADDRESS(1,MATCH(F$3,emission!$1:$1,0),4),1,"")&amp;MATCH($U$8,emission!$A:$A,0)):INDIRECT("emission!"&amp;SUBSTITUTE(ADDRESS(1,MATCH(F$3,emission!$1:$1,0),4),1,"")&amp;MATCH($V$8,emission!$A:$A,0)))</f>
        <v>0</v>
      </c>
      <c r="G16">
        <f ca="1">VLOOKUP($P$9,excitation!$A$1:$CV$577,MATCH('A1 PMT'!G$3,excitation!$A$1:$CV$1,0),0)*SUM(INDIRECT("emission!"&amp;SUBSTITUTE(ADDRESS(1,MATCH(G$3,emission!$1:$1,0),4),1,"")&amp;MATCH($U$8,emission!$A:$A,0)):INDIRECT("emission!"&amp;SUBSTITUTE(ADDRESS(1,MATCH(G$3,emission!$1:$1,0),4),1,"")&amp;MATCH($V$8,emission!$A:$A,0)))</f>
        <v>0</v>
      </c>
      <c r="H16">
        <f ca="1">VLOOKUP($P$9,excitation!$A$1:$CV$577,MATCH('A1 PMT'!H$3,excitation!$A$1:$CV$1,0),0)*SUM(INDIRECT("emission!"&amp;SUBSTITUTE(ADDRESS(1,MATCH(H$3,emission!$1:$1,0),4),1,"")&amp;MATCH($U$8,emission!$A:$A,0)):INDIRECT("emission!"&amp;SUBSTITUTE(ADDRESS(1,MATCH(H$3,emission!$1:$1,0),4),1,"")&amp;MATCH($V$8,emission!$A:$A,0)))</f>
        <v>0</v>
      </c>
      <c r="I16">
        <f ca="1">VLOOKUP($P$9,excitation!$A$1:$CV$577,MATCH('A1 PMT'!I$3,excitation!$A$1:$CV$1,0),0)*SUM(INDIRECT("emission!"&amp;SUBSTITUTE(ADDRESS(1,MATCH(I$3,emission!$1:$1,0),4),1,"")&amp;MATCH($U$8,emission!$A:$A,0)):INDIRECT("emission!"&amp;SUBSTITUTE(ADDRESS(1,MATCH(I$3,emission!$1:$1,0),4),1,"")&amp;MATCH($V$8,emission!$A:$A,0)))</f>
        <v>0</v>
      </c>
      <c r="J16">
        <f ca="1">VLOOKUP($P$9,excitation!$A$1:$CV$577,MATCH('A1 PMT'!J$3,excitation!$A$1:$CV$1,0),0)*SUM(INDIRECT("emission!"&amp;SUBSTITUTE(ADDRESS(1,MATCH(J$3,emission!$1:$1,0),4),1,"")&amp;MATCH($U$8,emission!$A:$A,0)):INDIRECT("emission!"&amp;SUBSTITUTE(ADDRESS(1,MATCH(J$3,emission!$1:$1,0),4),1,"")&amp;MATCH($V$8,emission!$A:$A,0)))</f>
        <v>0.60356399999999977</v>
      </c>
      <c r="K16">
        <f ca="1">VLOOKUP($P$9,excitation!$A$1:$CV$577,MATCH('A1 PMT'!K$3,excitation!$A$1:$CV$1,0),0)*SUM(INDIRECT("emission!"&amp;SUBSTITUTE(ADDRESS(1,MATCH(K$3,emission!$1:$1,0),4),1,"")&amp;MATCH($U$8,emission!$A:$A,0)):INDIRECT("emission!"&amp;SUBSTITUTE(ADDRESS(1,MATCH(K$3,emission!$1:$1,0),4),1,"")&amp;MATCH($V$8,emission!$A:$A,0)))</f>
        <v>31.13887824</v>
      </c>
      <c r="L16" t="e">
        <f ca="1">VLOOKUP($P$9,excitation!$A$1:$CV$577,MATCH('A1 PMT'!L$3,excitation!$A$1:$CV$1,0),0)*SUM(INDIRECT("emission!"&amp;SUBSTITUTE(ADDRESS(1,MATCH(L$3,emission!$1:$1,0),4),1,"")&amp;MATCH($U$8,emission!$A:$A,0)):INDIRECT("emission!"&amp;SUBSTITUTE(ADDRESS(1,MATCH(L$3,emission!$1:$1,0),4),1,"")&amp;MATCH($V$8,emission!$A:$A,0)))</f>
        <v>#N/A</v>
      </c>
      <c r="M16" t="e">
        <f ca="1">VLOOKUP($P$9,excitation!$A$1:$CV$577,MATCH('A1 PMT'!M$3,excitation!$A$1:$CV$1,0),0)*SUM(INDIRECT("emission!"&amp;SUBSTITUTE(ADDRESS(1,MATCH(M$3,emission!$1:$1,0),4),1,"")&amp;MATCH($U$8,emission!$A:$A,0)):INDIRECT("emission!"&amp;SUBSTITUTE(ADDRESS(1,MATCH(M$3,emission!$1:$1,0),4),1,"")&amp;MATCH($V$8,emission!$A:$A,0)))</f>
        <v>#N/A</v>
      </c>
      <c r="AC16" s="41"/>
      <c r="AD16" s="10" t="s">
        <v>47</v>
      </c>
      <c r="AE16" t="e">
        <f ca="1">#REF!/MAX(D$4:D$16)</f>
        <v>#REF!</v>
      </c>
      <c r="AF16" t="e">
        <f ca="1">#REF!/MAX(E$4:E$16)</f>
        <v>#REF!</v>
      </c>
      <c r="AG16" t="e">
        <f ca="1">#REF!/MAX(F$4:F$16)</f>
        <v>#REF!</v>
      </c>
      <c r="AH16" t="e">
        <f ca="1">#REF!/MAX(G$4:G$16)</f>
        <v>#REF!</v>
      </c>
      <c r="AI16" t="e">
        <f ca="1">#REF!/MAX(H$4:H$16)</f>
        <v>#REF!</v>
      </c>
      <c r="AJ16" t="e">
        <f ca="1">#REF!/MAX(I$4:I$16)</f>
        <v>#REF!</v>
      </c>
      <c r="AK16" t="e">
        <f ca="1">#REF!/MAX(J$4:J$16)</f>
        <v>#REF!</v>
      </c>
      <c r="AL16" t="e">
        <f ca="1">#REF!/MAX(K$4:K$16)</f>
        <v>#REF!</v>
      </c>
      <c r="AM16" t="e">
        <f ca="1">#REF!/SUM(L$4:L$16)</f>
        <v>#REF!</v>
      </c>
      <c r="AN16" t="e">
        <f ca="1">#REF!/SUM(M$4:M$16)</f>
        <v>#REF!</v>
      </c>
    </row>
    <row r="17" spans="4:40" x14ac:dyDescent="0.25">
      <c r="AC17" s="41"/>
      <c r="AD17" s="10" t="s">
        <v>48</v>
      </c>
      <c r="AE17" t="e">
        <f ca="1">#REF!/MAX(D$4:D$16)</f>
        <v>#REF!</v>
      </c>
      <c r="AF17" t="e">
        <f ca="1">#REF!/MAX(E$4:E$16)</f>
        <v>#REF!</v>
      </c>
      <c r="AG17" t="e">
        <f ca="1">#REF!/MAX(F$4:F$16)</f>
        <v>#REF!</v>
      </c>
      <c r="AH17" t="e">
        <f ca="1">#REF!/MAX(G$4:G$16)</f>
        <v>#REF!</v>
      </c>
      <c r="AI17" t="e">
        <f ca="1">#REF!/MAX(H$4:H$16)</f>
        <v>#REF!</v>
      </c>
      <c r="AJ17" t="e">
        <f ca="1">#REF!/MAX(I$4:I$16)</f>
        <v>#REF!</v>
      </c>
      <c r="AK17" t="e">
        <f ca="1">#REF!/MAX(J$4:J$16)</f>
        <v>#REF!</v>
      </c>
      <c r="AL17" t="e">
        <f ca="1">#REF!/MAX(K$4:K$16)</f>
        <v>#REF!</v>
      </c>
      <c r="AM17" t="e">
        <f ca="1">#REF!/SUM(L$4:L$16)</f>
        <v>#REF!</v>
      </c>
      <c r="AN17" t="e">
        <f ca="1">#REF!/SUM(M$4:M$16)</f>
        <v>#REF!</v>
      </c>
    </row>
    <row r="18" spans="4:40" x14ac:dyDescent="0.25">
      <c r="AC18" s="41"/>
      <c r="AD18" s="10" t="s">
        <v>49</v>
      </c>
      <c r="AE18" t="e">
        <f ca="1">#REF!/MAX(D$4:D$16)</f>
        <v>#REF!</v>
      </c>
      <c r="AF18" t="e">
        <f ca="1">#REF!/MAX(E$4:E$16)</f>
        <v>#REF!</v>
      </c>
      <c r="AG18" t="e">
        <f ca="1">#REF!/MAX(F$4:F$16)</f>
        <v>#REF!</v>
      </c>
      <c r="AH18" t="e">
        <f ca="1">#REF!/MAX(G$4:G$16)</f>
        <v>#REF!</v>
      </c>
      <c r="AI18" t="e">
        <f ca="1">#REF!/MAX(H$4:H$16)</f>
        <v>#REF!</v>
      </c>
      <c r="AJ18" t="e">
        <f ca="1">#REF!/MAX(I$4:I$16)</f>
        <v>#REF!</v>
      </c>
      <c r="AK18" t="e">
        <f ca="1">#REF!/MAX(J$4:J$16)</f>
        <v>#REF!</v>
      </c>
      <c r="AL18" t="e">
        <f ca="1">#REF!/MAX(K$4:K$16)</f>
        <v>#REF!</v>
      </c>
      <c r="AM18" t="e">
        <f ca="1">#REF!/SUM(L$4:L$16)</f>
        <v>#REF!</v>
      </c>
      <c r="AN18" t="e">
        <f ca="1">#REF!/SUM(M$4:M$16)</f>
        <v>#REF!</v>
      </c>
    </row>
    <row r="19" spans="4:40" x14ac:dyDescent="0.25">
      <c r="J19" s="9"/>
      <c r="AC19" s="41">
        <v>488</v>
      </c>
      <c r="AD19" s="10" t="s">
        <v>46</v>
      </c>
      <c r="AE19">
        <f t="shared" ref="AE19:AL22" ca="1" si="5">D10/MAX(D$4:D$16)</f>
        <v>0</v>
      </c>
      <c r="AF19">
        <f t="shared" ca="1" si="5"/>
        <v>0</v>
      </c>
      <c r="AG19">
        <f t="shared" ca="1" si="5"/>
        <v>0.35961170760405947</v>
      </c>
      <c r="AH19">
        <f t="shared" ca="1" si="5"/>
        <v>1</v>
      </c>
      <c r="AI19">
        <f t="shared" ca="1" si="5"/>
        <v>0.94187405138715818</v>
      </c>
      <c r="AJ19">
        <f t="shared" ca="1" si="5"/>
        <v>9.5695836057909534E-3</v>
      </c>
      <c r="AK19">
        <f t="shared" ca="1" si="5"/>
        <v>0</v>
      </c>
      <c r="AL19">
        <f t="shared" ca="1" si="5"/>
        <v>0</v>
      </c>
      <c r="AM19" t="e">
        <f t="shared" ref="AM19:AN22" ca="1" si="6">L10/SUM(L$4:L$16)</f>
        <v>#N/A</v>
      </c>
      <c r="AN19" t="e">
        <f t="shared" ca="1" si="6"/>
        <v>#N/A</v>
      </c>
    </row>
    <row r="20" spans="4:40" x14ac:dyDescent="0.25">
      <c r="AC20" s="41"/>
      <c r="AD20" s="10" t="s">
        <v>47</v>
      </c>
      <c r="AE20">
        <f t="shared" ca="1" si="5"/>
        <v>0</v>
      </c>
      <c r="AF20">
        <f t="shared" ca="1" si="5"/>
        <v>0</v>
      </c>
      <c r="AG20">
        <f t="shared" ca="1" si="5"/>
        <v>0.26595933217519169</v>
      </c>
      <c r="AH20">
        <f t="shared" ca="1" si="5"/>
        <v>0.52040323819135181</v>
      </c>
      <c r="AI20">
        <f t="shared" ca="1" si="5"/>
        <v>1</v>
      </c>
      <c r="AJ20">
        <f t="shared" ca="1" si="5"/>
        <v>2.2888163959798126E-2</v>
      </c>
      <c r="AK20">
        <f t="shared" ca="1" si="5"/>
        <v>0</v>
      </c>
      <c r="AL20">
        <f t="shared" ca="1" si="5"/>
        <v>0</v>
      </c>
      <c r="AM20" t="e">
        <f t="shared" ca="1" si="6"/>
        <v>#N/A</v>
      </c>
      <c r="AN20" t="e">
        <f t="shared" ca="1" si="6"/>
        <v>#N/A</v>
      </c>
    </row>
    <row r="21" spans="4:40" x14ac:dyDescent="0.25">
      <c r="AC21" s="41"/>
      <c r="AD21" s="10" t="s">
        <v>48</v>
      </c>
      <c r="AE21">
        <f t="shared" ca="1" si="5"/>
        <v>0</v>
      </c>
      <c r="AF21">
        <f t="shared" ca="1" si="5"/>
        <v>0</v>
      </c>
      <c r="AG21">
        <f t="shared" ca="1" si="5"/>
        <v>0.24961119108934662</v>
      </c>
      <c r="AH21">
        <f t="shared" ca="1" si="5"/>
        <v>0.13509192426669012</v>
      </c>
      <c r="AI21">
        <f t="shared" ca="1" si="5"/>
        <v>0.53762038406446888</v>
      </c>
      <c r="AJ21">
        <f t="shared" ca="1" si="5"/>
        <v>0.19207440355843106</v>
      </c>
      <c r="AK21">
        <f t="shared" ca="1" si="5"/>
        <v>3.2980709396390785E-2</v>
      </c>
      <c r="AL21">
        <f t="shared" ca="1" si="5"/>
        <v>0</v>
      </c>
      <c r="AM21" t="e">
        <f t="shared" ca="1" si="6"/>
        <v>#N/A</v>
      </c>
      <c r="AN21" t="e">
        <f t="shared" ca="1" si="6"/>
        <v>#N/A</v>
      </c>
    </row>
    <row r="22" spans="4:40" x14ac:dyDescent="0.25">
      <c r="D22" t="s">
        <v>37</v>
      </c>
      <c r="E22" t="s">
        <v>0</v>
      </c>
      <c r="F22" t="s">
        <v>4</v>
      </c>
      <c r="G22" t="s">
        <v>5</v>
      </c>
      <c r="H22" t="s">
        <v>7</v>
      </c>
      <c r="I22" t="s">
        <v>9</v>
      </c>
      <c r="J22" t="s">
        <v>12</v>
      </c>
      <c r="K22" t="s">
        <v>15</v>
      </c>
      <c r="AC22" s="41"/>
      <c r="AD22" s="10" t="s">
        <v>49</v>
      </c>
      <c r="AE22">
        <f t="shared" ca="1" si="5"/>
        <v>0</v>
      </c>
      <c r="AF22">
        <f t="shared" ca="1" si="5"/>
        <v>0</v>
      </c>
      <c r="AG22">
        <f t="shared" ca="1" si="5"/>
        <v>4.7392707455032407E-2</v>
      </c>
      <c r="AH22">
        <f t="shared" ca="1" si="5"/>
        <v>2.199381321164521E-3</v>
      </c>
      <c r="AI22">
        <f t="shared" ca="1" si="5"/>
        <v>7.3676406081991204E-3</v>
      </c>
      <c r="AJ22">
        <f t="shared" ca="1" si="5"/>
        <v>1.8273523295248319E-2</v>
      </c>
      <c r="AK22">
        <f t="shared" ca="1" si="5"/>
        <v>3.0712468965790326E-2</v>
      </c>
      <c r="AL22">
        <f t="shared" ca="1" si="5"/>
        <v>0</v>
      </c>
      <c r="AM22" t="e">
        <f t="shared" ca="1" si="6"/>
        <v>#N/A</v>
      </c>
      <c r="AN22" t="e">
        <f t="shared" ca="1" si="6"/>
        <v>#N/A</v>
      </c>
    </row>
    <row r="23" spans="4:40" x14ac:dyDescent="0.25">
      <c r="AC23" s="41">
        <v>514</v>
      </c>
      <c r="AD23" s="10" t="s">
        <v>47</v>
      </c>
      <c r="AE23" t="e">
        <f ca="1">#REF!/MAX(D$4:D$16)</f>
        <v>#REF!</v>
      </c>
      <c r="AF23" t="e">
        <f ca="1">#REF!/MAX(E$4:E$16)</f>
        <v>#REF!</v>
      </c>
      <c r="AG23" t="e">
        <f ca="1">#REF!/MAX(F$4:F$16)</f>
        <v>#REF!</v>
      </c>
      <c r="AH23" t="e">
        <f ca="1">#REF!/MAX(G$4:G$16)</f>
        <v>#REF!</v>
      </c>
      <c r="AI23" t="e">
        <f ca="1">#REF!/MAX(H$4:H$16)</f>
        <v>#REF!</v>
      </c>
      <c r="AJ23" t="e">
        <f ca="1">#REF!/MAX(I$4:I$16)</f>
        <v>#REF!</v>
      </c>
      <c r="AK23" t="e">
        <f ca="1">#REF!/MAX(J$4:J$16)</f>
        <v>#REF!</v>
      </c>
      <c r="AL23" t="e">
        <f ca="1">#REF!/MAX(K$4:K$16)</f>
        <v>#REF!</v>
      </c>
      <c r="AM23" t="e">
        <f ca="1">#REF!/SUM(L$4:L$16)</f>
        <v>#REF!</v>
      </c>
      <c r="AN23" t="e">
        <f ca="1">#REF!/SUM(M$4:M$16)</f>
        <v>#REF!</v>
      </c>
    </row>
    <row r="24" spans="4:40" x14ac:dyDescent="0.25">
      <c r="AC24" s="41"/>
      <c r="AD24" s="10" t="s">
        <v>48</v>
      </c>
      <c r="AE24" t="e">
        <f ca="1">#REF!/MAX(D$4:D$16)</f>
        <v>#REF!</v>
      </c>
      <c r="AF24" t="e">
        <f ca="1">#REF!/MAX(E$4:E$16)</f>
        <v>#REF!</v>
      </c>
      <c r="AG24" t="e">
        <f ca="1">#REF!/MAX(F$4:F$16)</f>
        <v>#REF!</v>
      </c>
      <c r="AH24" t="e">
        <f ca="1">#REF!/MAX(G$4:G$16)</f>
        <v>#REF!</v>
      </c>
      <c r="AI24" t="e">
        <f ca="1">#REF!/MAX(H$4:H$16)</f>
        <v>#REF!</v>
      </c>
      <c r="AJ24" t="e">
        <f ca="1">#REF!/MAX(I$4:I$16)</f>
        <v>#REF!</v>
      </c>
      <c r="AK24" t="e">
        <f ca="1">#REF!/MAX(J$4:J$16)</f>
        <v>#REF!</v>
      </c>
      <c r="AL24" t="e">
        <f ca="1">#REF!/MAX(K$4:K$16)</f>
        <v>#REF!</v>
      </c>
      <c r="AM24" t="e">
        <f ca="1">#REF!/SUM(L$4:L$16)</f>
        <v>#REF!</v>
      </c>
      <c r="AN24" t="e">
        <f ca="1">#REF!/SUM(M$4:M$16)</f>
        <v>#REF!</v>
      </c>
    </row>
    <row r="25" spans="4:40" x14ac:dyDescent="0.25">
      <c r="P25" s="1"/>
      <c r="Q25" s="1" t="str">
        <f t="shared" ref="Q25:Z25" si="7">D3</f>
        <v>DAPI</v>
      </c>
      <c r="R25" s="1" t="str">
        <f t="shared" si="7"/>
        <v>Alexa 405</v>
      </c>
      <c r="S25" s="1" t="str">
        <f t="shared" si="7"/>
        <v>Alexa 430</v>
      </c>
      <c r="T25" s="1" t="str">
        <f t="shared" si="7"/>
        <v>Alexa 488</v>
      </c>
      <c r="U25" s="1" t="str">
        <f t="shared" si="7"/>
        <v>Alexa 514</v>
      </c>
      <c r="V25" s="1" t="str">
        <f t="shared" si="7"/>
        <v>Alexa 555</v>
      </c>
      <c r="W25" s="1" t="str">
        <f t="shared" si="7"/>
        <v>Alexa 610</v>
      </c>
      <c r="X25" s="1" t="str">
        <f t="shared" si="7"/>
        <v>Alexa 647</v>
      </c>
      <c r="Y25" s="1" t="str">
        <f t="shared" si="7"/>
        <v>-</v>
      </c>
      <c r="Z25" s="1" t="str">
        <f t="shared" si="7"/>
        <v>-</v>
      </c>
      <c r="AA25" s="14"/>
      <c r="AC25" s="41"/>
      <c r="AD25" s="10" t="s">
        <v>49</v>
      </c>
      <c r="AE25" t="e">
        <f ca="1">#REF!/MAX(D$4:D$16)</f>
        <v>#REF!</v>
      </c>
      <c r="AF25" t="e">
        <f ca="1">#REF!/MAX(E$4:E$16)</f>
        <v>#REF!</v>
      </c>
      <c r="AG25" t="e">
        <f ca="1">#REF!/MAX(F$4:F$16)</f>
        <v>#REF!</v>
      </c>
      <c r="AH25" t="e">
        <f ca="1">#REF!/MAX(G$4:G$16)</f>
        <v>#REF!</v>
      </c>
      <c r="AI25" t="e">
        <f ca="1">#REF!/MAX(H$4:H$16)</f>
        <v>#REF!</v>
      </c>
      <c r="AJ25" t="e">
        <f ca="1">#REF!/MAX(I$4:I$16)</f>
        <v>#REF!</v>
      </c>
      <c r="AK25" t="e">
        <f ca="1">#REF!/MAX(J$4:J$16)</f>
        <v>#REF!</v>
      </c>
      <c r="AL25" t="e">
        <f ca="1">#REF!/MAX(K$4:K$16)</f>
        <v>#REF!</v>
      </c>
      <c r="AM25" t="e">
        <f ca="1">#REF!/SUM(L$4:L$16)</f>
        <v>#REF!</v>
      </c>
      <c r="AN25" t="e">
        <f ca="1">#REF!/SUM(M$4:M$16)</f>
        <v>#REF!</v>
      </c>
    </row>
    <row r="26" spans="4:40" x14ac:dyDescent="0.25">
      <c r="P26" s="1" t="str">
        <f>$D$3</f>
        <v>DAPI</v>
      </c>
      <c r="Q26" s="15">
        <f t="shared" ref="Q26:Z26" ca="1" si="8">PEARSON($D$4:$D$16,D4:D16)</f>
        <v>1</v>
      </c>
      <c r="R26" s="15">
        <f t="shared" ca="1" si="8"/>
        <v>0.86724060273947123</v>
      </c>
      <c r="S26" s="15">
        <f t="shared" ca="1" si="8"/>
        <v>5.9989687524598032E-2</v>
      </c>
      <c r="T26" s="15">
        <f t="shared" ca="1" si="8"/>
        <v>-0.25539844351754321</v>
      </c>
      <c r="U26" s="15">
        <f t="shared" ca="1" si="8"/>
        <v>-0.31364727220106009</v>
      </c>
      <c r="V26" s="15">
        <f t="shared" ca="1" si="8"/>
        <v>-0.23183773794361473</v>
      </c>
      <c r="W26" s="15">
        <f t="shared" ca="1" si="8"/>
        <v>-0.34570560869247863</v>
      </c>
      <c r="X26" s="15">
        <f t="shared" ca="1" si="8"/>
        <v>-0.18802899204894435</v>
      </c>
      <c r="Y26" s="15" t="e">
        <f t="shared" ca="1" si="8"/>
        <v>#N/A</v>
      </c>
      <c r="Z26" s="15" t="e">
        <f t="shared" ca="1" si="8"/>
        <v>#N/A</v>
      </c>
      <c r="AA26" s="13"/>
      <c r="AC26" s="41">
        <v>561</v>
      </c>
      <c r="AD26" s="10" t="s">
        <v>48</v>
      </c>
      <c r="AE26">
        <f t="shared" ref="AE26:AL28" ca="1" si="9">D14/MAX(D$4:D$16)</f>
        <v>0</v>
      </c>
      <c r="AF26">
        <f t="shared" ca="1" si="9"/>
        <v>0</v>
      </c>
      <c r="AG26">
        <f t="shared" ca="1" si="9"/>
        <v>5.7170661353797194E-3</v>
      </c>
      <c r="AH26">
        <f t="shared" ca="1" si="9"/>
        <v>0</v>
      </c>
      <c r="AI26">
        <f t="shared" ca="1" si="9"/>
        <v>1.5140621794655687E-2</v>
      </c>
      <c r="AJ26">
        <f t="shared" ca="1" si="9"/>
        <v>1</v>
      </c>
      <c r="AK26">
        <f t="shared" ca="1" si="9"/>
        <v>1</v>
      </c>
      <c r="AL26">
        <f t="shared" ca="1" si="9"/>
        <v>0</v>
      </c>
      <c r="AM26" t="e">
        <f t="shared" ref="AM26:AN28" ca="1" si="10">L14/SUM(L$4:L$16)</f>
        <v>#N/A</v>
      </c>
      <c r="AN26" t="e">
        <f t="shared" ca="1" si="10"/>
        <v>#N/A</v>
      </c>
    </row>
    <row r="27" spans="4:40" x14ac:dyDescent="0.25">
      <c r="P27" s="1" t="str">
        <f>$E$3</f>
        <v>Alexa 405</v>
      </c>
      <c r="Q27" s="15">
        <f t="shared" ref="Q27:Z27" ca="1" si="11">PEARSON($E$4:$E$16,D4:D16)</f>
        <v>0.86724060273947123</v>
      </c>
      <c r="R27" s="15">
        <f t="shared" ca="1" si="11"/>
        <v>1.0000000000000002</v>
      </c>
      <c r="S27" s="15">
        <f t="shared" ca="1" si="11"/>
        <v>-0.24567998062126351</v>
      </c>
      <c r="T27" s="15">
        <f t="shared" ca="1" si="11"/>
        <v>-0.16893800250084476</v>
      </c>
      <c r="U27" s="15">
        <f t="shared" ca="1" si="11"/>
        <v>-0.20569397552627247</v>
      </c>
      <c r="V27" s="15">
        <f t="shared" ca="1" si="11"/>
        <v>-0.14518403209717809</v>
      </c>
      <c r="W27" s="15">
        <f t="shared" ca="1" si="11"/>
        <v>-0.22197191131835131</v>
      </c>
      <c r="X27" s="15">
        <f t="shared" ca="1" si="11"/>
        <v>-0.11745014996027997</v>
      </c>
      <c r="Y27" s="15" t="e">
        <f t="shared" ca="1" si="11"/>
        <v>#N/A</v>
      </c>
      <c r="Z27" s="15" t="e">
        <f t="shared" ca="1" si="11"/>
        <v>#N/A</v>
      </c>
      <c r="AA27" s="13"/>
      <c r="AC27" s="41"/>
      <c r="AD27" s="10" t="s">
        <v>49</v>
      </c>
      <c r="AE27">
        <f t="shared" ca="1" si="9"/>
        <v>0</v>
      </c>
      <c r="AF27">
        <f t="shared" ca="1" si="9"/>
        <v>0</v>
      </c>
      <c r="AG27">
        <f t="shared" ca="1" si="9"/>
        <v>1.0854771441643415E-3</v>
      </c>
      <c r="AH27">
        <f t="shared" ca="1" si="9"/>
        <v>0</v>
      </c>
      <c r="AI27">
        <f t="shared" ca="1" si="9"/>
        <v>2.0748964003997522E-4</v>
      </c>
      <c r="AJ27">
        <f t="shared" ca="1" si="9"/>
        <v>9.5137732861366509E-2</v>
      </c>
      <c r="AK27">
        <f t="shared" ca="1" si="9"/>
        <v>0.93122523826462378</v>
      </c>
      <c r="AL27">
        <f t="shared" ca="1" si="9"/>
        <v>9.3709734098629496E-2</v>
      </c>
      <c r="AM27" t="e">
        <f t="shared" ca="1" si="10"/>
        <v>#N/A</v>
      </c>
      <c r="AN27" t="e">
        <f t="shared" ca="1" si="10"/>
        <v>#N/A</v>
      </c>
    </row>
    <row r="28" spans="4:40" x14ac:dyDescent="0.25">
      <c r="P28" s="1" t="str">
        <f>$F$3</f>
        <v>Alexa 430</v>
      </c>
      <c r="Q28" s="15">
        <f t="shared" ref="Q28:Z28" ca="1" si="12">PEARSON($F$4:$F$16,D4:D16)</f>
        <v>5.9989687524598032E-2</v>
      </c>
      <c r="R28" s="15">
        <f t="shared" ca="1" si="12"/>
        <v>-0.24567998062126351</v>
      </c>
      <c r="S28" s="15">
        <f t="shared" ca="1" si="12"/>
        <v>1.0000000000000002</v>
      </c>
      <c r="T28" s="15">
        <f t="shared" ca="1" si="12"/>
        <v>9.0605027628347476E-2</v>
      </c>
      <c r="U28" s="15">
        <f t="shared" ca="1" si="12"/>
        <v>6.6709471190036812E-2</v>
      </c>
      <c r="V28" s="15">
        <f t="shared" ca="1" si="12"/>
        <v>-0.27670662165598447</v>
      </c>
      <c r="W28" s="15">
        <f t="shared" ca="1" si="12"/>
        <v>-0.38826839883793679</v>
      </c>
      <c r="X28" s="15">
        <f t="shared" ca="1" si="12"/>
        <v>-0.27477590751473874</v>
      </c>
      <c r="Y28" s="15" t="e">
        <f t="shared" ca="1" si="12"/>
        <v>#N/A</v>
      </c>
      <c r="Z28" s="15" t="e">
        <f t="shared" ca="1" si="12"/>
        <v>#N/A</v>
      </c>
      <c r="AA28" s="13"/>
      <c r="AC28" s="16">
        <v>641</v>
      </c>
      <c r="AD28" s="10" t="s">
        <v>49</v>
      </c>
      <c r="AE28">
        <f t="shared" ca="1" si="9"/>
        <v>0</v>
      </c>
      <c r="AF28">
        <f t="shared" ca="1" si="9"/>
        <v>0</v>
      </c>
      <c r="AG28">
        <f t="shared" ca="1" si="9"/>
        <v>0</v>
      </c>
      <c r="AH28">
        <f t="shared" ca="1" si="9"/>
        <v>0</v>
      </c>
      <c r="AI28">
        <f t="shared" ca="1" si="9"/>
        <v>0</v>
      </c>
      <c r="AJ28">
        <f t="shared" ca="1" si="9"/>
        <v>0</v>
      </c>
      <c r="AK28">
        <f t="shared" ca="1" si="9"/>
        <v>0.23034351724342744</v>
      </c>
      <c r="AL28">
        <f t="shared" ca="1" si="9"/>
        <v>1</v>
      </c>
      <c r="AM28" t="e">
        <f t="shared" ca="1" si="10"/>
        <v>#N/A</v>
      </c>
      <c r="AN28" t="e">
        <f t="shared" ca="1" si="10"/>
        <v>#N/A</v>
      </c>
    </row>
    <row r="29" spans="4:40" x14ac:dyDescent="0.25">
      <c r="P29" s="1" t="str">
        <f>$G$3</f>
        <v>Alexa 488</v>
      </c>
      <c r="Q29" s="15">
        <f t="shared" ref="Q29:Z29" ca="1" si="13">PEARSON($G$4:$G$16,D4:D16)</f>
        <v>-0.25539844351754321</v>
      </c>
      <c r="R29" s="15">
        <f t="shared" ca="1" si="13"/>
        <v>-0.16893800250084476</v>
      </c>
      <c r="S29" s="15">
        <f t="shared" ca="1" si="13"/>
        <v>9.0605027628347476E-2</v>
      </c>
      <c r="T29" s="15">
        <f t="shared" ca="1" si="13"/>
        <v>1.0000000000000002</v>
      </c>
      <c r="U29" s="15">
        <f t="shared" ca="1" si="13"/>
        <v>0.89825056126761427</v>
      </c>
      <c r="V29" s="15">
        <f t="shared" ca="1" si="13"/>
        <v>-0.13239369616054167</v>
      </c>
      <c r="W29" s="15">
        <f t="shared" ca="1" si="13"/>
        <v>-0.27192805178345597</v>
      </c>
      <c r="X29" s="15">
        <f t="shared" ca="1" si="13"/>
        <v>-0.14619968717062745</v>
      </c>
      <c r="Y29" s="15" t="e">
        <f t="shared" ca="1" si="13"/>
        <v>#N/A</v>
      </c>
      <c r="Z29" s="15" t="e">
        <f t="shared" ca="1" si="13"/>
        <v>#N/A</v>
      </c>
    </row>
    <row r="30" spans="4:40" x14ac:dyDescent="0.25">
      <c r="P30" s="1" t="str">
        <f>$H$3</f>
        <v>Alexa 514</v>
      </c>
      <c r="Q30" s="15">
        <f t="shared" ref="Q30:Z30" ca="1" si="14">PEARSON($H$4:$H$16,D4:D16)</f>
        <v>-0.31364727220106009</v>
      </c>
      <c r="R30" s="15">
        <f t="shared" ca="1" si="14"/>
        <v>-0.20569397552627247</v>
      </c>
      <c r="S30" s="15">
        <f t="shared" ca="1" si="14"/>
        <v>6.6709471190036812E-2</v>
      </c>
      <c r="T30" s="15">
        <f t="shared" ca="1" si="14"/>
        <v>0.89825056126761427</v>
      </c>
      <c r="U30" s="15">
        <f t="shared" ca="1" si="14"/>
        <v>0.99999999999999989</v>
      </c>
      <c r="V30" s="15">
        <f t="shared" ca="1" si="14"/>
        <v>-9.6256001697242174E-2</v>
      </c>
      <c r="W30" s="15">
        <f t="shared" ca="1" si="14"/>
        <v>-0.31067626076421462</v>
      </c>
      <c r="X30" s="15">
        <f t="shared" ca="1" si="14"/>
        <v>-0.17707114652090411</v>
      </c>
      <c r="Y30" s="15" t="e">
        <f t="shared" ca="1" si="14"/>
        <v>#N/A</v>
      </c>
      <c r="Z30" s="15" t="e">
        <f t="shared" ca="1" si="14"/>
        <v>#N/A</v>
      </c>
    </row>
    <row r="31" spans="4:40" x14ac:dyDescent="0.25">
      <c r="P31" s="1" t="str">
        <f>$I$3</f>
        <v>Alexa 555</v>
      </c>
      <c r="Q31" s="15">
        <f t="shared" ref="Q31:Z31" ca="1" si="15">PEARSON($I$4:$I$16,D4:D16)</f>
        <v>-0.23183773794361473</v>
      </c>
      <c r="R31" s="15">
        <f t="shared" ca="1" si="15"/>
        <v>-0.14518403209717809</v>
      </c>
      <c r="S31" s="15">
        <f t="shared" ca="1" si="15"/>
        <v>-0.27670662165598447</v>
      </c>
      <c r="T31" s="15">
        <f t="shared" ca="1" si="15"/>
        <v>-0.13239369616054167</v>
      </c>
      <c r="U31" s="15">
        <f t="shared" ca="1" si="15"/>
        <v>-9.6256001697242174E-2</v>
      </c>
      <c r="V31" s="15">
        <f t="shared" ca="1" si="15"/>
        <v>1</v>
      </c>
      <c r="W31" s="15">
        <f t="shared" ca="1" si="15"/>
        <v>0.71428059410891409</v>
      </c>
      <c r="X31" s="15">
        <f t="shared" ca="1" si="15"/>
        <v>-0.11431391840769647</v>
      </c>
      <c r="Y31" s="15" t="e">
        <f t="shared" ca="1" si="15"/>
        <v>#N/A</v>
      </c>
      <c r="Z31" s="15" t="e">
        <f t="shared" ca="1" si="15"/>
        <v>#N/A</v>
      </c>
    </row>
    <row r="32" spans="4:40" x14ac:dyDescent="0.25">
      <c r="P32" s="1" t="str">
        <f>$J$3</f>
        <v>Alexa 610</v>
      </c>
      <c r="Q32" s="15">
        <f t="shared" ref="Q32:Z32" ca="1" si="16">PEARSON($J$4:$J$16,D4:D16)</f>
        <v>-0.34570560869247863</v>
      </c>
      <c r="R32" s="15">
        <f t="shared" ca="1" si="16"/>
        <v>-0.22197191131835131</v>
      </c>
      <c r="S32" s="15">
        <f t="shared" ca="1" si="16"/>
        <v>-0.38826839883793679</v>
      </c>
      <c r="T32" s="15">
        <f t="shared" ca="1" si="16"/>
        <v>-0.27192805178345597</v>
      </c>
      <c r="U32" s="15">
        <f t="shared" ca="1" si="16"/>
        <v>-0.31067626076421462</v>
      </c>
      <c r="V32" s="15">
        <f t="shared" ca="1" si="16"/>
        <v>0.71428059410891409</v>
      </c>
      <c r="W32" s="15">
        <f t="shared" ca="1" si="16"/>
        <v>1</v>
      </c>
      <c r="X32" s="15">
        <f t="shared" ca="1" si="16"/>
        <v>8.3692149090180856E-2</v>
      </c>
      <c r="Y32" s="15" t="e">
        <f t="shared" ca="1" si="16"/>
        <v>#N/A</v>
      </c>
      <c r="Z32" s="15" t="e">
        <f t="shared" ca="1" si="16"/>
        <v>#N/A</v>
      </c>
    </row>
    <row r="33" spans="16:26" x14ac:dyDescent="0.25">
      <c r="P33" s="1" t="str">
        <f>$K$3</f>
        <v>Alexa 647</v>
      </c>
      <c r="Q33" s="15">
        <f t="shared" ref="Q33:Z33" ca="1" si="17">PEARSON($K$4:$K$16,D4:D16)</f>
        <v>-0.18802899204894435</v>
      </c>
      <c r="R33" s="15">
        <f t="shared" ca="1" si="17"/>
        <v>-0.11745014996027997</v>
      </c>
      <c r="S33" s="15">
        <f t="shared" ca="1" si="17"/>
        <v>-0.27477590751473874</v>
      </c>
      <c r="T33" s="15">
        <f t="shared" ca="1" si="17"/>
        <v>-0.14619968717062745</v>
      </c>
      <c r="U33" s="15">
        <f t="shared" ca="1" si="17"/>
        <v>-0.17707114652090411</v>
      </c>
      <c r="V33" s="15">
        <f t="shared" ca="1" si="17"/>
        <v>-0.11431391840769647</v>
      </c>
      <c r="W33" s="15">
        <f t="shared" ca="1" si="17"/>
        <v>8.3692149090180856E-2</v>
      </c>
      <c r="X33" s="15">
        <f t="shared" ca="1" si="17"/>
        <v>1.0000000000000002</v>
      </c>
      <c r="Y33" s="15" t="e">
        <f t="shared" ca="1" si="17"/>
        <v>#N/A</v>
      </c>
      <c r="Z33" s="15" t="e">
        <f t="shared" ca="1" si="17"/>
        <v>#N/A</v>
      </c>
    </row>
    <row r="34" spans="16:26" x14ac:dyDescent="0.25">
      <c r="P34" s="1" t="str">
        <f>$L$3</f>
        <v>-</v>
      </c>
      <c r="Q34" s="15" t="e">
        <f t="shared" ref="Q34:Z34" ca="1" si="18">PEARSON($L$4:$L$16,D4:D16)</f>
        <v>#N/A</v>
      </c>
      <c r="R34" s="15" t="e">
        <f t="shared" ca="1" si="18"/>
        <v>#N/A</v>
      </c>
      <c r="S34" s="15" t="e">
        <f t="shared" ca="1" si="18"/>
        <v>#N/A</v>
      </c>
      <c r="T34" s="15" t="e">
        <f t="shared" ca="1" si="18"/>
        <v>#N/A</v>
      </c>
      <c r="U34" s="15" t="e">
        <f t="shared" ca="1" si="18"/>
        <v>#N/A</v>
      </c>
      <c r="V34" s="15" t="e">
        <f t="shared" ca="1" si="18"/>
        <v>#N/A</v>
      </c>
      <c r="W34" s="15" t="e">
        <f t="shared" ca="1" si="18"/>
        <v>#N/A</v>
      </c>
      <c r="X34" s="15" t="e">
        <f t="shared" ca="1" si="18"/>
        <v>#N/A</v>
      </c>
      <c r="Y34" s="15" t="e">
        <f t="shared" ca="1" si="18"/>
        <v>#N/A</v>
      </c>
      <c r="Z34" s="15" t="e">
        <f t="shared" ca="1" si="18"/>
        <v>#N/A</v>
      </c>
    </row>
    <row r="35" spans="16:26" x14ac:dyDescent="0.25">
      <c r="P35" s="1" t="str">
        <f>$M$3</f>
        <v>-</v>
      </c>
      <c r="Q35" s="15" t="e">
        <f t="shared" ref="Q35:Z35" ca="1" si="19">PEARSON($M$4:$M$16,D4:D16)</f>
        <v>#N/A</v>
      </c>
      <c r="R35" s="15" t="e">
        <f t="shared" ca="1" si="19"/>
        <v>#N/A</v>
      </c>
      <c r="S35" s="15" t="e">
        <f t="shared" ca="1" si="19"/>
        <v>#N/A</v>
      </c>
      <c r="T35" s="15" t="e">
        <f t="shared" ca="1" si="19"/>
        <v>#N/A</v>
      </c>
      <c r="U35" s="15" t="e">
        <f t="shared" ca="1" si="19"/>
        <v>#N/A</v>
      </c>
      <c r="V35" s="15" t="e">
        <f t="shared" ca="1" si="19"/>
        <v>#N/A</v>
      </c>
      <c r="W35" s="15" t="e">
        <f t="shared" ca="1" si="19"/>
        <v>#N/A</v>
      </c>
      <c r="X35" s="15" t="e">
        <f t="shared" ca="1" si="19"/>
        <v>#N/A</v>
      </c>
      <c r="Y35" s="15" t="e">
        <f t="shared" ca="1" si="19"/>
        <v>#N/A</v>
      </c>
      <c r="Z35" s="15" t="e">
        <f t="shared" ca="1" si="19"/>
        <v>#N/A</v>
      </c>
    </row>
  </sheetData>
  <mergeCells count="9">
    <mergeCell ref="B14:B15"/>
    <mergeCell ref="B4:B9"/>
    <mergeCell ref="B10:B13"/>
    <mergeCell ref="AC26:AC27"/>
    <mergeCell ref="AC4:AC9"/>
    <mergeCell ref="AC10:AC14"/>
    <mergeCell ref="AC15:AC18"/>
    <mergeCell ref="AC19:AC22"/>
    <mergeCell ref="AC23:AC25"/>
  </mergeCells>
  <conditionalFormatting sqref="Q26:Z35 AA26:AA2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list!$A$2:$A$100</xm:f>
          </x14:formula1>
          <xm:sqref>D3:M3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AK106"/>
  <sheetViews>
    <sheetView tabSelected="1" workbookViewId="0">
      <selection activeCell="L4" sqref="L4"/>
    </sheetView>
  </sheetViews>
  <sheetFormatPr defaultRowHeight="15" x14ac:dyDescent="0.25"/>
  <cols>
    <col min="1" max="1" width="6.85546875" customWidth="1"/>
    <col min="2" max="2" width="6.5703125" customWidth="1"/>
    <col min="3" max="3" width="6.140625" customWidth="1"/>
    <col min="4" max="13" width="10.85546875" customWidth="1"/>
    <col min="15" max="15" width="14.7109375" customWidth="1"/>
  </cols>
  <sheetData>
    <row r="1" spans="1:37" x14ac:dyDescent="0.25">
      <c r="A1" t="s">
        <v>40</v>
      </c>
      <c r="B1" s="42" t="s">
        <v>41</v>
      </c>
      <c r="C1" s="42"/>
    </row>
    <row r="2" spans="1:37" x14ac:dyDescent="0.25">
      <c r="B2" t="s">
        <v>50</v>
      </c>
      <c r="C2" t="s">
        <v>51</v>
      </c>
      <c r="D2" s="23" t="s">
        <v>37</v>
      </c>
      <c r="E2" s="23" t="s">
        <v>0</v>
      </c>
      <c r="F2" s="23" t="s">
        <v>4</v>
      </c>
      <c r="G2" s="23" t="s">
        <v>5</v>
      </c>
      <c r="H2" s="23" t="s">
        <v>6</v>
      </c>
      <c r="I2" s="23" t="s">
        <v>9</v>
      </c>
      <c r="J2" s="23" t="s">
        <v>12</v>
      </c>
      <c r="K2" s="23" t="s">
        <v>15</v>
      </c>
      <c r="L2" s="23" t="s">
        <v>2</v>
      </c>
      <c r="M2" s="23" t="s">
        <v>2</v>
      </c>
      <c r="S2" t="s">
        <v>40</v>
      </c>
      <c r="T2" t="s">
        <v>50</v>
      </c>
      <c r="U2" t="s">
        <v>55</v>
      </c>
      <c r="W2" t="s">
        <v>57</v>
      </c>
      <c r="X2" t="s">
        <v>58</v>
      </c>
      <c r="AB2" t="str">
        <f t="shared" ref="AB2:AK2" si="0">D2</f>
        <v>DAPI</v>
      </c>
      <c r="AC2" t="str">
        <f t="shared" si="0"/>
        <v>Alexa 405</v>
      </c>
      <c r="AD2" t="str">
        <f t="shared" si="0"/>
        <v>Alexa 430</v>
      </c>
      <c r="AE2" t="str">
        <f t="shared" si="0"/>
        <v>Alexa 488</v>
      </c>
      <c r="AF2" t="str">
        <f t="shared" si="0"/>
        <v>Alexa 514</v>
      </c>
      <c r="AG2" t="str">
        <f t="shared" si="0"/>
        <v>Alexa 555</v>
      </c>
      <c r="AH2" t="str">
        <f t="shared" si="0"/>
        <v>Alexa 610</v>
      </c>
      <c r="AI2" t="str">
        <f t="shared" si="0"/>
        <v>Alexa 647</v>
      </c>
      <c r="AJ2" t="str">
        <f t="shared" si="0"/>
        <v>-</v>
      </c>
      <c r="AK2" t="str">
        <f t="shared" si="0"/>
        <v>-</v>
      </c>
    </row>
    <row r="3" spans="1:37" x14ac:dyDescent="0.25">
      <c r="A3">
        <f t="shared" ref="A3:A34" si="1">IF(ROW()&lt;$X$3,$S$3,IF(ROW()&lt;$X$4,$S$4,IF(ROW()&lt;$X$5,$S$5,IF(ROW()&lt;$X$6,$S$6,IF(ROW()&lt;$X$7,$S$7,IF(ROW()&lt;$X$8,$S$8,IF(ROW()&lt;$X$9,$S$9,NA())))))))</f>
        <v>405</v>
      </c>
      <c r="B3">
        <f t="shared" ref="B3:B34" si="2">IF(A3=A2,B2+$P$4,VLOOKUP(A3,$S$2:$T$9,2,FALSE))</f>
        <v>430</v>
      </c>
      <c r="C3">
        <f>T3+$P$4-1</f>
        <v>439</v>
      </c>
      <c r="D3">
        <f ca="1">VLOOKUP($A3,excitation!$A$1:$CV$577,MATCH('A1 PMT'!D$3,excitation!$A$1:$CV$1,0),0)*SUM(INDIRECT("emission!"&amp;SUBSTITUTE(ADDRESS(1,MATCH(D$2,emission!$1:$1,0),4),1,"")&amp;MATCH($B3,emission!$A:$A,0)):INDIRECT("emission!"&amp;SUBSTITUTE(ADDRESS(1,MATCH(D$2,emission!$1:$1,0),4),1,"")&amp;MATCH($C3,emission!$A:$A,0)))</f>
        <v>0.62681759999999997</v>
      </c>
      <c r="E3">
        <f ca="1">VLOOKUP($A3,excitation!$A$1:$CV$577,MATCH('A1 PMT'!E$3,excitation!$A$1:$CV$1,0),0)*SUM(INDIRECT("emission!"&amp;SUBSTITUTE(ADDRESS(1,MATCH(E$2,emission!$1:$1,0),4),1,"")&amp;MATCH($B3,emission!$A:$A,0)):INDIRECT("emission!"&amp;SUBSTITUTE(ADDRESS(1,MATCH(E$2,emission!$1:$1,0),4),1,"")&amp;MATCH($C3,emission!$A:$A,0)))</f>
        <v>7.9006522400000012</v>
      </c>
      <c r="F3">
        <f ca="1">VLOOKUP($A3,excitation!$A$1:$CV$577,MATCH('A1 PMT'!F$3,excitation!$A$1:$CV$1,0),0)*SUM(INDIRECT("emission!"&amp;SUBSTITUTE(ADDRESS(1,MATCH(F$2,emission!$1:$1,0),4),1,"")&amp;MATCH($B3,emission!$A:$A,0)):INDIRECT("emission!"&amp;SUBSTITUTE(ADDRESS(1,MATCH(F$2,emission!$1:$1,0),4),1,"")&amp;MATCH($C3,emission!$A:$A,0)))</f>
        <v>3.3629400000000004E-2</v>
      </c>
      <c r="G3">
        <f ca="1">VLOOKUP($A3,excitation!$A$1:$CV$577,MATCH('A1 PMT'!G$3,excitation!$A$1:$CV$1,0),0)*SUM(INDIRECT("emission!"&amp;SUBSTITUTE(ADDRESS(1,MATCH(G$2,emission!$1:$1,0),4),1,"")&amp;MATCH($B3,emission!$A:$A,0)):INDIRECT("emission!"&amp;SUBSTITUTE(ADDRESS(1,MATCH(G$2,emission!$1:$1,0),4),1,"")&amp;MATCH($C3,emission!$A:$A,0)))</f>
        <v>0</v>
      </c>
      <c r="H3">
        <f ca="1">VLOOKUP($A3,excitation!$A$1:$CV$577,MATCH('A1 PMT'!H$3,excitation!$A$1:$CV$1,0),0)*SUM(INDIRECT("emission!"&amp;SUBSTITUTE(ADDRESS(1,MATCH(H$2,emission!$1:$1,0),4),1,"")&amp;MATCH($B3,emission!$A:$A,0)):INDIRECT("emission!"&amp;SUBSTITUTE(ADDRESS(1,MATCH(H$2,emission!$1:$1,0),4),1,"")&amp;MATCH($C3,emission!$A:$A,0)))</f>
        <v>0</v>
      </c>
      <c r="I3">
        <f ca="1">VLOOKUP($A3,excitation!$A$1:$CV$577,MATCH('A1 PMT'!I$3,excitation!$A$1:$CV$1,0),0)*SUM(INDIRECT("emission!"&amp;SUBSTITUTE(ADDRESS(1,MATCH(I$2,emission!$1:$1,0),4),1,"")&amp;MATCH($B3,emission!$A:$A,0)):INDIRECT("emission!"&amp;SUBSTITUTE(ADDRESS(1,MATCH(I$2,emission!$1:$1,0),4),1,"")&amp;MATCH($C3,emission!$A:$A,0)))</f>
        <v>0</v>
      </c>
      <c r="J3">
        <f ca="1">VLOOKUP($A3,excitation!$A$1:$CV$577,MATCH('A1 PMT'!J$3,excitation!$A$1:$CV$1,0),0)*SUM(INDIRECT("emission!"&amp;SUBSTITUTE(ADDRESS(1,MATCH(J$2,emission!$1:$1,0),4),1,"")&amp;MATCH($B3,emission!$A:$A,0)):INDIRECT("emission!"&amp;SUBSTITUTE(ADDRESS(1,MATCH(J$2,emission!$1:$1,0),4),1,"")&amp;MATCH($C3,emission!$A:$A,0)))</f>
        <v>0</v>
      </c>
      <c r="K3">
        <f ca="1">VLOOKUP($A3,excitation!$A$1:$CV$577,MATCH('A1 PMT'!K$3,excitation!$A$1:$CV$1,0),0)*SUM(INDIRECT("emission!"&amp;SUBSTITUTE(ADDRESS(1,MATCH(K$2,emission!$1:$1,0),4),1,"")&amp;MATCH($B3,emission!$A:$A,0)):INDIRECT("emission!"&amp;SUBSTITUTE(ADDRESS(1,MATCH(K$2,emission!$1:$1,0),4),1,"")&amp;MATCH($C3,emission!$A:$A,0)))</f>
        <v>0</v>
      </c>
      <c r="L3" t="e">
        <f ca="1">VLOOKUP($A3,excitation!$A$1:$CV$577,MATCH('A1 PMT'!L$3,excitation!$A$1:$CV$1,0),0)*SUM(INDIRECT("emission!"&amp;SUBSTITUTE(ADDRESS(1,MATCH(L$2,emission!$1:$1,0),4),1,"")&amp;MATCH($B3,emission!$A:$A,0)):INDIRECT("emission!"&amp;SUBSTITUTE(ADDRESS(1,MATCH(L$2,emission!$1:$1,0),4),1,"")&amp;MATCH($C3,emission!$A:$A,0)))</f>
        <v>#N/A</v>
      </c>
      <c r="M3" t="e">
        <f ca="1">VLOOKUP($A3,excitation!$A$1:$CV$577,MATCH('A1 PMT'!M$3,excitation!$A$1:$CV$1,0),0)*SUM(INDIRECT("emission!"&amp;SUBSTITUTE(ADDRESS(1,MATCH(M$2,emission!$1:$1,0),4),1,"")&amp;MATCH($B3,emission!$A:$A,0)):INDIRECT("emission!"&amp;SUBSTITUTE(ADDRESS(1,MATCH(M$2,emission!$1:$1,0),4),1,"")&amp;MATCH($C3,emission!$A:$A,0)))</f>
        <v>#N/A</v>
      </c>
      <c r="O3" s="1" t="s">
        <v>50</v>
      </c>
      <c r="P3" s="18">
        <v>400</v>
      </c>
      <c r="Q3" s="1" t="s">
        <v>54</v>
      </c>
      <c r="S3">
        <v>405</v>
      </c>
      <c r="T3">
        <f t="shared" ref="T3:T6" si="3">ROUNDUP((S3+$P$6)/$P$4,0)*$P$4</f>
        <v>430</v>
      </c>
      <c r="U3">
        <f t="shared" ref="U3:U6" si="4">($P$7-T3)/$P$4</f>
        <v>37</v>
      </c>
      <c r="W3">
        <v>3</v>
      </c>
      <c r="X3">
        <f>W3+U3</f>
        <v>40</v>
      </c>
      <c r="AA3">
        <f>A3</f>
        <v>405</v>
      </c>
      <c r="AB3">
        <f t="shared" ref="AB3:AB34" ca="1" si="5">D3/MAX(D$3:D$911)</f>
        <v>0.8018757327080891</v>
      </c>
      <c r="AC3">
        <f t="shared" ref="AC3:AC34" ca="1" si="6">E3/MAX(E$3:E$911)</f>
        <v>1</v>
      </c>
      <c r="AD3">
        <f t="shared" ref="AD3:AD34" ca="1" si="7">F3/MAX(F$3:F$911)</f>
        <v>4.8051908303492191E-3</v>
      </c>
      <c r="AE3">
        <f t="shared" ref="AE3:AE34" ca="1" si="8">G3/MAX(G$3:G$911)</f>
        <v>0</v>
      </c>
      <c r="AF3">
        <f t="shared" ref="AF3:AF34" ca="1" si="9">H3/MAX(H$3:H$911)</f>
        <v>0</v>
      </c>
      <c r="AG3">
        <f t="shared" ref="AG3:AG34" ca="1" si="10">I3/MAX(I$3:I$911)</f>
        <v>0</v>
      </c>
      <c r="AH3">
        <f t="shared" ref="AH3:AH34" ca="1" si="11">J3/MAX(J$3:J$911)</f>
        <v>0</v>
      </c>
      <c r="AI3">
        <f t="shared" ref="AI3:AI34" ca="1" si="12">K3/MAX(K$3:K$911)</f>
        <v>0</v>
      </c>
      <c r="AJ3" t="e">
        <f t="shared" ref="AJ3:AJ34" ca="1" si="13">L3/MAX(L$3:L$911)</f>
        <v>#N/A</v>
      </c>
      <c r="AK3" t="e">
        <f t="shared" ref="AK3:AK34" ca="1" si="14">M3/MAX(M$3:M$911)</f>
        <v>#N/A</v>
      </c>
    </row>
    <row r="4" spans="1:37" x14ac:dyDescent="0.25">
      <c r="A4">
        <f t="shared" si="1"/>
        <v>405</v>
      </c>
      <c r="B4">
        <f t="shared" si="2"/>
        <v>440</v>
      </c>
      <c r="C4">
        <f t="shared" ref="C4:C35" si="15">B4+$P$4-1</f>
        <v>449</v>
      </c>
      <c r="D4">
        <f ca="1">VLOOKUP($A4,excitation!$A$1:$CV$577,MATCH('A1 PMT'!D$3,excitation!$A$1:$CV$1,0),0)*SUM(INDIRECT("emission!"&amp;SUBSTITUTE(ADDRESS(1,MATCH(D$2,emission!$1:$1,0),4),1,"")&amp;MATCH($B4,emission!$A:$A,0)):INDIRECT("emission!"&amp;SUBSTITUTE(ADDRESS(1,MATCH(D$2,emission!$1:$1,0),4),1,"")&amp;MATCH($C4,emission!$A:$A,0)))</f>
        <v>0.73334120000000003</v>
      </c>
      <c r="E4">
        <f ca="1">VLOOKUP($A4,excitation!$A$1:$CV$577,MATCH('A1 PMT'!E$3,excitation!$A$1:$CV$1,0),0)*SUM(INDIRECT("emission!"&amp;SUBSTITUTE(ADDRESS(1,MATCH(E$2,emission!$1:$1,0),4),1,"")&amp;MATCH($B4,emission!$A:$A,0)):INDIRECT("emission!"&amp;SUBSTITUTE(ADDRESS(1,MATCH(E$2,emission!$1:$1,0),4),1,"")&amp;MATCH($C4,emission!$A:$A,0)))</f>
        <v>6.8743006799999993</v>
      </c>
      <c r="F4">
        <f ca="1">VLOOKUP($A4,excitation!$A$1:$CV$577,MATCH('A1 PMT'!F$3,excitation!$A$1:$CV$1,0),0)*SUM(INDIRECT("emission!"&amp;SUBSTITUTE(ADDRESS(1,MATCH(F$2,emission!$1:$1,0),4),1,"")&amp;MATCH($B4,emission!$A:$A,0)):INDIRECT("emission!"&amp;SUBSTITUTE(ADDRESS(1,MATCH(F$2,emission!$1:$1,0),4),1,"")&amp;MATCH($C4,emission!$A:$A,0)))</f>
        <v>3.4343399999999989E-2</v>
      </c>
      <c r="G4">
        <f ca="1">VLOOKUP($A4,excitation!$A$1:$CV$577,MATCH('A1 PMT'!G$3,excitation!$A$1:$CV$1,0),0)*SUM(INDIRECT("emission!"&amp;SUBSTITUTE(ADDRESS(1,MATCH(G$2,emission!$1:$1,0),4),1,"")&amp;MATCH($B4,emission!$A:$A,0)):INDIRECT("emission!"&amp;SUBSTITUTE(ADDRESS(1,MATCH(G$2,emission!$1:$1,0),4),1,"")&amp;MATCH($C4,emission!$A:$A,0)))</f>
        <v>0</v>
      </c>
      <c r="H4">
        <f ca="1">VLOOKUP($A4,excitation!$A$1:$CV$577,MATCH('A1 PMT'!H$3,excitation!$A$1:$CV$1,0),0)*SUM(INDIRECT("emission!"&amp;SUBSTITUTE(ADDRESS(1,MATCH(H$2,emission!$1:$1,0),4),1,"")&amp;MATCH($B4,emission!$A:$A,0)):INDIRECT("emission!"&amp;SUBSTITUTE(ADDRESS(1,MATCH(H$2,emission!$1:$1,0),4),1,"")&amp;MATCH($C4,emission!$A:$A,0)))</f>
        <v>0</v>
      </c>
      <c r="I4">
        <f ca="1">VLOOKUP($A4,excitation!$A$1:$CV$577,MATCH('A1 PMT'!I$3,excitation!$A$1:$CV$1,0),0)*SUM(INDIRECT("emission!"&amp;SUBSTITUTE(ADDRESS(1,MATCH(I$2,emission!$1:$1,0),4),1,"")&amp;MATCH($B4,emission!$A:$A,0)):INDIRECT("emission!"&amp;SUBSTITUTE(ADDRESS(1,MATCH(I$2,emission!$1:$1,0),4),1,"")&amp;MATCH($C4,emission!$A:$A,0)))</f>
        <v>0</v>
      </c>
      <c r="J4">
        <f ca="1">VLOOKUP($A4,excitation!$A$1:$CV$577,MATCH('A1 PMT'!J$3,excitation!$A$1:$CV$1,0),0)*SUM(INDIRECT("emission!"&amp;SUBSTITUTE(ADDRESS(1,MATCH(J$2,emission!$1:$1,0),4),1,"")&amp;MATCH($B4,emission!$A:$A,0)):INDIRECT("emission!"&amp;SUBSTITUTE(ADDRESS(1,MATCH(J$2,emission!$1:$1,0),4),1,"")&amp;MATCH($C4,emission!$A:$A,0)))</f>
        <v>0</v>
      </c>
      <c r="K4">
        <f ca="1">VLOOKUP($A4,excitation!$A$1:$CV$577,MATCH('A1 PMT'!K$3,excitation!$A$1:$CV$1,0),0)*SUM(INDIRECT("emission!"&amp;SUBSTITUTE(ADDRESS(1,MATCH(K$2,emission!$1:$1,0),4),1,"")&amp;MATCH($B4,emission!$A:$A,0)):INDIRECT("emission!"&amp;SUBSTITUTE(ADDRESS(1,MATCH(K$2,emission!$1:$1,0),4),1,"")&amp;MATCH($C4,emission!$A:$A,0)))</f>
        <v>0</v>
      </c>
      <c r="L4" t="e">
        <f ca="1">VLOOKUP($A4,excitation!$A$1:$CV$577,MATCH('A1 PMT'!L$3,excitation!$A$1:$CV$1,0),0)*SUM(INDIRECT("emission!"&amp;SUBSTITUTE(ADDRESS(1,MATCH(L$2,emission!$1:$1,0),4),1,"")&amp;MATCH($B4,emission!$A:$A,0)):INDIRECT("emission!"&amp;SUBSTITUTE(ADDRESS(1,MATCH(L$2,emission!$1:$1,0),4),1,"")&amp;MATCH($C4,emission!$A:$A,0)))</f>
        <v>#N/A</v>
      </c>
      <c r="M4" t="e">
        <f ca="1">VLOOKUP($A4,excitation!$A$1:$CV$577,MATCH('A1 PMT'!M$3,excitation!$A$1:$CV$1,0),0)*SUM(INDIRECT("emission!"&amp;SUBSTITUTE(ADDRESS(1,MATCH(M$2,emission!$1:$1,0),4),1,"")&amp;MATCH($B4,emission!$A:$A,0)):INDIRECT("emission!"&amp;SUBSTITUTE(ADDRESS(1,MATCH(M$2,emission!$1:$1,0),4),1,"")&amp;MATCH($C4,emission!$A:$A,0)))</f>
        <v>#N/A</v>
      </c>
      <c r="O4" s="1" t="s">
        <v>52</v>
      </c>
      <c r="P4" s="18">
        <v>10</v>
      </c>
      <c r="Q4" s="1" t="s">
        <v>54</v>
      </c>
      <c r="S4">
        <v>488</v>
      </c>
      <c r="T4">
        <f t="shared" si="3"/>
        <v>510</v>
      </c>
      <c r="U4">
        <f t="shared" si="4"/>
        <v>29</v>
      </c>
      <c r="W4">
        <f>X3+1</f>
        <v>41</v>
      </c>
      <c r="X4">
        <f t="shared" ref="X4:X6" si="16">W4+U4</f>
        <v>70</v>
      </c>
      <c r="AA4">
        <f t="shared" ref="AA4:AA67" si="17">A4</f>
        <v>405</v>
      </c>
      <c r="AB4">
        <f t="shared" ca="1" si="5"/>
        <v>0.93814933096171738</v>
      </c>
      <c r="AC4">
        <f t="shared" ca="1" si="6"/>
        <v>0.87009280641366371</v>
      </c>
      <c r="AD4">
        <f t="shared" ca="1" si="7"/>
        <v>4.9072118670869923E-3</v>
      </c>
      <c r="AE4">
        <f t="shared" ca="1" si="8"/>
        <v>0</v>
      </c>
      <c r="AF4">
        <f t="shared" ca="1" si="9"/>
        <v>0</v>
      </c>
      <c r="AG4">
        <f t="shared" ca="1" si="10"/>
        <v>0</v>
      </c>
      <c r="AH4">
        <f t="shared" ca="1" si="11"/>
        <v>0</v>
      </c>
      <c r="AI4">
        <f t="shared" ca="1" si="12"/>
        <v>0</v>
      </c>
      <c r="AJ4" t="e">
        <f t="shared" ca="1" si="13"/>
        <v>#N/A</v>
      </c>
      <c r="AK4" t="e">
        <f t="shared" ca="1" si="14"/>
        <v>#N/A</v>
      </c>
    </row>
    <row r="5" spans="1:37" x14ac:dyDescent="0.25">
      <c r="A5">
        <f t="shared" si="1"/>
        <v>405</v>
      </c>
      <c r="B5">
        <f t="shared" si="2"/>
        <v>450</v>
      </c>
      <c r="C5">
        <f t="shared" si="15"/>
        <v>459</v>
      </c>
      <c r="D5">
        <f ca="1">VLOOKUP($A5,excitation!$A$1:$CV$577,MATCH('A1 PMT'!D$3,excitation!$A$1:$CV$1,0),0)*SUM(INDIRECT("emission!"&amp;SUBSTITUTE(ADDRESS(1,MATCH(D$2,emission!$1:$1,0),4),1,"")&amp;MATCH($B5,emission!$A:$A,0)):INDIRECT("emission!"&amp;SUBSTITUTE(ADDRESS(1,MATCH(D$2,emission!$1:$1,0),4),1,"")&amp;MATCH($C5,emission!$A:$A,0)))</f>
        <v>0.77712300000000001</v>
      </c>
      <c r="E5">
        <f ca="1">VLOOKUP($A5,excitation!$A$1:$CV$577,MATCH('A1 PMT'!E$3,excitation!$A$1:$CV$1,0),0)*SUM(INDIRECT("emission!"&amp;SUBSTITUTE(ADDRESS(1,MATCH(E$2,emission!$1:$1,0),4),1,"")&amp;MATCH($B5,emission!$A:$A,0)):INDIRECT("emission!"&amp;SUBSTITUTE(ADDRESS(1,MATCH(E$2,emission!$1:$1,0),4),1,"")&amp;MATCH($C5,emission!$A:$A,0)))</f>
        <v>5.1614484999999997</v>
      </c>
      <c r="F5">
        <f ca="1">VLOOKUP($A5,excitation!$A$1:$CV$577,MATCH('A1 PMT'!F$3,excitation!$A$1:$CV$1,0),0)*SUM(INDIRECT("emission!"&amp;SUBSTITUTE(ADDRESS(1,MATCH(F$2,emission!$1:$1,0),4),1,"")&amp;MATCH($B5,emission!$A:$A,0)):INDIRECT("emission!"&amp;SUBSTITUTE(ADDRESS(1,MATCH(F$2,emission!$1:$1,0),4),1,"")&amp;MATCH($C5,emission!$A:$A,0)))</f>
        <v>4.9980000000000004E-2</v>
      </c>
      <c r="G5">
        <f ca="1">VLOOKUP($A5,excitation!$A$1:$CV$577,MATCH('A1 PMT'!G$3,excitation!$A$1:$CV$1,0),0)*SUM(INDIRECT("emission!"&amp;SUBSTITUTE(ADDRESS(1,MATCH(G$2,emission!$1:$1,0),4),1,"")&amp;MATCH($B5,emission!$A:$A,0)):INDIRECT("emission!"&amp;SUBSTITUTE(ADDRESS(1,MATCH(G$2,emission!$1:$1,0),4),1,"")&amp;MATCH($C5,emission!$A:$A,0)))</f>
        <v>0</v>
      </c>
      <c r="H5">
        <f ca="1">VLOOKUP($A5,excitation!$A$1:$CV$577,MATCH('A1 PMT'!H$3,excitation!$A$1:$CV$1,0),0)*SUM(INDIRECT("emission!"&amp;SUBSTITUTE(ADDRESS(1,MATCH(H$2,emission!$1:$1,0),4),1,"")&amp;MATCH($B5,emission!$A:$A,0)):INDIRECT("emission!"&amp;SUBSTITUTE(ADDRESS(1,MATCH(H$2,emission!$1:$1,0),4),1,"")&amp;MATCH($C5,emission!$A:$A,0)))</f>
        <v>0</v>
      </c>
      <c r="I5">
        <f ca="1">VLOOKUP($A5,excitation!$A$1:$CV$577,MATCH('A1 PMT'!I$3,excitation!$A$1:$CV$1,0),0)*SUM(INDIRECT("emission!"&amp;SUBSTITUTE(ADDRESS(1,MATCH(I$2,emission!$1:$1,0),4),1,"")&amp;MATCH($B5,emission!$A:$A,0)):INDIRECT("emission!"&amp;SUBSTITUTE(ADDRESS(1,MATCH(I$2,emission!$1:$1,0),4),1,"")&amp;MATCH($C5,emission!$A:$A,0)))</f>
        <v>0</v>
      </c>
      <c r="J5">
        <f ca="1">VLOOKUP($A5,excitation!$A$1:$CV$577,MATCH('A1 PMT'!J$3,excitation!$A$1:$CV$1,0),0)*SUM(INDIRECT("emission!"&amp;SUBSTITUTE(ADDRESS(1,MATCH(J$2,emission!$1:$1,0),4),1,"")&amp;MATCH($B5,emission!$A:$A,0)):INDIRECT("emission!"&amp;SUBSTITUTE(ADDRESS(1,MATCH(J$2,emission!$1:$1,0),4),1,"")&amp;MATCH($C5,emission!$A:$A,0)))</f>
        <v>0</v>
      </c>
      <c r="K5">
        <f ca="1">VLOOKUP($A5,excitation!$A$1:$CV$577,MATCH('A1 PMT'!K$3,excitation!$A$1:$CV$1,0),0)*SUM(INDIRECT("emission!"&amp;SUBSTITUTE(ADDRESS(1,MATCH(K$2,emission!$1:$1,0),4),1,"")&amp;MATCH($B5,emission!$A:$A,0)):INDIRECT("emission!"&amp;SUBSTITUTE(ADDRESS(1,MATCH(K$2,emission!$1:$1,0),4),1,"")&amp;MATCH($C5,emission!$A:$A,0)))</f>
        <v>0</v>
      </c>
      <c r="L5" t="e">
        <f ca="1">VLOOKUP($A5,excitation!$A$1:$CV$577,MATCH('A1 PMT'!L$3,excitation!$A$1:$CV$1,0),0)*SUM(INDIRECT("emission!"&amp;SUBSTITUTE(ADDRESS(1,MATCH(L$2,emission!$1:$1,0),4),1,"")&amp;MATCH($B5,emission!$A:$A,0)):INDIRECT("emission!"&amp;SUBSTITUTE(ADDRESS(1,MATCH(L$2,emission!$1:$1,0),4),1,"")&amp;MATCH($C5,emission!$A:$A,0)))</f>
        <v>#N/A</v>
      </c>
      <c r="M5" t="e">
        <f ca="1">VLOOKUP($A5,excitation!$A$1:$CV$577,MATCH('A1 PMT'!M$3,excitation!$A$1:$CV$1,0),0)*SUM(INDIRECT("emission!"&amp;SUBSTITUTE(ADDRESS(1,MATCH(M$2,emission!$1:$1,0),4),1,"")&amp;MATCH($B5,emission!$A:$A,0)):INDIRECT("emission!"&amp;SUBSTITUTE(ADDRESS(1,MATCH(M$2,emission!$1:$1,0),4),1,"")&amp;MATCH($C5,emission!$A:$A,0)))</f>
        <v>#N/A</v>
      </c>
      <c r="O5" s="1" t="s">
        <v>53</v>
      </c>
      <c r="P5" s="18">
        <v>40</v>
      </c>
      <c r="Q5" s="1"/>
      <c r="S5">
        <v>561</v>
      </c>
      <c r="T5">
        <f t="shared" si="3"/>
        <v>590</v>
      </c>
      <c r="U5">
        <f t="shared" si="4"/>
        <v>21</v>
      </c>
      <c r="W5">
        <f>X4+1</f>
        <v>71</v>
      </c>
      <c r="X5">
        <f t="shared" si="16"/>
        <v>92</v>
      </c>
      <c r="AA5">
        <f t="shared" si="17"/>
        <v>405</v>
      </c>
      <c r="AB5">
        <f t="shared" ca="1" si="5"/>
        <v>0.99415854792416225</v>
      </c>
      <c r="AC5">
        <f t="shared" ca="1" si="6"/>
        <v>0.65329397411877466</v>
      </c>
      <c r="AD5">
        <f t="shared" ca="1" si="7"/>
        <v>7.1414725716442739E-3</v>
      </c>
      <c r="AE5">
        <f t="shared" ca="1" si="8"/>
        <v>0</v>
      </c>
      <c r="AF5">
        <f t="shared" ca="1" si="9"/>
        <v>0</v>
      </c>
      <c r="AG5">
        <f t="shared" ca="1" si="10"/>
        <v>0</v>
      </c>
      <c r="AH5">
        <f t="shared" ca="1" si="11"/>
        <v>0</v>
      </c>
      <c r="AI5">
        <f t="shared" ca="1" si="12"/>
        <v>0</v>
      </c>
      <c r="AJ5" t="e">
        <f t="shared" ca="1" si="13"/>
        <v>#N/A</v>
      </c>
      <c r="AK5" t="e">
        <f t="shared" ca="1" si="14"/>
        <v>#N/A</v>
      </c>
    </row>
    <row r="6" spans="1:37" x14ac:dyDescent="0.25">
      <c r="A6">
        <f t="shared" si="1"/>
        <v>405</v>
      </c>
      <c r="B6">
        <f t="shared" si="2"/>
        <v>460</v>
      </c>
      <c r="C6">
        <f t="shared" si="15"/>
        <v>469</v>
      </c>
      <c r="D6">
        <f ca="1">VLOOKUP($A6,excitation!$A$1:$CV$577,MATCH('A1 PMT'!D$3,excitation!$A$1:$CV$1,0),0)*SUM(INDIRECT("emission!"&amp;SUBSTITUTE(ADDRESS(1,MATCH(D$2,emission!$1:$1,0),4),1,"")&amp;MATCH($B6,emission!$A:$A,0)):INDIRECT("emission!"&amp;SUBSTITUTE(ADDRESS(1,MATCH(D$2,emission!$1:$1,0),4),1,"")&amp;MATCH($C6,emission!$A:$A,0)))</f>
        <v>0.78168919999999997</v>
      </c>
      <c r="E6">
        <f ca="1">VLOOKUP($A6,excitation!$A$1:$CV$577,MATCH('A1 PMT'!E$3,excitation!$A$1:$CV$1,0),0)*SUM(INDIRECT("emission!"&amp;SUBSTITUTE(ADDRESS(1,MATCH(E$2,emission!$1:$1,0),4),1,"")&amp;MATCH($B6,emission!$A:$A,0)):INDIRECT("emission!"&amp;SUBSTITUTE(ADDRESS(1,MATCH(E$2,emission!$1:$1,0),4),1,"")&amp;MATCH($C6,emission!$A:$A,0)))</f>
        <v>3.6387028599999995</v>
      </c>
      <c r="F6">
        <f ca="1">VLOOKUP($A6,excitation!$A$1:$CV$577,MATCH('A1 PMT'!F$3,excitation!$A$1:$CV$1,0),0)*SUM(INDIRECT("emission!"&amp;SUBSTITUTE(ADDRESS(1,MATCH(F$2,emission!$1:$1,0),4),1,"")&amp;MATCH($B6,emission!$A:$A,0)):INDIRECT("emission!"&amp;SUBSTITUTE(ADDRESS(1,MATCH(F$2,emission!$1:$1,0),4),1,"")&amp;MATCH($C6,emission!$A:$A,0)))</f>
        <v>0.10959899999999999</v>
      </c>
      <c r="G6">
        <f ca="1">VLOOKUP($A6,excitation!$A$1:$CV$577,MATCH('A1 PMT'!G$3,excitation!$A$1:$CV$1,0),0)*SUM(INDIRECT("emission!"&amp;SUBSTITUTE(ADDRESS(1,MATCH(G$2,emission!$1:$1,0),4),1,"")&amp;MATCH($B6,emission!$A:$A,0)):INDIRECT("emission!"&amp;SUBSTITUTE(ADDRESS(1,MATCH(G$2,emission!$1:$1,0),4),1,"")&amp;MATCH($C6,emission!$A:$A,0)))</f>
        <v>0</v>
      </c>
      <c r="H6">
        <f ca="1">VLOOKUP($A6,excitation!$A$1:$CV$577,MATCH('A1 PMT'!H$3,excitation!$A$1:$CV$1,0),0)*SUM(INDIRECT("emission!"&amp;SUBSTITUTE(ADDRESS(1,MATCH(H$2,emission!$1:$1,0),4),1,"")&amp;MATCH($B6,emission!$A:$A,0)):INDIRECT("emission!"&amp;SUBSTITUTE(ADDRESS(1,MATCH(H$2,emission!$1:$1,0),4),1,"")&amp;MATCH($C6,emission!$A:$A,0)))</f>
        <v>0</v>
      </c>
      <c r="I6">
        <f ca="1">VLOOKUP($A6,excitation!$A$1:$CV$577,MATCH('A1 PMT'!I$3,excitation!$A$1:$CV$1,0),0)*SUM(INDIRECT("emission!"&amp;SUBSTITUTE(ADDRESS(1,MATCH(I$2,emission!$1:$1,0),4),1,"")&amp;MATCH($B6,emission!$A:$A,0)):INDIRECT("emission!"&amp;SUBSTITUTE(ADDRESS(1,MATCH(I$2,emission!$1:$1,0),4),1,"")&amp;MATCH($C6,emission!$A:$A,0)))</f>
        <v>0</v>
      </c>
      <c r="J6">
        <f ca="1">VLOOKUP($A6,excitation!$A$1:$CV$577,MATCH('A1 PMT'!J$3,excitation!$A$1:$CV$1,0),0)*SUM(INDIRECT("emission!"&amp;SUBSTITUTE(ADDRESS(1,MATCH(J$2,emission!$1:$1,0),4),1,"")&amp;MATCH($B6,emission!$A:$A,0)):INDIRECT("emission!"&amp;SUBSTITUTE(ADDRESS(1,MATCH(J$2,emission!$1:$1,0),4),1,"")&amp;MATCH($C6,emission!$A:$A,0)))</f>
        <v>0</v>
      </c>
      <c r="K6">
        <f ca="1">VLOOKUP($A6,excitation!$A$1:$CV$577,MATCH('A1 PMT'!K$3,excitation!$A$1:$CV$1,0),0)*SUM(INDIRECT("emission!"&amp;SUBSTITUTE(ADDRESS(1,MATCH(K$2,emission!$1:$1,0),4),1,"")&amp;MATCH($B6,emission!$A:$A,0)):INDIRECT("emission!"&amp;SUBSTITUTE(ADDRESS(1,MATCH(K$2,emission!$1:$1,0),4),1,"")&amp;MATCH($C6,emission!$A:$A,0)))</f>
        <v>0</v>
      </c>
      <c r="L6" t="e">
        <f ca="1">VLOOKUP($A6,excitation!$A$1:$CV$577,MATCH('A1 PMT'!L$3,excitation!$A$1:$CV$1,0),0)*SUM(INDIRECT("emission!"&amp;SUBSTITUTE(ADDRESS(1,MATCH(L$2,emission!$1:$1,0),4),1,"")&amp;MATCH($B6,emission!$A:$A,0)):INDIRECT("emission!"&amp;SUBSTITUTE(ADDRESS(1,MATCH(L$2,emission!$1:$1,0),4),1,"")&amp;MATCH($C6,emission!$A:$A,0)))</f>
        <v>#N/A</v>
      </c>
      <c r="M6" t="e">
        <f ca="1">VLOOKUP($A6,excitation!$A$1:$CV$577,MATCH('A1 PMT'!M$3,excitation!$A$1:$CV$1,0),0)*SUM(INDIRECT("emission!"&amp;SUBSTITUTE(ADDRESS(1,MATCH(M$2,emission!$1:$1,0),4),1,"")&amp;MATCH($B6,emission!$A:$A,0)):INDIRECT("emission!"&amp;SUBSTITUTE(ADDRESS(1,MATCH(M$2,emission!$1:$1,0),4),1,"")&amp;MATCH($C6,emission!$A:$A,0)))</f>
        <v>#N/A</v>
      </c>
      <c r="O6" s="1" t="s">
        <v>56</v>
      </c>
      <c r="P6" s="18">
        <v>20</v>
      </c>
      <c r="Q6" s="1" t="s">
        <v>54</v>
      </c>
      <c r="S6">
        <v>640</v>
      </c>
      <c r="T6">
        <f t="shared" si="3"/>
        <v>660</v>
      </c>
      <c r="U6">
        <f t="shared" si="4"/>
        <v>14</v>
      </c>
      <c r="W6">
        <f t="shared" ref="W6" si="18">X5+1</f>
        <v>93</v>
      </c>
      <c r="X6">
        <f t="shared" si="16"/>
        <v>107</v>
      </c>
      <c r="AA6">
        <f t="shared" si="17"/>
        <v>405</v>
      </c>
      <c r="AB6">
        <f t="shared" ca="1" si="5"/>
        <v>1</v>
      </c>
      <c r="AC6">
        <f t="shared" ca="1" si="6"/>
        <v>0.46055727419284548</v>
      </c>
      <c r="AD6">
        <f t="shared" ca="1" si="7"/>
        <v>1.5660229139248513E-2</v>
      </c>
      <c r="AE6">
        <f t="shared" ca="1" si="8"/>
        <v>0</v>
      </c>
      <c r="AF6">
        <f t="shared" ca="1" si="9"/>
        <v>0</v>
      </c>
      <c r="AG6">
        <f t="shared" ca="1" si="10"/>
        <v>0</v>
      </c>
      <c r="AH6">
        <f t="shared" ca="1" si="11"/>
        <v>0</v>
      </c>
      <c r="AI6">
        <f t="shared" ca="1" si="12"/>
        <v>0</v>
      </c>
      <c r="AJ6" t="e">
        <f t="shared" ca="1" si="13"/>
        <v>#N/A</v>
      </c>
      <c r="AK6" t="e">
        <f t="shared" ca="1" si="14"/>
        <v>#N/A</v>
      </c>
    </row>
    <row r="7" spans="1:37" x14ac:dyDescent="0.25">
      <c r="A7">
        <f t="shared" si="1"/>
        <v>405</v>
      </c>
      <c r="B7">
        <f t="shared" si="2"/>
        <v>470</v>
      </c>
      <c r="C7">
        <f t="shared" si="15"/>
        <v>479</v>
      </c>
      <c r="D7">
        <f ca="1">VLOOKUP($A7,excitation!$A$1:$CV$577,MATCH('A1 PMT'!D$3,excitation!$A$1:$CV$1,0),0)*SUM(INDIRECT("emission!"&amp;SUBSTITUTE(ADDRESS(1,MATCH(D$2,emission!$1:$1,0),4),1,"")&amp;MATCH($B7,emission!$A:$A,0)):INDIRECT("emission!"&amp;SUBSTITUTE(ADDRESS(1,MATCH(D$2,emission!$1:$1,0),4),1,"")&amp;MATCH($C7,emission!$A:$A,0)))</f>
        <v>0.73589290000000007</v>
      </c>
      <c r="E7">
        <f ca="1">VLOOKUP($A7,excitation!$A$1:$CV$577,MATCH('A1 PMT'!E$3,excitation!$A$1:$CV$1,0),0)*SUM(INDIRECT("emission!"&amp;SUBSTITUTE(ADDRESS(1,MATCH(E$2,emission!$1:$1,0),4),1,"")&amp;MATCH($B7,emission!$A:$A,0)):INDIRECT("emission!"&amp;SUBSTITUTE(ADDRESS(1,MATCH(E$2,emission!$1:$1,0),4),1,"")&amp;MATCH($C7,emission!$A:$A,0)))</f>
        <v>2.5225046600000001</v>
      </c>
      <c r="F7">
        <f ca="1">VLOOKUP($A7,excitation!$A$1:$CV$577,MATCH('A1 PMT'!F$3,excitation!$A$1:$CV$1,0),0)*SUM(INDIRECT("emission!"&amp;SUBSTITUTE(ADDRESS(1,MATCH(F$2,emission!$1:$1,0),4),1,"")&amp;MATCH($B7,emission!$A:$A,0)):INDIRECT("emission!"&amp;SUBSTITUTE(ADDRESS(1,MATCH(F$2,emission!$1:$1,0),4),1,"")&amp;MATCH($C7,emission!$A:$A,0)))</f>
        <v>0.22491000000000003</v>
      </c>
      <c r="G7">
        <f ca="1">VLOOKUP($A7,excitation!$A$1:$CV$577,MATCH('A1 PMT'!G$3,excitation!$A$1:$CV$1,0),0)*SUM(INDIRECT("emission!"&amp;SUBSTITUTE(ADDRESS(1,MATCH(G$2,emission!$1:$1,0),4),1,"")&amp;MATCH($B7,emission!$A:$A,0)):INDIRECT("emission!"&amp;SUBSTITUTE(ADDRESS(1,MATCH(G$2,emission!$1:$1,0),4),1,"")&amp;MATCH($C7,emission!$A:$A,0)))</f>
        <v>8.1787999999999978E-4</v>
      </c>
      <c r="H7">
        <f ca="1">VLOOKUP($A7,excitation!$A$1:$CV$577,MATCH('A1 PMT'!H$3,excitation!$A$1:$CV$1,0),0)*SUM(INDIRECT("emission!"&amp;SUBSTITUTE(ADDRESS(1,MATCH(H$2,emission!$1:$1,0),4),1,"")&amp;MATCH($B7,emission!$A:$A,0)):INDIRECT("emission!"&amp;SUBSTITUTE(ADDRESS(1,MATCH(H$2,emission!$1:$1,0),4),1,"")&amp;MATCH($C7,emission!$A:$A,0)))</f>
        <v>0</v>
      </c>
      <c r="I7">
        <f ca="1">VLOOKUP($A7,excitation!$A$1:$CV$577,MATCH('A1 PMT'!I$3,excitation!$A$1:$CV$1,0),0)*SUM(INDIRECT("emission!"&amp;SUBSTITUTE(ADDRESS(1,MATCH(I$2,emission!$1:$1,0),4),1,"")&amp;MATCH($B7,emission!$A:$A,0)):INDIRECT("emission!"&amp;SUBSTITUTE(ADDRESS(1,MATCH(I$2,emission!$1:$1,0),4),1,"")&amp;MATCH($C7,emission!$A:$A,0)))</f>
        <v>0</v>
      </c>
      <c r="J7">
        <f ca="1">VLOOKUP($A7,excitation!$A$1:$CV$577,MATCH('A1 PMT'!J$3,excitation!$A$1:$CV$1,0),0)*SUM(INDIRECT("emission!"&amp;SUBSTITUTE(ADDRESS(1,MATCH(J$2,emission!$1:$1,0),4),1,"")&amp;MATCH($B7,emission!$A:$A,0)):INDIRECT("emission!"&amp;SUBSTITUTE(ADDRESS(1,MATCH(J$2,emission!$1:$1,0),4),1,"")&amp;MATCH($C7,emission!$A:$A,0)))</f>
        <v>0</v>
      </c>
      <c r="K7">
        <f ca="1">VLOOKUP($A7,excitation!$A$1:$CV$577,MATCH('A1 PMT'!K$3,excitation!$A$1:$CV$1,0),0)*SUM(INDIRECT("emission!"&amp;SUBSTITUTE(ADDRESS(1,MATCH(K$2,emission!$1:$1,0),4),1,"")&amp;MATCH($B7,emission!$A:$A,0)):INDIRECT("emission!"&amp;SUBSTITUTE(ADDRESS(1,MATCH(K$2,emission!$1:$1,0),4),1,"")&amp;MATCH($C7,emission!$A:$A,0)))</f>
        <v>0</v>
      </c>
      <c r="L7" t="e">
        <f ca="1">VLOOKUP($A7,excitation!$A$1:$CV$577,MATCH('A1 PMT'!L$3,excitation!$A$1:$CV$1,0),0)*SUM(INDIRECT("emission!"&amp;SUBSTITUTE(ADDRESS(1,MATCH(L$2,emission!$1:$1,0),4),1,"")&amp;MATCH($B7,emission!$A:$A,0)):INDIRECT("emission!"&amp;SUBSTITUTE(ADDRESS(1,MATCH(L$2,emission!$1:$1,0),4),1,"")&amp;MATCH($C7,emission!$A:$A,0)))</f>
        <v>#N/A</v>
      </c>
      <c r="M7" t="e">
        <f ca="1">VLOOKUP($A7,excitation!$A$1:$CV$577,MATCH('A1 PMT'!M$3,excitation!$A$1:$CV$1,0),0)*SUM(INDIRECT("emission!"&amp;SUBSTITUTE(ADDRESS(1,MATCH(M$2,emission!$1:$1,0),4),1,"")&amp;MATCH($B7,emission!$A:$A,0)):INDIRECT("emission!"&amp;SUBSTITUTE(ADDRESS(1,MATCH(M$2,emission!$1:$1,0),4),1,"")&amp;MATCH($C7,emission!$A:$A,0)))</f>
        <v>#N/A</v>
      </c>
      <c r="O7" s="1" t="s">
        <v>51</v>
      </c>
      <c r="P7" s="1">
        <f>P3+(P4*P5)</f>
        <v>800</v>
      </c>
      <c r="Q7" s="1" t="s">
        <v>54</v>
      </c>
      <c r="AA7">
        <f t="shared" si="17"/>
        <v>405</v>
      </c>
      <c r="AB7">
        <f t="shared" ca="1" si="5"/>
        <v>0.94141367182762681</v>
      </c>
      <c r="AC7">
        <f t="shared" ca="1" si="6"/>
        <v>0.31927802710121561</v>
      </c>
      <c r="AD7">
        <f t="shared" ca="1" si="7"/>
        <v>3.2136626572399234E-2</v>
      </c>
      <c r="AE7">
        <f t="shared" ca="1" si="8"/>
        <v>1.1542660126747967E-4</v>
      </c>
      <c r="AF7">
        <f t="shared" ca="1" si="9"/>
        <v>0</v>
      </c>
      <c r="AG7">
        <f t="shared" ca="1" si="10"/>
        <v>0</v>
      </c>
      <c r="AH7">
        <f t="shared" ca="1" si="11"/>
        <v>0</v>
      </c>
      <c r="AI7">
        <f t="shared" ca="1" si="12"/>
        <v>0</v>
      </c>
      <c r="AJ7" t="e">
        <f t="shared" ca="1" si="13"/>
        <v>#N/A</v>
      </c>
      <c r="AK7" t="e">
        <f t="shared" ca="1" si="14"/>
        <v>#N/A</v>
      </c>
    </row>
    <row r="8" spans="1:37" x14ac:dyDescent="0.25">
      <c r="A8">
        <f t="shared" si="1"/>
        <v>405</v>
      </c>
      <c r="B8">
        <f t="shared" si="2"/>
        <v>480</v>
      </c>
      <c r="C8">
        <f t="shared" si="15"/>
        <v>489</v>
      </c>
      <c r="D8">
        <f ca="1">VLOOKUP($A8,excitation!$A$1:$CV$577,MATCH('A1 PMT'!D$3,excitation!$A$1:$CV$1,0),0)*SUM(INDIRECT("emission!"&amp;SUBSTITUTE(ADDRESS(1,MATCH(D$2,emission!$1:$1,0),4),1,"")&amp;MATCH($B8,emission!$A:$A,0)):INDIRECT("emission!"&amp;SUBSTITUTE(ADDRESS(1,MATCH(D$2,emission!$1:$1,0),4),1,"")&amp;MATCH($C8,emission!$A:$A,0)))</f>
        <v>0.65765130000000005</v>
      </c>
      <c r="E8">
        <f ca="1">VLOOKUP($A8,excitation!$A$1:$CV$577,MATCH('A1 PMT'!E$3,excitation!$A$1:$CV$1,0),0)*SUM(INDIRECT("emission!"&amp;SUBSTITUTE(ADDRESS(1,MATCH(E$2,emission!$1:$1,0),4),1,"")&amp;MATCH($B8,emission!$A:$A,0)):INDIRECT("emission!"&amp;SUBSTITUTE(ADDRESS(1,MATCH(E$2,emission!$1:$1,0),4),1,"")&amp;MATCH($C8,emission!$A:$A,0)))</f>
        <v>1.6582040800000002</v>
      </c>
      <c r="F8">
        <f ca="1">VLOOKUP($A8,excitation!$A$1:$CV$577,MATCH('A1 PMT'!F$3,excitation!$A$1:$CV$1,0),0)*SUM(INDIRECT("emission!"&amp;SUBSTITUTE(ADDRESS(1,MATCH(F$2,emission!$1:$1,0),4),1,"")&amp;MATCH($B8,emission!$A:$A,0)):INDIRECT("emission!"&amp;SUBSTITUTE(ADDRESS(1,MATCH(F$2,emission!$1:$1,0),4),1,"")&amp;MATCH($C8,emission!$A:$A,0)))</f>
        <v>0.61975199999999986</v>
      </c>
      <c r="G8">
        <f ca="1">VLOOKUP($A8,excitation!$A$1:$CV$577,MATCH('A1 PMT'!G$3,excitation!$A$1:$CV$1,0),0)*SUM(INDIRECT("emission!"&amp;SUBSTITUTE(ADDRESS(1,MATCH(G$2,emission!$1:$1,0),4),1,"")&amp;MATCH($B8,emission!$A:$A,0)):INDIRECT("emission!"&amp;SUBSTITUTE(ADDRESS(1,MATCH(G$2,emission!$1:$1,0),4),1,"")&amp;MATCH($C8,emission!$A:$A,0)))</f>
        <v>5.6768999999999995E-3</v>
      </c>
      <c r="H8">
        <f ca="1">VLOOKUP($A8,excitation!$A$1:$CV$577,MATCH('A1 PMT'!H$3,excitation!$A$1:$CV$1,0),0)*SUM(INDIRECT("emission!"&amp;SUBSTITUTE(ADDRESS(1,MATCH(H$2,emission!$1:$1,0),4),1,"")&amp;MATCH($B8,emission!$A:$A,0)):INDIRECT("emission!"&amp;SUBSTITUTE(ADDRESS(1,MATCH(H$2,emission!$1:$1,0),4),1,"")&amp;MATCH($C8,emission!$A:$A,0)))</f>
        <v>1.8054E-4</v>
      </c>
      <c r="I8">
        <f ca="1">VLOOKUP($A8,excitation!$A$1:$CV$577,MATCH('A1 PMT'!I$3,excitation!$A$1:$CV$1,0),0)*SUM(INDIRECT("emission!"&amp;SUBSTITUTE(ADDRESS(1,MATCH(I$2,emission!$1:$1,0),4),1,"")&amp;MATCH($B8,emission!$A:$A,0)):INDIRECT("emission!"&amp;SUBSTITUTE(ADDRESS(1,MATCH(I$2,emission!$1:$1,0),4),1,"")&amp;MATCH($C8,emission!$A:$A,0)))</f>
        <v>0</v>
      </c>
      <c r="J8">
        <f ca="1">VLOOKUP($A8,excitation!$A$1:$CV$577,MATCH('A1 PMT'!J$3,excitation!$A$1:$CV$1,0),0)*SUM(INDIRECT("emission!"&amp;SUBSTITUTE(ADDRESS(1,MATCH(J$2,emission!$1:$1,0),4),1,"")&amp;MATCH($B8,emission!$A:$A,0)):INDIRECT("emission!"&amp;SUBSTITUTE(ADDRESS(1,MATCH(J$2,emission!$1:$1,0),4),1,"")&amp;MATCH($C8,emission!$A:$A,0)))</f>
        <v>0</v>
      </c>
      <c r="K8">
        <f ca="1">VLOOKUP($A8,excitation!$A$1:$CV$577,MATCH('A1 PMT'!K$3,excitation!$A$1:$CV$1,0),0)*SUM(INDIRECT("emission!"&amp;SUBSTITUTE(ADDRESS(1,MATCH(K$2,emission!$1:$1,0),4),1,"")&amp;MATCH($B8,emission!$A:$A,0)):INDIRECT("emission!"&amp;SUBSTITUTE(ADDRESS(1,MATCH(K$2,emission!$1:$1,0),4),1,"")&amp;MATCH($C8,emission!$A:$A,0)))</f>
        <v>0</v>
      </c>
      <c r="L8" t="e">
        <f ca="1">VLOOKUP($A8,excitation!$A$1:$CV$577,MATCH('A1 PMT'!L$3,excitation!$A$1:$CV$1,0),0)*SUM(INDIRECT("emission!"&amp;SUBSTITUTE(ADDRESS(1,MATCH(L$2,emission!$1:$1,0),4),1,"")&amp;MATCH($B8,emission!$A:$A,0)):INDIRECT("emission!"&amp;SUBSTITUTE(ADDRESS(1,MATCH(L$2,emission!$1:$1,0),4),1,"")&amp;MATCH($C8,emission!$A:$A,0)))</f>
        <v>#N/A</v>
      </c>
      <c r="M8" t="e">
        <f ca="1">VLOOKUP($A8,excitation!$A$1:$CV$577,MATCH('A1 PMT'!M$3,excitation!$A$1:$CV$1,0),0)*SUM(INDIRECT("emission!"&amp;SUBSTITUTE(ADDRESS(1,MATCH(M$2,emission!$1:$1,0),4),1,"")&amp;MATCH($B8,emission!$A:$A,0)):INDIRECT("emission!"&amp;SUBSTITUTE(ADDRESS(1,MATCH(M$2,emission!$1:$1,0),4),1,"")&amp;MATCH($C8,emission!$A:$A,0)))</f>
        <v>#N/A</v>
      </c>
      <c r="O8" s="1"/>
      <c r="P8" s="1"/>
      <c r="Q8" s="1"/>
      <c r="AA8">
        <f t="shared" si="17"/>
        <v>405</v>
      </c>
      <c r="AB8">
        <f t="shared" ca="1" si="5"/>
        <v>0.84132069369769991</v>
      </c>
      <c r="AC8">
        <f t="shared" ca="1" si="6"/>
        <v>0.20988192235632433</v>
      </c>
      <c r="AD8">
        <f t="shared" ca="1" si="7"/>
        <v>8.855425988838897E-2</v>
      </c>
      <c r="AE8">
        <f t="shared" ca="1" si="8"/>
        <v>8.0117532246216493E-4</v>
      </c>
      <c r="AF8">
        <f t="shared" ca="1" si="9"/>
        <v>4.433911183410011E-5</v>
      </c>
      <c r="AG8">
        <f t="shared" ca="1" si="10"/>
        <v>0</v>
      </c>
      <c r="AH8">
        <f t="shared" ca="1" si="11"/>
        <v>0</v>
      </c>
      <c r="AI8">
        <f t="shared" ca="1" si="12"/>
        <v>0</v>
      </c>
      <c r="AJ8" t="e">
        <f t="shared" ca="1" si="13"/>
        <v>#N/A</v>
      </c>
      <c r="AK8" t="e">
        <f t="shared" ca="1" si="14"/>
        <v>#N/A</v>
      </c>
    </row>
    <row r="9" spans="1:37" x14ac:dyDescent="0.25">
      <c r="A9">
        <f t="shared" si="1"/>
        <v>405</v>
      </c>
      <c r="B9">
        <f t="shared" si="2"/>
        <v>490</v>
      </c>
      <c r="C9">
        <f t="shared" si="15"/>
        <v>499</v>
      </c>
      <c r="D9">
        <f ca="1">VLOOKUP($A9,excitation!$A$1:$CV$577,MATCH('A1 PMT'!D$3,excitation!$A$1:$CV$1,0),0)*SUM(INDIRECT("emission!"&amp;SUBSTITUTE(ADDRESS(1,MATCH(D$2,emission!$1:$1,0),4),1,"")&amp;MATCH($B9,emission!$A:$A,0)):INDIRECT("emission!"&amp;SUBSTITUTE(ADDRESS(1,MATCH(D$2,emission!$1:$1,0),4),1,"")&amp;MATCH($C9,emission!$A:$A,0)))</f>
        <v>0.57296330000000006</v>
      </c>
      <c r="E9">
        <f ca="1">VLOOKUP($A9,excitation!$A$1:$CV$577,MATCH('A1 PMT'!E$3,excitation!$A$1:$CV$1,0),0)*SUM(INDIRECT("emission!"&amp;SUBSTITUTE(ADDRESS(1,MATCH(E$2,emission!$1:$1,0),4),1,"")&amp;MATCH($B9,emission!$A:$A,0)):INDIRECT("emission!"&amp;SUBSTITUTE(ADDRESS(1,MATCH(E$2,emission!$1:$1,0),4),1,"")&amp;MATCH($C9,emission!$A:$A,0)))</f>
        <v>1.04726414</v>
      </c>
      <c r="F9">
        <f ca="1">VLOOKUP($A9,excitation!$A$1:$CV$577,MATCH('A1 PMT'!F$3,excitation!$A$1:$CV$1,0),0)*SUM(INDIRECT("emission!"&amp;SUBSTITUTE(ADDRESS(1,MATCH(F$2,emission!$1:$1,0),4),1,"")&amp;MATCH($B9,emission!$A:$A,0)):INDIRECT("emission!"&amp;SUBSTITUTE(ADDRESS(1,MATCH(F$2,emission!$1:$1,0),4),1,"")&amp;MATCH($C9,emission!$A:$A,0)))</f>
        <v>1.4861196000000001</v>
      </c>
      <c r="G9">
        <f ca="1">VLOOKUP($A9,excitation!$A$1:$CV$577,MATCH('A1 PMT'!G$3,excitation!$A$1:$CV$1,0),0)*SUM(INDIRECT("emission!"&amp;SUBSTITUTE(ADDRESS(1,MATCH(G$2,emission!$1:$1,0),4),1,"")&amp;MATCH($B9,emission!$A:$A,0)):INDIRECT("emission!"&amp;SUBSTITUTE(ADDRESS(1,MATCH(G$2,emission!$1:$1,0),4),1,"")&amp;MATCH($C9,emission!$A:$A,0)))</f>
        <v>3.7216079999999999E-2</v>
      </c>
      <c r="H9">
        <f ca="1">VLOOKUP($A9,excitation!$A$1:$CV$577,MATCH('A1 PMT'!H$3,excitation!$A$1:$CV$1,0),0)*SUM(INDIRECT("emission!"&amp;SUBSTITUTE(ADDRESS(1,MATCH(H$2,emission!$1:$1,0),4),1,"")&amp;MATCH($B9,emission!$A:$A,0)):INDIRECT("emission!"&amp;SUBSTITUTE(ADDRESS(1,MATCH(H$2,emission!$1:$1,0),4),1,"")&amp;MATCH($C9,emission!$A:$A,0)))</f>
        <v>1.4534999999999998E-4</v>
      </c>
      <c r="I9">
        <f ca="1">VLOOKUP($A9,excitation!$A$1:$CV$577,MATCH('A1 PMT'!I$3,excitation!$A$1:$CV$1,0),0)*SUM(INDIRECT("emission!"&amp;SUBSTITUTE(ADDRESS(1,MATCH(I$2,emission!$1:$1,0),4),1,"")&amp;MATCH($B9,emission!$A:$A,0)):INDIRECT("emission!"&amp;SUBSTITUTE(ADDRESS(1,MATCH(I$2,emission!$1:$1,0),4),1,"")&amp;MATCH($C9,emission!$A:$A,0)))</f>
        <v>0</v>
      </c>
      <c r="J9">
        <f ca="1">VLOOKUP($A9,excitation!$A$1:$CV$577,MATCH('A1 PMT'!J$3,excitation!$A$1:$CV$1,0),0)*SUM(INDIRECT("emission!"&amp;SUBSTITUTE(ADDRESS(1,MATCH(J$2,emission!$1:$1,0),4),1,"")&amp;MATCH($B9,emission!$A:$A,0)):INDIRECT("emission!"&amp;SUBSTITUTE(ADDRESS(1,MATCH(J$2,emission!$1:$1,0),4),1,"")&amp;MATCH($C9,emission!$A:$A,0)))</f>
        <v>0</v>
      </c>
      <c r="K9">
        <f ca="1">VLOOKUP($A9,excitation!$A$1:$CV$577,MATCH('A1 PMT'!K$3,excitation!$A$1:$CV$1,0),0)*SUM(INDIRECT("emission!"&amp;SUBSTITUTE(ADDRESS(1,MATCH(K$2,emission!$1:$1,0),4),1,"")&amp;MATCH($B9,emission!$A:$A,0)):INDIRECT("emission!"&amp;SUBSTITUTE(ADDRESS(1,MATCH(K$2,emission!$1:$1,0),4),1,"")&amp;MATCH($C9,emission!$A:$A,0)))</f>
        <v>0</v>
      </c>
      <c r="L9" t="e">
        <f ca="1">VLOOKUP($A9,excitation!$A$1:$CV$577,MATCH('A1 PMT'!L$3,excitation!$A$1:$CV$1,0),0)*SUM(INDIRECT("emission!"&amp;SUBSTITUTE(ADDRESS(1,MATCH(L$2,emission!$1:$1,0),4),1,"")&amp;MATCH($B9,emission!$A:$A,0)):INDIRECT("emission!"&amp;SUBSTITUTE(ADDRESS(1,MATCH(L$2,emission!$1:$1,0),4),1,"")&amp;MATCH($C9,emission!$A:$A,0)))</f>
        <v>#N/A</v>
      </c>
      <c r="M9" t="e">
        <f ca="1">VLOOKUP($A9,excitation!$A$1:$CV$577,MATCH('A1 PMT'!M$3,excitation!$A$1:$CV$1,0),0)*SUM(INDIRECT("emission!"&amp;SUBSTITUTE(ADDRESS(1,MATCH(M$2,emission!$1:$1,0),4),1,"")&amp;MATCH($B9,emission!$A:$A,0)):INDIRECT("emission!"&amp;SUBSTITUTE(ADDRESS(1,MATCH(M$2,emission!$1:$1,0),4),1,"")&amp;MATCH($C9,emission!$A:$A,0)))</f>
        <v>#N/A</v>
      </c>
      <c r="O9" s="1" t="s">
        <v>59</v>
      </c>
      <c r="P9" s="1">
        <f>SUM(U3:U9)</f>
        <v>101</v>
      </c>
      <c r="Q9" s="1"/>
      <c r="AA9">
        <f t="shared" si="17"/>
        <v>405</v>
      </c>
      <c r="AB9">
        <f t="shared" ca="1" si="5"/>
        <v>0.73298095969600208</v>
      </c>
      <c r="AC9">
        <f t="shared" ca="1" si="6"/>
        <v>0.13255413707463726</v>
      </c>
      <c r="AD9">
        <f t="shared" ca="1" si="7"/>
        <v>0.2123465858660056</v>
      </c>
      <c r="AE9">
        <f t="shared" ca="1" si="8"/>
        <v>5.252268825376126E-3</v>
      </c>
      <c r="AF9">
        <f t="shared" ca="1" si="9"/>
        <v>3.5696742578300931E-5</v>
      </c>
      <c r="AG9">
        <f t="shared" ca="1" si="10"/>
        <v>0</v>
      </c>
      <c r="AH9">
        <f t="shared" ca="1" si="11"/>
        <v>0</v>
      </c>
      <c r="AI9">
        <f t="shared" ca="1" si="12"/>
        <v>0</v>
      </c>
      <c r="AJ9" t="e">
        <f t="shared" ca="1" si="13"/>
        <v>#N/A</v>
      </c>
      <c r="AK9" t="e">
        <f t="shared" ca="1" si="14"/>
        <v>#N/A</v>
      </c>
    </row>
    <row r="10" spans="1:37" x14ac:dyDescent="0.25">
      <c r="A10">
        <f t="shared" si="1"/>
        <v>405</v>
      </c>
      <c r="B10">
        <f t="shared" si="2"/>
        <v>500</v>
      </c>
      <c r="C10">
        <f t="shared" si="15"/>
        <v>509</v>
      </c>
      <c r="D10">
        <f ca="1">VLOOKUP($A10,excitation!$A$1:$CV$577,MATCH('A1 PMT'!D$3,excitation!$A$1:$CV$1,0),0)*SUM(INDIRECT("emission!"&amp;SUBSTITUTE(ADDRESS(1,MATCH(D$2,emission!$1:$1,0),4),1,"")&amp;MATCH($B10,emission!$A:$A,0)):INDIRECT("emission!"&amp;SUBSTITUTE(ADDRESS(1,MATCH(D$2,emission!$1:$1,0),4),1,"")&amp;MATCH($C10,emission!$A:$A,0)))</f>
        <v>0.48834639999999996</v>
      </c>
      <c r="E10">
        <f ca="1">VLOOKUP($A10,excitation!$A$1:$CV$577,MATCH('A1 PMT'!E$3,excitation!$A$1:$CV$1,0),0)*SUM(INDIRECT("emission!"&amp;SUBSTITUTE(ADDRESS(1,MATCH(E$2,emission!$1:$1,0),4),1,"")&amp;MATCH($B10,emission!$A:$A,0)):INDIRECT("emission!"&amp;SUBSTITUTE(ADDRESS(1,MATCH(E$2,emission!$1:$1,0),4),1,"")&amp;MATCH($C10,emission!$A:$A,0)))</f>
        <v>0.63434826</v>
      </c>
      <c r="F10">
        <f ca="1">VLOOKUP($A10,excitation!$A$1:$CV$577,MATCH('A1 PMT'!F$3,excitation!$A$1:$CV$1,0),0)*SUM(INDIRECT("emission!"&amp;SUBSTITUTE(ADDRESS(1,MATCH(F$2,emission!$1:$1,0),4),1,"")&amp;MATCH($B10,emission!$A:$A,0)):INDIRECT("emission!"&amp;SUBSTITUTE(ADDRESS(1,MATCH(F$2,emission!$1:$1,0),4),1,"")&amp;MATCH($C10,emission!$A:$A,0)))</f>
        <v>3.0629171999999998</v>
      </c>
      <c r="G10">
        <f ca="1">VLOOKUP($A10,excitation!$A$1:$CV$577,MATCH('A1 PMT'!G$3,excitation!$A$1:$CV$1,0),0)*SUM(INDIRECT("emission!"&amp;SUBSTITUTE(ADDRESS(1,MATCH(G$2,emission!$1:$1,0),4),1,"")&amp;MATCH($B10,emission!$A:$A,0)):INDIRECT("emission!"&amp;SUBSTITUTE(ADDRESS(1,MATCH(G$2,emission!$1:$1,0),4),1,"")&amp;MATCH($C10,emission!$A:$A,0)))</f>
        <v>0.13307313999999998</v>
      </c>
      <c r="H10">
        <f ca="1">VLOOKUP($A10,excitation!$A$1:$CV$577,MATCH('A1 PMT'!H$3,excitation!$A$1:$CV$1,0),0)*SUM(INDIRECT("emission!"&amp;SUBSTITUTE(ADDRESS(1,MATCH(H$2,emission!$1:$1,0),4),1,"")&amp;MATCH($B10,emission!$A:$A,0)):INDIRECT("emission!"&amp;SUBSTITUTE(ADDRESS(1,MATCH(H$2,emission!$1:$1,0),4),1,"")&amp;MATCH($C10,emission!$A:$A,0)))</f>
        <v>1.96299E-3</v>
      </c>
      <c r="I10">
        <f ca="1">VLOOKUP($A10,excitation!$A$1:$CV$577,MATCH('A1 PMT'!I$3,excitation!$A$1:$CV$1,0),0)*SUM(INDIRECT("emission!"&amp;SUBSTITUTE(ADDRESS(1,MATCH(I$2,emission!$1:$1,0),4),1,"")&amp;MATCH($B10,emission!$A:$A,0)):INDIRECT("emission!"&amp;SUBSTITUTE(ADDRESS(1,MATCH(I$2,emission!$1:$1,0),4),1,"")&amp;MATCH($C10,emission!$A:$A,0)))</f>
        <v>0</v>
      </c>
      <c r="J10">
        <f ca="1">VLOOKUP($A10,excitation!$A$1:$CV$577,MATCH('A1 PMT'!J$3,excitation!$A$1:$CV$1,0),0)*SUM(INDIRECT("emission!"&amp;SUBSTITUTE(ADDRESS(1,MATCH(J$2,emission!$1:$1,0),4),1,"")&amp;MATCH($B10,emission!$A:$A,0)):INDIRECT("emission!"&amp;SUBSTITUTE(ADDRESS(1,MATCH(J$2,emission!$1:$1,0),4),1,"")&amp;MATCH($C10,emission!$A:$A,0)))</f>
        <v>0</v>
      </c>
      <c r="K10">
        <f ca="1">VLOOKUP($A10,excitation!$A$1:$CV$577,MATCH('A1 PMT'!K$3,excitation!$A$1:$CV$1,0),0)*SUM(INDIRECT("emission!"&amp;SUBSTITUTE(ADDRESS(1,MATCH(K$2,emission!$1:$1,0),4),1,"")&amp;MATCH($B10,emission!$A:$A,0)):INDIRECT("emission!"&amp;SUBSTITUTE(ADDRESS(1,MATCH(K$2,emission!$1:$1,0),4),1,"")&amp;MATCH($C10,emission!$A:$A,0)))</f>
        <v>0</v>
      </c>
      <c r="L10" t="e">
        <f ca="1">VLOOKUP($A10,excitation!$A$1:$CV$577,MATCH('A1 PMT'!L$3,excitation!$A$1:$CV$1,0),0)*SUM(INDIRECT("emission!"&amp;SUBSTITUTE(ADDRESS(1,MATCH(L$2,emission!$1:$1,0),4),1,"")&amp;MATCH($B10,emission!$A:$A,0)):INDIRECT("emission!"&amp;SUBSTITUTE(ADDRESS(1,MATCH(L$2,emission!$1:$1,0),4),1,"")&amp;MATCH($C10,emission!$A:$A,0)))</f>
        <v>#N/A</v>
      </c>
      <c r="M10" t="e">
        <f ca="1">VLOOKUP($A10,excitation!$A$1:$CV$577,MATCH('A1 PMT'!M$3,excitation!$A$1:$CV$1,0),0)*SUM(INDIRECT("emission!"&amp;SUBSTITUTE(ADDRESS(1,MATCH(M$2,emission!$1:$1,0),4),1,"")&amp;MATCH($B10,emission!$A:$A,0)):INDIRECT("emission!"&amp;SUBSTITUTE(ADDRESS(1,MATCH(M$2,emission!$1:$1,0),4),1,"")&amp;MATCH($C10,emission!$A:$A,0)))</f>
        <v>#N/A</v>
      </c>
      <c r="AA10">
        <f t="shared" si="17"/>
        <v>405</v>
      </c>
      <c r="AB10">
        <f t="shared" ca="1" si="5"/>
        <v>0.62473218256053686</v>
      </c>
      <c r="AC10">
        <f t="shared" ca="1" si="6"/>
        <v>8.0290619145135272E-2</v>
      </c>
      <c r="AD10">
        <f t="shared" ca="1" si="7"/>
        <v>0.43764984339770857</v>
      </c>
      <c r="AE10">
        <f t="shared" ca="1" si="8"/>
        <v>1.8780481574548223E-2</v>
      </c>
      <c r="AF10">
        <f t="shared" ca="1" si="9"/>
        <v>4.8209390239957998E-4</v>
      </c>
      <c r="AG10">
        <f t="shared" ca="1" si="10"/>
        <v>0</v>
      </c>
      <c r="AH10">
        <f t="shared" ca="1" si="11"/>
        <v>0</v>
      </c>
      <c r="AI10">
        <f t="shared" ca="1" si="12"/>
        <v>0</v>
      </c>
      <c r="AJ10" t="e">
        <f t="shared" ca="1" si="13"/>
        <v>#N/A</v>
      </c>
      <c r="AK10" t="e">
        <f t="shared" ca="1" si="14"/>
        <v>#N/A</v>
      </c>
    </row>
    <row r="11" spans="1:37" x14ac:dyDescent="0.25">
      <c r="A11">
        <f t="shared" si="1"/>
        <v>405</v>
      </c>
      <c r="B11">
        <f t="shared" si="2"/>
        <v>510</v>
      </c>
      <c r="C11">
        <f t="shared" si="15"/>
        <v>519</v>
      </c>
      <c r="D11">
        <f ca="1">VLOOKUP($A11,excitation!$A$1:$CV$577,MATCH('A1 PMT'!D$3,excitation!$A$1:$CV$1,0),0)*SUM(INDIRECT("emission!"&amp;SUBSTITUTE(ADDRESS(1,MATCH(D$2,emission!$1:$1,0),4),1,"")&amp;MATCH($B11,emission!$A:$A,0)):INDIRECT("emission!"&amp;SUBSTITUTE(ADDRESS(1,MATCH(D$2,emission!$1:$1,0),4),1,"")&amp;MATCH($C11,emission!$A:$A,0)))</f>
        <v>0.40692109999999992</v>
      </c>
      <c r="E11">
        <f ca="1">VLOOKUP($A11,excitation!$A$1:$CV$577,MATCH('A1 PMT'!E$3,excitation!$A$1:$CV$1,0),0)*SUM(INDIRECT("emission!"&amp;SUBSTITUTE(ADDRESS(1,MATCH(E$2,emission!$1:$1,0),4),1,"")&amp;MATCH($B11,emission!$A:$A,0)):INDIRECT("emission!"&amp;SUBSTITUTE(ADDRESS(1,MATCH(E$2,emission!$1:$1,0),4),1,"")&amp;MATCH($C11,emission!$A:$A,0)))</f>
        <v>0.37014406000000005</v>
      </c>
      <c r="F11">
        <f ca="1">VLOOKUP($A11,excitation!$A$1:$CV$577,MATCH('A1 PMT'!F$3,excitation!$A$1:$CV$1,0),0)*SUM(INDIRECT("emission!"&amp;SUBSTITUTE(ADDRESS(1,MATCH(F$2,emission!$1:$1,0),4),1,"")&amp;MATCH($B11,emission!$A:$A,0)):INDIRECT("emission!"&amp;SUBSTITUTE(ADDRESS(1,MATCH(F$2,emission!$1:$1,0),4),1,"")&amp;MATCH($C11,emission!$A:$A,0)))</f>
        <v>4.7935818000000001</v>
      </c>
      <c r="G11">
        <f ca="1">VLOOKUP($A11,excitation!$A$1:$CV$577,MATCH('A1 PMT'!G$3,excitation!$A$1:$CV$1,0),0)*SUM(INDIRECT("emission!"&amp;SUBSTITUTE(ADDRESS(1,MATCH(G$2,emission!$1:$1,0),4),1,"")&amp;MATCH($B11,emission!$A:$A,0)):INDIRECT("emission!"&amp;SUBSTITUTE(ADDRESS(1,MATCH(G$2,emission!$1:$1,0),4),1,"")&amp;MATCH($C11,emission!$A:$A,0)))</f>
        <v>0.23412196000000002</v>
      </c>
      <c r="H11">
        <f ca="1">VLOOKUP($A11,excitation!$A$1:$CV$577,MATCH('A1 PMT'!H$3,excitation!$A$1:$CV$1,0),0)*SUM(INDIRECT("emission!"&amp;SUBSTITUTE(ADDRESS(1,MATCH(H$2,emission!$1:$1,0),4),1,"")&amp;MATCH($B11,emission!$A:$A,0)):INDIRECT("emission!"&amp;SUBSTITUTE(ADDRESS(1,MATCH(H$2,emission!$1:$1,0),4),1,"")&amp;MATCH($C11,emission!$A:$A,0)))</f>
        <v>1.507968E-2</v>
      </c>
      <c r="I11">
        <f ca="1">VLOOKUP($A11,excitation!$A$1:$CV$577,MATCH('A1 PMT'!I$3,excitation!$A$1:$CV$1,0),0)*SUM(INDIRECT("emission!"&amp;SUBSTITUTE(ADDRESS(1,MATCH(I$2,emission!$1:$1,0),4),1,"")&amp;MATCH($B11,emission!$A:$A,0)):INDIRECT("emission!"&amp;SUBSTITUTE(ADDRESS(1,MATCH(I$2,emission!$1:$1,0),4),1,"")&amp;MATCH($C11,emission!$A:$A,0)))</f>
        <v>0</v>
      </c>
      <c r="J11">
        <f ca="1">VLOOKUP($A11,excitation!$A$1:$CV$577,MATCH('A1 PMT'!J$3,excitation!$A$1:$CV$1,0),0)*SUM(INDIRECT("emission!"&amp;SUBSTITUTE(ADDRESS(1,MATCH(J$2,emission!$1:$1,0),4),1,"")&amp;MATCH($B11,emission!$A:$A,0)):INDIRECT("emission!"&amp;SUBSTITUTE(ADDRESS(1,MATCH(J$2,emission!$1:$1,0),4),1,"")&amp;MATCH($C11,emission!$A:$A,0)))</f>
        <v>0</v>
      </c>
      <c r="K11">
        <f ca="1">VLOOKUP($A11,excitation!$A$1:$CV$577,MATCH('A1 PMT'!K$3,excitation!$A$1:$CV$1,0),0)*SUM(INDIRECT("emission!"&amp;SUBSTITUTE(ADDRESS(1,MATCH(K$2,emission!$1:$1,0),4),1,"")&amp;MATCH($B11,emission!$A:$A,0)):INDIRECT("emission!"&amp;SUBSTITUTE(ADDRESS(1,MATCH(K$2,emission!$1:$1,0),4),1,"")&amp;MATCH($C11,emission!$A:$A,0)))</f>
        <v>0</v>
      </c>
      <c r="L11" t="e">
        <f ca="1">VLOOKUP($A11,excitation!$A$1:$CV$577,MATCH('A1 PMT'!L$3,excitation!$A$1:$CV$1,0),0)*SUM(INDIRECT("emission!"&amp;SUBSTITUTE(ADDRESS(1,MATCH(L$2,emission!$1:$1,0),4),1,"")&amp;MATCH($B11,emission!$A:$A,0)):INDIRECT("emission!"&amp;SUBSTITUTE(ADDRESS(1,MATCH(L$2,emission!$1:$1,0),4),1,"")&amp;MATCH($C11,emission!$A:$A,0)))</f>
        <v>#N/A</v>
      </c>
      <c r="M11" t="e">
        <f ca="1">VLOOKUP($A11,excitation!$A$1:$CV$577,MATCH('A1 PMT'!M$3,excitation!$A$1:$CV$1,0),0)*SUM(INDIRECT("emission!"&amp;SUBSTITUTE(ADDRESS(1,MATCH(M$2,emission!$1:$1,0),4),1,"")&amp;MATCH($B11,emission!$A:$A,0)):INDIRECT("emission!"&amp;SUBSTITUTE(ADDRESS(1,MATCH(M$2,emission!$1:$1,0),4),1,"")&amp;MATCH($C11,emission!$A:$A,0)))</f>
        <v>#N/A</v>
      </c>
      <c r="AA11">
        <f t="shared" si="17"/>
        <v>405</v>
      </c>
      <c r="AB11">
        <f t="shared" ca="1" si="5"/>
        <v>0.52056635808707596</v>
      </c>
      <c r="AC11">
        <f t="shared" ca="1" si="6"/>
        <v>4.684981046577491E-2</v>
      </c>
      <c r="AD11">
        <f t="shared" ca="1" si="7"/>
        <v>0.68493863434640223</v>
      </c>
      <c r="AE11">
        <f t="shared" ca="1" si="8"/>
        <v>3.3041402314374767E-2</v>
      </c>
      <c r="AF11">
        <f t="shared" ca="1" si="9"/>
        <v>3.7034431037024631E-3</v>
      </c>
      <c r="AG11">
        <f t="shared" ca="1" si="10"/>
        <v>0</v>
      </c>
      <c r="AH11">
        <f t="shared" ca="1" si="11"/>
        <v>0</v>
      </c>
      <c r="AI11">
        <f t="shared" ca="1" si="12"/>
        <v>0</v>
      </c>
      <c r="AJ11" t="e">
        <f t="shared" ca="1" si="13"/>
        <v>#N/A</v>
      </c>
      <c r="AK11" t="e">
        <f t="shared" ca="1" si="14"/>
        <v>#N/A</v>
      </c>
    </row>
    <row r="12" spans="1:37" x14ac:dyDescent="0.25">
      <c r="A12">
        <f t="shared" si="1"/>
        <v>405</v>
      </c>
      <c r="B12">
        <f t="shared" si="2"/>
        <v>520</v>
      </c>
      <c r="C12">
        <f t="shared" si="15"/>
        <v>529</v>
      </c>
      <c r="D12">
        <f ca="1">VLOOKUP($A12,excitation!$A$1:$CV$577,MATCH('A1 PMT'!D$3,excitation!$A$1:$CV$1,0),0)*SUM(INDIRECT("emission!"&amp;SUBSTITUTE(ADDRESS(1,MATCH(D$2,emission!$1:$1,0),4),1,"")&amp;MATCH($B12,emission!$A:$A,0)):INDIRECT("emission!"&amp;SUBSTITUTE(ADDRESS(1,MATCH(D$2,emission!$1:$1,0),4),1,"")&amp;MATCH($C12,emission!$A:$A,0)))</f>
        <v>0.33172099999999999</v>
      </c>
      <c r="E12">
        <f ca="1">VLOOKUP($A12,excitation!$A$1:$CV$577,MATCH('A1 PMT'!E$3,excitation!$A$1:$CV$1,0),0)*SUM(INDIRECT("emission!"&amp;SUBSTITUTE(ADDRESS(1,MATCH(E$2,emission!$1:$1,0),4),1,"")&amp;MATCH($B12,emission!$A:$A,0)):INDIRECT("emission!"&amp;SUBSTITUTE(ADDRESS(1,MATCH(E$2,emission!$1:$1,0),4),1,"")&amp;MATCH($C12,emission!$A:$A,0)))</f>
        <v>0.20379008000000001</v>
      </c>
      <c r="F12">
        <f ca="1">VLOOKUP($A12,excitation!$A$1:$CV$577,MATCH('A1 PMT'!F$3,excitation!$A$1:$CV$1,0),0)*SUM(INDIRECT("emission!"&amp;SUBSTITUTE(ADDRESS(1,MATCH(F$2,emission!$1:$1,0),4),1,"")&amp;MATCH($B12,emission!$A:$A,0)):INDIRECT("emission!"&amp;SUBSTITUTE(ADDRESS(1,MATCH(F$2,emission!$1:$1,0),4),1,"")&amp;MATCH($C12,emission!$A:$A,0)))</f>
        <v>6.2180118000000002</v>
      </c>
      <c r="G12">
        <f ca="1">VLOOKUP($A12,excitation!$A$1:$CV$577,MATCH('A1 PMT'!G$3,excitation!$A$1:$CV$1,0),0)*SUM(INDIRECT("emission!"&amp;SUBSTITUTE(ADDRESS(1,MATCH(G$2,emission!$1:$1,0),4),1,"")&amp;MATCH($B12,emission!$A:$A,0)):INDIRECT("emission!"&amp;SUBSTITUTE(ADDRESS(1,MATCH(G$2,emission!$1:$1,0),4),1,"")&amp;MATCH($C12,emission!$A:$A,0)))</f>
        <v>0.239395</v>
      </c>
      <c r="H12">
        <f ca="1">VLOOKUP($A12,excitation!$A$1:$CV$577,MATCH('A1 PMT'!H$3,excitation!$A$1:$CV$1,0),0)*SUM(INDIRECT("emission!"&amp;SUBSTITUTE(ADDRESS(1,MATCH(H$2,emission!$1:$1,0),4),1,"")&amp;MATCH($B12,emission!$A:$A,0)):INDIRECT("emission!"&amp;SUBSTITUTE(ADDRESS(1,MATCH(H$2,emission!$1:$1,0),4),1,"")&amp;MATCH($C12,emission!$A:$A,0)))</f>
        <v>6.2241929999999987E-2</v>
      </c>
      <c r="I12">
        <f ca="1">VLOOKUP($A12,excitation!$A$1:$CV$577,MATCH('A1 PMT'!I$3,excitation!$A$1:$CV$1,0),0)*SUM(INDIRECT("emission!"&amp;SUBSTITUTE(ADDRESS(1,MATCH(I$2,emission!$1:$1,0),4),1,"")&amp;MATCH($B12,emission!$A:$A,0)):INDIRECT("emission!"&amp;SUBSTITUTE(ADDRESS(1,MATCH(I$2,emission!$1:$1,0),4),1,"")&amp;MATCH($C12,emission!$A:$A,0)))</f>
        <v>0</v>
      </c>
      <c r="J12">
        <f ca="1">VLOOKUP($A12,excitation!$A$1:$CV$577,MATCH('A1 PMT'!J$3,excitation!$A$1:$CV$1,0),0)*SUM(INDIRECT("emission!"&amp;SUBSTITUTE(ADDRESS(1,MATCH(J$2,emission!$1:$1,0),4),1,"")&amp;MATCH($B12,emission!$A:$A,0)):INDIRECT("emission!"&amp;SUBSTITUTE(ADDRESS(1,MATCH(J$2,emission!$1:$1,0),4),1,"")&amp;MATCH($C12,emission!$A:$A,0)))</f>
        <v>0</v>
      </c>
      <c r="K12">
        <f ca="1">VLOOKUP($A12,excitation!$A$1:$CV$577,MATCH('A1 PMT'!K$3,excitation!$A$1:$CV$1,0),0)*SUM(INDIRECT("emission!"&amp;SUBSTITUTE(ADDRESS(1,MATCH(K$2,emission!$1:$1,0),4),1,"")&amp;MATCH($B12,emission!$A:$A,0)):INDIRECT("emission!"&amp;SUBSTITUTE(ADDRESS(1,MATCH(K$2,emission!$1:$1,0),4),1,"")&amp;MATCH($C12,emission!$A:$A,0)))</f>
        <v>0</v>
      </c>
      <c r="L12" t="e">
        <f ca="1">VLOOKUP($A12,excitation!$A$1:$CV$577,MATCH('A1 PMT'!L$3,excitation!$A$1:$CV$1,0),0)*SUM(INDIRECT("emission!"&amp;SUBSTITUTE(ADDRESS(1,MATCH(L$2,emission!$1:$1,0),4),1,"")&amp;MATCH($B12,emission!$A:$A,0)):INDIRECT("emission!"&amp;SUBSTITUTE(ADDRESS(1,MATCH(L$2,emission!$1:$1,0),4),1,"")&amp;MATCH($C12,emission!$A:$A,0)))</f>
        <v>#N/A</v>
      </c>
      <c r="M12" t="e">
        <f ca="1">VLOOKUP($A12,excitation!$A$1:$CV$577,MATCH('A1 PMT'!M$3,excitation!$A$1:$CV$1,0),0)*SUM(INDIRECT("emission!"&amp;SUBSTITUTE(ADDRESS(1,MATCH(M$2,emission!$1:$1,0),4),1,"")&amp;MATCH($B12,emission!$A:$A,0)):INDIRECT("emission!"&amp;SUBSTITUTE(ADDRESS(1,MATCH(M$2,emission!$1:$1,0),4),1,"")&amp;MATCH($C12,emission!$A:$A,0)))</f>
        <v>#N/A</v>
      </c>
      <c r="AA12">
        <f t="shared" si="17"/>
        <v>405</v>
      </c>
      <c r="AB12">
        <f t="shared" ca="1" si="5"/>
        <v>0.42436431256821766</v>
      </c>
      <c r="AC12">
        <f t="shared" ca="1" si="6"/>
        <v>2.5794083046490345E-2</v>
      </c>
      <c r="AD12">
        <f t="shared" ca="1" si="7"/>
        <v>0.88847060263826405</v>
      </c>
      <c r="AE12">
        <f t="shared" ca="1" si="8"/>
        <v>3.3785581271614788E-2</v>
      </c>
      <c r="AF12">
        <f t="shared" ca="1" si="9"/>
        <v>1.5286096682398526E-2</v>
      </c>
      <c r="AG12">
        <f t="shared" ca="1" si="10"/>
        <v>0</v>
      </c>
      <c r="AH12">
        <f t="shared" ca="1" si="11"/>
        <v>0</v>
      </c>
      <c r="AI12">
        <f t="shared" ca="1" si="12"/>
        <v>0</v>
      </c>
      <c r="AJ12" t="e">
        <f t="shared" ca="1" si="13"/>
        <v>#N/A</v>
      </c>
      <c r="AK12" t="e">
        <f t="shared" ca="1" si="14"/>
        <v>#N/A</v>
      </c>
    </row>
    <row r="13" spans="1:37" x14ac:dyDescent="0.25">
      <c r="A13">
        <f t="shared" si="1"/>
        <v>405</v>
      </c>
      <c r="B13">
        <f t="shared" si="2"/>
        <v>530</v>
      </c>
      <c r="C13">
        <f t="shared" si="15"/>
        <v>539</v>
      </c>
      <c r="D13">
        <f ca="1">VLOOKUP($A13,excitation!$A$1:$CV$577,MATCH('A1 PMT'!D$3,excitation!$A$1:$CV$1,0),0)*SUM(INDIRECT("emission!"&amp;SUBSTITUTE(ADDRESS(1,MATCH(D$2,emission!$1:$1,0),4),1,"")&amp;MATCH($B13,emission!$A:$A,0)):INDIRECT("emission!"&amp;SUBSTITUTE(ADDRESS(1,MATCH(D$2,emission!$1:$1,0),4),1,"")&amp;MATCH($C13,emission!$A:$A,0)))</f>
        <v>0.26617469999999999</v>
      </c>
      <c r="E13">
        <f ca="1">VLOOKUP($A13,excitation!$A$1:$CV$577,MATCH('A1 PMT'!E$3,excitation!$A$1:$CV$1,0),0)*SUM(INDIRECT("emission!"&amp;SUBSTITUTE(ADDRESS(1,MATCH(E$2,emission!$1:$1,0),4),1,"")&amp;MATCH($B13,emission!$A:$A,0)):INDIRECT("emission!"&amp;SUBSTITUTE(ADDRESS(1,MATCH(E$2,emission!$1:$1,0),4),1,"")&amp;MATCH($C13,emission!$A:$A,0)))</f>
        <v>9.3891459999999996E-2</v>
      </c>
      <c r="F13">
        <f ca="1">VLOOKUP($A13,excitation!$A$1:$CV$577,MATCH('A1 PMT'!F$3,excitation!$A$1:$CV$1,0),0)*SUM(INDIRECT("emission!"&amp;SUBSTITUTE(ADDRESS(1,MATCH(F$2,emission!$1:$1,0),4),1,"")&amp;MATCH($B13,emission!$A:$A,0)):INDIRECT("emission!"&amp;SUBSTITUTE(ADDRESS(1,MATCH(F$2,emission!$1:$1,0),4),1,"")&amp;MATCH($C13,emission!$A:$A,0)))</f>
        <v>6.9516467999999998</v>
      </c>
      <c r="G13">
        <f ca="1">VLOOKUP($A13,excitation!$A$1:$CV$577,MATCH('A1 PMT'!G$3,excitation!$A$1:$CV$1,0),0)*SUM(INDIRECT("emission!"&amp;SUBSTITUTE(ADDRESS(1,MATCH(G$2,emission!$1:$1,0),4),1,"")&amp;MATCH($B13,emission!$A:$A,0)):INDIRECT("emission!"&amp;SUBSTITUTE(ADDRESS(1,MATCH(G$2,emission!$1:$1,0),4),1,"")&amp;MATCH($C13,emission!$A:$A,0)))</f>
        <v>0.18203417999999999</v>
      </c>
      <c r="H13">
        <f ca="1">VLOOKUP($A13,excitation!$A$1:$CV$577,MATCH('A1 PMT'!H$3,excitation!$A$1:$CV$1,0),0)*SUM(INDIRECT("emission!"&amp;SUBSTITUTE(ADDRESS(1,MATCH(H$2,emission!$1:$1,0),4),1,"")&amp;MATCH($B13,emission!$A:$A,0)):INDIRECT("emission!"&amp;SUBSTITUTE(ADDRESS(1,MATCH(H$2,emission!$1:$1,0),4),1,"")&amp;MATCH($C13,emission!$A:$A,0)))</f>
        <v>0.12965678999999999</v>
      </c>
      <c r="I13">
        <f ca="1">VLOOKUP($A13,excitation!$A$1:$CV$577,MATCH('A1 PMT'!I$3,excitation!$A$1:$CV$1,0),0)*SUM(INDIRECT("emission!"&amp;SUBSTITUTE(ADDRESS(1,MATCH(I$2,emission!$1:$1,0),4),1,"")&amp;MATCH($B13,emission!$A:$A,0)):INDIRECT("emission!"&amp;SUBSTITUTE(ADDRESS(1,MATCH(I$2,emission!$1:$1,0),4),1,"")&amp;MATCH($C13,emission!$A:$A,0)))</f>
        <v>4.5181999999999997E-4</v>
      </c>
      <c r="J13">
        <f ca="1">VLOOKUP($A13,excitation!$A$1:$CV$577,MATCH('A1 PMT'!J$3,excitation!$A$1:$CV$1,0),0)*SUM(INDIRECT("emission!"&amp;SUBSTITUTE(ADDRESS(1,MATCH(J$2,emission!$1:$1,0),4),1,"")&amp;MATCH($B13,emission!$A:$A,0)):INDIRECT("emission!"&amp;SUBSTITUTE(ADDRESS(1,MATCH(J$2,emission!$1:$1,0),4),1,"")&amp;MATCH($C13,emission!$A:$A,0)))</f>
        <v>0</v>
      </c>
      <c r="K13">
        <f ca="1">VLOOKUP($A13,excitation!$A$1:$CV$577,MATCH('A1 PMT'!K$3,excitation!$A$1:$CV$1,0),0)*SUM(INDIRECT("emission!"&amp;SUBSTITUTE(ADDRESS(1,MATCH(K$2,emission!$1:$1,0),4),1,"")&amp;MATCH($B13,emission!$A:$A,0)):INDIRECT("emission!"&amp;SUBSTITUTE(ADDRESS(1,MATCH(K$2,emission!$1:$1,0),4),1,"")&amp;MATCH($C13,emission!$A:$A,0)))</f>
        <v>0</v>
      </c>
      <c r="L13" t="e">
        <f ca="1">VLOOKUP($A13,excitation!$A$1:$CV$577,MATCH('A1 PMT'!L$3,excitation!$A$1:$CV$1,0),0)*SUM(INDIRECT("emission!"&amp;SUBSTITUTE(ADDRESS(1,MATCH(L$2,emission!$1:$1,0),4),1,"")&amp;MATCH($B13,emission!$A:$A,0)):INDIRECT("emission!"&amp;SUBSTITUTE(ADDRESS(1,MATCH(L$2,emission!$1:$1,0),4),1,"")&amp;MATCH($C13,emission!$A:$A,0)))</f>
        <v>#N/A</v>
      </c>
      <c r="M13" t="e">
        <f ca="1">VLOOKUP($A13,excitation!$A$1:$CV$577,MATCH('A1 PMT'!M$3,excitation!$A$1:$CV$1,0),0)*SUM(INDIRECT("emission!"&amp;SUBSTITUTE(ADDRESS(1,MATCH(M$2,emission!$1:$1,0),4),1,"")&amp;MATCH($B13,emission!$A:$A,0)):INDIRECT("emission!"&amp;SUBSTITUTE(ADDRESS(1,MATCH(M$2,emission!$1:$1,0),4),1,"")&amp;MATCH($C13,emission!$A:$A,0)))</f>
        <v>#N/A</v>
      </c>
      <c r="AA13">
        <f t="shared" si="17"/>
        <v>405</v>
      </c>
      <c r="AB13">
        <f t="shared" ca="1" si="5"/>
        <v>0.34051218822007517</v>
      </c>
      <c r="AC13">
        <f t="shared" ca="1" si="6"/>
        <v>1.1884013768463245E-2</v>
      </c>
      <c r="AD13">
        <f t="shared" ca="1" si="7"/>
        <v>0.99329721788632819</v>
      </c>
      <c r="AE13">
        <f t="shared" ca="1" si="8"/>
        <v>2.5690305071541825E-2</v>
      </c>
      <c r="AF13">
        <f t="shared" ca="1" si="9"/>
        <v>3.1842621645399534E-2</v>
      </c>
      <c r="AG13">
        <f t="shared" ca="1" si="10"/>
        <v>1.4042054620304329E-4</v>
      </c>
      <c r="AH13">
        <f t="shared" ca="1" si="11"/>
        <v>0</v>
      </c>
      <c r="AI13">
        <f t="shared" ca="1" si="12"/>
        <v>0</v>
      </c>
      <c r="AJ13" t="e">
        <f t="shared" ca="1" si="13"/>
        <v>#N/A</v>
      </c>
      <c r="AK13" t="e">
        <f t="shared" ca="1" si="14"/>
        <v>#N/A</v>
      </c>
    </row>
    <row r="14" spans="1:37" x14ac:dyDescent="0.25">
      <c r="A14">
        <f t="shared" si="1"/>
        <v>405</v>
      </c>
      <c r="B14">
        <f t="shared" si="2"/>
        <v>540</v>
      </c>
      <c r="C14">
        <f t="shared" si="15"/>
        <v>549</v>
      </c>
      <c r="D14">
        <f ca="1">VLOOKUP($A14,excitation!$A$1:$CV$577,MATCH('A1 PMT'!D$3,excitation!$A$1:$CV$1,0),0)*SUM(INDIRECT("emission!"&amp;SUBSTITUTE(ADDRESS(1,MATCH(D$2,emission!$1:$1,0),4),1,"")&amp;MATCH($B14,emission!$A:$A,0)):INDIRECT("emission!"&amp;SUBSTITUTE(ADDRESS(1,MATCH(D$2,emission!$1:$1,0),4),1,"")&amp;MATCH($C14,emission!$A:$A,0)))</f>
        <v>0.21193330000000002</v>
      </c>
      <c r="E14">
        <f ca="1">VLOOKUP($A14,excitation!$A$1:$CV$577,MATCH('A1 PMT'!E$3,excitation!$A$1:$CV$1,0),0)*SUM(INDIRECT("emission!"&amp;SUBSTITUTE(ADDRESS(1,MATCH(E$2,emission!$1:$1,0),4),1,"")&amp;MATCH($B14,emission!$A:$A,0)):INDIRECT("emission!"&amp;SUBSTITUTE(ADDRESS(1,MATCH(E$2,emission!$1:$1,0),4),1,"")&amp;MATCH($C14,emission!$A:$A,0)))</f>
        <v>2.6076179999999997E-2</v>
      </c>
      <c r="F14">
        <f ca="1">VLOOKUP($A14,excitation!$A$1:$CV$577,MATCH('A1 PMT'!F$3,excitation!$A$1:$CV$1,0),0)*SUM(INDIRECT("emission!"&amp;SUBSTITUTE(ADDRESS(1,MATCH(F$2,emission!$1:$1,0),4),1,"")&amp;MATCH($B14,emission!$A:$A,0)):INDIRECT("emission!"&amp;SUBSTITUTE(ADDRESS(1,MATCH(F$2,emission!$1:$1,0),4),1,"")&amp;MATCH($C14,emission!$A:$A,0)))</f>
        <v>6.9985565999999997</v>
      </c>
      <c r="G14">
        <f ca="1">VLOOKUP($A14,excitation!$A$1:$CV$577,MATCH('A1 PMT'!G$3,excitation!$A$1:$CV$1,0),0)*SUM(INDIRECT("emission!"&amp;SUBSTITUTE(ADDRESS(1,MATCH(G$2,emission!$1:$1,0),4),1,"")&amp;MATCH($B14,emission!$A:$A,0)):INDIRECT("emission!"&amp;SUBSTITUTE(ADDRESS(1,MATCH(G$2,emission!$1:$1,0),4),1,"")&amp;MATCH($C14,emission!$A:$A,0)))</f>
        <v>0.12709651999999999</v>
      </c>
      <c r="H14">
        <f ca="1">VLOOKUP($A14,excitation!$A$1:$CV$577,MATCH('A1 PMT'!H$3,excitation!$A$1:$CV$1,0),0)*SUM(INDIRECT("emission!"&amp;SUBSTITUTE(ADDRESS(1,MATCH(H$2,emission!$1:$1,0),4),1,"")&amp;MATCH($B14,emission!$A:$A,0)):INDIRECT("emission!"&amp;SUBSTITUTE(ADDRESS(1,MATCH(H$2,emission!$1:$1,0),4),1,"")&amp;MATCH($C14,emission!$A:$A,0)))</f>
        <v>0.14868387</v>
      </c>
      <c r="I14">
        <f ca="1">VLOOKUP($A14,excitation!$A$1:$CV$577,MATCH('A1 PMT'!I$3,excitation!$A$1:$CV$1,0),0)*SUM(INDIRECT("emission!"&amp;SUBSTITUTE(ADDRESS(1,MATCH(I$2,emission!$1:$1,0),4),1,"")&amp;MATCH($B14,emission!$A:$A,0)):INDIRECT("emission!"&amp;SUBSTITUTE(ADDRESS(1,MATCH(I$2,emission!$1:$1,0),4),1,"")&amp;MATCH($C14,emission!$A:$A,0)))</f>
        <v>3.7753000000000001E-3</v>
      </c>
      <c r="J14">
        <f ca="1">VLOOKUP($A14,excitation!$A$1:$CV$577,MATCH('A1 PMT'!J$3,excitation!$A$1:$CV$1,0),0)*SUM(INDIRECT("emission!"&amp;SUBSTITUTE(ADDRESS(1,MATCH(J$2,emission!$1:$1,0),4),1,"")&amp;MATCH($B14,emission!$A:$A,0)):INDIRECT("emission!"&amp;SUBSTITUTE(ADDRESS(1,MATCH(J$2,emission!$1:$1,0),4),1,"")&amp;MATCH($C14,emission!$A:$A,0)))</f>
        <v>0</v>
      </c>
      <c r="K14">
        <f ca="1">VLOOKUP($A14,excitation!$A$1:$CV$577,MATCH('A1 PMT'!K$3,excitation!$A$1:$CV$1,0),0)*SUM(INDIRECT("emission!"&amp;SUBSTITUTE(ADDRESS(1,MATCH(K$2,emission!$1:$1,0),4),1,"")&amp;MATCH($B14,emission!$A:$A,0)):INDIRECT("emission!"&amp;SUBSTITUTE(ADDRESS(1,MATCH(K$2,emission!$1:$1,0),4),1,"")&amp;MATCH($C14,emission!$A:$A,0)))</f>
        <v>0</v>
      </c>
      <c r="L14" t="e">
        <f ca="1">VLOOKUP($A14,excitation!$A$1:$CV$577,MATCH('A1 PMT'!L$3,excitation!$A$1:$CV$1,0),0)*SUM(INDIRECT("emission!"&amp;SUBSTITUTE(ADDRESS(1,MATCH(L$2,emission!$1:$1,0),4),1,"")&amp;MATCH($B14,emission!$A:$A,0)):INDIRECT("emission!"&amp;SUBSTITUTE(ADDRESS(1,MATCH(L$2,emission!$1:$1,0),4),1,"")&amp;MATCH($C14,emission!$A:$A,0)))</f>
        <v>#N/A</v>
      </c>
      <c r="M14" t="e">
        <f ca="1">VLOOKUP($A14,excitation!$A$1:$CV$577,MATCH('A1 PMT'!M$3,excitation!$A$1:$CV$1,0),0)*SUM(INDIRECT("emission!"&amp;SUBSTITUTE(ADDRESS(1,MATCH(M$2,emission!$1:$1,0),4),1,"")&amp;MATCH($B14,emission!$A:$A,0)):INDIRECT("emission!"&amp;SUBSTITUTE(ADDRESS(1,MATCH(M$2,emission!$1:$1,0),4),1,"")&amp;MATCH($C14,emission!$A:$A,0)))</f>
        <v>#N/A</v>
      </c>
      <c r="AA14">
        <f t="shared" si="17"/>
        <v>405</v>
      </c>
      <c r="AB14">
        <f t="shared" ca="1" si="5"/>
        <v>0.27112220560294298</v>
      </c>
      <c r="AC14">
        <f t="shared" ca="1" si="6"/>
        <v>3.300509781708857E-3</v>
      </c>
      <c r="AD14">
        <f t="shared" ca="1" si="7"/>
        <v>1</v>
      </c>
      <c r="AE14">
        <f t="shared" ca="1" si="8"/>
        <v>1.7937007062801706E-2</v>
      </c>
      <c r="AF14">
        <f t="shared" ca="1" si="9"/>
        <v>3.6515513126491643E-2</v>
      </c>
      <c r="AG14">
        <f t="shared" ca="1" si="10"/>
        <v>1.1733205437571364E-3</v>
      </c>
      <c r="AH14">
        <f t="shared" ca="1" si="11"/>
        <v>0</v>
      </c>
      <c r="AI14">
        <f t="shared" ca="1" si="12"/>
        <v>0</v>
      </c>
      <c r="AJ14" t="e">
        <f t="shared" ca="1" si="13"/>
        <v>#N/A</v>
      </c>
      <c r="AK14" t="e">
        <f t="shared" ca="1" si="14"/>
        <v>#N/A</v>
      </c>
    </row>
    <row r="15" spans="1:37" x14ac:dyDescent="0.25">
      <c r="A15">
        <f t="shared" si="1"/>
        <v>405</v>
      </c>
      <c r="B15">
        <f t="shared" si="2"/>
        <v>550</v>
      </c>
      <c r="C15">
        <f t="shared" si="15"/>
        <v>559</v>
      </c>
      <c r="D15">
        <f ca="1">VLOOKUP($A15,excitation!$A$1:$CV$577,MATCH('A1 PMT'!D$3,excitation!$A$1:$CV$1,0),0)*SUM(INDIRECT("emission!"&amp;SUBSTITUTE(ADDRESS(1,MATCH(D$2,emission!$1:$1,0),4),1,"")&amp;MATCH($B15,emission!$A:$A,0)):INDIRECT("emission!"&amp;SUBSTITUTE(ADDRESS(1,MATCH(D$2,emission!$1:$1,0),4),1,"")&amp;MATCH($C15,emission!$A:$A,0)))</f>
        <v>0.16718769999999999</v>
      </c>
      <c r="E15">
        <f ca="1">VLOOKUP($A15,excitation!$A$1:$CV$577,MATCH('A1 PMT'!E$3,excitation!$A$1:$CV$1,0),0)*SUM(INDIRECT("emission!"&amp;SUBSTITUTE(ADDRESS(1,MATCH(E$2,emission!$1:$1,0),4),1,"")&amp;MATCH($B15,emission!$A:$A,0)):INDIRECT("emission!"&amp;SUBSTITUTE(ADDRESS(1,MATCH(E$2,emission!$1:$1,0),4),1,"")&amp;MATCH($C15,emission!$A:$A,0)))</f>
        <v>0</v>
      </c>
      <c r="F15">
        <f ca="1">VLOOKUP($A15,excitation!$A$1:$CV$577,MATCH('A1 PMT'!F$3,excitation!$A$1:$CV$1,0),0)*SUM(INDIRECT("emission!"&amp;SUBSTITUTE(ADDRESS(1,MATCH(F$2,emission!$1:$1,0),4),1,"")&amp;MATCH($B15,emission!$A:$A,0)):INDIRECT("emission!"&amp;SUBSTITUTE(ADDRESS(1,MATCH(F$2,emission!$1:$1,0),4),1,"")&amp;MATCH($C15,emission!$A:$A,0)))</f>
        <v>6.6362016000000006</v>
      </c>
      <c r="G15">
        <f ca="1">VLOOKUP($A15,excitation!$A$1:$CV$577,MATCH('A1 PMT'!G$3,excitation!$A$1:$CV$1,0),0)*SUM(INDIRECT("emission!"&amp;SUBSTITUTE(ADDRESS(1,MATCH(G$2,emission!$1:$1,0),4),1,"")&amp;MATCH($B15,emission!$A:$A,0)):INDIRECT("emission!"&amp;SUBSTITUTE(ADDRESS(1,MATCH(G$2,emission!$1:$1,0),4),1,"")&amp;MATCH($C15,emission!$A:$A,0)))</f>
        <v>9.1638120000000003E-2</v>
      </c>
      <c r="H15">
        <f ca="1">VLOOKUP($A15,excitation!$A$1:$CV$577,MATCH('A1 PMT'!H$3,excitation!$A$1:$CV$1,0),0)*SUM(INDIRECT("emission!"&amp;SUBSTITUTE(ADDRESS(1,MATCH(H$2,emission!$1:$1,0),4),1,"")&amp;MATCH($B15,emission!$A:$A,0)):INDIRECT("emission!"&amp;SUBSTITUTE(ADDRESS(1,MATCH(H$2,emission!$1:$1,0),4),1,"")&amp;MATCH($C15,emission!$A:$A,0)))</f>
        <v>0.11968271999999999</v>
      </c>
      <c r="I15">
        <f ca="1">VLOOKUP($A15,excitation!$A$1:$CV$577,MATCH('A1 PMT'!I$3,excitation!$A$1:$CV$1,0),0)*SUM(INDIRECT("emission!"&amp;SUBSTITUTE(ADDRESS(1,MATCH(I$2,emission!$1:$1,0),4),1,"")&amp;MATCH($B15,emission!$A:$A,0)):INDIRECT("emission!"&amp;SUBSTITUTE(ADDRESS(1,MATCH(I$2,emission!$1:$1,0),4),1,"")&amp;MATCH($C15,emission!$A:$A,0)))</f>
        <v>1.768786E-2</v>
      </c>
      <c r="J15">
        <f ca="1">VLOOKUP($A15,excitation!$A$1:$CV$577,MATCH('A1 PMT'!J$3,excitation!$A$1:$CV$1,0),0)*SUM(INDIRECT("emission!"&amp;SUBSTITUTE(ADDRESS(1,MATCH(J$2,emission!$1:$1,0),4),1,"")&amp;MATCH($B15,emission!$A:$A,0)):INDIRECT("emission!"&amp;SUBSTITUTE(ADDRESS(1,MATCH(J$2,emission!$1:$1,0),4),1,"")&amp;MATCH($C15,emission!$A:$A,0)))</f>
        <v>0</v>
      </c>
      <c r="K15">
        <f ca="1">VLOOKUP($A15,excitation!$A$1:$CV$577,MATCH('A1 PMT'!K$3,excitation!$A$1:$CV$1,0),0)*SUM(INDIRECT("emission!"&amp;SUBSTITUTE(ADDRESS(1,MATCH(K$2,emission!$1:$1,0),4),1,"")&amp;MATCH($B15,emission!$A:$A,0)):INDIRECT("emission!"&amp;SUBSTITUTE(ADDRESS(1,MATCH(K$2,emission!$1:$1,0),4),1,"")&amp;MATCH($C15,emission!$A:$A,0)))</f>
        <v>0</v>
      </c>
      <c r="L15" t="e">
        <f ca="1">VLOOKUP($A15,excitation!$A$1:$CV$577,MATCH('A1 PMT'!L$3,excitation!$A$1:$CV$1,0),0)*SUM(INDIRECT("emission!"&amp;SUBSTITUTE(ADDRESS(1,MATCH(L$2,emission!$1:$1,0),4),1,"")&amp;MATCH($B15,emission!$A:$A,0)):INDIRECT("emission!"&amp;SUBSTITUTE(ADDRESS(1,MATCH(L$2,emission!$1:$1,0),4),1,"")&amp;MATCH($C15,emission!$A:$A,0)))</f>
        <v>#N/A</v>
      </c>
      <c r="M15" t="e">
        <f ca="1">VLOOKUP($A15,excitation!$A$1:$CV$577,MATCH('A1 PMT'!M$3,excitation!$A$1:$CV$1,0),0)*SUM(INDIRECT("emission!"&amp;SUBSTITUTE(ADDRESS(1,MATCH(M$2,emission!$1:$1,0),4),1,"")&amp;MATCH($B15,emission!$A:$A,0)):INDIRECT("emission!"&amp;SUBSTITUTE(ADDRESS(1,MATCH(M$2,emission!$1:$1,0),4),1,"")&amp;MATCH($C15,emission!$A:$A,0)))</f>
        <v>#N/A</v>
      </c>
      <c r="AA15">
        <f t="shared" si="17"/>
        <v>405</v>
      </c>
      <c r="AB15">
        <f t="shared" ca="1" si="5"/>
        <v>0.21388001778712051</v>
      </c>
      <c r="AC15">
        <f t="shared" ca="1" si="6"/>
        <v>0</v>
      </c>
      <c r="AD15">
        <f t="shared" ca="1" si="7"/>
        <v>0.9482243238555792</v>
      </c>
      <c r="AE15">
        <f t="shared" ca="1" si="8"/>
        <v>1.2932797889838922E-2</v>
      </c>
      <c r="AF15">
        <f t="shared" ca="1" si="9"/>
        <v>2.9393073594158024E-2</v>
      </c>
      <c r="AG15">
        <f t="shared" ca="1" si="10"/>
        <v>5.4971868495484076E-3</v>
      </c>
      <c r="AH15">
        <f t="shared" ca="1" si="11"/>
        <v>0</v>
      </c>
      <c r="AI15">
        <f t="shared" ca="1" si="12"/>
        <v>0</v>
      </c>
      <c r="AJ15" t="e">
        <f t="shared" ca="1" si="13"/>
        <v>#N/A</v>
      </c>
      <c r="AK15" t="e">
        <f t="shared" ca="1" si="14"/>
        <v>#N/A</v>
      </c>
    </row>
    <row r="16" spans="1:37" x14ac:dyDescent="0.25">
      <c r="A16">
        <f t="shared" si="1"/>
        <v>405</v>
      </c>
      <c r="B16">
        <f t="shared" si="2"/>
        <v>560</v>
      </c>
      <c r="C16">
        <f t="shared" si="15"/>
        <v>569</v>
      </c>
      <c r="D16">
        <f ca="1">VLOOKUP($A16,excitation!$A$1:$CV$577,MATCH('A1 PMT'!D$3,excitation!$A$1:$CV$1,0),0)*SUM(INDIRECT("emission!"&amp;SUBSTITUTE(ADDRESS(1,MATCH(D$2,emission!$1:$1,0),4),1,"")&amp;MATCH($B16,emission!$A:$A,0)):INDIRECT("emission!"&amp;SUBSTITUTE(ADDRESS(1,MATCH(D$2,emission!$1:$1,0),4),1,"")&amp;MATCH($C16,emission!$A:$A,0)))</f>
        <v>0.1309662</v>
      </c>
      <c r="E16">
        <f ca="1">VLOOKUP($A16,excitation!$A$1:$CV$577,MATCH('A1 PMT'!E$3,excitation!$A$1:$CV$1,0),0)*SUM(INDIRECT("emission!"&amp;SUBSTITUTE(ADDRESS(1,MATCH(E$2,emission!$1:$1,0),4),1,"")&amp;MATCH($B16,emission!$A:$A,0)):INDIRECT("emission!"&amp;SUBSTITUTE(ADDRESS(1,MATCH(E$2,emission!$1:$1,0),4),1,"")&amp;MATCH($C16,emission!$A:$A,0)))</f>
        <v>0</v>
      </c>
      <c r="F16">
        <f ca="1">VLOOKUP($A16,excitation!$A$1:$CV$577,MATCH('A1 PMT'!F$3,excitation!$A$1:$CV$1,0),0)*SUM(INDIRECT("emission!"&amp;SUBSTITUTE(ADDRESS(1,MATCH(F$2,emission!$1:$1,0),4),1,"")&amp;MATCH($B16,emission!$A:$A,0)):INDIRECT("emission!"&amp;SUBSTITUTE(ADDRESS(1,MATCH(F$2,emission!$1:$1,0),4),1,"")&amp;MATCH($C16,emission!$A:$A,0)))</f>
        <v>6.0330857999999994</v>
      </c>
      <c r="G16">
        <f ca="1">VLOOKUP($A16,excitation!$A$1:$CV$577,MATCH('A1 PMT'!G$3,excitation!$A$1:$CV$1,0),0)*SUM(INDIRECT("emission!"&amp;SUBSTITUTE(ADDRESS(1,MATCH(G$2,emission!$1:$1,0),4),1,"")&amp;MATCH($B16,emission!$A:$A,0)):INDIRECT("emission!"&amp;SUBSTITUTE(ADDRESS(1,MATCH(G$2,emission!$1:$1,0),4),1,"")&amp;MATCH($C16,emission!$A:$A,0)))</f>
        <v>6.679438E-2</v>
      </c>
      <c r="H16">
        <f ca="1">VLOOKUP($A16,excitation!$A$1:$CV$577,MATCH('A1 PMT'!H$3,excitation!$A$1:$CV$1,0),0)*SUM(INDIRECT("emission!"&amp;SUBSTITUTE(ADDRESS(1,MATCH(H$2,emission!$1:$1,0),4),1,"")&amp;MATCH($B16,emission!$A:$A,0)):INDIRECT("emission!"&amp;SUBSTITUTE(ADDRESS(1,MATCH(H$2,emission!$1:$1,0),4),1,"")&amp;MATCH($C16,emission!$A:$A,0)))</f>
        <v>8.6262929999999988E-2</v>
      </c>
      <c r="I16">
        <f ca="1">VLOOKUP($A16,excitation!$A$1:$CV$577,MATCH('A1 PMT'!I$3,excitation!$A$1:$CV$1,0),0)*SUM(INDIRECT("emission!"&amp;SUBSTITUTE(ADDRESS(1,MATCH(I$2,emission!$1:$1,0),4),1,"")&amp;MATCH($B16,emission!$A:$A,0)):INDIRECT("emission!"&amp;SUBSTITUTE(ADDRESS(1,MATCH(I$2,emission!$1:$1,0),4),1,"")&amp;MATCH($C16,emission!$A:$A,0)))</f>
        <v>3.529972E-2</v>
      </c>
      <c r="J16">
        <f ca="1">VLOOKUP($A16,excitation!$A$1:$CV$577,MATCH('A1 PMT'!J$3,excitation!$A$1:$CV$1,0),0)*SUM(INDIRECT("emission!"&amp;SUBSTITUTE(ADDRESS(1,MATCH(J$2,emission!$1:$1,0),4),1,"")&amp;MATCH($B16,emission!$A:$A,0)):INDIRECT("emission!"&amp;SUBSTITUTE(ADDRESS(1,MATCH(J$2,emission!$1:$1,0),4),1,"")&amp;MATCH($C16,emission!$A:$A,0)))</f>
        <v>0</v>
      </c>
      <c r="K16">
        <f ca="1">VLOOKUP($A16,excitation!$A$1:$CV$577,MATCH('A1 PMT'!K$3,excitation!$A$1:$CV$1,0),0)*SUM(INDIRECT("emission!"&amp;SUBSTITUTE(ADDRESS(1,MATCH(K$2,emission!$1:$1,0),4),1,"")&amp;MATCH($B16,emission!$A:$A,0)):INDIRECT("emission!"&amp;SUBSTITUTE(ADDRESS(1,MATCH(K$2,emission!$1:$1,0),4),1,"")&amp;MATCH($C16,emission!$A:$A,0)))</f>
        <v>0</v>
      </c>
      <c r="L16" t="e">
        <f ca="1">VLOOKUP($A16,excitation!$A$1:$CV$577,MATCH('A1 PMT'!L$3,excitation!$A$1:$CV$1,0),0)*SUM(INDIRECT("emission!"&amp;SUBSTITUTE(ADDRESS(1,MATCH(L$2,emission!$1:$1,0),4),1,"")&amp;MATCH($B16,emission!$A:$A,0)):INDIRECT("emission!"&amp;SUBSTITUTE(ADDRESS(1,MATCH(L$2,emission!$1:$1,0),4),1,"")&amp;MATCH($C16,emission!$A:$A,0)))</f>
        <v>#N/A</v>
      </c>
      <c r="M16" t="e">
        <f ca="1">VLOOKUP($A16,excitation!$A$1:$CV$577,MATCH('A1 PMT'!M$3,excitation!$A$1:$CV$1,0),0)*SUM(INDIRECT("emission!"&amp;SUBSTITUTE(ADDRESS(1,MATCH(M$2,emission!$1:$1,0),4),1,"")&amp;MATCH($B16,emission!$A:$A,0)):INDIRECT("emission!"&amp;SUBSTITUTE(ADDRESS(1,MATCH(M$2,emission!$1:$1,0),4),1,"")&amp;MATCH($C16,emission!$A:$A,0)))</f>
        <v>#N/A</v>
      </c>
      <c r="AA16">
        <f t="shared" si="17"/>
        <v>405</v>
      </c>
      <c r="AB16">
        <f t="shared" ca="1" si="5"/>
        <v>0.16754254760076001</v>
      </c>
      <c r="AC16">
        <f t="shared" ca="1" si="6"/>
        <v>0</v>
      </c>
      <c r="AD16">
        <f t="shared" ca="1" si="7"/>
        <v>0.86204715412318011</v>
      </c>
      <c r="AE16">
        <f t="shared" ca="1" si="8"/>
        <v>9.4266252594127752E-3</v>
      </c>
      <c r="AF16">
        <f t="shared" ca="1" si="9"/>
        <v>2.1185453087444048E-2</v>
      </c>
      <c r="AG16">
        <f t="shared" ca="1" si="10"/>
        <v>1.0970753758608499E-2</v>
      </c>
      <c r="AH16">
        <f t="shared" ca="1" si="11"/>
        <v>0</v>
      </c>
      <c r="AI16">
        <f t="shared" ca="1" si="12"/>
        <v>0</v>
      </c>
      <c r="AJ16" t="e">
        <f t="shared" ca="1" si="13"/>
        <v>#N/A</v>
      </c>
      <c r="AK16" t="e">
        <f t="shared" ca="1" si="14"/>
        <v>#N/A</v>
      </c>
    </row>
    <row r="17" spans="1:37" x14ac:dyDescent="0.25">
      <c r="A17">
        <f t="shared" si="1"/>
        <v>405</v>
      </c>
      <c r="B17">
        <f t="shared" si="2"/>
        <v>570</v>
      </c>
      <c r="C17">
        <f t="shared" si="15"/>
        <v>579</v>
      </c>
      <c r="D17">
        <f ca="1">VLOOKUP($A17,excitation!$A$1:$CV$577,MATCH('A1 PMT'!D$3,excitation!$A$1:$CV$1,0),0)*SUM(INDIRECT("emission!"&amp;SUBSTITUTE(ADDRESS(1,MATCH(D$2,emission!$1:$1,0),4),1,"")&amp;MATCH($B17,emission!$A:$A,0)):INDIRECT("emission!"&amp;SUBSTITUTE(ADDRESS(1,MATCH(D$2,emission!$1:$1,0),4),1,"")&amp;MATCH($C17,emission!$A:$A,0)))</f>
        <v>0.1008356</v>
      </c>
      <c r="E17">
        <f ca="1">VLOOKUP($A17,excitation!$A$1:$CV$577,MATCH('A1 PMT'!E$3,excitation!$A$1:$CV$1,0),0)*SUM(INDIRECT("emission!"&amp;SUBSTITUTE(ADDRESS(1,MATCH(E$2,emission!$1:$1,0),4),1,"")&amp;MATCH($B17,emission!$A:$A,0)):INDIRECT("emission!"&amp;SUBSTITUTE(ADDRESS(1,MATCH(E$2,emission!$1:$1,0),4),1,"")&amp;MATCH($C17,emission!$A:$A,0)))</f>
        <v>0</v>
      </c>
      <c r="F17">
        <f ca="1">VLOOKUP($A17,excitation!$A$1:$CV$577,MATCH('A1 PMT'!F$3,excitation!$A$1:$CV$1,0),0)*SUM(INDIRECT("emission!"&amp;SUBSTITUTE(ADDRESS(1,MATCH(F$2,emission!$1:$1,0),4),1,"")&amp;MATCH($B17,emission!$A:$A,0)):INDIRECT("emission!"&amp;SUBSTITUTE(ADDRESS(1,MATCH(F$2,emission!$1:$1,0),4),1,"")&amp;MATCH($C17,emission!$A:$A,0)))</f>
        <v>5.3749205999999994</v>
      </c>
      <c r="G17">
        <f ca="1">VLOOKUP($A17,excitation!$A$1:$CV$577,MATCH('A1 PMT'!G$3,excitation!$A$1:$CV$1,0),0)*SUM(INDIRECT("emission!"&amp;SUBSTITUTE(ADDRESS(1,MATCH(G$2,emission!$1:$1,0),4),1,"")&amp;MATCH($B17,emission!$A:$A,0)):INDIRECT("emission!"&amp;SUBSTITUTE(ADDRESS(1,MATCH(G$2,emission!$1:$1,0),4),1,"")&amp;MATCH($C17,emission!$A:$A,0)))</f>
        <v>4.7129699999999997E-2</v>
      </c>
      <c r="H17">
        <f ca="1">VLOOKUP($A17,excitation!$A$1:$CV$577,MATCH('A1 PMT'!H$3,excitation!$A$1:$CV$1,0),0)*SUM(INDIRECT("emission!"&amp;SUBSTITUTE(ADDRESS(1,MATCH(H$2,emission!$1:$1,0),4),1,"")&amp;MATCH($B17,emission!$A:$A,0)):INDIRECT("emission!"&amp;SUBSTITUTE(ADDRESS(1,MATCH(H$2,emission!$1:$1,0),4),1,"")&amp;MATCH($C17,emission!$A:$A,0)))</f>
        <v>6.5505420000000009E-2</v>
      </c>
      <c r="I17">
        <f ca="1">VLOOKUP($A17,excitation!$A$1:$CV$577,MATCH('A1 PMT'!I$3,excitation!$A$1:$CV$1,0),0)*SUM(INDIRECT("emission!"&amp;SUBSTITUTE(ADDRESS(1,MATCH(I$2,emission!$1:$1,0),4),1,"")&amp;MATCH($B17,emission!$A:$A,0)):INDIRECT("emission!"&amp;SUBSTITUTE(ADDRESS(1,MATCH(I$2,emission!$1:$1,0),4),1,"")&amp;MATCH($C17,emission!$A:$A,0)))</f>
        <v>3.3099900000000002E-2</v>
      </c>
      <c r="J17">
        <f ca="1">VLOOKUP($A17,excitation!$A$1:$CV$577,MATCH('A1 PMT'!J$3,excitation!$A$1:$CV$1,0),0)*SUM(INDIRECT("emission!"&amp;SUBSTITUTE(ADDRESS(1,MATCH(J$2,emission!$1:$1,0),4),1,"")&amp;MATCH($B17,emission!$A:$A,0)):INDIRECT("emission!"&amp;SUBSTITUTE(ADDRESS(1,MATCH(J$2,emission!$1:$1,0),4),1,"")&amp;MATCH($C17,emission!$A:$A,0)))</f>
        <v>0</v>
      </c>
      <c r="K17">
        <f ca="1">VLOOKUP($A17,excitation!$A$1:$CV$577,MATCH('A1 PMT'!K$3,excitation!$A$1:$CV$1,0),0)*SUM(INDIRECT("emission!"&amp;SUBSTITUTE(ADDRESS(1,MATCH(K$2,emission!$1:$1,0),4),1,"")&amp;MATCH($B17,emission!$A:$A,0)):INDIRECT("emission!"&amp;SUBSTITUTE(ADDRESS(1,MATCH(K$2,emission!$1:$1,0),4),1,"")&amp;MATCH($C17,emission!$A:$A,0)))</f>
        <v>0</v>
      </c>
      <c r="L17" t="e">
        <f ca="1">VLOOKUP($A17,excitation!$A$1:$CV$577,MATCH('A1 PMT'!L$3,excitation!$A$1:$CV$1,0),0)*SUM(INDIRECT("emission!"&amp;SUBSTITUTE(ADDRESS(1,MATCH(L$2,emission!$1:$1,0),4),1,"")&amp;MATCH($B17,emission!$A:$A,0)):INDIRECT("emission!"&amp;SUBSTITUTE(ADDRESS(1,MATCH(L$2,emission!$1:$1,0),4),1,"")&amp;MATCH($C17,emission!$A:$A,0)))</f>
        <v>#N/A</v>
      </c>
      <c r="M17" t="e">
        <f ca="1">VLOOKUP($A17,excitation!$A$1:$CV$577,MATCH('A1 PMT'!M$3,excitation!$A$1:$CV$1,0),0)*SUM(INDIRECT("emission!"&amp;SUBSTITUTE(ADDRESS(1,MATCH(M$2,emission!$1:$1,0),4),1,"")&amp;MATCH($B17,emission!$A:$A,0)):INDIRECT("emission!"&amp;SUBSTITUTE(ADDRESS(1,MATCH(M$2,emission!$1:$1,0),4),1,"")&amp;MATCH($C17,emission!$A:$A,0)))</f>
        <v>#N/A</v>
      </c>
      <c r="AA17">
        <f t="shared" si="17"/>
        <v>405</v>
      </c>
      <c r="AB17">
        <f t="shared" ca="1" si="5"/>
        <v>0.12899704895500666</v>
      </c>
      <c r="AC17">
        <f t="shared" ca="1" si="6"/>
        <v>0</v>
      </c>
      <c r="AD17">
        <f t="shared" ca="1" si="7"/>
        <v>0.76800416245829883</v>
      </c>
      <c r="AE17">
        <f t="shared" ca="1" si="8"/>
        <v>6.6513682811120672E-3</v>
      </c>
      <c r="AF17">
        <f t="shared" ca="1" si="9"/>
        <v>1.6087582492077646E-2</v>
      </c>
      <c r="AG17">
        <f t="shared" ca="1" si="10"/>
        <v>1.028707458117417E-2</v>
      </c>
      <c r="AH17">
        <f t="shared" ca="1" si="11"/>
        <v>0</v>
      </c>
      <c r="AI17">
        <f t="shared" ca="1" si="12"/>
        <v>0</v>
      </c>
      <c r="AJ17" t="e">
        <f t="shared" ca="1" si="13"/>
        <v>#N/A</v>
      </c>
      <c r="AK17" t="e">
        <f t="shared" ca="1" si="14"/>
        <v>#N/A</v>
      </c>
    </row>
    <row r="18" spans="1:37" x14ac:dyDescent="0.25">
      <c r="A18">
        <f t="shared" si="1"/>
        <v>405</v>
      </c>
      <c r="B18">
        <f t="shared" si="2"/>
        <v>580</v>
      </c>
      <c r="C18">
        <f t="shared" si="15"/>
        <v>589</v>
      </c>
      <c r="D18">
        <f ca="1">VLOOKUP($A18,excitation!$A$1:$CV$577,MATCH('A1 PMT'!D$3,excitation!$A$1:$CV$1,0),0)*SUM(INDIRECT("emission!"&amp;SUBSTITUTE(ADDRESS(1,MATCH(D$2,emission!$1:$1,0),4),1,"")&amp;MATCH($B18,emission!$A:$A,0)):INDIRECT("emission!"&amp;SUBSTITUTE(ADDRESS(1,MATCH(D$2,emission!$1:$1,0),4),1,"")&amp;MATCH($C18,emission!$A:$A,0)))</f>
        <v>7.6163900000000007E-2</v>
      </c>
      <c r="E18">
        <f ca="1">VLOOKUP($A18,excitation!$A$1:$CV$577,MATCH('A1 PMT'!E$3,excitation!$A$1:$CV$1,0),0)*SUM(INDIRECT("emission!"&amp;SUBSTITUTE(ADDRESS(1,MATCH(E$2,emission!$1:$1,0),4),1,"")&amp;MATCH($B18,emission!$A:$A,0)):INDIRECT("emission!"&amp;SUBSTITUTE(ADDRESS(1,MATCH(E$2,emission!$1:$1,0),4),1,"")&amp;MATCH($C18,emission!$A:$A,0)))</f>
        <v>0</v>
      </c>
      <c r="F18">
        <f ca="1">VLOOKUP($A18,excitation!$A$1:$CV$577,MATCH('A1 PMT'!F$3,excitation!$A$1:$CV$1,0),0)*SUM(INDIRECT("emission!"&amp;SUBSTITUTE(ADDRESS(1,MATCH(F$2,emission!$1:$1,0),4),1,"")&amp;MATCH($B18,emission!$A:$A,0)):INDIRECT("emission!"&amp;SUBSTITUTE(ADDRESS(1,MATCH(F$2,emission!$1:$1,0),4),1,"")&amp;MATCH($C18,emission!$A:$A,0)))</f>
        <v>4.6521383999999992</v>
      </c>
      <c r="G18">
        <f ca="1">VLOOKUP($A18,excitation!$A$1:$CV$577,MATCH('A1 PMT'!G$3,excitation!$A$1:$CV$1,0),0)*SUM(INDIRECT("emission!"&amp;SUBSTITUTE(ADDRESS(1,MATCH(G$2,emission!$1:$1,0),4),1,"")&amp;MATCH($B18,emission!$A:$A,0)):INDIRECT("emission!"&amp;SUBSTITUTE(ADDRESS(1,MATCH(G$2,emission!$1:$1,0),4),1,"")&amp;MATCH($C18,emission!$A:$A,0)))</f>
        <v>3.1450279999999997E-2</v>
      </c>
      <c r="H18">
        <f ca="1">VLOOKUP($A18,excitation!$A$1:$CV$577,MATCH('A1 PMT'!H$3,excitation!$A$1:$CV$1,0),0)*SUM(INDIRECT("emission!"&amp;SUBSTITUTE(ADDRESS(1,MATCH(H$2,emission!$1:$1,0),4),1,"")&amp;MATCH($B18,emission!$A:$A,0)):INDIRECT("emission!"&amp;SUBSTITUTE(ADDRESS(1,MATCH(H$2,emission!$1:$1,0),4),1,"")&amp;MATCH($C18,emission!$A:$A,0)))</f>
        <v>5.3338859999999995E-2</v>
      </c>
      <c r="I18">
        <f ca="1">VLOOKUP($A18,excitation!$A$1:$CV$577,MATCH('A1 PMT'!I$3,excitation!$A$1:$CV$1,0),0)*SUM(INDIRECT("emission!"&amp;SUBSTITUTE(ADDRESS(1,MATCH(I$2,emission!$1:$1,0),4),1,"")&amp;MATCH($B18,emission!$A:$A,0)):INDIRECT("emission!"&amp;SUBSTITUTE(ADDRESS(1,MATCH(I$2,emission!$1:$1,0),4),1,"")&amp;MATCH($C18,emission!$A:$A,0)))</f>
        <v>2.2433679999999998E-2</v>
      </c>
      <c r="J18">
        <f ca="1">VLOOKUP($A18,excitation!$A$1:$CV$577,MATCH('A1 PMT'!J$3,excitation!$A$1:$CV$1,0),0)*SUM(INDIRECT("emission!"&amp;SUBSTITUTE(ADDRESS(1,MATCH(J$2,emission!$1:$1,0),4),1,"")&amp;MATCH($B18,emission!$A:$A,0)):INDIRECT("emission!"&amp;SUBSTITUTE(ADDRESS(1,MATCH(J$2,emission!$1:$1,0),4),1,"")&amp;MATCH($C18,emission!$A:$A,0)))</f>
        <v>6.5595600000000007E-3</v>
      </c>
      <c r="K18">
        <f ca="1">VLOOKUP($A18,excitation!$A$1:$CV$577,MATCH('A1 PMT'!K$3,excitation!$A$1:$CV$1,0),0)*SUM(INDIRECT("emission!"&amp;SUBSTITUTE(ADDRESS(1,MATCH(K$2,emission!$1:$1,0),4),1,"")&amp;MATCH($B18,emission!$A:$A,0)):INDIRECT("emission!"&amp;SUBSTITUTE(ADDRESS(1,MATCH(K$2,emission!$1:$1,0),4),1,"")&amp;MATCH($C18,emission!$A:$A,0)))</f>
        <v>0</v>
      </c>
      <c r="L18" t="e">
        <f ca="1">VLOOKUP($A18,excitation!$A$1:$CV$577,MATCH('A1 PMT'!L$3,excitation!$A$1:$CV$1,0),0)*SUM(INDIRECT("emission!"&amp;SUBSTITUTE(ADDRESS(1,MATCH(L$2,emission!$1:$1,0),4),1,"")&amp;MATCH($B18,emission!$A:$A,0)):INDIRECT("emission!"&amp;SUBSTITUTE(ADDRESS(1,MATCH(L$2,emission!$1:$1,0),4),1,"")&amp;MATCH($C18,emission!$A:$A,0)))</f>
        <v>#N/A</v>
      </c>
      <c r="M18" t="e">
        <f ca="1">VLOOKUP($A18,excitation!$A$1:$CV$577,MATCH('A1 PMT'!M$3,excitation!$A$1:$CV$1,0),0)*SUM(INDIRECT("emission!"&amp;SUBSTITUTE(ADDRESS(1,MATCH(M$2,emission!$1:$1,0),4),1,"")&amp;MATCH($B18,emission!$A:$A,0)):INDIRECT("emission!"&amp;SUBSTITUTE(ADDRESS(1,MATCH(M$2,emission!$1:$1,0),4),1,"")&amp;MATCH($C18,emission!$A:$A,0)))</f>
        <v>#N/A</v>
      </c>
      <c r="AA18">
        <f t="shared" si="17"/>
        <v>405</v>
      </c>
      <c r="AB18">
        <f t="shared" ca="1" si="5"/>
        <v>9.7435016372235936E-2</v>
      </c>
      <c r="AC18">
        <f t="shared" ca="1" si="6"/>
        <v>0</v>
      </c>
      <c r="AD18">
        <f t="shared" ca="1" si="7"/>
        <v>0.66472826696864884</v>
      </c>
      <c r="AE18">
        <f t="shared" ca="1" si="8"/>
        <v>4.4385471332109737E-3</v>
      </c>
      <c r="AF18">
        <f t="shared" ca="1" si="9"/>
        <v>1.3099577260681337E-2</v>
      </c>
      <c r="AG18">
        <f t="shared" ca="1" si="10"/>
        <v>6.9721340333413484E-3</v>
      </c>
      <c r="AH18">
        <f t="shared" ca="1" si="11"/>
        <v>2.1865113414150888E-3</v>
      </c>
      <c r="AI18">
        <f t="shared" ca="1" si="12"/>
        <v>0</v>
      </c>
      <c r="AJ18" t="e">
        <f t="shared" ca="1" si="13"/>
        <v>#N/A</v>
      </c>
      <c r="AK18" t="e">
        <f t="shared" ca="1" si="14"/>
        <v>#N/A</v>
      </c>
    </row>
    <row r="19" spans="1:37" x14ac:dyDescent="0.25">
      <c r="A19">
        <f t="shared" si="1"/>
        <v>405</v>
      </c>
      <c r="B19">
        <f t="shared" si="2"/>
        <v>590</v>
      </c>
      <c r="C19">
        <f t="shared" si="15"/>
        <v>599</v>
      </c>
      <c r="D19">
        <f ca="1">VLOOKUP($A19,excitation!$A$1:$CV$577,MATCH('A1 PMT'!D$3,excitation!$A$1:$CV$1,0),0)*SUM(INDIRECT("emission!"&amp;SUBSTITUTE(ADDRESS(1,MATCH(D$2,emission!$1:$1,0),4),1,"")&amp;MATCH($B19,emission!$A:$A,0)):INDIRECT("emission!"&amp;SUBSTITUTE(ADDRESS(1,MATCH(D$2,emission!$1:$1,0),4),1,"")&amp;MATCH($C19,emission!$A:$A,0)))</f>
        <v>5.7180200000000007E-2</v>
      </c>
      <c r="E19">
        <f ca="1">VLOOKUP($A19,excitation!$A$1:$CV$577,MATCH('A1 PMT'!E$3,excitation!$A$1:$CV$1,0),0)*SUM(INDIRECT("emission!"&amp;SUBSTITUTE(ADDRESS(1,MATCH(E$2,emission!$1:$1,0),4),1,"")&amp;MATCH($B19,emission!$A:$A,0)):INDIRECT("emission!"&amp;SUBSTITUTE(ADDRESS(1,MATCH(E$2,emission!$1:$1,0),4),1,"")&amp;MATCH($C19,emission!$A:$A,0)))</f>
        <v>0</v>
      </c>
      <c r="F19">
        <f ca="1">VLOOKUP($A19,excitation!$A$1:$CV$577,MATCH('A1 PMT'!F$3,excitation!$A$1:$CV$1,0),0)*SUM(INDIRECT("emission!"&amp;SUBSTITUTE(ADDRESS(1,MATCH(F$2,emission!$1:$1,0),4),1,"")&amp;MATCH($B19,emission!$A:$A,0)):INDIRECT("emission!"&amp;SUBSTITUTE(ADDRESS(1,MATCH(F$2,emission!$1:$1,0),4),1,"")&amp;MATCH($C19,emission!$A:$A,0)))</f>
        <v>3.9264288000000005</v>
      </c>
      <c r="G19">
        <f ca="1">VLOOKUP($A19,excitation!$A$1:$CV$577,MATCH('A1 PMT'!G$3,excitation!$A$1:$CV$1,0),0)*SUM(INDIRECT("emission!"&amp;SUBSTITUTE(ADDRESS(1,MATCH(G$2,emission!$1:$1,0),4),1,"")&amp;MATCH($B19,emission!$A:$A,0)):INDIRECT("emission!"&amp;SUBSTITUTE(ADDRESS(1,MATCH(G$2,emission!$1:$1,0),4),1,"")&amp;MATCH($C19,emission!$A:$A,0)))</f>
        <v>2.1061679999999999E-2</v>
      </c>
      <c r="H19">
        <f ca="1">VLOOKUP($A19,excitation!$A$1:$CV$577,MATCH('A1 PMT'!H$3,excitation!$A$1:$CV$1,0),0)*SUM(INDIRECT("emission!"&amp;SUBSTITUTE(ADDRESS(1,MATCH(H$2,emission!$1:$1,0),4),1,"")&amp;MATCH($B19,emission!$A:$A,0)):INDIRECT("emission!"&amp;SUBSTITUTE(ADDRESS(1,MATCH(H$2,emission!$1:$1,0),4),1,"")&amp;MATCH($C19,emission!$A:$A,0)))</f>
        <v>4.133448E-2</v>
      </c>
      <c r="I19">
        <f ca="1">VLOOKUP($A19,excitation!$A$1:$CV$577,MATCH('A1 PMT'!I$3,excitation!$A$1:$CV$1,0),0)*SUM(INDIRECT("emission!"&amp;SUBSTITUTE(ADDRESS(1,MATCH(I$2,emission!$1:$1,0),4),1,"")&amp;MATCH($B19,emission!$A:$A,0)):INDIRECT("emission!"&amp;SUBSTITUTE(ADDRESS(1,MATCH(I$2,emission!$1:$1,0),4),1,"")&amp;MATCH($C19,emission!$A:$A,0)))</f>
        <v>1.6480599999999998E-2</v>
      </c>
      <c r="J19">
        <f ca="1">VLOOKUP($A19,excitation!$A$1:$CV$577,MATCH('A1 PMT'!J$3,excitation!$A$1:$CV$1,0),0)*SUM(INDIRECT("emission!"&amp;SUBSTITUTE(ADDRESS(1,MATCH(J$2,emission!$1:$1,0),4),1,"")&amp;MATCH($B19,emission!$A:$A,0)):INDIRECT("emission!"&amp;SUBSTITUTE(ADDRESS(1,MATCH(J$2,emission!$1:$1,0),4),1,"")&amp;MATCH($C19,emission!$A:$A,0)))</f>
        <v>2.7955079999999997E-2</v>
      </c>
      <c r="K19">
        <f ca="1">VLOOKUP($A19,excitation!$A$1:$CV$577,MATCH('A1 PMT'!K$3,excitation!$A$1:$CV$1,0),0)*SUM(INDIRECT("emission!"&amp;SUBSTITUTE(ADDRESS(1,MATCH(K$2,emission!$1:$1,0),4),1,"")&amp;MATCH($B19,emission!$A:$A,0)):INDIRECT("emission!"&amp;SUBSTITUTE(ADDRESS(1,MATCH(K$2,emission!$1:$1,0),4),1,"")&amp;MATCH($C19,emission!$A:$A,0)))</f>
        <v>0</v>
      </c>
      <c r="L19" t="e">
        <f ca="1">VLOOKUP($A19,excitation!$A$1:$CV$577,MATCH('A1 PMT'!L$3,excitation!$A$1:$CV$1,0),0)*SUM(INDIRECT("emission!"&amp;SUBSTITUTE(ADDRESS(1,MATCH(L$2,emission!$1:$1,0),4),1,"")&amp;MATCH($B19,emission!$A:$A,0)):INDIRECT("emission!"&amp;SUBSTITUTE(ADDRESS(1,MATCH(L$2,emission!$1:$1,0),4),1,"")&amp;MATCH($C19,emission!$A:$A,0)))</f>
        <v>#N/A</v>
      </c>
      <c r="M19" t="e">
        <f ca="1">VLOOKUP($A19,excitation!$A$1:$CV$577,MATCH('A1 PMT'!M$3,excitation!$A$1:$CV$1,0),0)*SUM(INDIRECT("emission!"&amp;SUBSTITUTE(ADDRESS(1,MATCH(M$2,emission!$1:$1,0),4),1,"")&amp;MATCH($B19,emission!$A:$A,0)):INDIRECT("emission!"&amp;SUBSTITUTE(ADDRESS(1,MATCH(M$2,emission!$1:$1,0),4),1,"")&amp;MATCH($C19,emission!$A:$A,0)))</f>
        <v>#N/A</v>
      </c>
      <c r="AA19">
        <f t="shared" si="17"/>
        <v>405</v>
      </c>
      <c r="AB19">
        <f t="shared" ca="1" si="5"/>
        <v>7.314953308808668E-2</v>
      </c>
      <c r="AC19">
        <f t="shared" ca="1" si="6"/>
        <v>0</v>
      </c>
      <c r="AD19">
        <f t="shared" ca="1" si="7"/>
        <v>0.56103408522837417</v>
      </c>
      <c r="AE19">
        <f t="shared" ca="1" si="8"/>
        <v>2.9724142164905022E-3</v>
      </c>
      <c r="AF19">
        <f t="shared" ca="1" si="9"/>
        <v>1.0151402078898716E-2</v>
      </c>
      <c r="AG19">
        <f t="shared" ca="1" si="10"/>
        <v>5.1219840948914944E-3</v>
      </c>
      <c r="AH19">
        <f t="shared" ca="1" si="11"/>
        <v>9.3183230994405269E-3</v>
      </c>
      <c r="AI19">
        <f t="shared" ca="1" si="12"/>
        <v>0</v>
      </c>
      <c r="AJ19" t="e">
        <f t="shared" ca="1" si="13"/>
        <v>#N/A</v>
      </c>
      <c r="AK19" t="e">
        <f t="shared" ca="1" si="14"/>
        <v>#N/A</v>
      </c>
    </row>
    <row r="20" spans="1:37" x14ac:dyDescent="0.25">
      <c r="A20">
        <f t="shared" si="1"/>
        <v>405</v>
      </c>
      <c r="B20">
        <f t="shared" si="2"/>
        <v>600</v>
      </c>
      <c r="C20">
        <f t="shared" si="15"/>
        <v>609</v>
      </c>
      <c r="D20">
        <f ca="1">VLOOKUP($A20,excitation!$A$1:$CV$577,MATCH('A1 PMT'!D$3,excitation!$A$1:$CV$1,0),0)*SUM(INDIRECT("emission!"&amp;SUBSTITUTE(ADDRESS(1,MATCH(D$2,emission!$1:$1,0),4),1,"")&amp;MATCH($B20,emission!$A:$A,0)):INDIRECT("emission!"&amp;SUBSTITUTE(ADDRESS(1,MATCH(D$2,emission!$1:$1,0),4),1,"")&amp;MATCH($C20,emission!$A:$A,0)))</f>
        <v>0</v>
      </c>
      <c r="E20">
        <f ca="1">VLOOKUP($A20,excitation!$A$1:$CV$577,MATCH('A1 PMT'!E$3,excitation!$A$1:$CV$1,0),0)*SUM(INDIRECT("emission!"&amp;SUBSTITUTE(ADDRESS(1,MATCH(E$2,emission!$1:$1,0),4),1,"")&amp;MATCH($B20,emission!$A:$A,0)):INDIRECT("emission!"&amp;SUBSTITUTE(ADDRESS(1,MATCH(E$2,emission!$1:$1,0),4),1,"")&amp;MATCH($C20,emission!$A:$A,0)))</f>
        <v>0</v>
      </c>
      <c r="F20">
        <f ca="1">VLOOKUP($A20,excitation!$A$1:$CV$577,MATCH('A1 PMT'!F$3,excitation!$A$1:$CV$1,0),0)*SUM(INDIRECT("emission!"&amp;SUBSTITUTE(ADDRESS(1,MATCH(F$2,emission!$1:$1,0),4),1,"")&amp;MATCH($B20,emission!$A:$A,0)):INDIRECT("emission!"&amp;SUBSTITUTE(ADDRESS(1,MATCH(F$2,emission!$1:$1,0),4),1,"")&amp;MATCH($C20,emission!$A:$A,0)))</f>
        <v>3.2128571999999997</v>
      </c>
      <c r="G20">
        <f ca="1">VLOOKUP($A20,excitation!$A$1:$CV$577,MATCH('A1 PMT'!G$3,excitation!$A$1:$CV$1,0),0)*SUM(INDIRECT("emission!"&amp;SUBSTITUTE(ADDRESS(1,MATCH(G$2,emission!$1:$1,0),4),1,"")&amp;MATCH($B20,emission!$A:$A,0)):INDIRECT("emission!"&amp;SUBSTITUTE(ADDRESS(1,MATCH(G$2,emission!$1:$1,0),4),1,"")&amp;MATCH($C20,emission!$A:$A,0)))</f>
        <v>1.4472919999999998E-2</v>
      </c>
      <c r="H20">
        <f ca="1">VLOOKUP($A20,excitation!$A$1:$CV$577,MATCH('A1 PMT'!H$3,excitation!$A$1:$CV$1,0),0)*SUM(INDIRECT("emission!"&amp;SUBSTITUTE(ADDRESS(1,MATCH(H$2,emission!$1:$1,0),4),1,"")&amp;MATCH($B20,emission!$A:$A,0)):INDIRECT("emission!"&amp;SUBSTITUTE(ADDRESS(1,MATCH(H$2,emission!$1:$1,0),4),1,"")&amp;MATCH($C20,emission!$A:$A,0)))</f>
        <v>2.9738609999999999E-2</v>
      </c>
      <c r="I20">
        <f ca="1">VLOOKUP($A20,excitation!$A$1:$CV$577,MATCH('A1 PMT'!I$3,excitation!$A$1:$CV$1,0),0)*SUM(INDIRECT("emission!"&amp;SUBSTITUTE(ADDRESS(1,MATCH(I$2,emission!$1:$1,0),4),1,"")&amp;MATCH($B20,emission!$A:$A,0)):INDIRECT("emission!"&amp;SUBSTITUTE(ADDRESS(1,MATCH(I$2,emission!$1:$1,0),4),1,"")&amp;MATCH($C20,emission!$A:$A,0)))</f>
        <v>1.53767E-2</v>
      </c>
      <c r="J20">
        <f ca="1">VLOOKUP($A20,excitation!$A$1:$CV$577,MATCH('A1 PMT'!J$3,excitation!$A$1:$CV$1,0),0)*SUM(INDIRECT("emission!"&amp;SUBSTITUTE(ADDRESS(1,MATCH(J$2,emission!$1:$1,0),4),1,"")&amp;MATCH($B20,emission!$A:$A,0)):INDIRECT("emission!"&amp;SUBSTITUTE(ADDRESS(1,MATCH(J$2,emission!$1:$1,0),4),1,"")&amp;MATCH($C20,emission!$A:$A,0)))</f>
        <v>0.12018564000000001</v>
      </c>
      <c r="K20">
        <f ca="1">VLOOKUP($A20,excitation!$A$1:$CV$577,MATCH('A1 PMT'!K$3,excitation!$A$1:$CV$1,0),0)*SUM(INDIRECT("emission!"&amp;SUBSTITUTE(ADDRESS(1,MATCH(K$2,emission!$1:$1,0),4),1,"")&amp;MATCH($B20,emission!$A:$A,0)):INDIRECT("emission!"&amp;SUBSTITUTE(ADDRESS(1,MATCH(K$2,emission!$1:$1,0),4),1,"")&amp;MATCH($C20,emission!$A:$A,0)))</f>
        <v>0</v>
      </c>
      <c r="L20" t="e">
        <f ca="1">VLOOKUP($A20,excitation!$A$1:$CV$577,MATCH('A1 PMT'!L$3,excitation!$A$1:$CV$1,0),0)*SUM(INDIRECT("emission!"&amp;SUBSTITUTE(ADDRESS(1,MATCH(L$2,emission!$1:$1,0),4),1,"")&amp;MATCH($B20,emission!$A:$A,0)):INDIRECT("emission!"&amp;SUBSTITUTE(ADDRESS(1,MATCH(L$2,emission!$1:$1,0),4),1,"")&amp;MATCH($C20,emission!$A:$A,0)))</f>
        <v>#N/A</v>
      </c>
      <c r="M20" t="e">
        <f ca="1">VLOOKUP($A20,excitation!$A$1:$CV$577,MATCH('A1 PMT'!M$3,excitation!$A$1:$CV$1,0),0)*SUM(INDIRECT("emission!"&amp;SUBSTITUTE(ADDRESS(1,MATCH(M$2,emission!$1:$1,0),4),1,"")&amp;MATCH($B20,emission!$A:$A,0)):INDIRECT("emission!"&amp;SUBSTITUTE(ADDRESS(1,MATCH(M$2,emission!$1:$1,0),4),1,"")&amp;MATCH($C20,emission!$A:$A,0)))</f>
        <v>#N/A</v>
      </c>
      <c r="AA20">
        <f t="shared" si="17"/>
        <v>405</v>
      </c>
      <c r="AB20">
        <f t="shared" ca="1" si="5"/>
        <v>0</v>
      </c>
      <c r="AC20">
        <f t="shared" ca="1" si="6"/>
        <v>0</v>
      </c>
      <c r="AD20">
        <f t="shared" ca="1" si="7"/>
        <v>0.45907426111264144</v>
      </c>
      <c r="AE20">
        <f t="shared" ca="1" si="8"/>
        <v>2.0425489876462711E-3</v>
      </c>
      <c r="AF20">
        <f t="shared" ca="1" si="9"/>
        <v>7.3035535315203711E-3</v>
      </c>
      <c r="AG20">
        <f t="shared" ca="1" si="10"/>
        <v>4.7789044592986942E-3</v>
      </c>
      <c r="AH20">
        <f t="shared" ca="1" si="11"/>
        <v>4.0061721355583446E-2</v>
      </c>
      <c r="AI20">
        <f t="shared" ca="1" si="12"/>
        <v>0</v>
      </c>
      <c r="AJ20" t="e">
        <f t="shared" ca="1" si="13"/>
        <v>#N/A</v>
      </c>
      <c r="AK20" t="e">
        <f t="shared" ca="1" si="14"/>
        <v>#N/A</v>
      </c>
    </row>
    <row r="21" spans="1:37" x14ac:dyDescent="0.25">
      <c r="A21">
        <f t="shared" si="1"/>
        <v>405</v>
      </c>
      <c r="B21">
        <f t="shared" si="2"/>
        <v>610</v>
      </c>
      <c r="C21">
        <f t="shared" si="15"/>
        <v>619</v>
      </c>
      <c r="D21">
        <f ca="1">VLOOKUP($A21,excitation!$A$1:$CV$577,MATCH('A1 PMT'!D$3,excitation!$A$1:$CV$1,0),0)*SUM(INDIRECT("emission!"&amp;SUBSTITUTE(ADDRESS(1,MATCH(D$2,emission!$1:$1,0),4),1,"")&amp;MATCH($B21,emission!$A:$A,0)):INDIRECT("emission!"&amp;SUBSTITUTE(ADDRESS(1,MATCH(D$2,emission!$1:$1,0),4),1,"")&amp;MATCH($C21,emission!$A:$A,0)))</f>
        <v>0</v>
      </c>
      <c r="E21">
        <f ca="1">VLOOKUP($A21,excitation!$A$1:$CV$577,MATCH('A1 PMT'!E$3,excitation!$A$1:$CV$1,0),0)*SUM(INDIRECT("emission!"&amp;SUBSTITUTE(ADDRESS(1,MATCH(E$2,emission!$1:$1,0),4),1,"")&amp;MATCH($B21,emission!$A:$A,0)):INDIRECT("emission!"&amp;SUBSTITUTE(ADDRESS(1,MATCH(E$2,emission!$1:$1,0),4),1,"")&amp;MATCH($C21,emission!$A:$A,0)))</f>
        <v>0</v>
      </c>
      <c r="F21">
        <f ca="1">VLOOKUP($A21,excitation!$A$1:$CV$577,MATCH('A1 PMT'!F$3,excitation!$A$1:$CV$1,0),0)*SUM(INDIRECT("emission!"&amp;SUBSTITUTE(ADDRESS(1,MATCH(F$2,emission!$1:$1,0),4),1,"")&amp;MATCH($B21,emission!$A:$A,0)):INDIRECT("emission!"&amp;SUBSTITUTE(ADDRESS(1,MATCH(F$2,emission!$1:$1,0),4),1,"")&amp;MATCH($C21,emission!$A:$A,0)))</f>
        <v>2.5429110000000001</v>
      </c>
      <c r="G21">
        <f ca="1">VLOOKUP($A21,excitation!$A$1:$CV$577,MATCH('A1 PMT'!G$3,excitation!$A$1:$CV$1,0),0)*SUM(INDIRECT("emission!"&amp;SUBSTITUTE(ADDRESS(1,MATCH(G$2,emission!$1:$1,0),4),1,"")&amp;MATCH($B21,emission!$A:$A,0)):INDIRECT("emission!"&amp;SUBSTITUTE(ADDRESS(1,MATCH(G$2,emission!$1:$1,0),4),1,"")&amp;MATCH($C21,emission!$A:$A,0)))</f>
        <v>1.0170160000000001E-2</v>
      </c>
      <c r="H21">
        <f ca="1">VLOOKUP($A21,excitation!$A$1:$CV$577,MATCH('A1 PMT'!H$3,excitation!$A$1:$CV$1,0),0)*SUM(INDIRECT("emission!"&amp;SUBSTITUTE(ADDRESS(1,MATCH(H$2,emission!$1:$1,0),4),1,"")&amp;MATCH($B21,emission!$A:$A,0)):INDIRECT("emission!"&amp;SUBSTITUTE(ADDRESS(1,MATCH(H$2,emission!$1:$1,0),4),1,"")&amp;MATCH($C21,emission!$A:$A,0)))</f>
        <v>2.0364299999999998E-2</v>
      </c>
      <c r="I21">
        <f ca="1">VLOOKUP($A21,excitation!$A$1:$CV$577,MATCH('A1 PMT'!I$3,excitation!$A$1:$CV$1,0),0)*SUM(INDIRECT("emission!"&amp;SUBSTITUTE(ADDRESS(1,MATCH(I$2,emission!$1:$1,0),4),1,"")&amp;MATCH($B21,emission!$A:$A,0)):INDIRECT("emission!"&amp;SUBSTITUTE(ADDRESS(1,MATCH(I$2,emission!$1:$1,0),4),1,"")&amp;MATCH($C21,emission!$A:$A,0)))</f>
        <v>1.4275080000000001E-2</v>
      </c>
      <c r="J21">
        <f ca="1">VLOOKUP($A21,excitation!$A$1:$CV$577,MATCH('A1 PMT'!J$3,excitation!$A$1:$CV$1,0),0)*SUM(INDIRECT("emission!"&amp;SUBSTITUTE(ADDRESS(1,MATCH(J$2,emission!$1:$1,0),4),1,"")&amp;MATCH($B21,emission!$A:$A,0)):INDIRECT("emission!"&amp;SUBSTITUTE(ADDRESS(1,MATCH(J$2,emission!$1:$1,0),4),1,"")&amp;MATCH($C21,emission!$A:$A,0)))</f>
        <v>0.35074151999999997</v>
      </c>
      <c r="K21" s="20">
        <f ca="1">VLOOKUP($A21,excitation!$A$1:$CV$577,MATCH('A1 PMT'!K$3,excitation!$A$1:$CV$1,0),0)*SUM(INDIRECT("emission!"&amp;SUBSTITUTE(ADDRESS(1,MATCH(K$2,emission!$1:$1,0),4),1,"")&amp;MATCH($B21,emission!$A:$A,0)):INDIRECT("emission!"&amp;SUBSTITUTE(ADDRESS(1,MATCH(K$2,emission!$1:$1,0),4),1,"")&amp;MATCH($C21,emission!$A:$A,0)))</f>
        <v>0</v>
      </c>
      <c r="L21" t="e">
        <f ca="1">VLOOKUP($A21,excitation!$A$1:$CV$577,MATCH('A1 PMT'!L$3,excitation!$A$1:$CV$1,0),0)*SUM(INDIRECT("emission!"&amp;SUBSTITUTE(ADDRESS(1,MATCH(L$2,emission!$1:$1,0),4),1,"")&amp;MATCH($B21,emission!$A:$A,0)):INDIRECT("emission!"&amp;SUBSTITUTE(ADDRESS(1,MATCH(L$2,emission!$1:$1,0),4),1,"")&amp;MATCH($C21,emission!$A:$A,0)))</f>
        <v>#N/A</v>
      </c>
      <c r="M21" t="e">
        <f ca="1">VLOOKUP($A21,excitation!$A$1:$CV$577,MATCH('A1 PMT'!M$3,excitation!$A$1:$CV$1,0),0)*SUM(INDIRECT("emission!"&amp;SUBSTITUTE(ADDRESS(1,MATCH(M$2,emission!$1:$1,0),4),1,"")&amp;MATCH($B21,emission!$A:$A,0)):INDIRECT("emission!"&amp;SUBSTITUTE(ADDRESS(1,MATCH(M$2,emission!$1:$1,0),4),1,"")&amp;MATCH($C21,emission!$A:$A,0)))</f>
        <v>#N/A</v>
      </c>
      <c r="AA21">
        <f t="shared" si="17"/>
        <v>405</v>
      </c>
      <c r="AB21">
        <f t="shared" ca="1" si="5"/>
        <v>0</v>
      </c>
      <c r="AC21">
        <f t="shared" ca="1" si="6"/>
        <v>0</v>
      </c>
      <c r="AD21">
        <f t="shared" ca="1" si="7"/>
        <v>0.36334792234158686</v>
      </c>
      <c r="AE21">
        <f t="shared" ca="1" si="8"/>
        <v>1.4353046940217043E-3</v>
      </c>
      <c r="AF21">
        <f t="shared" ca="1" si="9"/>
        <v>5.0013015128124779E-3</v>
      </c>
      <c r="AG21">
        <f t="shared" ca="1" si="10"/>
        <v>4.4365334219205422E-3</v>
      </c>
      <c r="AH21">
        <f t="shared" ca="1" si="11"/>
        <v>0.11691337702302701</v>
      </c>
      <c r="AI21">
        <f t="shared" ca="1" si="12"/>
        <v>0</v>
      </c>
      <c r="AJ21" t="e">
        <f t="shared" ca="1" si="13"/>
        <v>#N/A</v>
      </c>
      <c r="AK21" t="e">
        <f t="shared" ca="1" si="14"/>
        <v>#N/A</v>
      </c>
    </row>
    <row r="22" spans="1:37" x14ac:dyDescent="0.25">
      <c r="A22">
        <f t="shared" si="1"/>
        <v>405</v>
      </c>
      <c r="B22">
        <f t="shared" si="2"/>
        <v>620</v>
      </c>
      <c r="C22">
        <f t="shared" si="15"/>
        <v>629</v>
      </c>
      <c r="D22">
        <f ca="1">VLOOKUP($A22,excitation!$A$1:$CV$577,MATCH('A1 PMT'!D$3,excitation!$A$1:$CV$1,0),0)*SUM(INDIRECT("emission!"&amp;SUBSTITUTE(ADDRESS(1,MATCH(D$2,emission!$1:$1,0),4),1,"")&amp;MATCH($B22,emission!$A:$A,0)):INDIRECT("emission!"&amp;SUBSTITUTE(ADDRESS(1,MATCH(D$2,emission!$1:$1,0),4),1,"")&amp;MATCH($C22,emission!$A:$A,0)))</f>
        <v>0</v>
      </c>
      <c r="E22">
        <f ca="1">VLOOKUP($A22,excitation!$A$1:$CV$577,MATCH('A1 PMT'!E$3,excitation!$A$1:$CV$1,0),0)*SUM(INDIRECT("emission!"&amp;SUBSTITUTE(ADDRESS(1,MATCH(E$2,emission!$1:$1,0),4),1,"")&amp;MATCH($B22,emission!$A:$A,0)):INDIRECT("emission!"&amp;SUBSTITUTE(ADDRESS(1,MATCH(E$2,emission!$1:$1,0),4),1,"")&amp;MATCH($C22,emission!$A:$A,0)))</f>
        <v>0</v>
      </c>
      <c r="F22">
        <f ca="1">VLOOKUP($A22,excitation!$A$1:$CV$577,MATCH('A1 PMT'!F$3,excitation!$A$1:$CV$1,0),0)*SUM(INDIRECT("emission!"&amp;SUBSTITUTE(ADDRESS(1,MATCH(F$2,emission!$1:$1,0),4),1,"")&amp;MATCH($B22,emission!$A:$A,0)):INDIRECT("emission!"&amp;SUBSTITUTE(ADDRESS(1,MATCH(F$2,emission!$1:$1,0),4),1,"")&amp;MATCH($C22,emission!$A:$A,0)))</f>
        <v>2.0673869999999996</v>
      </c>
      <c r="G22">
        <f ca="1">VLOOKUP($A22,excitation!$A$1:$CV$577,MATCH('A1 PMT'!G$3,excitation!$A$1:$CV$1,0),0)*SUM(INDIRECT("emission!"&amp;SUBSTITUTE(ADDRESS(1,MATCH(G$2,emission!$1:$1,0),4),1,"")&amp;MATCH($B22,emission!$A:$A,0)):INDIRECT("emission!"&amp;SUBSTITUTE(ADDRESS(1,MATCH(G$2,emission!$1:$1,0),4),1,"")&amp;MATCH($C22,emission!$A:$A,0)))</f>
        <v>7.0002399999999996E-3</v>
      </c>
      <c r="H22">
        <f ca="1">VLOOKUP($A22,excitation!$A$1:$CV$577,MATCH('A1 PMT'!H$3,excitation!$A$1:$CV$1,0),0)*SUM(INDIRECT("emission!"&amp;SUBSTITUTE(ADDRESS(1,MATCH(H$2,emission!$1:$1,0),4),1,"")&amp;MATCH($B22,emission!$A:$A,0)):INDIRECT("emission!"&amp;SUBSTITUTE(ADDRESS(1,MATCH(H$2,emission!$1:$1,0),4),1,"")&amp;MATCH($C22,emission!$A:$A,0)))</f>
        <v>1.382049E-2</v>
      </c>
      <c r="I22">
        <f ca="1">VLOOKUP($A22,excitation!$A$1:$CV$577,MATCH('A1 PMT'!I$3,excitation!$A$1:$CV$1,0),0)*SUM(INDIRECT("emission!"&amp;SUBSTITUTE(ADDRESS(1,MATCH(I$2,emission!$1:$1,0),4),1,"")&amp;MATCH($B22,emission!$A:$A,0)):INDIRECT("emission!"&amp;SUBSTITUTE(ADDRESS(1,MATCH(I$2,emission!$1:$1,0),4),1,"")&amp;MATCH($C22,emission!$A:$A,0)))</f>
        <v>1.1027599999999999E-2</v>
      </c>
      <c r="J22">
        <f ca="1">VLOOKUP($A22,excitation!$A$1:$CV$577,MATCH('A1 PMT'!J$3,excitation!$A$1:$CV$1,0),0)*SUM(INDIRECT("emission!"&amp;SUBSTITUTE(ADDRESS(1,MATCH(J$2,emission!$1:$1,0),4),1,"")&amp;MATCH($B22,emission!$A:$A,0)):INDIRECT("emission!"&amp;SUBSTITUTE(ADDRESS(1,MATCH(J$2,emission!$1:$1,0),4),1,"")&amp;MATCH($C22,emission!$A:$A,0)))</f>
        <v>0.62084627999999997</v>
      </c>
      <c r="K22">
        <f ca="1">VLOOKUP($A22,excitation!$A$1:$CV$577,MATCH('A1 PMT'!K$3,excitation!$A$1:$CV$1,0),0)*SUM(INDIRECT("emission!"&amp;SUBSTITUTE(ADDRESS(1,MATCH(K$2,emission!$1:$1,0),4),1,"")&amp;MATCH($B22,emission!$A:$A,0)):INDIRECT("emission!"&amp;SUBSTITUTE(ADDRESS(1,MATCH(K$2,emission!$1:$1,0),4),1,"")&amp;MATCH($C22,emission!$A:$A,0)))</f>
        <v>0</v>
      </c>
      <c r="L22" t="e">
        <f ca="1">VLOOKUP($A22,excitation!$A$1:$CV$577,MATCH('A1 PMT'!L$3,excitation!$A$1:$CV$1,0),0)*SUM(INDIRECT("emission!"&amp;SUBSTITUTE(ADDRESS(1,MATCH(L$2,emission!$1:$1,0),4),1,"")&amp;MATCH($B22,emission!$A:$A,0)):INDIRECT("emission!"&amp;SUBSTITUTE(ADDRESS(1,MATCH(L$2,emission!$1:$1,0),4),1,"")&amp;MATCH($C22,emission!$A:$A,0)))</f>
        <v>#N/A</v>
      </c>
      <c r="M22" t="e">
        <f ca="1">VLOOKUP($A22,excitation!$A$1:$CV$577,MATCH('A1 PMT'!M$3,excitation!$A$1:$CV$1,0),0)*SUM(INDIRECT("emission!"&amp;SUBSTITUTE(ADDRESS(1,MATCH(M$2,emission!$1:$1,0),4),1,"")&amp;MATCH($B22,emission!$A:$A,0)):INDIRECT("emission!"&amp;SUBSTITUTE(ADDRESS(1,MATCH(M$2,emission!$1:$1,0),4),1,"")&amp;MATCH($C22,emission!$A:$A,0)))</f>
        <v>#N/A</v>
      </c>
      <c r="AA22">
        <f t="shared" si="17"/>
        <v>405</v>
      </c>
      <c r="AB22">
        <f t="shared" ca="1" si="5"/>
        <v>0</v>
      </c>
      <c r="AC22">
        <f t="shared" ca="1" si="6"/>
        <v>0</v>
      </c>
      <c r="AD22">
        <f t="shared" ca="1" si="7"/>
        <v>0.29540191187422843</v>
      </c>
      <c r="AE22">
        <f t="shared" ca="1" si="8"/>
        <v>9.8793699718377026E-4</v>
      </c>
      <c r="AF22">
        <f t="shared" ca="1" si="9"/>
        <v>3.3941965864188665E-3</v>
      </c>
      <c r="AG22">
        <f t="shared" ca="1" si="10"/>
        <v>3.4272533648547652E-3</v>
      </c>
      <c r="AH22">
        <f t="shared" ca="1" si="11"/>
        <v>0.20694794048615572</v>
      </c>
      <c r="AI22">
        <f t="shared" ca="1" si="12"/>
        <v>0</v>
      </c>
      <c r="AJ22" t="e">
        <f t="shared" ca="1" si="13"/>
        <v>#N/A</v>
      </c>
      <c r="AK22" t="e">
        <f t="shared" ca="1" si="14"/>
        <v>#N/A</v>
      </c>
    </row>
    <row r="23" spans="1:37" x14ac:dyDescent="0.25">
      <c r="A23">
        <f t="shared" si="1"/>
        <v>405</v>
      </c>
      <c r="B23">
        <f t="shared" si="2"/>
        <v>630</v>
      </c>
      <c r="C23">
        <f t="shared" si="15"/>
        <v>639</v>
      </c>
      <c r="D23">
        <f ca="1">VLOOKUP($A23,excitation!$A$1:$CV$577,MATCH('A1 PMT'!D$3,excitation!$A$1:$CV$1,0),0)*SUM(INDIRECT("emission!"&amp;SUBSTITUTE(ADDRESS(1,MATCH(D$2,emission!$1:$1,0),4),1,"")&amp;MATCH($B23,emission!$A:$A,0)):INDIRECT("emission!"&amp;SUBSTITUTE(ADDRESS(1,MATCH(D$2,emission!$1:$1,0),4),1,"")&amp;MATCH($C23,emission!$A:$A,0)))</f>
        <v>0</v>
      </c>
      <c r="E23">
        <f ca="1">VLOOKUP($A23,excitation!$A$1:$CV$577,MATCH('A1 PMT'!E$3,excitation!$A$1:$CV$1,0),0)*SUM(INDIRECT("emission!"&amp;SUBSTITUTE(ADDRESS(1,MATCH(E$2,emission!$1:$1,0),4),1,"")&amp;MATCH($B23,emission!$A:$A,0)):INDIRECT("emission!"&amp;SUBSTITUTE(ADDRESS(1,MATCH(E$2,emission!$1:$1,0),4),1,"")&amp;MATCH($C23,emission!$A:$A,0)))</f>
        <v>0</v>
      </c>
      <c r="F23">
        <f ca="1">VLOOKUP($A23,excitation!$A$1:$CV$577,MATCH('A1 PMT'!F$3,excitation!$A$1:$CV$1,0),0)*SUM(INDIRECT("emission!"&amp;SUBSTITUTE(ADDRESS(1,MATCH(F$2,emission!$1:$1,0),4),1,"")&amp;MATCH($B23,emission!$A:$A,0)):INDIRECT("emission!"&amp;SUBSTITUTE(ADDRESS(1,MATCH(F$2,emission!$1:$1,0),4),1,"")&amp;MATCH($C23,emission!$A:$A,0)))</f>
        <v>1.7219537999999996</v>
      </c>
      <c r="G23">
        <f ca="1">VLOOKUP($A23,excitation!$A$1:$CV$577,MATCH('A1 PMT'!G$3,excitation!$A$1:$CV$1,0),0)*SUM(INDIRECT("emission!"&amp;SUBSTITUTE(ADDRESS(1,MATCH(G$2,emission!$1:$1,0),4),1,"")&amp;MATCH($B23,emission!$A:$A,0)):INDIRECT("emission!"&amp;SUBSTITUTE(ADDRESS(1,MATCH(G$2,emission!$1:$1,0),4),1,"")&amp;MATCH($C23,emission!$A:$A,0)))</f>
        <v>4.7853599999999998E-3</v>
      </c>
      <c r="H23">
        <f ca="1">VLOOKUP($A23,excitation!$A$1:$CV$577,MATCH('A1 PMT'!H$3,excitation!$A$1:$CV$1,0),0)*SUM(INDIRECT("emission!"&amp;SUBSTITUTE(ADDRESS(1,MATCH(H$2,emission!$1:$1,0),4),1,"")&amp;MATCH($B23,emission!$A:$A,0)):INDIRECT("emission!"&amp;SUBSTITUTE(ADDRESS(1,MATCH(H$2,emission!$1:$1,0),4),1,"")&amp;MATCH($C23,emission!$A:$A,0)))</f>
        <v>9.70326E-3</v>
      </c>
      <c r="I23">
        <f ca="1">VLOOKUP($A23,excitation!$A$1:$CV$577,MATCH('A1 PMT'!I$3,excitation!$A$1:$CV$1,0),0)*SUM(INDIRECT("emission!"&amp;SUBSTITUTE(ADDRESS(1,MATCH(I$2,emission!$1:$1,0),4),1,"")&amp;MATCH($B23,emission!$A:$A,0)):INDIRECT("emission!"&amp;SUBSTITUTE(ADDRESS(1,MATCH(I$2,emission!$1:$1,0),4),1,"")&amp;MATCH($C23,emission!$A:$A,0)))</f>
        <v>7.571500000000001E-3</v>
      </c>
      <c r="J23">
        <f ca="1">VLOOKUP($A23,excitation!$A$1:$CV$577,MATCH('A1 PMT'!J$3,excitation!$A$1:$CV$1,0),0)*SUM(INDIRECT("emission!"&amp;SUBSTITUTE(ADDRESS(1,MATCH(J$2,emission!$1:$1,0),4),1,"")&amp;MATCH($B23,emission!$A:$A,0)):INDIRECT("emission!"&amp;SUBSTITUTE(ADDRESS(1,MATCH(J$2,emission!$1:$1,0),4),1,"")&amp;MATCH($C23,emission!$A:$A,0)))</f>
        <v>0.63845927999999985</v>
      </c>
      <c r="K23">
        <f ca="1">VLOOKUP($A23,excitation!$A$1:$CV$577,MATCH('A1 PMT'!K$3,excitation!$A$1:$CV$1,0),0)*SUM(INDIRECT("emission!"&amp;SUBSTITUTE(ADDRESS(1,MATCH(K$2,emission!$1:$1,0),4),1,"")&amp;MATCH($B23,emission!$A:$A,0)):INDIRECT("emission!"&amp;SUBSTITUTE(ADDRESS(1,MATCH(K$2,emission!$1:$1,0),4),1,"")&amp;MATCH($C23,emission!$A:$A,0)))</f>
        <v>0</v>
      </c>
      <c r="L23" t="e">
        <f ca="1">VLOOKUP($A23,excitation!$A$1:$CV$577,MATCH('A1 PMT'!L$3,excitation!$A$1:$CV$1,0),0)*SUM(INDIRECT("emission!"&amp;SUBSTITUTE(ADDRESS(1,MATCH(L$2,emission!$1:$1,0),4),1,"")&amp;MATCH($B23,emission!$A:$A,0)):INDIRECT("emission!"&amp;SUBSTITUTE(ADDRESS(1,MATCH(L$2,emission!$1:$1,0),4),1,"")&amp;MATCH($C23,emission!$A:$A,0)))</f>
        <v>#N/A</v>
      </c>
      <c r="M23" t="e">
        <f ca="1">VLOOKUP($A23,excitation!$A$1:$CV$577,MATCH('A1 PMT'!M$3,excitation!$A$1:$CV$1,0),0)*SUM(INDIRECT("emission!"&amp;SUBSTITUTE(ADDRESS(1,MATCH(M$2,emission!$1:$1,0),4),1,"")&amp;MATCH($B23,emission!$A:$A,0)):INDIRECT("emission!"&amp;SUBSTITUTE(ADDRESS(1,MATCH(M$2,emission!$1:$1,0),4),1,"")&amp;MATCH($C23,emission!$A:$A,0)))</f>
        <v>#N/A</v>
      </c>
      <c r="AA23">
        <f t="shared" si="17"/>
        <v>405</v>
      </c>
      <c r="AB23">
        <f t="shared" ca="1" si="5"/>
        <v>0</v>
      </c>
      <c r="AC23">
        <f t="shared" ca="1" si="6"/>
        <v>0</v>
      </c>
      <c r="AD23">
        <f t="shared" ca="1" si="7"/>
        <v>0.24604413430049271</v>
      </c>
      <c r="AE23">
        <f t="shared" ca="1" si="8"/>
        <v>6.753531577264961E-4</v>
      </c>
      <c r="AF23">
        <f t="shared" ca="1" si="9"/>
        <v>2.3830393834903636E-3</v>
      </c>
      <c r="AG23">
        <f t="shared" ca="1" si="10"/>
        <v>2.3531365711485603E-3</v>
      </c>
      <c r="AH23">
        <f t="shared" ca="1" si="11"/>
        <v>0.21281891723708773</v>
      </c>
      <c r="AI23">
        <f t="shared" ca="1" si="12"/>
        <v>0</v>
      </c>
      <c r="AJ23" t="e">
        <f t="shared" ca="1" si="13"/>
        <v>#N/A</v>
      </c>
      <c r="AK23" t="e">
        <f t="shared" ca="1" si="14"/>
        <v>#N/A</v>
      </c>
    </row>
    <row r="24" spans="1:37" x14ac:dyDescent="0.25">
      <c r="A24">
        <f t="shared" si="1"/>
        <v>405</v>
      </c>
      <c r="B24">
        <f t="shared" si="2"/>
        <v>640</v>
      </c>
      <c r="C24">
        <f t="shared" si="15"/>
        <v>649</v>
      </c>
      <c r="D24">
        <f ca="1">VLOOKUP($A24,excitation!$A$1:$CV$577,MATCH('A1 PMT'!D$3,excitation!$A$1:$CV$1,0),0)*SUM(INDIRECT("emission!"&amp;SUBSTITUTE(ADDRESS(1,MATCH(D$2,emission!$1:$1,0),4),1,"")&amp;MATCH($B24,emission!$A:$A,0)):INDIRECT("emission!"&amp;SUBSTITUTE(ADDRESS(1,MATCH(D$2,emission!$1:$1,0),4),1,"")&amp;MATCH($C24,emission!$A:$A,0)))</f>
        <v>0</v>
      </c>
      <c r="E24">
        <f ca="1">VLOOKUP($A24,excitation!$A$1:$CV$577,MATCH('A1 PMT'!E$3,excitation!$A$1:$CV$1,0),0)*SUM(INDIRECT("emission!"&amp;SUBSTITUTE(ADDRESS(1,MATCH(E$2,emission!$1:$1,0),4),1,"")&amp;MATCH($B24,emission!$A:$A,0)):INDIRECT("emission!"&amp;SUBSTITUTE(ADDRESS(1,MATCH(E$2,emission!$1:$1,0),4),1,"")&amp;MATCH($C24,emission!$A:$A,0)))</f>
        <v>0</v>
      </c>
      <c r="F24">
        <f ca="1">VLOOKUP($A24,excitation!$A$1:$CV$577,MATCH('A1 PMT'!F$3,excitation!$A$1:$CV$1,0),0)*SUM(INDIRECT("emission!"&amp;SUBSTITUTE(ADDRESS(1,MATCH(F$2,emission!$1:$1,0),4),1,"")&amp;MATCH($B24,emission!$A:$A,0)):INDIRECT("emission!"&amp;SUBSTITUTE(ADDRESS(1,MATCH(F$2,emission!$1:$1,0),4),1,"")&amp;MATCH($C24,emission!$A:$A,0)))</f>
        <v>1.4417088</v>
      </c>
      <c r="G24">
        <f ca="1">VLOOKUP($A24,excitation!$A$1:$CV$577,MATCH('A1 PMT'!G$3,excitation!$A$1:$CV$1,0),0)*SUM(INDIRECT("emission!"&amp;SUBSTITUTE(ADDRESS(1,MATCH(G$2,emission!$1:$1,0),4),1,"")&amp;MATCH($B24,emission!$A:$A,0)):INDIRECT("emission!"&amp;SUBSTITUTE(ADDRESS(1,MATCH(G$2,emission!$1:$1,0),4),1,"")&amp;MATCH($C24,emission!$A:$A,0)))</f>
        <v>3.4163000000000002E-3</v>
      </c>
      <c r="H24">
        <f ca="1">VLOOKUP($A24,excitation!$A$1:$CV$577,MATCH('A1 PMT'!H$3,excitation!$A$1:$CV$1,0),0)*SUM(INDIRECT("emission!"&amp;SUBSTITUTE(ADDRESS(1,MATCH(H$2,emission!$1:$1,0),4),1,"")&amp;MATCH($B24,emission!$A:$A,0)):INDIRECT("emission!"&amp;SUBSTITUTE(ADDRESS(1,MATCH(H$2,emission!$1:$1,0),4),1,"")&amp;MATCH($C24,emission!$A:$A,0)))</f>
        <v>6.8467499999999995E-3</v>
      </c>
      <c r="I24">
        <f ca="1">VLOOKUP($A24,excitation!$A$1:$CV$577,MATCH('A1 PMT'!I$3,excitation!$A$1:$CV$1,0),0)*SUM(INDIRECT("emission!"&amp;SUBSTITUTE(ADDRESS(1,MATCH(I$2,emission!$1:$1,0),4),1,"")&amp;MATCH($B24,emission!$A:$A,0)):INDIRECT("emission!"&amp;SUBSTITUTE(ADDRESS(1,MATCH(I$2,emission!$1:$1,0),4),1,"")&amp;MATCH($C24,emission!$A:$A,0)))</f>
        <v>5.25692E-3</v>
      </c>
      <c r="J24">
        <f ca="1">VLOOKUP($A24,excitation!$A$1:$CV$577,MATCH('A1 PMT'!J$3,excitation!$A$1:$CV$1,0),0)*SUM(INDIRECT("emission!"&amp;SUBSTITUTE(ADDRESS(1,MATCH(J$2,emission!$1:$1,0),4),1,"")&amp;MATCH($B24,emission!$A:$A,0)):INDIRECT("emission!"&amp;SUBSTITUTE(ADDRESS(1,MATCH(J$2,emission!$1:$1,0),4),1,"")&amp;MATCH($C24,emission!$A:$A,0)))</f>
        <v>0.44334144000000009</v>
      </c>
      <c r="K24">
        <f ca="1">VLOOKUP($A24,excitation!$A$1:$CV$577,MATCH('A1 PMT'!K$3,excitation!$A$1:$CV$1,0),0)*SUM(INDIRECT("emission!"&amp;SUBSTITUTE(ADDRESS(1,MATCH(K$2,emission!$1:$1,0),4),1,"")&amp;MATCH($B24,emission!$A:$A,0)):INDIRECT("emission!"&amp;SUBSTITUTE(ADDRESS(1,MATCH(K$2,emission!$1:$1,0),4),1,"")&amp;MATCH($C24,emission!$A:$A,0)))</f>
        <v>0</v>
      </c>
      <c r="L24" t="e">
        <f ca="1">VLOOKUP($A24,excitation!$A$1:$CV$577,MATCH('A1 PMT'!L$3,excitation!$A$1:$CV$1,0),0)*SUM(INDIRECT("emission!"&amp;SUBSTITUTE(ADDRESS(1,MATCH(L$2,emission!$1:$1,0),4),1,"")&amp;MATCH($B24,emission!$A:$A,0)):INDIRECT("emission!"&amp;SUBSTITUTE(ADDRESS(1,MATCH(L$2,emission!$1:$1,0),4),1,"")&amp;MATCH($C24,emission!$A:$A,0)))</f>
        <v>#N/A</v>
      </c>
      <c r="M24" t="e">
        <f ca="1">VLOOKUP($A24,excitation!$A$1:$CV$577,MATCH('A1 PMT'!M$3,excitation!$A$1:$CV$1,0),0)*SUM(INDIRECT("emission!"&amp;SUBSTITUTE(ADDRESS(1,MATCH(M$2,emission!$1:$1,0),4),1,"")&amp;MATCH($B24,emission!$A:$A,0)):INDIRECT("emission!"&amp;SUBSTITUTE(ADDRESS(1,MATCH(M$2,emission!$1:$1,0),4),1,"")&amp;MATCH($C24,emission!$A:$A,0)))</f>
        <v>#N/A</v>
      </c>
      <c r="AA24">
        <f t="shared" si="17"/>
        <v>405</v>
      </c>
      <c r="AB24">
        <f t="shared" ca="1" si="5"/>
        <v>0</v>
      </c>
      <c r="AC24">
        <f t="shared" ca="1" si="6"/>
        <v>0</v>
      </c>
      <c r="AD24">
        <f t="shared" ca="1" si="7"/>
        <v>0.20600087738091596</v>
      </c>
      <c r="AE24">
        <f t="shared" ca="1" si="8"/>
        <v>4.8213906430049752E-4</v>
      </c>
      <c r="AF24">
        <f t="shared" ca="1" si="9"/>
        <v>1.6815044530304913E-3</v>
      </c>
      <c r="AG24">
        <f t="shared" ca="1" si="10"/>
        <v>1.6337912835768722E-3</v>
      </c>
      <c r="AH24">
        <f t="shared" ca="1" si="11"/>
        <v>0.14777989479161668</v>
      </c>
      <c r="AI24">
        <f t="shared" ca="1" si="12"/>
        <v>0</v>
      </c>
      <c r="AJ24" t="e">
        <f t="shared" ca="1" si="13"/>
        <v>#N/A</v>
      </c>
      <c r="AK24" t="e">
        <f t="shared" ca="1" si="14"/>
        <v>#N/A</v>
      </c>
    </row>
    <row r="25" spans="1:37" x14ac:dyDescent="0.25">
      <c r="A25">
        <f t="shared" si="1"/>
        <v>405</v>
      </c>
      <c r="B25">
        <f t="shared" si="2"/>
        <v>650</v>
      </c>
      <c r="C25">
        <f t="shared" si="15"/>
        <v>659</v>
      </c>
      <c r="D25">
        <f ca="1">VLOOKUP($A25,excitation!$A$1:$CV$577,MATCH('A1 PMT'!D$3,excitation!$A$1:$CV$1,0),0)*SUM(INDIRECT("emission!"&amp;SUBSTITUTE(ADDRESS(1,MATCH(D$2,emission!$1:$1,0),4),1,"")&amp;MATCH($B25,emission!$A:$A,0)):INDIRECT("emission!"&amp;SUBSTITUTE(ADDRESS(1,MATCH(D$2,emission!$1:$1,0),4),1,"")&amp;MATCH($C25,emission!$A:$A,0)))</f>
        <v>0</v>
      </c>
      <c r="E25">
        <f ca="1">VLOOKUP($A25,excitation!$A$1:$CV$577,MATCH('A1 PMT'!E$3,excitation!$A$1:$CV$1,0),0)*SUM(INDIRECT("emission!"&amp;SUBSTITUTE(ADDRESS(1,MATCH(E$2,emission!$1:$1,0),4),1,"")&amp;MATCH($B25,emission!$A:$A,0)):INDIRECT("emission!"&amp;SUBSTITUTE(ADDRESS(1,MATCH(E$2,emission!$1:$1,0),4),1,"")&amp;MATCH($C25,emission!$A:$A,0)))</f>
        <v>0</v>
      </c>
      <c r="F25">
        <f ca="1">VLOOKUP($A25,excitation!$A$1:$CV$577,MATCH('A1 PMT'!F$3,excitation!$A$1:$CV$1,0),0)*SUM(INDIRECT("emission!"&amp;SUBSTITUTE(ADDRESS(1,MATCH(F$2,emission!$1:$1,0),4),1,"")&amp;MATCH($B25,emission!$A:$A,0)):INDIRECT("emission!"&amp;SUBSTITUTE(ADDRESS(1,MATCH(F$2,emission!$1:$1,0),4),1,"")&amp;MATCH($C25,emission!$A:$A,0)))</f>
        <v>1.1713883999999999</v>
      </c>
      <c r="G25">
        <f ca="1">VLOOKUP($A25,excitation!$A$1:$CV$577,MATCH('A1 PMT'!G$3,excitation!$A$1:$CV$1,0),0)*SUM(INDIRECT("emission!"&amp;SUBSTITUTE(ADDRESS(1,MATCH(G$2,emission!$1:$1,0),4),1,"")&amp;MATCH($B25,emission!$A:$A,0)):INDIRECT("emission!"&amp;SUBSTITUTE(ADDRESS(1,MATCH(G$2,emission!$1:$1,0),4),1,"")&amp;MATCH($C25,emission!$A:$A,0)))</f>
        <v>2.4307799999999996E-3</v>
      </c>
      <c r="H25">
        <f ca="1">VLOOKUP($A25,excitation!$A$1:$CV$577,MATCH('A1 PMT'!H$3,excitation!$A$1:$CV$1,0),0)*SUM(INDIRECT("emission!"&amp;SUBSTITUTE(ADDRESS(1,MATCH(H$2,emission!$1:$1,0),4),1,"")&amp;MATCH($B25,emission!$A:$A,0)):INDIRECT("emission!"&amp;SUBSTITUTE(ADDRESS(1,MATCH(H$2,emission!$1:$1,0),4),1,"")&amp;MATCH($C25,emission!$A:$A,0)))</f>
        <v>4.6511999999999994E-3</v>
      </c>
      <c r="I25">
        <f ca="1">VLOOKUP($A25,excitation!$A$1:$CV$577,MATCH('A1 PMT'!I$3,excitation!$A$1:$CV$1,0),0)*SUM(INDIRECT("emission!"&amp;SUBSTITUTE(ADDRESS(1,MATCH(I$2,emission!$1:$1,0),4),1,"")&amp;MATCH($B25,emission!$A:$A,0)):INDIRECT("emission!"&amp;SUBSTITUTE(ADDRESS(1,MATCH(I$2,emission!$1:$1,0),4),1,"")&amp;MATCH($C25,emission!$A:$A,0)))</f>
        <v>4.0363600000000001E-3</v>
      </c>
      <c r="J25">
        <f ca="1">VLOOKUP($A25,excitation!$A$1:$CV$577,MATCH('A1 PMT'!J$3,excitation!$A$1:$CV$1,0),0)*SUM(INDIRECT("emission!"&amp;SUBSTITUTE(ADDRESS(1,MATCH(J$2,emission!$1:$1,0),4),1,"")&amp;MATCH($B25,emission!$A:$A,0)):INDIRECT("emission!"&amp;SUBSTITUTE(ADDRESS(1,MATCH(J$2,emission!$1:$1,0),4),1,"")&amp;MATCH($C25,emission!$A:$A,0)))</f>
        <v>0.26339471999999997</v>
      </c>
      <c r="K25">
        <f ca="1">VLOOKUP($A25,excitation!$A$1:$CV$577,MATCH('A1 PMT'!K$3,excitation!$A$1:$CV$1,0),0)*SUM(INDIRECT("emission!"&amp;SUBSTITUTE(ADDRESS(1,MATCH(K$2,emission!$1:$1,0),4),1,"")&amp;MATCH($B25,emission!$A:$A,0)):INDIRECT("emission!"&amp;SUBSTITUTE(ADDRESS(1,MATCH(K$2,emission!$1:$1,0),4),1,"")&amp;MATCH($C25,emission!$A:$A,0)))</f>
        <v>0</v>
      </c>
      <c r="L25" t="e">
        <f ca="1">VLOOKUP($A25,excitation!$A$1:$CV$577,MATCH('A1 PMT'!L$3,excitation!$A$1:$CV$1,0),0)*SUM(INDIRECT("emission!"&amp;SUBSTITUTE(ADDRESS(1,MATCH(L$2,emission!$1:$1,0),4),1,"")&amp;MATCH($B25,emission!$A:$A,0)):INDIRECT("emission!"&amp;SUBSTITUTE(ADDRESS(1,MATCH(L$2,emission!$1:$1,0),4),1,"")&amp;MATCH($C25,emission!$A:$A,0)))</f>
        <v>#N/A</v>
      </c>
      <c r="M25" t="e">
        <f ca="1">VLOOKUP($A25,excitation!$A$1:$CV$577,MATCH('A1 PMT'!M$3,excitation!$A$1:$CV$1,0),0)*SUM(INDIRECT("emission!"&amp;SUBSTITUTE(ADDRESS(1,MATCH(M$2,emission!$1:$1,0),4),1,"")&amp;MATCH($B25,emission!$A:$A,0)):INDIRECT("emission!"&amp;SUBSTITUTE(ADDRESS(1,MATCH(M$2,emission!$1:$1,0),4),1,"")&amp;MATCH($C25,emission!$A:$A,0)))</f>
        <v>#N/A</v>
      </c>
      <c r="AA25">
        <f t="shared" si="17"/>
        <v>405</v>
      </c>
      <c r="AB25">
        <f t="shared" ca="1" si="5"/>
        <v>0</v>
      </c>
      <c r="AC25">
        <f t="shared" ca="1" si="6"/>
        <v>0</v>
      </c>
      <c r="AD25">
        <f t="shared" ca="1" si="7"/>
        <v>0.16737571287199421</v>
      </c>
      <c r="AE25">
        <f t="shared" ca="1" si="8"/>
        <v>3.430535944502424E-4</v>
      </c>
      <c r="AF25">
        <f t="shared" ca="1" si="9"/>
        <v>1.1422957625056298E-3</v>
      </c>
      <c r="AG25">
        <f t="shared" ca="1" si="10"/>
        <v>1.2544550393345046E-3</v>
      </c>
      <c r="AH25">
        <f t="shared" ca="1" si="11"/>
        <v>8.7797892320346418E-2</v>
      </c>
      <c r="AI25">
        <f t="shared" ca="1" si="12"/>
        <v>0</v>
      </c>
      <c r="AJ25" t="e">
        <f t="shared" ca="1" si="13"/>
        <v>#N/A</v>
      </c>
      <c r="AK25" t="e">
        <f t="shared" ca="1" si="14"/>
        <v>#N/A</v>
      </c>
    </row>
    <row r="26" spans="1:37" x14ac:dyDescent="0.25">
      <c r="A26">
        <f t="shared" si="1"/>
        <v>405</v>
      </c>
      <c r="B26">
        <f t="shared" si="2"/>
        <v>660</v>
      </c>
      <c r="C26">
        <f t="shared" si="15"/>
        <v>669</v>
      </c>
      <c r="D26">
        <f ca="1">VLOOKUP($A26,excitation!$A$1:$CV$577,MATCH('A1 PMT'!D$3,excitation!$A$1:$CV$1,0),0)*SUM(INDIRECT("emission!"&amp;SUBSTITUTE(ADDRESS(1,MATCH(D$2,emission!$1:$1,0),4),1,"")&amp;MATCH($B26,emission!$A:$A,0)):INDIRECT("emission!"&amp;SUBSTITUTE(ADDRESS(1,MATCH(D$2,emission!$1:$1,0),4),1,"")&amp;MATCH($C26,emission!$A:$A,0)))</f>
        <v>0</v>
      </c>
      <c r="E26">
        <f ca="1">VLOOKUP($A26,excitation!$A$1:$CV$577,MATCH('A1 PMT'!E$3,excitation!$A$1:$CV$1,0),0)*SUM(INDIRECT("emission!"&amp;SUBSTITUTE(ADDRESS(1,MATCH(E$2,emission!$1:$1,0),4),1,"")&amp;MATCH($B26,emission!$A:$A,0)):INDIRECT("emission!"&amp;SUBSTITUTE(ADDRESS(1,MATCH(E$2,emission!$1:$1,0),4),1,"")&amp;MATCH($C26,emission!$A:$A,0)))</f>
        <v>0</v>
      </c>
      <c r="F26">
        <f ca="1">VLOOKUP($A26,excitation!$A$1:$CV$577,MATCH('A1 PMT'!F$3,excitation!$A$1:$CV$1,0),0)*SUM(INDIRECT("emission!"&amp;SUBSTITUTE(ADDRESS(1,MATCH(F$2,emission!$1:$1,0),4),1,"")&amp;MATCH($B26,emission!$A:$A,0)):INDIRECT("emission!"&amp;SUBSTITUTE(ADDRESS(1,MATCH(F$2,emission!$1:$1,0),4),1,"")&amp;MATCH($C26,emission!$A:$A,0)))</f>
        <v>0.95069100000000006</v>
      </c>
      <c r="G26">
        <f ca="1">VLOOKUP($A26,excitation!$A$1:$CV$577,MATCH('A1 PMT'!G$3,excitation!$A$1:$CV$1,0),0)*SUM(INDIRECT("emission!"&amp;SUBSTITUTE(ADDRESS(1,MATCH(G$2,emission!$1:$1,0),4),1,"")&amp;MATCH($B26,emission!$A:$A,0)):INDIRECT("emission!"&amp;SUBSTITUTE(ADDRESS(1,MATCH(G$2,emission!$1:$1,0),4),1,"")&amp;MATCH($C26,emission!$A:$A,0)))</f>
        <v>1.7729199999999999E-3</v>
      </c>
      <c r="H26">
        <f ca="1">VLOOKUP($A26,excitation!$A$1:$CV$577,MATCH('A1 PMT'!H$3,excitation!$A$1:$CV$1,0),0)*SUM(INDIRECT("emission!"&amp;SUBSTITUTE(ADDRESS(1,MATCH(H$2,emission!$1:$1,0),4),1,"")&amp;MATCH($B26,emission!$A:$A,0)):INDIRECT("emission!"&amp;SUBSTITUTE(ADDRESS(1,MATCH(H$2,emission!$1:$1,0),4),1,"")&amp;MATCH($C26,emission!$A:$A,0)))</f>
        <v>2.9299499999999997E-3</v>
      </c>
      <c r="I26">
        <f ca="1">VLOOKUP($A26,excitation!$A$1:$CV$577,MATCH('A1 PMT'!I$3,excitation!$A$1:$CV$1,0),0)*SUM(INDIRECT("emission!"&amp;SUBSTITUTE(ADDRESS(1,MATCH(I$2,emission!$1:$1,0),4),1,"")&amp;MATCH($B26,emission!$A:$A,0)):INDIRECT("emission!"&amp;SUBSTITUTE(ADDRESS(1,MATCH(I$2,emission!$1:$1,0),4),1,"")&amp;MATCH($C26,emission!$A:$A,0)))</f>
        <v>3.2524199999999994E-3</v>
      </c>
      <c r="J26">
        <f ca="1">VLOOKUP($A26,excitation!$A$1:$CV$577,MATCH('A1 PMT'!J$3,excitation!$A$1:$CV$1,0),0)*SUM(INDIRECT("emission!"&amp;SUBSTITUTE(ADDRESS(1,MATCH(J$2,emission!$1:$1,0),4),1,"")&amp;MATCH($B26,emission!$A:$A,0)):INDIRECT("emission!"&amp;SUBSTITUTE(ADDRESS(1,MATCH(J$2,emission!$1:$1,0),4),1,"")&amp;MATCH($C26,emission!$A:$A,0)))</f>
        <v>0.16093836</v>
      </c>
      <c r="K26">
        <f ca="1">VLOOKUP($A26,excitation!$A$1:$CV$577,MATCH('A1 PMT'!K$3,excitation!$A$1:$CV$1,0),0)*SUM(INDIRECT("emission!"&amp;SUBSTITUTE(ADDRESS(1,MATCH(K$2,emission!$1:$1,0),4),1,"")&amp;MATCH($B26,emission!$A:$A,0)):INDIRECT("emission!"&amp;SUBSTITUTE(ADDRESS(1,MATCH(K$2,emission!$1:$1,0),4),1,"")&amp;MATCH($C26,emission!$A:$A,0)))</f>
        <v>0</v>
      </c>
      <c r="L26" t="e">
        <f ca="1">VLOOKUP($A26,excitation!$A$1:$CV$577,MATCH('A1 PMT'!L$3,excitation!$A$1:$CV$1,0),0)*SUM(INDIRECT("emission!"&amp;SUBSTITUTE(ADDRESS(1,MATCH(L$2,emission!$1:$1,0),4),1,"")&amp;MATCH($B26,emission!$A:$A,0)):INDIRECT("emission!"&amp;SUBSTITUTE(ADDRESS(1,MATCH(L$2,emission!$1:$1,0),4),1,"")&amp;MATCH($C26,emission!$A:$A,0)))</f>
        <v>#N/A</v>
      </c>
      <c r="M26" t="e">
        <f ca="1">VLOOKUP($A26,excitation!$A$1:$CV$577,MATCH('A1 PMT'!M$3,excitation!$A$1:$CV$1,0),0)*SUM(INDIRECT("emission!"&amp;SUBSTITUTE(ADDRESS(1,MATCH(M$2,emission!$1:$1,0),4),1,"")&amp;MATCH($B26,emission!$A:$A,0)):INDIRECT("emission!"&amp;SUBSTITUTE(ADDRESS(1,MATCH(M$2,emission!$1:$1,0),4),1,"")&amp;MATCH($C26,emission!$A:$A,0)))</f>
        <v>#N/A</v>
      </c>
      <c r="AA26">
        <f t="shared" si="17"/>
        <v>405</v>
      </c>
      <c r="AB26">
        <f t="shared" ca="1" si="5"/>
        <v>0</v>
      </c>
      <c r="AC26">
        <f t="shared" ca="1" si="6"/>
        <v>0</v>
      </c>
      <c r="AD26">
        <f t="shared" ca="1" si="7"/>
        <v>0.13584101041634786</v>
      </c>
      <c r="AE26">
        <f t="shared" ca="1" si="8"/>
        <v>2.5021045864813922E-4</v>
      </c>
      <c r="AF26">
        <f t="shared" ca="1" si="9"/>
        <v>7.1957117934153979E-4</v>
      </c>
      <c r="AG26">
        <f t="shared" ca="1" si="10"/>
        <v>1.0108153531975168E-3</v>
      </c>
      <c r="AH26">
        <f t="shared" ca="1" si="11"/>
        <v>5.3645907562206066E-2</v>
      </c>
      <c r="AI26">
        <f t="shared" ca="1" si="12"/>
        <v>0</v>
      </c>
      <c r="AJ26" t="e">
        <f t="shared" ca="1" si="13"/>
        <v>#N/A</v>
      </c>
      <c r="AK26" t="e">
        <f t="shared" ca="1" si="14"/>
        <v>#N/A</v>
      </c>
    </row>
    <row r="27" spans="1:37" x14ac:dyDescent="0.25">
      <c r="A27">
        <f t="shared" si="1"/>
        <v>405</v>
      </c>
      <c r="B27">
        <f t="shared" si="2"/>
        <v>670</v>
      </c>
      <c r="C27">
        <f t="shared" si="15"/>
        <v>679</v>
      </c>
      <c r="D27">
        <f ca="1">VLOOKUP($A27,excitation!$A$1:$CV$577,MATCH('A1 PMT'!D$3,excitation!$A$1:$CV$1,0),0)*SUM(INDIRECT("emission!"&amp;SUBSTITUTE(ADDRESS(1,MATCH(D$2,emission!$1:$1,0),4),1,"")&amp;MATCH($B27,emission!$A:$A,0)):INDIRECT("emission!"&amp;SUBSTITUTE(ADDRESS(1,MATCH(D$2,emission!$1:$1,0),4),1,"")&amp;MATCH($C27,emission!$A:$A,0)))</f>
        <v>0</v>
      </c>
      <c r="E27">
        <f ca="1">VLOOKUP($A27,excitation!$A$1:$CV$577,MATCH('A1 PMT'!E$3,excitation!$A$1:$CV$1,0),0)*SUM(INDIRECT("emission!"&amp;SUBSTITUTE(ADDRESS(1,MATCH(E$2,emission!$1:$1,0),4),1,"")&amp;MATCH($B27,emission!$A:$A,0)):INDIRECT("emission!"&amp;SUBSTITUTE(ADDRESS(1,MATCH(E$2,emission!$1:$1,0),4),1,"")&amp;MATCH($C27,emission!$A:$A,0)))</f>
        <v>0</v>
      </c>
      <c r="F27">
        <f ca="1">VLOOKUP($A27,excitation!$A$1:$CV$577,MATCH('A1 PMT'!F$3,excitation!$A$1:$CV$1,0),0)*SUM(INDIRECT("emission!"&amp;SUBSTITUTE(ADDRESS(1,MATCH(F$2,emission!$1:$1,0),4),1,"")&amp;MATCH($B27,emission!$A:$A,0)):INDIRECT("emission!"&amp;SUBSTITUTE(ADDRESS(1,MATCH(F$2,emission!$1:$1,0),4),1,"")&amp;MATCH($C27,emission!$A:$A,0)))</f>
        <v>0.78432899999999994</v>
      </c>
      <c r="G27">
        <f ca="1">VLOOKUP($A27,excitation!$A$1:$CV$577,MATCH('A1 PMT'!G$3,excitation!$A$1:$CV$1,0),0)*SUM(INDIRECT("emission!"&amp;SUBSTITUTE(ADDRESS(1,MATCH(G$2,emission!$1:$1,0),4),1,"")&amp;MATCH($B27,emission!$A:$A,0)):INDIRECT("emission!"&amp;SUBSTITUTE(ADDRESS(1,MATCH(G$2,emission!$1:$1,0),4),1,"")&amp;MATCH($C27,emission!$A:$A,0)))</f>
        <v>8.4581999999999984E-4</v>
      </c>
      <c r="H27">
        <f ca="1">VLOOKUP($A27,excitation!$A$1:$CV$577,MATCH('A1 PMT'!H$3,excitation!$A$1:$CV$1,0),0)*SUM(INDIRECT("emission!"&amp;SUBSTITUTE(ADDRESS(1,MATCH(H$2,emission!$1:$1,0),4),1,"")&amp;MATCH($B27,emission!$A:$A,0)):INDIRECT("emission!"&amp;SUBSTITUTE(ADDRESS(1,MATCH(H$2,emission!$1:$1,0),4),1,"")&amp;MATCH($C27,emission!$A:$A,0)))</f>
        <v>1.0373399999999999E-3</v>
      </c>
      <c r="I27">
        <f ca="1">VLOOKUP($A27,excitation!$A$1:$CV$577,MATCH('A1 PMT'!I$3,excitation!$A$1:$CV$1,0),0)*SUM(INDIRECT("emission!"&amp;SUBSTITUTE(ADDRESS(1,MATCH(I$2,emission!$1:$1,0),4),1,"")&amp;MATCH($B27,emission!$A:$A,0)):INDIRECT("emission!"&amp;SUBSTITUTE(ADDRESS(1,MATCH(I$2,emission!$1:$1,0),4),1,"")&amp;MATCH($C27,emission!$A:$A,0)))</f>
        <v>2.5573999999999996E-3</v>
      </c>
      <c r="J27">
        <f ca="1">VLOOKUP($A27,excitation!$A$1:$CV$577,MATCH('A1 PMT'!J$3,excitation!$A$1:$CV$1,0),0)*SUM(INDIRECT("emission!"&amp;SUBSTITUTE(ADDRESS(1,MATCH(J$2,emission!$1:$1,0),4),1,"")&amp;MATCH($B27,emission!$A:$A,0)):INDIRECT("emission!"&amp;SUBSTITUTE(ADDRESS(1,MATCH(J$2,emission!$1:$1,0),4),1,"")&amp;MATCH($C27,emission!$A:$A,0)))</f>
        <v>0.11531556</v>
      </c>
      <c r="K27">
        <f ca="1">VLOOKUP($A27,excitation!$A$1:$CV$577,MATCH('A1 PMT'!K$3,excitation!$A$1:$CV$1,0),0)*SUM(INDIRECT("emission!"&amp;SUBSTITUTE(ADDRESS(1,MATCH(K$2,emission!$1:$1,0),4),1,"")&amp;MATCH($B27,emission!$A:$A,0)):INDIRECT("emission!"&amp;SUBSTITUTE(ADDRESS(1,MATCH(K$2,emission!$1:$1,0),4),1,"")&amp;MATCH($C27,emission!$A:$A,0)))</f>
        <v>0</v>
      </c>
      <c r="L27" t="e">
        <f ca="1">VLOOKUP($A27,excitation!$A$1:$CV$577,MATCH('A1 PMT'!L$3,excitation!$A$1:$CV$1,0),0)*SUM(INDIRECT("emission!"&amp;SUBSTITUTE(ADDRESS(1,MATCH(L$2,emission!$1:$1,0),4),1,"")&amp;MATCH($B27,emission!$A:$A,0)):INDIRECT("emission!"&amp;SUBSTITUTE(ADDRESS(1,MATCH(L$2,emission!$1:$1,0),4),1,"")&amp;MATCH($C27,emission!$A:$A,0)))</f>
        <v>#N/A</v>
      </c>
      <c r="M27" t="e">
        <f ca="1">VLOOKUP($A27,excitation!$A$1:$CV$577,MATCH('A1 PMT'!M$3,excitation!$A$1:$CV$1,0),0)*SUM(INDIRECT("emission!"&amp;SUBSTITUTE(ADDRESS(1,MATCH(M$2,emission!$1:$1,0),4),1,"")&amp;MATCH($B27,emission!$A:$A,0)):INDIRECT("emission!"&amp;SUBSTITUTE(ADDRESS(1,MATCH(M$2,emission!$1:$1,0),4),1,"")&amp;MATCH($C27,emission!$A:$A,0)))</f>
        <v>#N/A</v>
      </c>
      <c r="AA27">
        <f t="shared" si="17"/>
        <v>405</v>
      </c>
      <c r="AB27">
        <f t="shared" ca="1" si="5"/>
        <v>0</v>
      </c>
      <c r="AC27">
        <f t="shared" ca="1" si="6"/>
        <v>0</v>
      </c>
      <c r="AD27">
        <f t="shared" ca="1" si="7"/>
        <v>0.11207010885644619</v>
      </c>
      <c r="AE27">
        <f t="shared" ca="1" si="8"/>
        <v>1.1936974603127558E-4</v>
      </c>
      <c r="AF27">
        <f t="shared" ca="1" si="9"/>
        <v>2.547620154535582E-4</v>
      </c>
      <c r="AG27">
        <f t="shared" ca="1" si="10"/>
        <v>7.9481099743185972E-4</v>
      </c>
      <c r="AH27">
        <f t="shared" ca="1" si="11"/>
        <v>3.8438367784063586E-2</v>
      </c>
      <c r="AI27">
        <f t="shared" ca="1" si="12"/>
        <v>0</v>
      </c>
      <c r="AJ27" t="e">
        <f t="shared" ca="1" si="13"/>
        <v>#N/A</v>
      </c>
      <c r="AK27" t="e">
        <f t="shared" ca="1" si="14"/>
        <v>#N/A</v>
      </c>
    </row>
    <row r="28" spans="1:37" x14ac:dyDescent="0.25">
      <c r="A28">
        <f t="shared" si="1"/>
        <v>405</v>
      </c>
      <c r="B28">
        <f t="shared" si="2"/>
        <v>680</v>
      </c>
      <c r="C28">
        <f t="shared" si="15"/>
        <v>689</v>
      </c>
      <c r="D28">
        <f ca="1">VLOOKUP($A28,excitation!$A$1:$CV$577,MATCH('A1 PMT'!D$3,excitation!$A$1:$CV$1,0),0)*SUM(INDIRECT("emission!"&amp;SUBSTITUTE(ADDRESS(1,MATCH(D$2,emission!$1:$1,0),4),1,"")&amp;MATCH($B28,emission!$A:$A,0)):INDIRECT("emission!"&amp;SUBSTITUTE(ADDRESS(1,MATCH(D$2,emission!$1:$1,0),4),1,"")&amp;MATCH($C28,emission!$A:$A,0)))</f>
        <v>0</v>
      </c>
      <c r="E28">
        <f ca="1">VLOOKUP($A28,excitation!$A$1:$CV$577,MATCH('A1 PMT'!E$3,excitation!$A$1:$CV$1,0),0)*SUM(INDIRECT("emission!"&amp;SUBSTITUTE(ADDRESS(1,MATCH(E$2,emission!$1:$1,0),4),1,"")&amp;MATCH($B28,emission!$A:$A,0)):INDIRECT("emission!"&amp;SUBSTITUTE(ADDRESS(1,MATCH(E$2,emission!$1:$1,0),4),1,"")&amp;MATCH($C28,emission!$A:$A,0)))</f>
        <v>0</v>
      </c>
      <c r="F28">
        <f ca="1">VLOOKUP($A28,excitation!$A$1:$CV$577,MATCH('A1 PMT'!F$3,excitation!$A$1:$CV$1,0),0)*SUM(INDIRECT("emission!"&amp;SUBSTITUTE(ADDRESS(1,MATCH(F$2,emission!$1:$1,0),4),1,"")&amp;MATCH($B28,emission!$A:$A,0)):INDIRECT("emission!"&amp;SUBSTITUTE(ADDRESS(1,MATCH(F$2,emission!$1:$1,0),4),1,"")&amp;MATCH($C28,emission!$A:$A,0)))</f>
        <v>0.66073559999999998</v>
      </c>
      <c r="G28">
        <f ca="1">VLOOKUP($A28,excitation!$A$1:$CV$577,MATCH('A1 PMT'!G$3,excitation!$A$1:$CV$1,0),0)*SUM(INDIRECT("emission!"&amp;SUBSTITUTE(ADDRESS(1,MATCH(G$2,emission!$1:$1,0),4),1,"")&amp;MATCH($B28,emission!$A:$A,0)):INDIRECT("emission!"&amp;SUBSTITUTE(ADDRESS(1,MATCH(G$2,emission!$1:$1,0),4),1,"")&amp;MATCH($C28,emission!$A:$A,0)))</f>
        <v>0</v>
      </c>
      <c r="H28">
        <f ca="1">VLOOKUP($A28,excitation!$A$1:$CV$577,MATCH('A1 PMT'!H$3,excitation!$A$1:$CV$1,0),0)*SUM(INDIRECT("emission!"&amp;SUBSTITUTE(ADDRESS(1,MATCH(H$2,emission!$1:$1,0),4),1,"")&amp;MATCH($B28,emission!$A:$A,0)):INDIRECT("emission!"&amp;SUBSTITUTE(ADDRESS(1,MATCH(H$2,emission!$1:$1,0),4),1,"")&amp;MATCH($C28,emission!$A:$A,0)))</f>
        <v>0</v>
      </c>
      <c r="I28">
        <f ca="1">VLOOKUP($A28,excitation!$A$1:$CV$577,MATCH('A1 PMT'!I$3,excitation!$A$1:$CV$1,0),0)*SUM(INDIRECT("emission!"&amp;SUBSTITUTE(ADDRESS(1,MATCH(I$2,emission!$1:$1,0),4),1,"")&amp;MATCH($B28,emission!$A:$A,0)):INDIRECT("emission!"&amp;SUBSTITUTE(ADDRESS(1,MATCH(I$2,emission!$1:$1,0),4),1,"")&amp;MATCH($C28,emission!$A:$A,0)))</f>
        <v>1.90456E-3</v>
      </c>
      <c r="J28">
        <f ca="1">VLOOKUP($A28,excitation!$A$1:$CV$577,MATCH('A1 PMT'!J$3,excitation!$A$1:$CV$1,0),0)*SUM(INDIRECT("emission!"&amp;SUBSTITUTE(ADDRESS(1,MATCH(J$2,emission!$1:$1,0),4),1,"")&amp;MATCH($B28,emission!$A:$A,0)):INDIRECT("emission!"&amp;SUBSTITUTE(ADDRESS(1,MATCH(J$2,emission!$1:$1,0),4),1,"")&amp;MATCH($C28,emission!$A:$A,0)))</f>
        <v>9.6314040000000004E-2</v>
      </c>
      <c r="K28">
        <f ca="1">VLOOKUP($A28,excitation!$A$1:$CV$577,MATCH('A1 PMT'!K$3,excitation!$A$1:$CV$1,0),0)*SUM(INDIRECT("emission!"&amp;SUBSTITUTE(ADDRESS(1,MATCH(K$2,emission!$1:$1,0),4),1,"")&amp;MATCH($B28,emission!$A:$A,0)):INDIRECT("emission!"&amp;SUBSTITUTE(ADDRESS(1,MATCH(K$2,emission!$1:$1,0),4),1,"")&amp;MATCH($C28,emission!$A:$A,0)))</f>
        <v>0</v>
      </c>
      <c r="L28" t="e">
        <f ca="1">VLOOKUP($A28,excitation!$A$1:$CV$577,MATCH('A1 PMT'!L$3,excitation!$A$1:$CV$1,0),0)*SUM(INDIRECT("emission!"&amp;SUBSTITUTE(ADDRESS(1,MATCH(L$2,emission!$1:$1,0),4),1,"")&amp;MATCH($B28,emission!$A:$A,0)):INDIRECT("emission!"&amp;SUBSTITUTE(ADDRESS(1,MATCH(L$2,emission!$1:$1,0),4),1,"")&amp;MATCH($C28,emission!$A:$A,0)))</f>
        <v>#N/A</v>
      </c>
      <c r="M28" t="e">
        <f ca="1">VLOOKUP($A28,excitation!$A$1:$CV$577,MATCH('A1 PMT'!M$3,excitation!$A$1:$CV$1,0),0)*SUM(INDIRECT("emission!"&amp;SUBSTITUTE(ADDRESS(1,MATCH(M$2,emission!$1:$1,0),4),1,"")&amp;MATCH($B28,emission!$A:$A,0)):INDIRECT("emission!"&amp;SUBSTITUTE(ADDRESS(1,MATCH(M$2,emission!$1:$1,0),4),1,"")&amp;MATCH($C28,emission!$A:$A,0)))</f>
        <v>#N/A</v>
      </c>
      <c r="AA28">
        <f t="shared" si="17"/>
        <v>405</v>
      </c>
      <c r="AB28">
        <f t="shared" ca="1" si="5"/>
        <v>0</v>
      </c>
      <c r="AC28">
        <f t="shared" ca="1" si="6"/>
        <v>0</v>
      </c>
      <c r="AD28">
        <f t="shared" ca="1" si="7"/>
        <v>9.4410267397137287E-2</v>
      </c>
      <c r="AE28">
        <f t="shared" ca="1" si="8"/>
        <v>0</v>
      </c>
      <c r="AF28">
        <f t="shared" ca="1" si="9"/>
        <v>0</v>
      </c>
      <c r="AG28">
        <f t="shared" ca="1" si="10"/>
        <v>5.9191570863721872E-4</v>
      </c>
      <c r="AH28">
        <f t="shared" ca="1" si="11"/>
        <v>3.2104552865970658E-2</v>
      </c>
      <c r="AI28">
        <f t="shared" ca="1" si="12"/>
        <v>0</v>
      </c>
      <c r="AJ28" t="e">
        <f t="shared" ca="1" si="13"/>
        <v>#N/A</v>
      </c>
      <c r="AK28" t="e">
        <f t="shared" ca="1" si="14"/>
        <v>#N/A</v>
      </c>
    </row>
    <row r="29" spans="1:37" x14ac:dyDescent="0.25">
      <c r="A29">
        <f t="shared" si="1"/>
        <v>405</v>
      </c>
      <c r="B29">
        <f t="shared" si="2"/>
        <v>690</v>
      </c>
      <c r="C29">
        <f t="shared" si="15"/>
        <v>699</v>
      </c>
      <c r="D29">
        <f ca="1">VLOOKUP($A29,excitation!$A$1:$CV$577,MATCH('A1 PMT'!D$3,excitation!$A$1:$CV$1,0),0)*SUM(INDIRECT("emission!"&amp;SUBSTITUTE(ADDRESS(1,MATCH(D$2,emission!$1:$1,0),4),1,"")&amp;MATCH($B29,emission!$A:$A,0)):INDIRECT("emission!"&amp;SUBSTITUTE(ADDRESS(1,MATCH(D$2,emission!$1:$1,0),4),1,"")&amp;MATCH($C29,emission!$A:$A,0)))</f>
        <v>0</v>
      </c>
      <c r="E29">
        <f ca="1">VLOOKUP($A29,excitation!$A$1:$CV$577,MATCH('A1 PMT'!E$3,excitation!$A$1:$CV$1,0),0)*SUM(INDIRECT("emission!"&amp;SUBSTITUTE(ADDRESS(1,MATCH(E$2,emission!$1:$1,0),4),1,"")&amp;MATCH($B29,emission!$A:$A,0)):INDIRECT("emission!"&amp;SUBSTITUTE(ADDRESS(1,MATCH(E$2,emission!$1:$1,0),4),1,"")&amp;MATCH($C29,emission!$A:$A,0)))</f>
        <v>0</v>
      </c>
      <c r="F29">
        <f ca="1">VLOOKUP($A29,excitation!$A$1:$CV$577,MATCH('A1 PMT'!F$3,excitation!$A$1:$CV$1,0),0)*SUM(INDIRECT("emission!"&amp;SUBSTITUTE(ADDRESS(1,MATCH(F$2,emission!$1:$1,0),4),1,"")&amp;MATCH($B29,emission!$A:$A,0)):INDIRECT("emission!"&amp;SUBSTITUTE(ADDRESS(1,MATCH(F$2,emission!$1:$1,0),4),1,"")&amp;MATCH($C29,emission!$A:$A,0)))</f>
        <v>0.55463519999999999</v>
      </c>
      <c r="G29">
        <f ca="1">VLOOKUP($A29,excitation!$A$1:$CV$577,MATCH('A1 PMT'!G$3,excitation!$A$1:$CV$1,0),0)*SUM(INDIRECT("emission!"&amp;SUBSTITUTE(ADDRESS(1,MATCH(G$2,emission!$1:$1,0),4),1,"")&amp;MATCH($B29,emission!$A:$A,0)):INDIRECT("emission!"&amp;SUBSTITUTE(ADDRESS(1,MATCH(G$2,emission!$1:$1,0),4),1,"")&amp;MATCH($C29,emission!$A:$A,0)))</f>
        <v>0</v>
      </c>
      <c r="H29">
        <f ca="1">VLOOKUP($A29,excitation!$A$1:$CV$577,MATCH('A1 PMT'!H$3,excitation!$A$1:$CV$1,0),0)*SUM(INDIRECT("emission!"&amp;SUBSTITUTE(ADDRESS(1,MATCH(H$2,emission!$1:$1,0),4),1,"")&amp;MATCH($B29,emission!$A:$A,0)):INDIRECT("emission!"&amp;SUBSTITUTE(ADDRESS(1,MATCH(H$2,emission!$1:$1,0),4),1,"")&amp;MATCH($C29,emission!$A:$A,0)))</f>
        <v>0</v>
      </c>
      <c r="I29">
        <f ca="1">VLOOKUP($A29,excitation!$A$1:$CV$577,MATCH('A1 PMT'!I$3,excitation!$A$1:$CV$1,0),0)*SUM(INDIRECT("emission!"&amp;SUBSTITUTE(ADDRESS(1,MATCH(I$2,emission!$1:$1,0),4),1,"")&amp;MATCH($B29,emission!$A:$A,0)):INDIRECT("emission!"&amp;SUBSTITUTE(ADDRESS(1,MATCH(I$2,emission!$1:$1,0),4),1,"")&amp;MATCH($C29,emission!$A:$A,0)))</f>
        <v>1.32544E-3</v>
      </c>
      <c r="J29">
        <f ca="1">VLOOKUP($A29,excitation!$A$1:$CV$577,MATCH('A1 PMT'!J$3,excitation!$A$1:$CV$1,0),0)*SUM(INDIRECT("emission!"&amp;SUBSTITUTE(ADDRESS(1,MATCH(J$2,emission!$1:$1,0),4),1,"")&amp;MATCH($B29,emission!$A:$A,0)):INDIRECT("emission!"&amp;SUBSTITUTE(ADDRESS(1,MATCH(J$2,emission!$1:$1,0),4),1,"")&amp;MATCH($C29,emission!$A:$A,0)))</f>
        <v>7.7586120000000008E-2</v>
      </c>
      <c r="K29">
        <f ca="1">VLOOKUP($A29,excitation!$A$1:$CV$577,MATCH('A1 PMT'!K$3,excitation!$A$1:$CV$1,0),0)*SUM(INDIRECT("emission!"&amp;SUBSTITUTE(ADDRESS(1,MATCH(K$2,emission!$1:$1,0),4),1,"")&amp;MATCH($B29,emission!$A:$A,0)):INDIRECT("emission!"&amp;SUBSTITUTE(ADDRESS(1,MATCH(K$2,emission!$1:$1,0),4),1,"")&amp;MATCH($C29,emission!$A:$A,0)))</f>
        <v>0</v>
      </c>
      <c r="L29" t="e">
        <f ca="1">VLOOKUP($A29,excitation!$A$1:$CV$577,MATCH('A1 PMT'!L$3,excitation!$A$1:$CV$1,0),0)*SUM(INDIRECT("emission!"&amp;SUBSTITUTE(ADDRESS(1,MATCH(L$2,emission!$1:$1,0),4),1,"")&amp;MATCH($B29,emission!$A:$A,0)):INDIRECT("emission!"&amp;SUBSTITUTE(ADDRESS(1,MATCH(L$2,emission!$1:$1,0),4),1,"")&amp;MATCH($C29,emission!$A:$A,0)))</f>
        <v>#N/A</v>
      </c>
      <c r="M29" t="e">
        <f ca="1">VLOOKUP($A29,excitation!$A$1:$CV$577,MATCH('A1 PMT'!M$3,excitation!$A$1:$CV$1,0),0)*SUM(INDIRECT("emission!"&amp;SUBSTITUTE(ADDRESS(1,MATCH(M$2,emission!$1:$1,0),4),1,"")&amp;MATCH($B29,emission!$A:$A,0)):INDIRECT("emission!"&amp;SUBSTITUTE(ADDRESS(1,MATCH(M$2,emission!$1:$1,0),4),1,"")&amp;MATCH($C29,emission!$A:$A,0)))</f>
        <v>#N/A</v>
      </c>
      <c r="AA29">
        <f t="shared" si="17"/>
        <v>405</v>
      </c>
      <c r="AB29">
        <f t="shared" ca="1" si="5"/>
        <v>0</v>
      </c>
      <c r="AC29">
        <f t="shared" ca="1" si="6"/>
        <v>0</v>
      </c>
      <c r="AD29">
        <f t="shared" ca="1" si="7"/>
        <v>7.9249941337903876E-2</v>
      </c>
      <c r="AE29">
        <f t="shared" ca="1" si="8"/>
        <v>0</v>
      </c>
      <c r="AF29">
        <f t="shared" ca="1" si="9"/>
        <v>0</v>
      </c>
      <c r="AG29">
        <f t="shared" ca="1" si="10"/>
        <v>4.1193176211624477E-4</v>
      </c>
      <c r="AH29">
        <f t="shared" ca="1" si="11"/>
        <v>2.5861937586727165E-2</v>
      </c>
      <c r="AI29">
        <f t="shared" ca="1" si="12"/>
        <v>0</v>
      </c>
      <c r="AJ29" t="e">
        <f t="shared" ca="1" si="13"/>
        <v>#N/A</v>
      </c>
      <c r="AK29" t="e">
        <f t="shared" ca="1" si="14"/>
        <v>#N/A</v>
      </c>
    </row>
    <row r="30" spans="1:37" x14ac:dyDescent="0.25">
      <c r="A30">
        <f t="shared" si="1"/>
        <v>405</v>
      </c>
      <c r="B30">
        <f t="shared" si="2"/>
        <v>700</v>
      </c>
      <c r="C30">
        <f t="shared" si="15"/>
        <v>709</v>
      </c>
      <c r="D30">
        <f ca="1">VLOOKUP($A30,excitation!$A$1:$CV$577,MATCH('A1 PMT'!D$3,excitation!$A$1:$CV$1,0),0)*SUM(INDIRECT("emission!"&amp;SUBSTITUTE(ADDRESS(1,MATCH(D$2,emission!$1:$1,0),4),1,"")&amp;MATCH($B30,emission!$A:$A,0)):INDIRECT("emission!"&amp;SUBSTITUTE(ADDRESS(1,MATCH(D$2,emission!$1:$1,0),4),1,"")&amp;MATCH($C30,emission!$A:$A,0)))</f>
        <v>0</v>
      </c>
      <c r="E30">
        <f ca="1">VLOOKUP($A30,excitation!$A$1:$CV$577,MATCH('A1 PMT'!E$3,excitation!$A$1:$CV$1,0),0)*SUM(INDIRECT("emission!"&amp;SUBSTITUTE(ADDRESS(1,MATCH(E$2,emission!$1:$1,0),4),1,"")&amp;MATCH($B30,emission!$A:$A,0)):INDIRECT("emission!"&amp;SUBSTITUTE(ADDRESS(1,MATCH(E$2,emission!$1:$1,0),4),1,"")&amp;MATCH($C30,emission!$A:$A,0)))</f>
        <v>0</v>
      </c>
      <c r="F30">
        <f ca="1">VLOOKUP($A30,excitation!$A$1:$CV$577,MATCH('A1 PMT'!F$3,excitation!$A$1:$CV$1,0),0)*SUM(INDIRECT("emission!"&amp;SUBSTITUTE(ADDRESS(1,MATCH(F$2,emission!$1:$1,0),4),1,"")&amp;MATCH($B30,emission!$A:$A,0)):INDIRECT("emission!"&amp;SUBSTITUTE(ADDRESS(1,MATCH(F$2,emission!$1:$1,0),4),1,"")&amp;MATCH($C30,emission!$A:$A,0)))</f>
        <v>0.49230299999999999</v>
      </c>
      <c r="G30">
        <f ca="1">VLOOKUP($A30,excitation!$A$1:$CV$577,MATCH('A1 PMT'!G$3,excitation!$A$1:$CV$1,0),0)*SUM(INDIRECT("emission!"&amp;SUBSTITUTE(ADDRESS(1,MATCH(G$2,emission!$1:$1,0),4),1,"")&amp;MATCH($B30,emission!$A:$A,0)):INDIRECT("emission!"&amp;SUBSTITUTE(ADDRESS(1,MATCH(G$2,emission!$1:$1,0),4),1,"")&amp;MATCH($C30,emission!$A:$A,0)))</f>
        <v>0</v>
      </c>
      <c r="H30">
        <f ca="1">VLOOKUP($A30,excitation!$A$1:$CV$577,MATCH('A1 PMT'!H$3,excitation!$A$1:$CV$1,0),0)*SUM(INDIRECT("emission!"&amp;SUBSTITUTE(ADDRESS(1,MATCH(H$2,emission!$1:$1,0),4),1,"")&amp;MATCH($B30,emission!$A:$A,0)):INDIRECT("emission!"&amp;SUBSTITUTE(ADDRESS(1,MATCH(H$2,emission!$1:$1,0),4),1,"")&amp;MATCH($C30,emission!$A:$A,0)))</f>
        <v>0</v>
      </c>
      <c r="I30">
        <f ca="1">VLOOKUP($A30,excitation!$A$1:$CV$577,MATCH('A1 PMT'!I$3,excitation!$A$1:$CV$1,0),0)*SUM(INDIRECT("emission!"&amp;SUBSTITUTE(ADDRESS(1,MATCH(I$2,emission!$1:$1,0),4),1,"")&amp;MATCH($B30,emission!$A:$A,0)):INDIRECT("emission!"&amp;SUBSTITUTE(ADDRESS(1,MATCH(I$2,emission!$1:$1,0),4),1,"")&amp;MATCH($C30,emission!$A:$A,0)))</f>
        <v>9.1237999999999996E-4</v>
      </c>
      <c r="J30">
        <f ca="1">VLOOKUP($A30,excitation!$A$1:$CV$577,MATCH('A1 PMT'!J$3,excitation!$A$1:$CV$1,0),0)*SUM(INDIRECT("emission!"&amp;SUBSTITUTE(ADDRESS(1,MATCH(J$2,emission!$1:$1,0),4),1,"")&amp;MATCH($B30,emission!$A:$A,0)):INDIRECT("emission!"&amp;SUBSTITUTE(ADDRESS(1,MATCH(J$2,emission!$1:$1,0),4),1,"")&amp;MATCH($C30,emission!$A:$A,0)))</f>
        <v>5.5930680000000003E-2</v>
      </c>
      <c r="K30">
        <f ca="1">VLOOKUP($A30,excitation!$A$1:$CV$577,MATCH('A1 PMT'!K$3,excitation!$A$1:$CV$1,0),0)*SUM(INDIRECT("emission!"&amp;SUBSTITUTE(ADDRESS(1,MATCH(K$2,emission!$1:$1,0),4),1,"")&amp;MATCH($B30,emission!$A:$A,0)):INDIRECT("emission!"&amp;SUBSTITUTE(ADDRESS(1,MATCH(K$2,emission!$1:$1,0),4),1,"")&amp;MATCH($C30,emission!$A:$A,0)))</f>
        <v>0</v>
      </c>
      <c r="L30" t="e">
        <f ca="1">VLOOKUP($A30,excitation!$A$1:$CV$577,MATCH('A1 PMT'!L$3,excitation!$A$1:$CV$1,0),0)*SUM(INDIRECT("emission!"&amp;SUBSTITUTE(ADDRESS(1,MATCH(L$2,emission!$1:$1,0),4),1,"")&amp;MATCH($B30,emission!$A:$A,0)):INDIRECT("emission!"&amp;SUBSTITUTE(ADDRESS(1,MATCH(L$2,emission!$1:$1,0),4),1,"")&amp;MATCH($C30,emission!$A:$A,0)))</f>
        <v>#N/A</v>
      </c>
      <c r="M30" t="e">
        <f ca="1">VLOOKUP($A30,excitation!$A$1:$CV$577,MATCH('A1 PMT'!M$3,excitation!$A$1:$CV$1,0),0)*SUM(INDIRECT("emission!"&amp;SUBSTITUTE(ADDRESS(1,MATCH(M$2,emission!$1:$1,0),4),1,"")&amp;MATCH($B30,emission!$A:$A,0)):INDIRECT("emission!"&amp;SUBSTITUTE(ADDRESS(1,MATCH(M$2,emission!$1:$1,0),4),1,"")&amp;MATCH($C30,emission!$A:$A,0)))</f>
        <v>#N/A</v>
      </c>
      <c r="AA30">
        <f t="shared" si="17"/>
        <v>405</v>
      </c>
      <c r="AB30">
        <f t="shared" ca="1" si="5"/>
        <v>0</v>
      </c>
      <c r="AC30">
        <f t="shared" ca="1" si="6"/>
        <v>0</v>
      </c>
      <c r="AD30">
        <f t="shared" ca="1" si="7"/>
        <v>7.0343504830696096E-2</v>
      </c>
      <c r="AE30">
        <f t="shared" ca="1" si="8"/>
        <v>0</v>
      </c>
      <c r="AF30">
        <f t="shared" ca="1" si="9"/>
        <v>0</v>
      </c>
      <c r="AG30">
        <f t="shared" ca="1" si="10"/>
        <v>2.8355738556224303E-4</v>
      </c>
      <c r="AH30">
        <f t="shared" ca="1" si="11"/>
        <v>1.8643486171794767E-2</v>
      </c>
      <c r="AI30">
        <f t="shared" ca="1" si="12"/>
        <v>0</v>
      </c>
      <c r="AJ30" t="e">
        <f t="shared" ca="1" si="13"/>
        <v>#N/A</v>
      </c>
      <c r="AK30" t="e">
        <f t="shared" ca="1" si="14"/>
        <v>#N/A</v>
      </c>
    </row>
    <row r="31" spans="1:37" x14ac:dyDescent="0.25">
      <c r="A31">
        <f t="shared" si="1"/>
        <v>405</v>
      </c>
      <c r="B31">
        <f t="shared" si="2"/>
        <v>710</v>
      </c>
      <c r="C31">
        <f t="shared" si="15"/>
        <v>719</v>
      </c>
      <c r="D31">
        <f ca="1">VLOOKUP($A31,excitation!$A$1:$CV$577,MATCH('A1 PMT'!D$3,excitation!$A$1:$CV$1,0),0)*SUM(INDIRECT("emission!"&amp;SUBSTITUTE(ADDRESS(1,MATCH(D$2,emission!$1:$1,0),4),1,"")&amp;MATCH($B31,emission!$A:$A,0)):INDIRECT("emission!"&amp;SUBSTITUTE(ADDRESS(1,MATCH(D$2,emission!$1:$1,0),4),1,"")&amp;MATCH($C31,emission!$A:$A,0)))</f>
        <v>0</v>
      </c>
      <c r="E31">
        <f ca="1">VLOOKUP($A31,excitation!$A$1:$CV$577,MATCH('A1 PMT'!E$3,excitation!$A$1:$CV$1,0),0)*SUM(INDIRECT("emission!"&amp;SUBSTITUTE(ADDRESS(1,MATCH(E$2,emission!$1:$1,0),4),1,"")&amp;MATCH($B31,emission!$A:$A,0)):INDIRECT("emission!"&amp;SUBSTITUTE(ADDRESS(1,MATCH(E$2,emission!$1:$1,0),4),1,"")&amp;MATCH($C31,emission!$A:$A,0)))</f>
        <v>0</v>
      </c>
      <c r="F31">
        <f ca="1">VLOOKUP($A31,excitation!$A$1:$CV$577,MATCH('A1 PMT'!F$3,excitation!$A$1:$CV$1,0),0)*SUM(INDIRECT("emission!"&amp;SUBSTITUTE(ADDRESS(1,MATCH(F$2,emission!$1:$1,0),4),1,"")&amp;MATCH($B31,emission!$A:$A,0)):INDIRECT("emission!"&amp;SUBSTITUTE(ADDRESS(1,MATCH(F$2,emission!$1:$1,0),4),1,"")&amp;MATCH($C31,emission!$A:$A,0)))</f>
        <v>0.41540520000000003</v>
      </c>
      <c r="G31">
        <f ca="1">VLOOKUP($A31,excitation!$A$1:$CV$577,MATCH('A1 PMT'!G$3,excitation!$A$1:$CV$1,0),0)*SUM(INDIRECT("emission!"&amp;SUBSTITUTE(ADDRESS(1,MATCH(G$2,emission!$1:$1,0),4),1,"")&amp;MATCH($B31,emission!$A:$A,0)):INDIRECT("emission!"&amp;SUBSTITUTE(ADDRESS(1,MATCH(G$2,emission!$1:$1,0),4),1,"")&amp;MATCH($C31,emission!$A:$A,0)))</f>
        <v>0</v>
      </c>
      <c r="H31">
        <f ca="1">VLOOKUP($A31,excitation!$A$1:$CV$577,MATCH('A1 PMT'!H$3,excitation!$A$1:$CV$1,0),0)*SUM(INDIRECT("emission!"&amp;SUBSTITUTE(ADDRESS(1,MATCH(H$2,emission!$1:$1,0),4),1,"")&amp;MATCH($B31,emission!$A:$A,0)):INDIRECT("emission!"&amp;SUBSTITUTE(ADDRESS(1,MATCH(H$2,emission!$1:$1,0),4),1,"")&amp;MATCH($C31,emission!$A:$A,0)))</f>
        <v>0</v>
      </c>
      <c r="I31">
        <f ca="1">VLOOKUP($A31,excitation!$A$1:$CV$577,MATCH('A1 PMT'!I$3,excitation!$A$1:$CV$1,0),0)*SUM(INDIRECT("emission!"&amp;SUBSTITUTE(ADDRESS(1,MATCH(I$2,emission!$1:$1,0),4),1,"")&amp;MATCH($B31,emission!$A:$A,0)):INDIRECT("emission!"&amp;SUBSTITUTE(ADDRESS(1,MATCH(I$2,emission!$1:$1,0),4),1,"")&amp;MATCH($C31,emission!$A:$A,0)))</f>
        <v>6.3460000000000003E-4</v>
      </c>
      <c r="J31">
        <f ca="1">VLOOKUP($A31,excitation!$A$1:$CV$577,MATCH('A1 PMT'!J$3,excitation!$A$1:$CV$1,0),0)*SUM(INDIRECT("emission!"&amp;SUBSTITUTE(ADDRESS(1,MATCH(J$2,emission!$1:$1,0),4),1,"")&amp;MATCH($B31,emission!$A:$A,0)):INDIRECT("emission!"&amp;SUBSTITUTE(ADDRESS(1,MATCH(J$2,emission!$1:$1,0),4),1,"")&amp;MATCH($C31,emission!$A:$A,0)))</f>
        <v>3.5561160000000001E-2</v>
      </c>
      <c r="K31">
        <f ca="1">VLOOKUP($A31,excitation!$A$1:$CV$577,MATCH('A1 PMT'!K$3,excitation!$A$1:$CV$1,0),0)*SUM(INDIRECT("emission!"&amp;SUBSTITUTE(ADDRESS(1,MATCH(K$2,emission!$1:$1,0),4),1,"")&amp;MATCH($B31,emission!$A:$A,0)):INDIRECT("emission!"&amp;SUBSTITUTE(ADDRESS(1,MATCH(K$2,emission!$1:$1,0),4),1,"")&amp;MATCH($C31,emission!$A:$A,0)))</f>
        <v>0</v>
      </c>
      <c r="L31" t="e">
        <f ca="1">VLOOKUP($A31,excitation!$A$1:$CV$577,MATCH('A1 PMT'!L$3,excitation!$A$1:$CV$1,0),0)*SUM(INDIRECT("emission!"&amp;SUBSTITUTE(ADDRESS(1,MATCH(L$2,emission!$1:$1,0),4),1,"")&amp;MATCH($B31,emission!$A:$A,0)):INDIRECT("emission!"&amp;SUBSTITUTE(ADDRESS(1,MATCH(L$2,emission!$1:$1,0),4),1,"")&amp;MATCH($C31,emission!$A:$A,0)))</f>
        <v>#N/A</v>
      </c>
      <c r="M31" t="e">
        <f ca="1">VLOOKUP($A31,excitation!$A$1:$CV$577,MATCH('A1 PMT'!M$3,excitation!$A$1:$CV$1,0),0)*SUM(INDIRECT("emission!"&amp;SUBSTITUTE(ADDRESS(1,MATCH(M$2,emission!$1:$1,0),4),1,"")&amp;MATCH($B31,emission!$A:$A,0)):INDIRECT("emission!"&amp;SUBSTITUTE(ADDRESS(1,MATCH(M$2,emission!$1:$1,0),4),1,"")&amp;MATCH($C31,emission!$A:$A,0)))</f>
        <v>#N/A</v>
      </c>
      <c r="AA31">
        <f t="shared" si="17"/>
        <v>405</v>
      </c>
      <c r="AB31">
        <f t="shared" ca="1" si="5"/>
        <v>0</v>
      </c>
      <c r="AC31">
        <f t="shared" ca="1" si="6"/>
        <v>0</v>
      </c>
      <c r="AD31">
        <f t="shared" ca="1" si="7"/>
        <v>5.9355839174037694E-2</v>
      </c>
      <c r="AE31">
        <f t="shared" ca="1" si="8"/>
        <v>0</v>
      </c>
      <c r="AF31">
        <f t="shared" ca="1" si="9"/>
        <v>0</v>
      </c>
      <c r="AG31">
        <f t="shared" ca="1" si="10"/>
        <v>1.9722650307744518E-4</v>
      </c>
      <c r="AH31">
        <f t="shared" ca="1" si="11"/>
        <v>1.1853673059454688E-2</v>
      </c>
      <c r="AI31">
        <f t="shared" ca="1" si="12"/>
        <v>0</v>
      </c>
      <c r="AJ31" t="e">
        <f t="shared" ca="1" si="13"/>
        <v>#N/A</v>
      </c>
      <c r="AK31" t="e">
        <f t="shared" ca="1" si="14"/>
        <v>#N/A</v>
      </c>
    </row>
    <row r="32" spans="1:37" x14ac:dyDescent="0.25">
      <c r="A32">
        <f t="shared" si="1"/>
        <v>405</v>
      </c>
      <c r="B32">
        <f t="shared" si="2"/>
        <v>720</v>
      </c>
      <c r="C32">
        <f t="shared" si="15"/>
        <v>729</v>
      </c>
      <c r="D32">
        <f ca="1">VLOOKUP($A32,excitation!$A$1:$CV$577,MATCH('A1 PMT'!D$3,excitation!$A$1:$CV$1,0),0)*SUM(INDIRECT("emission!"&amp;SUBSTITUTE(ADDRESS(1,MATCH(D$2,emission!$1:$1,0),4),1,"")&amp;MATCH($B32,emission!$A:$A,0)):INDIRECT("emission!"&amp;SUBSTITUTE(ADDRESS(1,MATCH(D$2,emission!$1:$1,0),4),1,"")&amp;MATCH($C32,emission!$A:$A,0)))</f>
        <v>0</v>
      </c>
      <c r="E32">
        <f ca="1">VLOOKUP($A32,excitation!$A$1:$CV$577,MATCH('A1 PMT'!E$3,excitation!$A$1:$CV$1,0),0)*SUM(INDIRECT("emission!"&amp;SUBSTITUTE(ADDRESS(1,MATCH(E$2,emission!$1:$1,0),4),1,"")&amp;MATCH($B32,emission!$A:$A,0)):INDIRECT("emission!"&amp;SUBSTITUTE(ADDRESS(1,MATCH(E$2,emission!$1:$1,0),4),1,"")&amp;MATCH($C32,emission!$A:$A,0)))</f>
        <v>0</v>
      </c>
      <c r="F32">
        <f ca="1">VLOOKUP($A32,excitation!$A$1:$CV$577,MATCH('A1 PMT'!F$3,excitation!$A$1:$CV$1,0),0)*SUM(INDIRECT("emission!"&amp;SUBSTITUTE(ADDRESS(1,MATCH(F$2,emission!$1:$1,0),4),1,"")&amp;MATCH($B32,emission!$A:$A,0)):INDIRECT("emission!"&amp;SUBSTITUTE(ADDRESS(1,MATCH(F$2,emission!$1:$1,0),4),1,"")&amp;MATCH($C32,emission!$A:$A,0)))</f>
        <v>0.23426339999999998</v>
      </c>
      <c r="G32">
        <f ca="1">VLOOKUP($A32,excitation!$A$1:$CV$577,MATCH('A1 PMT'!G$3,excitation!$A$1:$CV$1,0),0)*SUM(INDIRECT("emission!"&amp;SUBSTITUTE(ADDRESS(1,MATCH(G$2,emission!$1:$1,0),4),1,"")&amp;MATCH($B32,emission!$A:$A,0)):INDIRECT("emission!"&amp;SUBSTITUTE(ADDRESS(1,MATCH(G$2,emission!$1:$1,0),4),1,"")&amp;MATCH($C32,emission!$A:$A,0)))</f>
        <v>0</v>
      </c>
      <c r="H32">
        <f ca="1">VLOOKUP($A32,excitation!$A$1:$CV$577,MATCH('A1 PMT'!H$3,excitation!$A$1:$CV$1,0),0)*SUM(INDIRECT("emission!"&amp;SUBSTITUTE(ADDRESS(1,MATCH(H$2,emission!$1:$1,0),4),1,"")&amp;MATCH($B32,emission!$A:$A,0)):INDIRECT("emission!"&amp;SUBSTITUTE(ADDRESS(1,MATCH(H$2,emission!$1:$1,0),4),1,"")&amp;MATCH($C32,emission!$A:$A,0)))</f>
        <v>0</v>
      </c>
      <c r="I32">
        <f ca="1">VLOOKUP($A32,excitation!$A$1:$CV$577,MATCH('A1 PMT'!I$3,excitation!$A$1:$CV$1,0),0)*SUM(INDIRECT("emission!"&amp;SUBSTITUTE(ADDRESS(1,MATCH(I$2,emission!$1:$1,0),4),1,"")&amp;MATCH($B32,emission!$A:$A,0)):INDIRECT("emission!"&amp;SUBSTITUTE(ADDRESS(1,MATCH(I$2,emission!$1:$1,0),4),1,"")&amp;MATCH($C32,emission!$A:$A,0)))</f>
        <v>2.5080000000000002E-4</v>
      </c>
      <c r="J32">
        <f ca="1">VLOOKUP($A32,excitation!$A$1:$CV$577,MATCH('A1 PMT'!J$3,excitation!$A$1:$CV$1,0),0)*SUM(INDIRECT("emission!"&amp;SUBSTITUTE(ADDRESS(1,MATCH(J$2,emission!$1:$1,0),4),1,"")&amp;MATCH($B32,emission!$A:$A,0)):INDIRECT("emission!"&amp;SUBSTITUTE(ADDRESS(1,MATCH(J$2,emission!$1:$1,0),4),1,"")&amp;MATCH($C32,emission!$A:$A,0)))</f>
        <v>2.1463920000000001E-2</v>
      </c>
      <c r="K32">
        <f ca="1">VLOOKUP($A32,excitation!$A$1:$CV$577,MATCH('A1 PMT'!K$3,excitation!$A$1:$CV$1,0),0)*SUM(INDIRECT("emission!"&amp;SUBSTITUTE(ADDRESS(1,MATCH(K$2,emission!$1:$1,0),4),1,"")&amp;MATCH($B32,emission!$A:$A,0)):INDIRECT("emission!"&amp;SUBSTITUTE(ADDRESS(1,MATCH(K$2,emission!$1:$1,0),4),1,"")&amp;MATCH($C32,emission!$A:$A,0)))</f>
        <v>0</v>
      </c>
      <c r="L32" t="e">
        <f ca="1">VLOOKUP($A32,excitation!$A$1:$CV$577,MATCH('A1 PMT'!L$3,excitation!$A$1:$CV$1,0),0)*SUM(INDIRECT("emission!"&amp;SUBSTITUTE(ADDRESS(1,MATCH(L$2,emission!$1:$1,0),4),1,"")&amp;MATCH($B32,emission!$A:$A,0)):INDIRECT("emission!"&amp;SUBSTITUTE(ADDRESS(1,MATCH(L$2,emission!$1:$1,0),4),1,"")&amp;MATCH($C32,emission!$A:$A,0)))</f>
        <v>#N/A</v>
      </c>
      <c r="M32" t="e">
        <f ca="1">VLOOKUP($A32,excitation!$A$1:$CV$577,MATCH('A1 PMT'!M$3,excitation!$A$1:$CV$1,0),0)*SUM(INDIRECT("emission!"&amp;SUBSTITUTE(ADDRESS(1,MATCH(M$2,emission!$1:$1,0),4),1,"")&amp;MATCH($B32,emission!$A:$A,0)):INDIRECT("emission!"&amp;SUBSTITUTE(ADDRESS(1,MATCH(M$2,emission!$1:$1,0),4),1,"")&amp;MATCH($C32,emission!$A:$A,0)))</f>
        <v>#N/A</v>
      </c>
      <c r="AA32">
        <f t="shared" si="17"/>
        <v>405</v>
      </c>
      <c r="AB32">
        <f t="shared" ca="1" si="5"/>
        <v>0</v>
      </c>
      <c r="AC32">
        <f t="shared" ca="1" si="6"/>
        <v>0</v>
      </c>
      <c r="AD32">
        <f t="shared" ca="1" si="7"/>
        <v>3.3473102153664086E-2</v>
      </c>
      <c r="AE32">
        <f t="shared" ca="1" si="8"/>
        <v>0</v>
      </c>
      <c r="AF32">
        <f t="shared" ca="1" si="9"/>
        <v>0</v>
      </c>
      <c r="AG32">
        <f t="shared" ca="1" si="10"/>
        <v>7.79458036114454E-5</v>
      </c>
      <c r="AH32">
        <f t="shared" ca="1" si="11"/>
        <v>7.1546116677377982E-3</v>
      </c>
      <c r="AI32">
        <f t="shared" ca="1" si="12"/>
        <v>0</v>
      </c>
      <c r="AJ32" t="e">
        <f t="shared" ca="1" si="13"/>
        <v>#N/A</v>
      </c>
      <c r="AK32" t="e">
        <f t="shared" ca="1" si="14"/>
        <v>#N/A</v>
      </c>
    </row>
    <row r="33" spans="1:37" x14ac:dyDescent="0.25">
      <c r="A33">
        <f t="shared" si="1"/>
        <v>405</v>
      </c>
      <c r="B33">
        <f t="shared" si="2"/>
        <v>730</v>
      </c>
      <c r="C33">
        <f t="shared" si="15"/>
        <v>739</v>
      </c>
      <c r="D33">
        <f ca="1">VLOOKUP($A33,excitation!$A$1:$CV$577,MATCH('A1 PMT'!D$3,excitation!$A$1:$CV$1,0),0)*SUM(INDIRECT("emission!"&amp;SUBSTITUTE(ADDRESS(1,MATCH(D$2,emission!$1:$1,0),4),1,"")&amp;MATCH($B33,emission!$A:$A,0)):INDIRECT("emission!"&amp;SUBSTITUTE(ADDRESS(1,MATCH(D$2,emission!$1:$1,0),4),1,"")&amp;MATCH($C33,emission!$A:$A,0)))</f>
        <v>0</v>
      </c>
      <c r="E33">
        <f ca="1">VLOOKUP($A33,excitation!$A$1:$CV$577,MATCH('A1 PMT'!E$3,excitation!$A$1:$CV$1,0),0)*SUM(INDIRECT("emission!"&amp;SUBSTITUTE(ADDRESS(1,MATCH(E$2,emission!$1:$1,0),4),1,"")&amp;MATCH($B33,emission!$A:$A,0)):INDIRECT("emission!"&amp;SUBSTITUTE(ADDRESS(1,MATCH(E$2,emission!$1:$1,0),4),1,"")&amp;MATCH($C33,emission!$A:$A,0)))</f>
        <v>0</v>
      </c>
      <c r="F33">
        <f ca="1">VLOOKUP($A33,excitation!$A$1:$CV$577,MATCH('A1 PMT'!F$3,excitation!$A$1:$CV$1,0),0)*SUM(INDIRECT("emission!"&amp;SUBSTITUTE(ADDRESS(1,MATCH(F$2,emission!$1:$1,0),4),1,"")&amp;MATCH($B33,emission!$A:$A,0)):INDIRECT("emission!"&amp;SUBSTITUTE(ADDRESS(1,MATCH(F$2,emission!$1:$1,0),4),1,"")&amp;MATCH($C33,emission!$A:$A,0)))</f>
        <v>0</v>
      </c>
      <c r="G33">
        <f ca="1">VLOOKUP($A33,excitation!$A$1:$CV$577,MATCH('A1 PMT'!G$3,excitation!$A$1:$CV$1,0),0)*SUM(INDIRECT("emission!"&amp;SUBSTITUTE(ADDRESS(1,MATCH(G$2,emission!$1:$1,0),4),1,"")&amp;MATCH($B33,emission!$A:$A,0)):INDIRECT("emission!"&amp;SUBSTITUTE(ADDRESS(1,MATCH(G$2,emission!$1:$1,0),4),1,"")&amp;MATCH($C33,emission!$A:$A,0)))</f>
        <v>0</v>
      </c>
      <c r="H33">
        <f ca="1">VLOOKUP($A33,excitation!$A$1:$CV$577,MATCH('A1 PMT'!H$3,excitation!$A$1:$CV$1,0),0)*SUM(INDIRECT("emission!"&amp;SUBSTITUTE(ADDRESS(1,MATCH(H$2,emission!$1:$1,0),4),1,"")&amp;MATCH($B33,emission!$A:$A,0)):INDIRECT("emission!"&amp;SUBSTITUTE(ADDRESS(1,MATCH(H$2,emission!$1:$1,0),4),1,"")&amp;MATCH($C33,emission!$A:$A,0)))</f>
        <v>0</v>
      </c>
      <c r="I33">
        <f ca="1">VLOOKUP($A33,excitation!$A$1:$CV$577,MATCH('A1 PMT'!I$3,excitation!$A$1:$CV$1,0),0)*SUM(INDIRECT("emission!"&amp;SUBSTITUTE(ADDRESS(1,MATCH(I$2,emission!$1:$1,0),4),1,"")&amp;MATCH($B33,emission!$A:$A,0)):INDIRECT("emission!"&amp;SUBSTITUTE(ADDRESS(1,MATCH(I$2,emission!$1:$1,0),4),1,"")&amp;MATCH($C33,emission!$A:$A,0)))</f>
        <v>0</v>
      </c>
      <c r="J33">
        <f ca="1">VLOOKUP($A33,excitation!$A$1:$CV$577,MATCH('A1 PMT'!J$3,excitation!$A$1:$CV$1,0),0)*SUM(INDIRECT("emission!"&amp;SUBSTITUTE(ADDRESS(1,MATCH(J$2,emission!$1:$1,0),4),1,"")&amp;MATCH($B33,emission!$A:$A,0)):INDIRECT("emission!"&amp;SUBSTITUTE(ADDRESS(1,MATCH(J$2,emission!$1:$1,0),4),1,"")&amp;MATCH($C33,emission!$A:$A,0)))</f>
        <v>1.2934440000000002E-2</v>
      </c>
      <c r="K33">
        <f ca="1">VLOOKUP($A33,excitation!$A$1:$CV$577,MATCH('A1 PMT'!K$3,excitation!$A$1:$CV$1,0),0)*SUM(INDIRECT("emission!"&amp;SUBSTITUTE(ADDRESS(1,MATCH(K$2,emission!$1:$1,0),4),1,"")&amp;MATCH($B33,emission!$A:$A,0)):INDIRECT("emission!"&amp;SUBSTITUTE(ADDRESS(1,MATCH(K$2,emission!$1:$1,0),4),1,"")&amp;MATCH($C33,emission!$A:$A,0)))</f>
        <v>0</v>
      </c>
      <c r="L33" t="e">
        <f ca="1">VLOOKUP($A33,excitation!$A$1:$CV$577,MATCH('A1 PMT'!L$3,excitation!$A$1:$CV$1,0),0)*SUM(INDIRECT("emission!"&amp;SUBSTITUTE(ADDRESS(1,MATCH(L$2,emission!$1:$1,0),4),1,"")&amp;MATCH($B33,emission!$A:$A,0)):INDIRECT("emission!"&amp;SUBSTITUTE(ADDRESS(1,MATCH(L$2,emission!$1:$1,0),4),1,"")&amp;MATCH($C33,emission!$A:$A,0)))</f>
        <v>#N/A</v>
      </c>
      <c r="M33" t="e">
        <f ca="1">VLOOKUP($A33,excitation!$A$1:$CV$577,MATCH('A1 PMT'!M$3,excitation!$A$1:$CV$1,0),0)*SUM(INDIRECT("emission!"&amp;SUBSTITUTE(ADDRESS(1,MATCH(M$2,emission!$1:$1,0),4),1,"")&amp;MATCH($B33,emission!$A:$A,0)):INDIRECT("emission!"&amp;SUBSTITUTE(ADDRESS(1,MATCH(M$2,emission!$1:$1,0),4),1,"")&amp;MATCH($C33,emission!$A:$A,0)))</f>
        <v>#N/A</v>
      </c>
      <c r="AA33">
        <f t="shared" si="17"/>
        <v>405</v>
      </c>
      <c r="AB33">
        <f t="shared" ca="1" si="5"/>
        <v>0</v>
      </c>
      <c r="AC33">
        <f t="shared" ca="1" si="6"/>
        <v>0</v>
      </c>
      <c r="AD33">
        <f t="shared" ca="1" si="7"/>
        <v>0</v>
      </c>
      <c r="AE33">
        <f t="shared" ca="1" si="8"/>
        <v>0</v>
      </c>
      <c r="AF33">
        <f t="shared" ca="1" si="9"/>
        <v>0</v>
      </c>
      <c r="AG33">
        <f t="shared" ca="1" si="10"/>
        <v>0</v>
      </c>
      <c r="AH33">
        <f t="shared" ca="1" si="11"/>
        <v>4.3114629266068124E-3</v>
      </c>
      <c r="AI33">
        <f t="shared" ca="1" si="12"/>
        <v>0</v>
      </c>
      <c r="AJ33" t="e">
        <f t="shared" ca="1" si="13"/>
        <v>#N/A</v>
      </c>
      <c r="AK33" t="e">
        <f t="shared" ca="1" si="14"/>
        <v>#N/A</v>
      </c>
    </row>
    <row r="34" spans="1:37" x14ac:dyDescent="0.25">
      <c r="A34">
        <f t="shared" si="1"/>
        <v>405</v>
      </c>
      <c r="B34">
        <f t="shared" si="2"/>
        <v>740</v>
      </c>
      <c r="C34">
        <f t="shared" si="15"/>
        <v>749</v>
      </c>
      <c r="D34">
        <f ca="1">VLOOKUP($A34,excitation!$A$1:$CV$577,MATCH('A1 PMT'!D$3,excitation!$A$1:$CV$1,0),0)*SUM(INDIRECT("emission!"&amp;SUBSTITUTE(ADDRESS(1,MATCH(D$2,emission!$1:$1,0),4),1,"")&amp;MATCH($B34,emission!$A:$A,0)):INDIRECT("emission!"&amp;SUBSTITUTE(ADDRESS(1,MATCH(D$2,emission!$1:$1,0),4),1,"")&amp;MATCH($C34,emission!$A:$A,0)))</f>
        <v>0</v>
      </c>
      <c r="E34">
        <f ca="1">VLOOKUP($A34,excitation!$A$1:$CV$577,MATCH('A1 PMT'!E$3,excitation!$A$1:$CV$1,0),0)*SUM(INDIRECT("emission!"&amp;SUBSTITUTE(ADDRESS(1,MATCH(E$2,emission!$1:$1,0),4),1,"")&amp;MATCH($B34,emission!$A:$A,0)):INDIRECT("emission!"&amp;SUBSTITUTE(ADDRESS(1,MATCH(E$2,emission!$1:$1,0),4),1,"")&amp;MATCH($C34,emission!$A:$A,0)))</f>
        <v>0</v>
      </c>
      <c r="F34">
        <f ca="1">VLOOKUP($A34,excitation!$A$1:$CV$577,MATCH('A1 PMT'!F$3,excitation!$A$1:$CV$1,0),0)*SUM(INDIRECT("emission!"&amp;SUBSTITUTE(ADDRESS(1,MATCH(F$2,emission!$1:$1,0),4),1,"")&amp;MATCH($B34,emission!$A:$A,0)):INDIRECT("emission!"&amp;SUBSTITUTE(ADDRESS(1,MATCH(F$2,emission!$1:$1,0),4),1,"")&amp;MATCH($C34,emission!$A:$A,0)))</f>
        <v>0</v>
      </c>
      <c r="G34">
        <f ca="1">VLOOKUP($A34,excitation!$A$1:$CV$577,MATCH('A1 PMT'!G$3,excitation!$A$1:$CV$1,0),0)*SUM(INDIRECT("emission!"&amp;SUBSTITUTE(ADDRESS(1,MATCH(G$2,emission!$1:$1,0),4),1,"")&amp;MATCH($B34,emission!$A:$A,0)):INDIRECT("emission!"&amp;SUBSTITUTE(ADDRESS(1,MATCH(G$2,emission!$1:$1,0),4),1,"")&amp;MATCH($C34,emission!$A:$A,0)))</f>
        <v>0</v>
      </c>
      <c r="H34">
        <f ca="1">VLOOKUP($A34,excitation!$A$1:$CV$577,MATCH('A1 PMT'!H$3,excitation!$A$1:$CV$1,0),0)*SUM(INDIRECT("emission!"&amp;SUBSTITUTE(ADDRESS(1,MATCH(H$2,emission!$1:$1,0),4),1,"")&amp;MATCH($B34,emission!$A:$A,0)):INDIRECT("emission!"&amp;SUBSTITUTE(ADDRESS(1,MATCH(H$2,emission!$1:$1,0),4),1,"")&amp;MATCH($C34,emission!$A:$A,0)))</f>
        <v>0</v>
      </c>
      <c r="I34">
        <f ca="1">VLOOKUP($A34,excitation!$A$1:$CV$577,MATCH('A1 PMT'!I$3,excitation!$A$1:$CV$1,0),0)*SUM(INDIRECT("emission!"&amp;SUBSTITUTE(ADDRESS(1,MATCH(I$2,emission!$1:$1,0),4),1,"")&amp;MATCH($B34,emission!$A:$A,0)):INDIRECT("emission!"&amp;SUBSTITUTE(ADDRESS(1,MATCH(I$2,emission!$1:$1,0),4),1,"")&amp;MATCH($C34,emission!$A:$A,0)))</f>
        <v>0</v>
      </c>
      <c r="J34">
        <f ca="1">VLOOKUP($A34,excitation!$A$1:$CV$577,MATCH('A1 PMT'!J$3,excitation!$A$1:$CV$1,0),0)*SUM(INDIRECT("emission!"&amp;SUBSTITUTE(ADDRESS(1,MATCH(J$2,emission!$1:$1,0),4),1,"")&amp;MATCH($B34,emission!$A:$A,0)):INDIRECT("emission!"&amp;SUBSTITUTE(ADDRESS(1,MATCH(J$2,emission!$1:$1,0),4),1,"")&amp;MATCH($C34,emission!$A:$A,0)))</f>
        <v>8.37216E-3</v>
      </c>
      <c r="K34">
        <f ca="1">VLOOKUP($A34,excitation!$A$1:$CV$577,MATCH('A1 PMT'!K$3,excitation!$A$1:$CV$1,0),0)*SUM(INDIRECT("emission!"&amp;SUBSTITUTE(ADDRESS(1,MATCH(K$2,emission!$1:$1,0),4),1,"")&amp;MATCH($B34,emission!$A:$A,0)):INDIRECT("emission!"&amp;SUBSTITUTE(ADDRESS(1,MATCH(K$2,emission!$1:$1,0),4),1,"")&amp;MATCH($C34,emission!$A:$A,0)))</f>
        <v>0</v>
      </c>
      <c r="L34" t="e">
        <f ca="1">VLOOKUP($A34,excitation!$A$1:$CV$577,MATCH('A1 PMT'!L$3,excitation!$A$1:$CV$1,0),0)*SUM(INDIRECT("emission!"&amp;SUBSTITUTE(ADDRESS(1,MATCH(L$2,emission!$1:$1,0),4),1,"")&amp;MATCH($B34,emission!$A:$A,0)):INDIRECT("emission!"&amp;SUBSTITUTE(ADDRESS(1,MATCH(L$2,emission!$1:$1,0),4),1,"")&amp;MATCH($C34,emission!$A:$A,0)))</f>
        <v>#N/A</v>
      </c>
      <c r="M34" t="e">
        <f ca="1">VLOOKUP($A34,excitation!$A$1:$CV$577,MATCH('A1 PMT'!M$3,excitation!$A$1:$CV$1,0),0)*SUM(INDIRECT("emission!"&amp;SUBSTITUTE(ADDRESS(1,MATCH(M$2,emission!$1:$1,0),4),1,"")&amp;MATCH($B34,emission!$A:$A,0)):INDIRECT("emission!"&amp;SUBSTITUTE(ADDRESS(1,MATCH(M$2,emission!$1:$1,0),4),1,"")&amp;MATCH($C34,emission!$A:$A,0)))</f>
        <v>#N/A</v>
      </c>
      <c r="AA34">
        <f t="shared" si="17"/>
        <v>405</v>
      </c>
      <c r="AB34">
        <f t="shared" ca="1" si="5"/>
        <v>0</v>
      </c>
      <c r="AC34">
        <f t="shared" ca="1" si="6"/>
        <v>0</v>
      </c>
      <c r="AD34">
        <f t="shared" ca="1" si="7"/>
        <v>0</v>
      </c>
      <c r="AE34">
        <f t="shared" ca="1" si="8"/>
        <v>0</v>
      </c>
      <c r="AF34">
        <f t="shared" ca="1" si="9"/>
        <v>0</v>
      </c>
      <c r="AG34">
        <f t="shared" ca="1" si="10"/>
        <v>0</v>
      </c>
      <c r="AH34">
        <f t="shared" ca="1" si="11"/>
        <v>2.7907089487925634E-3</v>
      </c>
      <c r="AI34">
        <f t="shared" ca="1" si="12"/>
        <v>0</v>
      </c>
      <c r="AJ34" t="e">
        <f t="shared" ca="1" si="13"/>
        <v>#N/A</v>
      </c>
      <c r="AK34" t="e">
        <f t="shared" ca="1" si="14"/>
        <v>#N/A</v>
      </c>
    </row>
    <row r="35" spans="1:37" x14ac:dyDescent="0.25">
      <c r="A35">
        <f t="shared" ref="A35:A66" si="19">IF(ROW()&lt;$X$3,$S$3,IF(ROW()&lt;$X$4,$S$4,IF(ROW()&lt;$X$5,$S$5,IF(ROW()&lt;$X$6,$S$6,IF(ROW()&lt;$X$7,$S$7,IF(ROW()&lt;$X$8,$S$8,IF(ROW()&lt;$X$9,$S$9,NA())))))))</f>
        <v>405</v>
      </c>
      <c r="B35">
        <f t="shared" ref="B35:B66" si="20">IF(A35=A34,B34+$P$4,VLOOKUP(A35,$S$2:$T$9,2,FALSE))</f>
        <v>750</v>
      </c>
      <c r="C35">
        <f t="shared" si="15"/>
        <v>759</v>
      </c>
      <c r="D35">
        <f ca="1">VLOOKUP($A35,excitation!$A$1:$CV$577,MATCH('A1 PMT'!D$3,excitation!$A$1:$CV$1,0),0)*SUM(INDIRECT("emission!"&amp;SUBSTITUTE(ADDRESS(1,MATCH(D$2,emission!$1:$1,0),4),1,"")&amp;MATCH($B35,emission!$A:$A,0)):INDIRECT("emission!"&amp;SUBSTITUTE(ADDRESS(1,MATCH(D$2,emission!$1:$1,0),4),1,"")&amp;MATCH($C35,emission!$A:$A,0)))</f>
        <v>0</v>
      </c>
      <c r="E35">
        <f ca="1">VLOOKUP($A35,excitation!$A$1:$CV$577,MATCH('A1 PMT'!E$3,excitation!$A$1:$CV$1,0),0)*SUM(INDIRECT("emission!"&amp;SUBSTITUTE(ADDRESS(1,MATCH(E$2,emission!$1:$1,0),4),1,"")&amp;MATCH($B35,emission!$A:$A,0)):INDIRECT("emission!"&amp;SUBSTITUTE(ADDRESS(1,MATCH(E$2,emission!$1:$1,0),4),1,"")&amp;MATCH($C35,emission!$A:$A,0)))</f>
        <v>0</v>
      </c>
      <c r="F35">
        <f ca="1">VLOOKUP($A35,excitation!$A$1:$CV$577,MATCH('A1 PMT'!F$3,excitation!$A$1:$CV$1,0),0)*SUM(INDIRECT("emission!"&amp;SUBSTITUTE(ADDRESS(1,MATCH(F$2,emission!$1:$1,0),4),1,"")&amp;MATCH($B35,emission!$A:$A,0)):INDIRECT("emission!"&amp;SUBSTITUTE(ADDRESS(1,MATCH(F$2,emission!$1:$1,0),4),1,"")&amp;MATCH($C35,emission!$A:$A,0)))</f>
        <v>0</v>
      </c>
      <c r="G35">
        <f ca="1">VLOOKUP($A35,excitation!$A$1:$CV$577,MATCH('A1 PMT'!G$3,excitation!$A$1:$CV$1,0),0)*SUM(INDIRECT("emission!"&amp;SUBSTITUTE(ADDRESS(1,MATCH(G$2,emission!$1:$1,0),4),1,"")&amp;MATCH($B35,emission!$A:$A,0)):INDIRECT("emission!"&amp;SUBSTITUTE(ADDRESS(1,MATCH(G$2,emission!$1:$1,0),4),1,"")&amp;MATCH($C35,emission!$A:$A,0)))</f>
        <v>0</v>
      </c>
      <c r="H35">
        <f ca="1">VLOOKUP($A35,excitation!$A$1:$CV$577,MATCH('A1 PMT'!H$3,excitation!$A$1:$CV$1,0),0)*SUM(INDIRECT("emission!"&amp;SUBSTITUTE(ADDRESS(1,MATCH(H$2,emission!$1:$1,0),4),1,"")&amp;MATCH($B35,emission!$A:$A,0)):INDIRECT("emission!"&amp;SUBSTITUTE(ADDRESS(1,MATCH(H$2,emission!$1:$1,0),4),1,"")&amp;MATCH($C35,emission!$A:$A,0)))</f>
        <v>0</v>
      </c>
      <c r="I35">
        <f ca="1">VLOOKUP($A35,excitation!$A$1:$CV$577,MATCH('A1 PMT'!I$3,excitation!$A$1:$CV$1,0),0)*SUM(INDIRECT("emission!"&amp;SUBSTITUTE(ADDRESS(1,MATCH(I$2,emission!$1:$1,0),4),1,"")&amp;MATCH($B35,emission!$A:$A,0)):INDIRECT("emission!"&amp;SUBSTITUTE(ADDRESS(1,MATCH(I$2,emission!$1:$1,0),4),1,"")&amp;MATCH($C35,emission!$A:$A,0)))</f>
        <v>0</v>
      </c>
      <c r="J35">
        <f ca="1">VLOOKUP($A35,excitation!$A$1:$CV$577,MATCH('A1 PMT'!J$3,excitation!$A$1:$CV$1,0),0)*SUM(INDIRECT("emission!"&amp;SUBSTITUTE(ADDRESS(1,MATCH(J$2,emission!$1:$1,0),4),1,"")&amp;MATCH($B35,emission!$A:$A,0)):INDIRECT("emission!"&amp;SUBSTITUTE(ADDRESS(1,MATCH(J$2,emission!$1:$1,0),4),1,"")&amp;MATCH($C35,emission!$A:$A,0)))</f>
        <v>5.6635200000000009E-3</v>
      </c>
      <c r="K35">
        <f ca="1">VLOOKUP($A35,excitation!$A$1:$CV$577,MATCH('A1 PMT'!K$3,excitation!$A$1:$CV$1,0),0)*SUM(INDIRECT("emission!"&amp;SUBSTITUTE(ADDRESS(1,MATCH(K$2,emission!$1:$1,0),4),1,"")&amp;MATCH($B35,emission!$A:$A,0)):INDIRECT("emission!"&amp;SUBSTITUTE(ADDRESS(1,MATCH(K$2,emission!$1:$1,0),4),1,"")&amp;MATCH($C35,emission!$A:$A,0)))</f>
        <v>0</v>
      </c>
      <c r="L35" t="e">
        <f ca="1">VLOOKUP($A35,excitation!$A$1:$CV$577,MATCH('A1 PMT'!L$3,excitation!$A$1:$CV$1,0),0)*SUM(INDIRECT("emission!"&amp;SUBSTITUTE(ADDRESS(1,MATCH(L$2,emission!$1:$1,0),4),1,"")&amp;MATCH($B35,emission!$A:$A,0)):INDIRECT("emission!"&amp;SUBSTITUTE(ADDRESS(1,MATCH(L$2,emission!$1:$1,0),4),1,"")&amp;MATCH($C35,emission!$A:$A,0)))</f>
        <v>#N/A</v>
      </c>
      <c r="M35" t="e">
        <f ca="1">VLOOKUP($A35,excitation!$A$1:$CV$577,MATCH('A1 PMT'!M$3,excitation!$A$1:$CV$1,0),0)*SUM(INDIRECT("emission!"&amp;SUBSTITUTE(ADDRESS(1,MATCH(M$2,emission!$1:$1,0),4),1,"")&amp;MATCH($B35,emission!$A:$A,0)):INDIRECT("emission!"&amp;SUBSTITUTE(ADDRESS(1,MATCH(M$2,emission!$1:$1,0),4),1,"")&amp;MATCH($C35,emission!$A:$A,0)))</f>
        <v>#N/A</v>
      </c>
      <c r="O35" s="1"/>
      <c r="P35" s="1" t="str">
        <f t="shared" ref="P35:Y35" si="21">D2</f>
        <v>DAPI</v>
      </c>
      <c r="Q35" s="1" t="str">
        <f t="shared" si="21"/>
        <v>Alexa 405</v>
      </c>
      <c r="R35" s="1" t="str">
        <f t="shared" si="21"/>
        <v>Alexa 430</v>
      </c>
      <c r="S35" s="1" t="str">
        <f t="shared" si="21"/>
        <v>Alexa 488</v>
      </c>
      <c r="T35" s="1" t="str">
        <f t="shared" si="21"/>
        <v>Alexa 514</v>
      </c>
      <c r="U35" s="1" t="str">
        <f t="shared" si="21"/>
        <v>Alexa 555</v>
      </c>
      <c r="V35" s="1" t="str">
        <f t="shared" si="21"/>
        <v>Alexa 610</v>
      </c>
      <c r="W35" s="1" t="str">
        <f t="shared" si="21"/>
        <v>Alexa 647</v>
      </c>
      <c r="X35" s="1" t="str">
        <f t="shared" si="21"/>
        <v>-</v>
      </c>
      <c r="Y35" s="1" t="str">
        <f t="shared" si="21"/>
        <v>-</v>
      </c>
      <c r="AA35">
        <f t="shared" si="17"/>
        <v>405</v>
      </c>
      <c r="AB35">
        <f t="shared" ref="AB35:AB66" ca="1" si="22">D35/MAX(D$3:D$911)</f>
        <v>0</v>
      </c>
      <c r="AC35">
        <f t="shared" ref="AC35:AC66" ca="1" si="23">E35/MAX(E$3:E$911)</f>
        <v>0</v>
      </c>
      <c r="AD35">
        <f t="shared" ref="AD35:AD66" ca="1" si="24">F35/MAX(F$3:F$911)</f>
        <v>0</v>
      </c>
      <c r="AE35">
        <f t="shared" ref="AE35:AE66" ca="1" si="25">G35/MAX(G$3:G$911)</f>
        <v>0</v>
      </c>
      <c r="AF35">
        <f t="shared" ref="AF35:AF66" ca="1" si="26">H35/MAX(H$3:H$911)</f>
        <v>0</v>
      </c>
      <c r="AG35">
        <f t="shared" ref="AG35:AG66" ca="1" si="27">I35/MAX(I$3:I$911)</f>
        <v>0</v>
      </c>
      <c r="AH35">
        <f t="shared" ref="AH35:AH66" ca="1" si="28">J35/MAX(J$3:J$911)</f>
        <v>1.887832524183205E-3</v>
      </c>
      <c r="AI35">
        <f t="shared" ref="AI35:AI66" ca="1" si="29">K35/MAX(K$3:K$911)</f>
        <v>0</v>
      </c>
      <c r="AJ35" t="e">
        <f t="shared" ref="AJ35:AJ66" ca="1" si="30">L35/MAX(L$3:L$911)</f>
        <v>#N/A</v>
      </c>
      <c r="AK35" t="e">
        <f t="shared" ref="AK35:AK66" ca="1" si="31">M35/MAX(M$3:M$911)</f>
        <v>#N/A</v>
      </c>
    </row>
    <row r="36" spans="1:37" x14ac:dyDescent="0.25">
      <c r="A36">
        <f t="shared" si="19"/>
        <v>405</v>
      </c>
      <c r="B36">
        <f t="shared" si="20"/>
        <v>760</v>
      </c>
      <c r="C36">
        <f t="shared" ref="C36:C67" si="32">B36+$P$4-1</f>
        <v>769</v>
      </c>
      <c r="D36">
        <f ca="1">VLOOKUP($A36,excitation!$A$1:$CV$577,MATCH('A1 PMT'!D$3,excitation!$A$1:$CV$1,0),0)*SUM(INDIRECT("emission!"&amp;SUBSTITUTE(ADDRESS(1,MATCH(D$2,emission!$1:$1,0),4),1,"")&amp;MATCH($B36,emission!$A:$A,0)):INDIRECT("emission!"&amp;SUBSTITUTE(ADDRESS(1,MATCH(D$2,emission!$1:$1,0),4),1,"")&amp;MATCH($C36,emission!$A:$A,0)))</f>
        <v>0</v>
      </c>
      <c r="E36">
        <f ca="1">VLOOKUP($A36,excitation!$A$1:$CV$577,MATCH('A1 PMT'!E$3,excitation!$A$1:$CV$1,0),0)*SUM(INDIRECT("emission!"&amp;SUBSTITUTE(ADDRESS(1,MATCH(E$2,emission!$1:$1,0),4),1,"")&amp;MATCH($B36,emission!$A:$A,0)):INDIRECT("emission!"&amp;SUBSTITUTE(ADDRESS(1,MATCH(E$2,emission!$1:$1,0),4),1,"")&amp;MATCH($C36,emission!$A:$A,0)))</f>
        <v>0</v>
      </c>
      <c r="F36">
        <f ca="1">VLOOKUP($A36,excitation!$A$1:$CV$577,MATCH('A1 PMT'!F$3,excitation!$A$1:$CV$1,0),0)*SUM(INDIRECT("emission!"&amp;SUBSTITUTE(ADDRESS(1,MATCH(F$2,emission!$1:$1,0),4),1,"")&amp;MATCH($B36,emission!$A:$A,0)):INDIRECT("emission!"&amp;SUBSTITUTE(ADDRESS(1,MATCH(F$2,emission!$1:$1,0),4),1,"")&amp;MATCH($C36,emission!$A:$A,0)))</f>
        <v>0</v>
      </c>
      <c r="G36">
        <f ca="1">VLOOKUP($A36,excitation!$A$1:$CV$577,MATCH('A1 PMT'!G$3,excitation!$A$1:$CV$1,0),0)*SUM(INDIRECT("emission!"&amp;SUBSTITUTE(ADDRESS(1,MATCH(G$2,emission!$1:$1,0),4),1,"")&amp;MATCH($B36,emission!$A:$A,0)):INDIRECT("emission!"&amp;SUBSTITUTE(ADDRESS(1,MATCH(G$2,emission!$1:$1,0),4),1,"")&amp;MATCH($C36,emission!$A:$A,0)))</f>
        <v>0</v>
      </c>
      <c r="H36">
        <f ca="1">VLOOKUP($A36,excitation!$A$1:$CV$577,MATCH('A1 PMT'!H$3,excitation!$A$1:$CV$1,0),0)*SUM(INDIRECT("emission!"&amp;SUBSTITUTE(ADDRESS(1,MATCH(H$2,emission!$1:$1,0),4),1,"")&amp;MATCH($B36,emission!$A:$A,0)):INDIRECT("emission!"&amp;SUBSTITUTE(ADDRESS(1,MATCH(H$2,emission!$1:$1,0),4),1,"")&amp;MATCH($C36,emission!$A:$A,0)))</f>
        <v>0</v>
      </c>
      <c r="I36">
        <f ca="1">VLOOKUP($A36,excitation!$A$1:$CV$577,MATCH('A1 PMT'!I$3,excitation!$A$1:$CV$1,0),0)*SUM(INDIRECT("emission!"&amp;SUBSTITUTE(ADDRESS(1,MATCH(I$2,emission!$1:$1,0),4),1,"")&amp;MATCH($B36,emission!$A:$A,0)):INDIRECT("emission!"&amp;SUBSTITUTE(ADDRESS(1,MATCH(I$2,emission!$1:$1,0),4),1,"")&amp;MATCH($C36,emission!$A:$A,0)))</f>
        <v>0</v>
      </c>
      <c r="J36">
        <f ca="1">VLOOKUP($A36,excitation!$A$1:$CV$577,MATCH('A1 PMT'!J$3,excitation!$A$1:$CV$1,0),0)*SUM(INDIRECT("emission!"&amp;SUBSTITUTE(ADDRESS(1,MATCH(J$2,emission!$1:$1,0),4),1,"")&amp;MATCH($B36,emission!$A:$A,0)):INDIRECT("emission!"&amp;SUBSTITUTE(ADDRESS(1,MATCH(J$2,emission!$1:$1,0),4),1,"")&amp;MATCH($C36,emission!$A:$A,0)))</f>
        <v>4.028760000000001E-3</v>
      </c>
      <c r="K36">
        <f ca="1">VLOOKUP($A36,excitation!$A$1:$CV$577,MATCH('A1 PMT'!K$3,excitation!$A$1:$CV$1,0),0)*SUM(INDIRECT("emission!"&amp;SUBSTITUTE(ADDRESS(1,MATCH(K$2,emission!$1:$1,0),4),1,"")&amp;MATCH($B36,emission!$A:$A,0)):INDIRECT("emission!"&amp;SUBSTITUTE(ADDRESS(1,MATCH(K$2,emission!$1:$1,0),4),1,"")&amp;MATCH($C36,emission!$A:$A,0)))</f>
        <v>0</v>
      </c>
      <c r="L36" t="e">
        <f ca="1">VLOOKUP($A36,excitation!$A$1:$CV$577,MATCH('A1 PMT'!L$3,excitation!$A$1:$CV$1,0),0)*SUM(INDIRECT("emission!"&amp;SUBSTITUTE(ADDRESS(1,MATCH(L$2,emission!$1:$1,0),4),1,"")&amp;MATCH($B36,emission!$A:$A,0)):INDIRECT("emission!"&amp;SUBSTITUTE(ADDRESS(1,MATCH(L$2,emission!$1:$1,0),4),1,"")&amp;MATCH($C36,emission!$A:$A,0)))</f>
        <v>#N/A</v>
      </c>
      <c r="M36" t="e">
        <f ca="1">VLOOKUP($A36,excitation!$A$1:$CV$577,MATCH('A1 PMT'!M$3,excitation!$A$1:$CV$1,0),0)*SUM(INDIRECT("emission!"&amp;SUBSTITUTE(ADDRESS(1,MATCH(M$2,emission!$1:$1,0),4),1,"")&amp;MATCH($B36,emission!$A:$A,0)):INDIRECT("emission!"&amp;SUBSTITUTE(ADDRESS(1,MATCH(M$2,emission!$1:$1,0),4),1,"")&amp;MATCH($C36,emission!$A:$A,0)))</f>
        <v>#N/A</v>
      </c>
      <c r="O36" s="1" t="str">
        <f>D2</f>
        <v>DAPI</v>
      </c>
      <c r="P36" s="15">
        <f t="shared" ref="P36:Y36" ca="1" si="33">PEARSON($D$3:$D$900,D3:D900)</f>
        <v>1</v>
      </c>
      <c r="Q36" s="15">
        <f t="shared" ca="1" si="33"/>
        <v>0.80251323590172985</v>
      </c>
      <c r="R36" s="15">
        <f t="shared" ca="1" si="33"/>
        <v>0.20727008562198798</v>
      </c>
      <c r="S36" s="15">
        <f t="shared" ca="1" si="33"/>
        <v>-8.2949710694466008E-2</v>
      </c>
      <c r="T36" s="15">
        <f t="shared" ca="1" si="33"/>
        <v>-0.10544359004370878</v>
      </c>
      <c r="U36" s="15">
        <f t="shared" ca="1" si="33"/>
        <v>-0.14167439220905398</v>
      </c>
      <c r="V36" s="15">
        <f t="shared" ca="1" si="33"/>
        <v>-0.1318787317483234</v>
      </c>
      <c r="W36" s="15">
        <f t="shared" ca="1" si="33"/>
        <v>-0.11113394779596611</v>
      </c>
      <c r="X36" s="15" t="e">
        <f t="shared" ca="1" si="33"/>
        <v>#N/A</v>
      </c>
      <c r="Y36" s="15" t="e">
        <f t="shared" ca="1" si="33"/>
        <v>#N/A</v>
      </c>
      <c r="AA36">
        <f t="shared" si="17"/>
        <v>405</v>
      </c>
      <c r="AB36">
        <f t="shared" ca="1" si="22"/>
        <v>0</v>
      </c>
      <c r="AC36">
        <f t="shared" ca="1" si="23"/>
        <v>0</v>
      </c>
      <c r="AD36">
        <f t="shared" ca="1" si="24"/>
        <v>0</v>
      </c>
      <c r="AE36">
        <f t="shared" ca="1" si="25"/>
        <v>0</v>
      </c>
      <c r="AF36">
        <f t="shared" ca="1" si="26"/>
        <v>0</v>
      </c>
      <c r="AG36">
        <f t="shared" ca="1" si="27"/>
        <v>0</v>
      </c>
      <c r="AH36">
        <f t="shared" ca="1" si="28"/>
        <v>1.3429146820578598E-3</v>
      </c>
      <c r="AI36">
        <f t="shared" ca="1" si="29"/>
        <v>0</v>
      </c>
      <c r="AJ36" t="e">
        <f t="shared" ca="1" si="30"/>
        <v>#N/A</v>
      </c>
      <c r="AK36" t="e">
        <f t="shared" ca="1" si="31"/>
        <v>#N/A</v>
      </c>
    </row>
    <row r="37" spans="1:37" x14ac:dyDescent="0.25">
      <c r="A37">
        <f t="shared" si="19"/>
        <v>405</v>
      </c>
      <c r="B37">
        <f t="shared" si="20"/>
        <v>770</v>
      </c>
      <c r="C37">
        <f t="shared" si="32"/>
        <v>779</v>
      </c>
      <c r="D37">
        <f ca="1">VLOOKUP($A37,excitation!$A$1:$CV$577,MATCH('A1 PMT'!D$3,excitation!$A$1:$CV$1,0),0)*SUM(INDIRECT("emission!"&amp;SUBSTITUTE(ADDRESS(1,MATCH(D$2,emission!$1:$1,0),4),1,"")&amp;MATCH($B37,emission!$A:$A,0)):INDIRECT("emission!"&amp;SUBSTITUTE(ADDRESS(1,MATCH(D$2,emission!$1:$1,0),4),1,"")&amp;MATCH($C37,emission!$A:$A,0)))</f>
        <v>0</v>
      </c>
      <c r="E37">
        <f ca="1">VLOOKUP($A37,excitation!$A$1:$CV$577,MATCH('A1 PMT'!E$3,excitation!$A$1:$CV$1,0),0)*SUM(INDIRECT("emission!"&amp;SUBSTITUTE(ADDRESS(1,MATCH(E$2,emission!$1:$1,0),4),1,"")&amp;MATCH($B37,emission!$A:$A,0)):INDIRECT("emission!"&amp;SUBSTITUTE(ADDRESS(1,MATCH(E$2,emission!$1:$1,0),4),1,"")&amp;MATCH($C37,emission!$A:$A,0)))</f>
        <v>0</v>
      </c>
      <c r="F37">
        <f ca="1">VLOOKUP($A37,excitation!$A$1:$CV$577,MATCH('A1 PMT'!F$3,excitation!$A$1:$CV$1,0),0)*SUM(INDIRECT("emission!"&amp;SUBSTITUTE(ADDRESS(1,MATCH(F$2,emission!$1:$1,0),4),1,"")&amp;MATCH($B37,emission!$A:$A,0)):INDIRECT("emission!"&amp;SUBSTITUTE(ADDRESS(1,MATCH(F$2,emission!$1:$1,0),4),1,"")&amp;MATCH($C37,emission!$A:$A,0)))</f>
        <v>0</v>
      </c>
      <c r="G37">
        <f ca="1">VLOOKUP($A37,excitation!$A$1:$CV$577,MATCH('A1 PMT'!G$3,excitation!$A$1:$CV$1,0),0)*SUM(INDIRECT("emission!"&amp;SUBSTITUTE(ADDRESS(1,MATCH(G$2,emission!$1:$1,0),4),1,"")&amp;MATCH($B37,emission!$A:$A,0)):INDIRECT("emission!"&amp;SUBSTITUTE(ADDRESS(1,MATCH(G$2,emission!$1:$1,0),4),1,"")&amp;MATCH($C37,emission!$A:$A,0)))</f>
        <v>0</v>
      </c>
      <c r="H37">
        <f ca="1">VLOOKUP($A37,excitation!$A$1:$CV$577,MATCH('A1 PMT'!H$3,excitation!$A$1:$CV$1,0),0)*SUM(INDIRECT("emission!"&amp;SUBSTITUTE(ADDRESS(1,MATCH(H$2,emission!$1:$1,0),4),1,"")&amp;MATCH($B37,emission!$A:$A,0)):INDIRECT("emission!"&amp;SUBSTITUTE(ADDRESS(1,MATCH(H$2,emission!$1:$1,0),4),1,"")&amp;MATCH($C37,emission!$A:$A,0)))</f>
        <v>0</v>
      </c>
      <c r="I37">
        <f ca="1">VLOOKUP($A37,excitation!$A$1:$CV$577,MATCH('A1 PMT'!I$3,excitation!$A$1:$CV$1,0),0)*SUM(INDIRECT("emission!"&amp;SUBSTITUTE(ADDRESS(1,MATCH(I$2,emission!$1:$1,0),4),1,"")&amp;MATCH($B37,emission!$A:$A,0)):INDIRECT("emission!"&amp;SUBSTITUTE(ADDRESS(1,MATCH(I$2,emission!$1:$1,0),4),1,"")&amp;MATCH($C37,emission!$A:$A,0)))</f>
        <v>0</v>
      </c>
      <c r="J37">
        <f ca="1">VLOOKUP($A37,excitation!$A$1:$CV$577,MATCH('A1 PMT'!J$3,excitation!$A$1:$CV$1,0),0)*SUM(INDIRECT("emission!"&amp;SUBSTITUTE(ADDRESS(1,MATCH(J$2,emission!$1:$1,0),4),1,"")&amp;MATCH($B37,emission!$A:$A,0)):INDIRECT("emission!"&amp;SUBSTITUTE(ADDRESS(1,MATCH(J$2,emission!$1:$1,0),4),1,"")&amp;MATCH($C37,emission!$A:$A,0)))</f>
        <v>1.8399600000000001E-3</v>
      </c>
      <c r="K37">
        <f ca="1">VLOOKUP($A37,excitation!$A$1:$CV$577,MATCH('A1 PMT'!K$3,excitation!$A$1:$CV$1,0),0)*SUM(INDIRECT("emission!"&amp;SUBSTITUTE(ADDRESS(1,MATCH(K$2,emission!$1:$1,0),4),1,"")&amp;MATCH($B37,emission!$A:$A,0)):INDIRECT("emission!"&amp;SUBSTITUTE(ADDRESS(1,MATCH(K$2,emission!$1:$1,0),4),1,"")&amp;MATCH($C37,emission!$A:$A,0)))</f>
        <v>0</v>
      </c>
      <c r="L37" t="e">
        <f ca="1">VLOOKUP($A37,excitation!$A$1:$CV$577,MATCH('A1 PMT'!L$3,excitation!$A$1:$CV$1,0),0)*SUM(INDIRECT("emission!"&amp;SUBSTITUTE(ADDRESS(1,MATCH(L$2,emission!$1:$1,0),4),1,"")&amp;MATCH($B37,emission!$A:$A,0)):INDIRECT("emission!"&amp;SUBSTITUTE(ADDRESS(1,MATCH(L$2,emission!$1:$1,0),4),1,"")&amp;MATCH($C37,emission!$A:$A,0)))</f>
        <v>#N/A</v>
      </c>
      <c r="M37" t="e">
        <f ca="1">VLOOKUP($A37,excitation!$A$1:$CV$577,MATCH('A1 PMT'!M$3,excitation!$A$1:$CV$1,0),0)*SUM(INDIRECT("emission!"&amp;SUBSTITUTE(ADDRESS(1,MATCH(M$2,emission!$1:$1,0),4),1,"")&amp;MATCH($B37,emission!$A:$A,0)):INDIRECT("emission!"&amp;SUBSTITUTE(ADDRESS(1,MATCH(M$2,emission!$1:$1,0),4),1,"")&amp;MATCH($C37,emission!$A:$A,0)))</f>
        <v>#N/A</v>
      </c>
      <c r="O37" s="1" t="str">
        <f>E2</f>
        <v>Alexa 405</v>
      </c>
      <c r="P37" s="15">
        <f t="shared" ref="P37:Y37" ca="1" si="34">PEARSON($E$3:$E$900,D3:D900)</f>
        <v>0.80251323590172985</v>
      </c>
      <c r="Q37" s="15">
        <f t="shared" ca="1" si="34"/>
        <v>1</v>
      </c>
      <c r="R37" s="15">
        <f t="shared" ca="1" si="34"/>
        <v>-8.4519088425128105E-2</v>
      </c>
      <c r="S37" s="15">
        <f t="shared" ca="1" si="34"/>
        <v>-6.3137917677482294E-2</v>
      </c>
      <c r="T37" s="15">
        <f t="shared" ca="1" si="34"/>
        <v>-7.5465429015512259E-2</v>
      </c>
      <c r="U37" s="15">
        <f t="shared" ca="1" si="34"/>
        <v>-9.3859227474051427E-2</v>
      </c>
      <c r="V37" s="15">
        <f t="shared" ca="1" si="34"/>
        <v>-8.6748789338147836E-2</v>
      </c>
      <c r="W37" s="15">
        <f t="shared" ca="1" si="34"/>
        <v>-7.298339595153211E-2</v>
      </c>
      <c r="X37" s="15" t="e">
        <f t="shared" ca="1" si="34"/>
        <v>#N/A</v>
      </c>
      <c r="Y37" s="15" t="e">
        <f t="shared" ca="1" si="34"/>
        <v>#N/A</v>
      </c>
      <c r="AA37">
        <f t="shared" si="17"/>
        <v>405</v>
      </c>
      <c r="AB37">
        <f t="shared" ca="1" si="22"/>
        <v>0</v>
      </c>
      <c r="AC37">
        <f t="shared" ca="1" si="23"/>
        <v>0</v>
      </c>
      <c r="AD37">
        <f t="shared" ca="1" si="24"/>
        <v>0</v>
      </c>
      <c r="AE37">
        <f t="shared" ca="1" si="25"/>
        <v>0</v>
      </c>
      <c r="AF37">
        <f t="shared" ca="1" si="26"/>
        <v>0</v>
      </c>
      <c r="AG37">
        <f t="shared" ca="1" si="27"/>
        <v>0</v>
      </c>
      <c r="AH37">
        <f t="shared" ca="1" si="28"/>
        <v>6.1331757126241795E-4</v>
      </c>
      <c r="AI37">
        <f t="shared" ca="1" si="29"/>
        <v>0</v>
      </c>
      <c r="AJ37" t="e">
        <f t="shared" ca="1" si="30"/>
        <v>#N/A</v>
      </c>
      <c r="AK37" t="e">
        <f t="shared" ca="1" si="31"/>
        <v>#N/A</v>
      </c>
    </row>
    <row r="38" spans="1:37" x14ac:dyDescent="0.25">
      <c r="A38">
        <f t="shared" si="19"/>
        <v>405</v>
      </c>
      <c r="B38">
        <f t="shared" si="20"/>
        <v>780</v>
      </c>
      <c r="C38">
        <f t="shared" si="32"/>
        <v>789</v>
      </c>
      <c r="D38">
        <f ca="1">VLOOKUP($A38,excitation!$A$1:$CV$577,MATCH('A1 PMT'!D$3,excitation!$A$1:$CV$1,0),0)*SUM(INDIRECT("emission!"&amp;SUBSTITUTE(ADDRESS(1,MATCH(D$2,emission!$1:$1,0),4),1,"")&amp;MATCH($B38,emission!$A:$A,0)):INDIRECT("emission!"&amp;SUBSTITUTE(ADDRESS(1,MATCH(D$2,emission!$1:$1,0),4),1,"")&amp;MATCH($C38,emission!$A:$A,0)))</f>
        <v>0</v>
      </c>
      <c r="E38">
        <f ca="1">VLOOKUP($A38,excitation!$A$1:$CV$577,MATCH('A1 PMT'!E$3,excitation!$A$1:$CV$1,0),0)*SUM(INDIRECT("emission!"&amp;SUBSTITUTE(ADDRESS(1,MATCH(E$2,emission!$1:$1,0),4),1,"")&amp;MATCH($B38,emission!$A:$A,0)):INDIRECT("emission!"&amp;SUBSTITUTE(ADDRESS(1,MATCH(E$2,emission!$1:$1,0),4),1,"")&amp;MATCH($C38,emission!$A:$A,0)))</f>
        <v>0</v>
      </c>
      <c r="F38">
        <f ca="1">VLOOKUP($A38,excitation!$A$1:$CV$577,MATCH('A1 PMT'!F$3,excitation!$A$1:$CV$1,0),0)*SUM(INDIRECT("emission!"&amp;SUBSTITUTE(ADDRESS(1,MATCH(F$2,emission!$1:$1,0),4),1,"")&amp;MATCH($B38,emission!$A:$A,0)):INDIRECT("emission!"&amp;SUBSTITUTE(ADDRESS(1,MATCH(F$2,emission!$1:$1,0),4),1,"")&amp;MATCH($C38,emission!$A:$A,0)))</f>
        <v>0</v>
      </c>
      <c r="G38">
        <f ca="1">VLOOKUP($A38,excitation!$A$1:$CV$577,MATCH('A1 PMT'!G$3,excitation!$A$1:$CV$1,0),0)*SUM(INDIRECT("emission!"&amp;SUBSTITUTE(ADDRESS(1,MATCH(G$2,emission!$1:$1,0),4),1,"")&amp;MATCH($B38,emission!$A:$A,0)):INDIRECT("emission!"&amp;SUBSTITUTE(ADDRESS(1,MATCH(G$2,emission!$1:$1,0),4),1,"")&amp;MATCH($C38,emission!$A:$A,0)))</f>
        <v>0</v>
      </c>
      <c r="H38">
        <f ca="1">VLOOKUP($A38,excitation!$A$1:$CV$577,MATCH('A1 PMT'!H$3,excitation!$A$1:$CV$1,0),0)*SUM(INDIRECT("emission!"&amp;SUBSTITUTE(ADDRESS(1,MATCH(H$2,emission!$1:$1,0),4),1,"")&amp;MATCH($B38,emission!$A:$A,0)):INDIRECT("emission!"&amp;SUBSTITUTE(ADDRESS(1,MATCH(H$2,emission!$1:$1,0),4),1,"")&amp;MATCH($C38,emission!$A:$A,0)))</f>
        <v>0</v>
      </c>
      <c r="I38">
        <f ca="1">VLOOKUP($A38,excitation!$A$1:$CV$577,MATCH('A1 PMT'!I$3,excitation!$A$1:$CV$1,0),0)*SUM(INDIRECT("emission!"&amp;SUBSTITUTE(ADDRESS(1,MATCH(I$2,emission!$1:$1,0),4),1,"")&amp;MATCH($B38,emission!$A:$A,0)):INDIRECT("emission!"&amp;SUBSTITUTE(ADDRESS(1,MATCH(I$2,emission!$1:$1,0),4),1,"")&amp;MATCH($C38,emission!$A:$A,0)))</f>
        <v>0</v>
      </c>
      <c r="J38">
        <f ca="1">VLOOKUP($A38,excitation!$A$1:$CV$577,MATCH('A1 PMT'!J$3,excitation!$A$1:$CV$1,0),0)*SUM(INDIRECT("emission!"&amp;SUBSTITUTE(ADDRESS(1,MATCH(J$2,emission!$1:$1,0),4),1,"")&amp;MATCH($B38,emission!$A:$A,0)):INDIRECT("emission!"&amp;SUBSTITUTE(ADDRESS(1,MATCH(J$2,emission!$1:$1,0),4),1,"")&amp;MATCH($C38,emission!$A:$A,0)))</f>
        <v>0</v>
      </c>
      <c r="K38">
        <f ca="1">VLOOKUP($A38,excitation!$A$1:$CV$577,MATCH('A1 PMT'!K$3,excitation!$A$1:$CV$1,0),0)*SUM(INDIRECT("emission!"&amp;SUBSTITUTE(ADDRESS(1,MATCH(K$2,emission!$1:$1,0),4),1,"")&amp;MATCH($B38,emission!$A:$A,0)):INDIRECT("emission!"&amp;SUBSTITUTE(ADDRESS(1,MATCH(K$2,emission!$1:$1,0),4),1,"")&amp;MATCH($C38,emission!$A:$A,0)))</f>
        <v>0</v>
      </c>
      <c r="L38" t="e">
        <f ca="1">VLOOKUP($A38,excitation!$A$1:$CV$577,MATCH('A1 PMT'!L$3,excitation!$A$1:$CV$1,0),0)*SUM(INDIRECT("emission!"&amp;SUBSTITUTE(ADDRESS(1,MATCH(L$2,emission!$1:$1,0),4),1,"")&amp;MATCH($B38,emission!$A:$A,0)):INDIRECT("emission!"&amp;SUBSTITUTE(ADDRESS(1,MATCH(L$2,emission!$1:$1,0),4),1,"")&amp;MATCH($C38,emission!$A:$A,0)))</f>
        <v>#N/A</v>
      </c>
      <c r="M38" t="e">
        <f ca="1">VLOOKUP($A38,excitation!$A$1:$CV$577,MATCH('A1 PMT'!M$3,excitation!$A$1:$CV$1,0),0)*SUM(INDIRECT("emission!"&amp;SUBSTITUTE(ADDRESS(1,MATCH(M$2,emission!$1:$1,0),4),1,"")&amp;MATCH($B38,emission!$A:$A,0)):INDIRECT("emission!"&amp;SUBSTITUTE(ADDRESS(1,MATCH(M$2,emission!$1:$1,0),4),1,"")&amp;MATCH($C38,emission!$A:$A,0)))</f>
        <v>#N/A</v>
      </c>
      <c r="O38" s="1" t="str">
        <f>F2</f>
        <v>Alexa 430</v>
      </c>
      <c r="P38" s="15">
        <f t="shared" ref="P38:Y38" ca="1" si="35">PEARSON($F$3:$F$900,D3:D900)</f>
        <v>0.20727008562198798</v>
      </c>
      <c r="Q38" s="15">
        <f t="shared" ca="1" si="35"/>
        <v>-8.4519088425128105E-2</v>
      </c>
      <c r="R38" s="15">
        <f t="shared" ca="1" si="35"/>
        <v>1</v>
      </c>
      <c r="S38" s="15">
        <f t="shared" ca="1" si="35"/>
        <v>0.19352199108398754</v>
      </c>
      <c r="T38" s="15">
        <f t="shared" ca="1" si="35"/>
        <v>0.21982774741280015</v>
      </c>
      <c r="U38" s="15">
        <f t="shared" ca="1" si="35"/>
        <v>-0.10010367466413403</v>
      </c>
      <c r="V38" s="15">
        <f t="shared" ca="1" si="35"/>
        <v>-0.13517599300755631</v>
      </c>
      <c r="W38" s="15">
        <f t="shared" ca="1" si="35"/>
        <v>-0.167575769294004</v>
      </c>
      <c r="X38" s="15" t="e">
        <f t="shared" ca="1" si="35"/>
        <v>#N/A</v>
      </c>
      <c r="Y38" s="15" t="e">
        <f t="shared" ca="1" si="35"/>
        <v>#N/A</v>
      </c>
      <c r="AA38">
        <f t="shared" si="17"/>
        <v>405</v>
      </c>
      <c r="AB38">
        <f t="shared" ca="1" si="22"/>
        <v>0</v>
      </c>
      <c r="AC38">
        <f t="shared" ca="1" si="23"/>
        <v>0</v>
      </c>
      <c r="AD38">
        <f t="shared" ca="1" si="24"/>
        <v>0</v>
      </c>
      <c r="AE38">
        <f t="shared" ca="1" si="25"/>
        <v>0</v>
      </c>
      <c r="AF38">
        <f t="shared" ca="1" si="26"/>
        <v>0</v>
      </c>
      <c r="AG38">
        <f t="shared" ca="1" si="27"/>
        <v>0</v>
      </c>
      <c r="AH38">
        <f t="shared" ca="1" si="28"/>
        <v>0</v>
      </c>
      <c r="AI38">
        <f t="shared" ca="1" si="29"/>
        <v>0</v>
      </c>
      <c r="AJ38" t="e">
        <f t="shared" ca="1" si="30"/>
        <v>#N/A</v>
      </c>
      <c r="AK38" t="e">
        <f t="shared" ca="1" si="31"/>
        <v>#N/A</v>
      </c>
    </row>
    <row r="39" spans="1:37" x14ac:dyDescent="0.25">
      <c r="A39">
        <f t="shared" si="19"/>
        <v>405</v>
      </c>
      <c r="B39">
        <f t="shared" si="20"/>
        <v>790</v>
      </c>
      <c r="C39">
        <f t="shared" si="32"/>
        <v>799</v>
      </c>
      <c r="D39">
        <f ca="1">VLOOKUP($A39,excitation!$A$1:$CV$577,MATCH('A1 PMT'!D$3,excitation!$A$1:$CV$1,0),0)*SUM(INDIRECT("emission!"&amp;SUBSTITUTE(ADDRESS(1,MATCH(D$2,emission!$1:$1,0),4),1,"")&amp;MATCH($B39,emission!$A:$A,0)):INDIRECT("emission!"&amp;SUBSTITUTE(ADDRESS(1,MATCH(D$2,emission!$1:$1,0),4),1,"")&amp;MATCH($C39,emission!$A:$A,0)))</f>
        <v>0</v>
      </c>
      <c r="E39">
        <f ca="1">VLOOKUP($A39,excitation!$A$1:$CV$577,MATCH('A1 PMT'!E$3,excitation!$A$1:$CV$1,0),0)*SUM(INDIRECT("emission!"&amp;SUBSTITUTE(ADDRESS(1,MATCH(E$2,emission!$1:$1,0),4),1,"")&amp;MATCH($B39,emission!$A:$A,0)):INDIRECT("emission!"&amp;SUBSTITUTE(ADDRESS(1,MATCH(E$2,emission!$1:$1,0),4),1,"")&amp;MATCH($C39,emission!$A:$A,0)))</f>
        <v>0</v>
      </c>
      <c r="F39">
        <f ca="1">VLOOKUP($A39,excitation!$A$1:$CV$577,MATCH('A1 PMT'!F$3,excitation!$A$1:$CV$1,0),0)*SUM(INDIRECT("emission!"&amp;SUBSTITUTE(ADDRESS(1,MATCH(F$2,emission!$1:$1,0),4),1,"")&amp;MATCH($B39,emission!$A:$A,0)):INDIRECT("emission!"&amp;SUBSTITUTE(ADDRESS(1,MATCH(F$2,emission!$1:$1,0),4),1,"")&amp;MATCH($C39,emission!$A:$A,0)))</f>
        <v>0</v>
      </c>
      <c r="G39">
        <f ca="1">VLOOKUP($A39,excitation!$A$1:$CV$577,MATCH('A1 PMT'!G$3,excitation!$A$1:$CV$1,0),0)*SUM(INDIRECT("emission!"&amp;SUBSTITUTE(ADDRESS(1,MATCH(G$2,emission!$1:$1,0),4),1,"")&amp;MATCH($B39,emission!$A:$A,0)):INDIRECT("emission!"&amp;SUBSTITUTE(ADDRESS(1,MATCH(G$2,emission!$1:$1,0),4),1,"")&amp;MATCH($C39,emission!$A:$A,0)))</f>
        <v>0</v>
      </c>
      <c r="H39">
        <f ca="1">VLOOKUP($A39,excitation!$A$1:$CV$577,MATCH('A1 PMT'!H$3,excitation!$A$1:$CV$1,0),0)*SUM(INDIRECT("emission!"&amp;SUBSTITUTE(ADDRESS(1,MATCH(H$2,emission!$1:$1,0),4),1,"")&amp;MATCH($B39,emission!$A:$A,0)):INDIRECT("emission!"&amp;SUBSTITUTE(ADDRESS(1,MATCH(H$2,emission!$1:$1,0),4),1,"")&amp;MATCH($C39,emission!$A:$A,0)))</f>
        <v>0</v>
      </c>
      <c r="I39">
        <f ca="1">VLOOKUP($A39,excitation!$A$1:$CV$577,MATCH('A1 PMT'!I$3,excitation!$A$1:$CV$1,0),0)*SUM(INDIRECT("emission!"&amp;SUBSTITUTE(ADDRESS(1,MATCH(I$2,emission!$1:$1,0),4),1,"")&amp;MATCH($B39,emission!$A:$A,0)):INDIRECT("emission!"&amp;SUBSTITUTE(ADDRESS(1,MATCH(I$2,emission!$1:$1,0),4),1,"")&amp;MATCH($C39,emission!$A:$A,0)))</f>
        <v>0</v>
      </c>
      <c r="J39">
        <f ca="1">VLOOKUP($A39,excitation!$A$1:$CV$577,MATCH('A1 PMT'!J$3,excitation!$A$1:$CV$1,0),0)*SUM(INDIRECT("emission!"&amp;SUBSTITUTE(ADDRESS(1,MATCH(J$2,emission!$1:$1,0),4),1,"")&amp;MATCH($B39,emission!$A:$A,0)):INDIRECT("emission!"&amp;SUBSTITUTE(ADDRESS(1,MATCH(J$2,emission!$1:$1,0),4),1,"")&amp;MATCH($C39,emission!$A:$A,0)))</f>
        <v>0</v>
      </c>
      <c r="K39">
        <f ca="1">VLOOKUP($A39,excitation!$A$1:$CV$577,MATCH('A1 PMT'!K$3,excitation!$A$1:$CV$1,0),0)*SUM(INDIRECT("emission!"&amp;SUBSTITUTE(ADDRESS(1,MATCH(K$2,emission!$1:$1,0),4),1,"")&amp;MATCH($B39,emission!$A:$A,0)):INDIRECT("emission!"&amp;SUBSTITUTE(ADDRESS(1,MATCH(K$2,emission!$1:$1,0),4),1,"")&amp;MATCH($C39,emission!$A:$A,0)))</f>
        <v>0</v>
      </c>
      <c r="L39" t="e">
        <f ca="1">VLOOKUP($A39,excitation!$A$1:$CV$577,MATCH('A1 PMT'!L$3,excitation!$A$1:$CV$1,0),0)*SUM(INDIRECT("emission!"&amp;SUBSTITUTE(ADDRESS(1,MATCH(L$2,emission!$1:$1,0),4),1,"")&amp;MATCH($B39,emission!$A:$A,0)):INDIRECT("emission!"&amp;SUBSTITUTE(ADDRESS(1,MATCH(L$2,emission!$1:$1,0),4),1,"")&amp;MATCH($C39,emission!$A:$A,0)))</f>
        <v>#N/A</v>
      </c>
      <c r="M39" t="e">
        <f ca="1">VLOOKUP($A39,excitation!$A$1:$CV$577,MATCH('A1 PMT'!M$3,excitation!$A$1:$CV$1,0),0)*SUM(INDIRECT("emission!"&amp;SUBSTITUTE(ADDRESS(1,MATCH(M$2,emission!$1:$1,0),4),1,"")&amp;MATCH($B39,emission!$A:$A,0)):INDIRECT("emission!"&amp;SUBSTITUTE(ADDRESS(1,MATCH(M$2,emission!$1:$1,0),4),1,"")&amp;MATCH($C39,emission!$A:$A,0)))</f>
        <v>#N/A</v>
      </c>
      <c r="O39" s="1" t="str">
        <f>G2</f>
        <v>Alexa 488</v>
      </c>
      <c r="P39" s="15">
        <f t="shared" ref="P39:Y39" ca="1" si="36">PEARSON($G$3:$G$900,D3:D900)</f>
        <v>-8.2949710694466008E-2</v>
      </c>
      <c r="Q39" s="15">
        <f t="shared" ca="1" si="36"/>
        <v>-6.3137917677482294E-2</v>
      </c>
      <c r="R39" s="15">
        <f t="shared" ca="1" si="36"/>
        <v>0.19352199108398754</v>
      </c>
      <c r="S39" s="15">
        <f t="shared" ca="1" si="36"/>
        <v>1</v>
      </c>
      <c r="T39" s="15">
        <f t="shared" ca="1" si="36"/>
        <v>0.70302706176683838</v>
      </c>
      <c r="U39" s="15">
        <f t="shared" ca="1" si="36"/>
        <v>1.0363083455758246E-2</v>
      </c>
      <c r="V39" s="15">
        <f t="shared" ca="1" si="36"/>
        <v>-9.6616797248091704E-2</v>
      </c>
      <c r="W39" s="15">
        <f t="shared" ca="1" si="36"/>
        <v>-8.2515860132218233E-2</v>
      </c>
      <c r="X39" s="15" t="e">
        <f t="shared" ca="1" si="36"/>
        <v>#N/A</v>
      </c>
      <c r="Y39" s="15" t="e">
        <f t="shared" ca="1" si="36"/>
        <v>#N/A</v>
      </c>
      <c r="AA39">
        <f t="shared" si="17"/>
        <v>405</v>
      </c>
      <c r="AB39">
        <f t="shared" ca="1" si="22"/>
        <v>0</v>
      </c>
      <c r="AC39">
        <f t="shared" ca="1" si="23"/>
        <v>0</v>
      </c>
      <c r="AD39">
        <f t="shared" ca="1" si="24"/>
        <v>0</v>
      </c>
      <c r="AE39">
        <f t="shared" ca="1" si="25"/>
        <v>0</v>
      </c>
      <c r="AF39">
        <f t="shared" ca="1" si="26"/>
        <v>0</v>
      </c>
      <c r="AG39">
        <f t="shared" ca="1" si="27"/>
        <v>0</v>
      </c>
      <c r="AH39">
        <f t="shared" ca="1" si="28"/>
        <v>0</v>
      </c>
      <c r="AI39">
        <f t="shared" ca="1" si="29"/>
        <v>0</v>
      </c>
      <c r="AJ39" t="e">
        <f t="shared" ca="1" si="30"/>
        <v>#N/A</v>
      </c>
      <c r="AK39" t="e">
        <f t="shared" ca="1" si="31"/>
        <v>#N/A</v>
      </c>
    </row>
    <row r="40" spans="1:37" x14ac:dyDescent="0.25">
      <c r="A40">
        <f t="shared" si="19"/>
        <v>488</v>
      </c>
      <c r="B40">
        <f t="shared" si="20"/>
        <v>510</v>
      </c>
      <c r="C40">
        <f t="shared" si="32"/>
        <v>519</v>
      </c>
      <c r="D40">
        <f ca="1">VLOOKUP($A40,excitation!$A$1:$CV$577,MATCH('A1 PMT'!D$3,excitation!$A$1:$CV$1,0),0)*SUM(INDIRECT("emission!"&amp;SUBSTITUTE(ADDRESS(1,MATCH(D$2,emission!$1:$1,0),4),1,"")&amp;MATCH($B40,emission!$A:$A,0)):INDIRECT("emission!"&amp;SUBSTITUTE(ADDRESS(1,MATCH(D$2,emission!$1:$1,0),4),1,"")&amp;MATCH($C40,emission!$A:$A,0)))</f>
        <v>0</v>
      </c>
      <c r="E40">
        <f ca="1">VLOOKUP($A40,excitation!$A$1:$CV$577,MATCH('A1 PMT'!E$3,excitation!$A$1:$CV$1,0),0)*SUM(INDIRECT("emission!"&amp;SUBSTITUTE(ADDRESS(1,MATCH(E$2,emission!$1:$1,0),4),1,"")&amp;MATCH($B40,emission!$A:$A,0)):INDIRECT("emission!"&amp;SUBSTITUTE(ADDRESS(1,MATCH(E$2,emission!$1:$1,0),4),1,"")&amp;MATCH($C40,emission!$A:$A,0)))</f>
        <v>0</v>
      </c>
      <c r="F40">
        <f ca="1">VLOOKUP($A40,excitation!$A$1:$CV$577,MATCH('A1 PMT'!F$3,excitation!$A$1:$CV$1,0),0)*SUM(INDIRECT("emission!"&amp;SUBSTITUTE(ADDRESS(1,MATCH(F$2,emission!$1:$1,0),4),1,"")&amp;MATCH($B40,emission!$A:$A,0)):INDIRECT("emission!"&amp;SUBSTITUTE(ADDRESS(1,MATCH(F$2,emission!$1:$1,0),4),1,"")&amp;MATCH($C40,emission!$A:$A,0)))</f>
        <v>1.6414996500000001</v>
      </c>
      <c r="G40">
        <f ca="1">VLOOKUP($A40,excitation!$A$1:$CV$577,MATCH('A1 PMT'!G$3,excitation!$A$1:$CV$1,0),0)*SUM(INDIRECT("emission!"&amp;SUBSTITUTE(ADDRESS(1,MATCH(G$2,emission!$1:$1,0),4),1,"")&amp;MATCH($B40,emission!$A:$A,0)):INDIRECT("emission!"&amp;SUBSTITUTE(ADDRESS(1,MATCH(G$2,emission!$1:$1,0),4),1,"")&amp;MATCH($C40,emission!$A:$A,0)))</f>
        <v>6.9296413200000009</v>
      </c>
      <c r="H40">
        <f ca="1">VLOOKUP($A40,excitation!$A$1:$CV$577,MATCH('A1 PMT'!H$3,excitation!$A$1:$CV$1,0),0)*SUM(INDIRECT("emission!"&amp;SUBSTITUTE(ADDRESS(1,MATCH(H$2,emission!$1:$1,0),4),1,"")&amp;MATCH($B40,emission!$A:$A,0)):INDIRECT("emission!"&amp;SUBSTITUTE(ADDRESS(1,MATCH(H$2,emission!$1:$1,0),4),1,"")&amp;MATCH($C40,emission!$A:$A,0)))</f>
        <v>0.41296640000000001</v>
      </c>
      <c r="I40">
        <f ca="1">VLOOKUP($A40,excitation!$A$1:$CV$577,MATCH('A1 PMT'!I$3,excitation!$A$1:$CV$1,0),0)*SUM(INDIRECT("emission!"&amp;SUBSTITUTE(ADDRESS(1,MATCH(I$2,emission!$1:$1,0),4),1,"")&amp;MATCH($B40,emission!$A:$A,0)):INDIRECT("emission!"&amp;SUBSTITUTE(ADDRESS(1,MATCH(I$2,emission!$1:$1,0),4),1,"")&amp;MATCH($C40,emission!$A:$A,0)))</f>
        <v>0</v>
      </c>
      <c r="J40">
        <f ca="1">VLOOKUP($A40,excitation!$A$1:$CV$577,MATCH('A1 PMT'!J$3,excitation!$A$1:$CV$1,0),0)*SUM(INDIRECT("emission!"&amp;SUBSTITUTE(ADDRESS(1,MATCH(J$2,emission!$1:$1,0),4),1,"")&amp;MATCH($B40,emission!$A:$A,0)):INDIRECT("emission!"&amp;SUBSTITUTE(ADDRESS(1,MATCH(J$2,emission!$1:$1,0),4),1,"")&amp;MATCH($C40,emission!$A:$A,0)))</f>
        <v>0</v>
      </c>
      <c r="K40">
        <f ca="1">VLOOKUP($A40,excitation!$A$1:$CV$577,MATCH('A1 PMT'!K$3,excitation!$A$1:$CV$1,0),0)*SUM(INDIRECT("emission!"&amp;SUBSTITUTE(ADDRESS(1,MATCH(K$2,emission!$1:$1,0),4),1,"")&amp;MATCH($B40,emission!$A:$A,0)):INDIRECT("emission!"&amp;SUBSTITUTE(ADDRESS(1,MATCH(K$2,emission!$1:$1,0),4),1,"")&amp;MATCH($C40,emission!$A:$A,0)))</f>
        <v>0</v>
      </c>
      <c r="L40" t="e">
        <f ca="1">VLOOKUP($A40,excitation!$A$1:$CV$577,MATCH('A1 PMT'!L$3,excitation!$A$1:$CV$1,0),0)*SUM(INDIRECT("emission!"&amp;SUBSTITUTE(ADDRESS(1,MATCH(L$2,emission!$1:$1,0),4),1,"")&amp;MATCH($B40,emission!$A:$A,0)):INDIRECT("emission!"&amp;SUBSTITUTE(ADDRESS(1,MATCH(L$2,emission!$1:$1,0),4),1,"")&amp;MATCH($C40,emission!$A:$A,0)))</f>
        <v>#N/A</v>
      </c>
      <c r="M40" t="e">
        <f ca="1">VLOOKUP($A40,excitation!$A$1:$CV$577,MATCH('A1 PMT'!M$3,excitation!$A$1:$CV$1,0),0)*SUM(INDIRECT("emission!"&amp;SUBSTITUTE(ADDRESS(1,MATCH(M$2,emission!$1:$1,0),4),1,"")&amp;MATCH($B40,emission!$A:$A,0)):INDIRECT("emission!"&amp;SUBSTITUTE(ADDRESS(1,MATCH(M$2,emission!$1:$1,0),4),1,"")&amp;MATCH($C40,emission!$A:$A,0)))</f>
        <v>#N/A</v>
      </c>
      <c r="O40" s="1" t="str">
        <f>H2</f>
        <v>Alexa 514</v>
      </c>
      <c r="P40" s="15">
        <f t="shared" ref="P40:Y40" ca="1" si="37">PEARSON($H$3:$H$900,D3:D900)</f>
        <v>-0.10544359004370878</v>
      </c>
      <c r="Q40" s="15">
        <f t="shared" ca="1" si="37"/>
        <v>-7.5465429015512259E-2</v>
      </c>
      <c r="R40" s="15">
        <f t="shared" ca="1" si="37"/>
        <v>0.21982774741280015</v>
      </c>
      <c r="S40" s="15">
        <f t="shared" ca="1" si="37"/>
        <v>0.70302706176683838</v>
      </c>
      <c r="T40" s="15">
        <f t="shared" ca="1" si="37"/>
        <v>1</v>
      </c>
      <c r="U40" s="15">
        <f t="shared" ca="1" si="37"/>
        <v>0.13940605777312221</v>
      </c>
      <c r="V40" s="15">
        <f t="shared" ca="1" si="37"/>
        <v>-0.10659653989466424</v>
      </c>
      <c r="W40" s="15">
        <f t="shared" ca="1" si="37"/>
        <v>-9.6130539125933723E-2</v>
      </c>
      <c r="X40" s="15" t="e">
        <f t="shared" ca="1" si="37"/>
        <v>#N/A</v>
      </c>
      <c r="Y40" s="15" t="e">
        <f t="shared" ca="1" si="37"/>
        <v>#N/A</v>
      </c>
      <c r="AA40">
        <f t="shared" si="17"/>
        <v>488</v>
      </c>
      <c r="AB40">
        <f t="shared" ca="1" si="22"/>
        <v>0</v>
      </c>
      <c r="AC40">
        <f t="shared" ca="1" si="23"/>
        <v>0</v>
      </c>
      <c r="AD40">
        <f t="shared" ca="1" si="24"/>
        <v>0.23454831386231842</v>
      </c>
      <c r="AE40">
        <f t="shared" ca="1" si="25"/>
        <v>0.97797347480106112</v>
      </c>
      <c r="AF40">
        <f t="shared" ca="1" si="26"/>
        <v>0.10142108891838772</v>
      </c>
      <c r="AG40">
        <f t="shared" ca="1" si="27"/>
        <v>0</v>
      </c>
      <c r="AH40">
        <f t="shared" ca="1" si="28"/>
        <v>0</v>
      </c>
      <c r="AI40">
        <f t="shared" ca="1" si="29"/>
        <v>0</v>
      </c>
      <c r="AJ40" t="e">
        <f t="shared" ca="1" si="30"/>
        <v>#N/A</v>
      </c>
      <c r="AK40" t="e">
        <f t="shared" ca="1" si="31"/>
        <v>#N/A</v>
      </c>
    </row>
    <row r="41" spans="1:37" x14ac:dyDescent="0.25">
      <c r="A41">
        <f t="shared" si="19"/>
        <v>488</v>
      </c>
      <c r="B41">
        <f t="shared" si="20"/>
        <v>520</v>
      </c>
      <c r="C41">
        <f t="shared" si="32"/>
        <v>529</v>
      </c>
      <c r="D41">
        <f ca="1">VLOOKUP($A41,excitation!$A$1:$CV$577,MATCH('A1 PMT'!D$3,excitation!$A$1:$CV$1,0),0)*SUM(INDIRECT("emission!"&amp;SUBSTITUTE(ADDRESS(1,MATCH(D$2,emission!$1:$1,0),4),1,"")&amp;MATCH($B41,emission!$A:$A,0)):INDIRECT("emission!"&amp;SUBSTITUTE(ADDRESS(1,MATCH(D$2,emission!$1:$1,0),4),1,"")&amp;MATCH($C41,emission!$A:$A,0)))</f>
        <v>0</v>
      </c>
      <c r="E41">
        <f ca="1">VLOOKUP($A41,excitation!$A$1:$CV$577,MATCH('A1 PMT'!E$3,excitation!$A$1:$CV$1,0),0)*SUM(INDIRECT("emission!"&amp;SUBSTITUTE(ADDRESS(1,MATCH(E$2,emission!$1:$1,0),4),1,"")&amp;MATCH($B41,emission!$A:$A,0)):INDIRECT("emission!"&amp;SUBSTITUTE(ADDRESS(1,MATCH(E$2,emission!$1:$1,0),4),1,"")&amp;MATCH($C41,emission!$A:$A,0)))</f>
        <v>0</v>
      </c>
      <c r="F41">
        <f ca="1">VLOOKUP($A41,excitation!$A$1:$CV$577,MATCH('A1 PMT'!F$3,excitation!$A$1:$CV$1,0),0)*SUM(INDIRECT("emission!"&amp;SUBSTITUTE(ADDRESS(1,MATCH(F$2,emission!$1:$1,0),4),1,"")&amp;MATCH($B41,emission!$A:$A,0)):INDIRECT("emission!"&amp;SUBSTITUTE(ADDRESS(1,MATCH(F$2,emission!$1:$1,0),4),1,"")&amp;MATCH($C41,emission!$A:$A,0)))</f>
        <v>2.1292771500000001</v>
      </c>
      <c r="G41">
        <f ca="1">VLOOKUP($A41,excitation!$A$1:$CV$577,MATCH('A1 PMT'!G$3,excitation!$A$1:$CV$1,0),0)*SUM(INDIRECT("emission!"&amp;SUBSTITUTE(ADDRESS(1,MATCH(G$2,emission!$1:$1,0),4),1,"")&amp;MATCH($B41,emission!$A:$A,0)):INDIRECT("emission!"&amp;SUBSTITUTE(ADDRESS(1,MATCH(G$2,emission!$1:$1,0),4),1,"")&amp;MATCH($C41,emission!$A:$A,0)))</f>
        <v>7.0857150000000004</v>
      </c>
      <c r="H41">
        <f ca="1">VLOOKUP($A41,excitation!$A$1:$CV$577,MATCH('A1 PMT'!H$3,excitation!$A$1:$CV$1,0),0)*SUM(INDIRECT("emission!"&amp;SUBSTITUTE(ADDRESS(1,MATCH(H$2,emission!$1:$1,0),4),1,"")&amp;MATCH($B41,emission!$A:$A,0)):INDIRECT("emission!"&amp;SUBSTITUTE(ADDRESS(1,MATCH(H$2,emission!$1:$1,0),4),1,"")&amp;MATCH($C41,emission!$A:$A,0)))</f>
        <v>1.7045338999999997</v>
      </c>
      <c r="I41">
        <f ca="1">VLOOKUP($A41,excitation!$A$1:$CV$577,MATCH('A1 PMT'!I$3,excitation!$A$1:$CV$1,0),0)*SUM(INDIRECT("emission!"&amp;SUBSTITUTE(ADDRESS(1,MATCH(I$2,emission!$1:$1,0),4),1,"")&amp;MATCH($B41,emission!$A:$A,0)):INDIRECT("emission!"&amp;SUBSTITUTE(ADDRESS(1,MATCH(I$2,emission!$1:$1,0),4),1,"")&amp;MATCH($C41,emission!$A:$A,0)))</f>
        <v>0</v>
      </c>
      <c r="J41">
        <f ca="1">VLOOKUP($A41,excitation!$A$1:$CV$577,MATCH('A1 PMT'!J$3,excitation!$A$1:$CV$1,0),0)*SUM(INDIRECT("emission!"&amp;SUBSTITUTE(ADDRESS(1,MATCH(J$2,emission!$1:$1,0),4),1,"")&amp;MATCH($B41,emission!$A:$A,0)):INDIRECT("emission!"&amp;SUBSTITUTE(ADDRESS(1,MATCH(J$2,emission!$1:$1,0),4),1,"")&amp;MATCH($C41,emission!$A:$A,0)))</f>
        <v>0</v>
      </c>
      <c r="K41">
        <f ca="1">VLOOKUP($A41,excitation!$A$1:$CV$577,MATCH('A1 PMT'!K$3,excitation!$A$1:$CV$1,0),0)*SUM(INDIRECT("emission!"&amp;SUBSTITUTE(ADDRESS(1,MATCH(K$2,emission!$1:$1,0),4),1,"")&amp;MATCH($B41,emission!$A:$A,0)):INDIRECT("emission!"&amp;SUBSTITUTE(ADDRESS(1,MATCH(K$2,emission!$1:$1,0),4),1,"")&amp;MATCH($C41,emission!$A:$A,0)))</f>
        <v>0</v>
      </c>
      <c r="L41" t="e">
        <f ca="1">VLOOKUP($A41,excitation!$A$1:$CV$577,MATCH('A1 PMT'!L$3,excitation!$A$1:$CV$1,0),0)*SUM(INDIRECT("emission!"&amp;SUBSTITUTE(ADDRESS(1,MATCH(L$2,emission!$1:$1,0),4),1,"")&amp;MATCH($B41,emission!$A:$A,0)):INDIRECT("emission!"&amp;SUBSTITUTE(ADDRESS(1,MATCH(L$2,emission!$1:$1,0),4),1,"")&amp;MATCH($C41,emission!$A:$A,0)))</f>
        <v>#N/A</v>
      </c>
      <c r="M41" t="e">
        <f ca="1">VLOOKUP($A41,excitation!$A$1:$CV$577,MATCH('A1 PMT'!M$3,excitation!$A$1:$CV$1,0),0)*SUM(INDIRECT("emission!"&amp;SUBSTITUTE(ADDRESS(1,MATCH(M$2,emission!$1:$1,0),4),1,"")&amp;MATCH($B41,emission!$A:$A,0)):INDIRECT("emission!"&amp;SUBSTITUTE(ADDRESS(1,MATCH(M$2,emission!$1:$1,0),4),1,"")&amp;MATCH($C41,emission!$A:$A,0)))</f>
        <v>#N/A</v>
      </c>
      <c r="O41" s="1" t="str">
        <f>I2</f>
        <v>Alexa 555</v>
      </c>
      <c r="P41" s="15">
        <f t="shared" ref="P41:Y41" ca="1" si="38">PEARSON($I$3:$I$900,D3:D900)</f>
        <v>-0.14167439220905398</v>
      </c>
      <c r="Q41" s="15">
        <f t="shared" ca="1" si="38"/>
        <v>-9.3859227474051427E-2</v>
      </c>
      <c r="R41" s="15">
        <f t="shared" ca="1" si="38"/>
        <v>-0.10010367466413403</v>
      </c>
      <c r="S41" s="15">
        <f t="shared" ca="1" si="38"/>
        <v>1.0363083455758246E-2</v>
      </c>
      <c r="T41" s="15">
        <f t="shared" ca="1" si="38"/>
        <v>0.13940605777312221</v>
      </c>
      <c r="U41" s="15">
        <f t="shared" ca="1" si="38"/>
        <v>1</v>
      </c>
      <c r="V41" s="15">
        <f t="shared" ca="1" si="38"/>
        <v>0.56670523451972665</v>
      </c>
      <c r="W41" s="15">
        <f t="shared" ca="1" si="38"/>
        <v>-9.7149691200583366E-2</v>
      </c>
      <c r="X41" s="15" t="e">
        <f t="shared" ca="1" si="38"/>
        <v>#N/A</v>
      </c>
      <c r="Y41" s="15" t="e">
        <f t="shared" ca="1" si="38"/>
        <v>#N/A</v>
      </c>
      <c r="AA41">
        <f t="shared" si="17"/>
        <v>488</v>
      </c>
      <c r="AB41">
        <f t="shared" ca="1" si="22"/>
        <v>0</v>
      </c>
      <c r="AC41">
        <f t="shared" ca="1" si="23"/>
        <v>0</v>
      </c>
      <c r="AD41">
        <f t="shared" ca="1" si="24"/>
        <v>0.30424518535722067</v>
      </c>
      <c r="AE41">
        <f t="shared" ca="1" si="25"/>
        <v>1</v>
      </c>
      <c r="AF41">
        <f t="shared" ca="1" si="26"/>
        <v>0.41861924901470476</v>
      </c>
      <c r="AG41">
        <f t="shared" ca="1" si="27"/>
        <v>0</v>
      </c>
      <c r="AH41">
        <f t="shared" ca="1" si="28"/>
        <v>0</v>
      </c>
      <c r="AI41">
        <f t="shared" ca="1" si="29"/>
        <v>0</v>
      </c>
      <c r="AJ41" t="e">
        <f t="shared" ca="1" si="30"/>
        <v>#N/A</v>
      </c>
      <c r="AK41" t="e">
        <f t="shared" ca="1" si="31"/>
        <v>#N/A</v>
      </c>
    </row>
    <row r="42" spans="1:37" x14ac:dyDescent="0.25">
      <c r="A42">
        <f t="shared" si="19"/>
        <v>488</v>
      </c>
      <c r="B42">
        <f t="shared" si="20"/>
        <v>530</v>
      </c>
      <c r="C42">
        <f t="shared" si="32"/>
        <v>539</v>
      </c>
      <c r="D42">
        <f ca="1">VLOOKUP($A42,excitation!$A$1:$CV$577,MATCH('A1 PMT'!D$3,excitation!$A$1:$CV$1,0),0)*SUM(INDIRECT("emission!"&amp;SUBSTITUTE(ADDRESS(1,MATCH(D$2,emission!$1:$1,0),4),1,"")&amp;MATCH($B42,emission!$A:$A,0)):INDIRECT("emission!"&amp;SUBSTITUTE(ADDRESS(1,MATCH(D$2,emission!$1:$1,0),4),1,"")&amp;MATCH($C42,emission!$A:$A,0)))</f>
        <v>0</v>
      </c>
      <c r="E42">
        <f ca="1">VLOOKUP($A42,excitation!$A$1:$CV$577,MATCH('A1 PMT'!E$3,excitation!$A$1:$CV$1,0),0)*SUM(INDIRECT("emission!"&amp;SUBSTITUTE(ADDRESS(1,MATCH(E$2,emission!$1:$1,0),4),1,"")&amp;MATCH($B42,emission!$A:$A,0)):INDIRECT("emission!"&amp;SUBSTITUTE(ADDRESS(1,MATCH(E$2,emission!$1:$1,0),4),1,"")&amp;MATCH($C42,emission!$A:$A,0)))</f>
        <v>0</v>
      </c>
      <c r="F42">
        <f ca="1">VLOOKUP($A42,excitation!$A$1:$CV$577,MATCH('A1 PMT'!F$3,excitation!$A$1:$CV$1,0),0)*SUM(INDIRECT("emission!"&amp;SUBSTITUTE(ADDRESS(1,MATCH(F$2,emission!$1:$1,0),4),1,"")&amp;MATCH($B42,emission!$A:$A,0)):INDIRECT("emission!"&amp;SUBSTITUTE(ADDRESS(1,MATCH(F$2,emission!$1:$1,0),4),1,"")&amp;MATCH($C42,emission!$A:$A,0)))</f>
        <v>2.3805008999999999</v>
      </c>
      <c r="G42">
        <f ca="1">VLOOKUP($A42,excitation!$A$1:$CV$577,MATCH('A1 PMT'!G$3,excitation!$A$1:$CV$1,0),0)*SUM(INDIRECT("emission!"&amp;SUBSTITUTE(ADDRESS(1,MATCH(G$2,emission!$1:$1,0),4),1,"")&amp;MATCH($B42,emission!$A:$A,0)):INDIRECT("emission!"&amp;SUBSTITUTE(ADDRESS(1,MATCH(G$2,emission!$1:$1,0),4),1,"")&amp;MATCH($C42,emission!$A:$A,0)))</f>
        <v>5.3879250599999997</v>
      </c>
      <c r="H42">
        <f ca="1">VLOOKUP($A42,excitation!$A$1:$CV$577,MATCH('A1 PMT'!H$3,excitation!$A$1:$CV$1,0),0)*SUM(INDIRECT("emission!"&amp;SUBSTITUTE(ADDRESS(1,MATCH(H$2,emission!$1:$1,0),4),1,"")&amp;MATCH($B42,emission!$A:$A,0)):INDIRECT("emission!"&amp;SUBSTITUTE(ADDRESS(1,MATCH(H$2,emission!$1:$1,0),4),1,"")&amp;MATCH($C42,emission!$A:$A,0)))</f>
        <v>3.5507316999999996</v>
      </c>
      <c r="I42">
        <f ca="1">VLOOKUP($A42,excitation!$A$1:$CV$577,MATCH('A1 PMT'!I$3,excitation!$A$1:$CV$1,0),0)*SUM(INDIRECT("emission!"&amp;SUBSTITUTE(ADDRESS(1,MATCH(I$2,emission!$1:$1,0),4),1,"")&amp;MATCH($B42,emission!$A:$A,0)):INDIRECT("emission!"&amp;SUBSTITUTE(ADDRESS(1,MATCH(I$2,emission!$1:$1,0),4),1,"")&amp;MATCH($C42,emission!$A:$A,0)))</f>
        <v>1.6943249999999997E-2</v>
      </c>
      <c r="J42">
        <f ca="1">VLOOKUP($A42,excitation!$A$1:$CV$577,MATCH('A1 PMT'!J$3,excitation!$A$1:$CV$1,0),0)*SUM(INDIRECT("emission!"&amp;SUBSTITUTE(ADDRESS(1,MATCH(J$2,emission!$1:$1,0),4),1,"")&amp;MATCH($B42,emission!$A:$A,0)):INDIRECT("emission!"&amp;SUBSTITUTE(ADDRESS(1,MATCH(J$2,emission!$1:$1,0),4),1,"")&amp;MATCH($C42,emission!$A:$A,0)))</f>
        <v>0</v>
      </c>
      <c r="K42">
        <f ca="1">VLOOKUP($A42,excitation!$A$1:$CV$577,MATCH('A1 PMT'!K$3,excitation!$A$1:$CV$1,0),0)*SUM(INDIRECT("emission!"&amp;SUBSTITUTE(ADDRESS(1,MATCH(K$2,emission!$1:$1,0),4),1,"")&amp;MATCH($B42,emission!$A:$A,0)):INDIRECT("emission!"&amp;SUBSTITUTE(ADDRESS(1,MATCH(K$2,emission!$1:$1,0),4),1,"")&amp;MATCH($C42,emission!$A:$A,0)))</f>
        <v>0</v>
      </c>
      <c r="L42" t="e">
        <f ca="1">VLOOKUP($A42,excitation!$A$1:$CV$577,MATCH('A1 PMT'!L$3,excitation!$A$1:$CV$1,0),0)*SUM(INDIRECT("emission!"&amp;SUBSTITUTE(ADDRESS(1,MATCH(L$2,emission!$1:$1,0),4),1,"")&amp;MATCH($B42,emission!$A:$A,0)):INDIRECT("emission!"&amp;SUBSTITUTE(ADDRESS(1,MATCH(L$2,emission!$1:$1,0),4),1,"")&amp;MATCH($C42,emission!$A:$A,0)))</f>
        <v>#N/A</v>
      </c>
      <c r="M42" t="e">
        <f ca="1">VLOOKUP($A42,excitation!$A$1:$CV$577,MATCH('A1 PMT'!M$3,excitation!$A$1:$CV$1,0),0)*SUM(INDIRECT("emission!"&amp;SUBSTITUTE(ADDRESS(1,MATCH(M$2,emission!$1:$1,0),4),1,"")&amp;MATCH($B42,emission!$A:$A,0)):INDIRECT("emission!"&amp;SUBSTITUTE(ADDRESS(1,MATCH(M$2,emission!$1:$1,0),4),1,"")&amp;MATCH($C42,emission!$A:$A,0)))</f>
        <v>#N/A</v>
      </c>
      <c r="O42" s="1" t="str">
        <f>J2</f>
        <v>Alexa 610</v>
      </c>
      <c r="P42" s="15">
        <f t="shared" ref="P42:Y42" ca="1" si="39">PEARSON($J$3:$J$900,D3:D900)</f>
        <v>-0.1318787317483234</v>
      </c>
      <c r="Q42" s="15">
        <f t="shared" ca="1" si="39"/>
        <v>-8.6748789338147836E-2</v>
      </c>
      <c r="R42" s="15">
        <f t="shared" ca="1" si="39"/>
        <v>-0.13517599300755631</v>
      </c>
      <c r="S42" s="15">
        <f t="shared" ca="1" si="39"/>
        <v>-9.6616797248091704E-2</v>
      </c>
      <c r="T42" s="15">
        <f t="shared" ca="1" si="39"/>
        <v>-0.10659653989466424</v>
      </c>
      <c r="U42" s="15">
        <f t="shared" ca="1" si="39"/>
        <v>0.56670523451972665</v>
      </c>
      <c r="V42" s="15">
        <f t="shared" ca="1" si="39"/>
        <v>0.99999999999999989</v>
      </c>
      <c r="W42" s="15">
        <f t="shared" ca="1" si="39"/>
        <v>-9.1861394514156352E-3</v>
      </c>
      <c r="X42" s="15" t="e">
        <f t="shared" ca="1" si="39"/>
        <v>#N/A</v>
      </c>
      <c r="Y42" s="15" t="e">
        <f t="shared" ca="1" si="39"/>
        <v>#N/A</v>
      </c>
      <c r="AA42">
        <f t="shared" si="17"/>
        <v>488</v>
      </c>
      <c r="AB42">
        <f t="shared" ca="1" si="22"/>
        <v>0</v>
      </c>
      <c r="AC42">
        <f t="shared" ca="1" si="23"/>
        <v>0</v>
      </c>
      <c r="AD42">
        <f t="shared" ca="1" si="24"/>
        <v>0.34014169436023423</v>
      </c>
      <c r="AE42">
        <f t="shared" ca="1" si="25"/>
        <v>0.76039257294429696</v>
      </c>
      <c r="AF42">
        <f t="shared" ca="1" si="26"/>
        <v>0.87202996532172583</v>
      </c>
      <c r="AG42">
        <f t="shared" ca="1" si="27"/>
        <v>5.2657704826141226E-3</v>
      </c>
      <c r="AH42">
        <f t="shared" ca="1" si="28"/>
        <v>0</v>
      </c>
      <c r="AI42">
        <f t="shared" ca="1" si="29"/>
        <v>0</v>
      </c>
      <c r="AJ42" t="e">
        <f t="shared" ca="1" si="30"/>
        <v>#N/A</v>
      </c>
      <c r="AK42" t="e">
        <f t="shared" ca="1" si="31"/>
        <v>#N/A</v>
      </c>
    </row>
    <row r="43" spans="1:37" x14ac:dyDescent="0.25">
      <c r="A43">
        <f t="shared" si="19"/>
        <v>488</v>
      </c>
      <c r="B43">
        <f t="shared" si="20"/>
        <v>540</v>
      </c>
      <c r="C43">
        <f t="shared" si="32"/>
        <v>549</v>
      </c>
      <c r="D43">
        <f ca="1">VLOOKUP($A43,excitation!$A$1:$CV$577,MATCH('A1 PMT'!D$3,excitation!$A$1:$CV$1,0),0)*SUM(INDIRECT("emission!"&amp;SUBSTITUTE(ADDRESS(1,MATCH(D$2,emission!$1:$1,0),4),1,"")&amp;MATCH($B43,emission!$A:$A,0)):INDIRECT("emission!"&amp;SUBSTITUTE(ADDRESS(1,MATCH(D$2,emission!$1:$1,0),4),1,"")&amp;MATCH($C43,emission!$A:$A,0)))</f>
        <v>0</v>
      </c>
      <c r="E43">
        <f ca="1">VLOOKUP($A43,excitation!$A$1:$CV$577,MATCH('A1 PMT'!E$3,excitation!$A$1:$CV$1,0),0)*SUM(INDIRECT("emission!"&amp;SUBSTITUTE(ADDRESS(1,MATCH(E$2,emission!$1:$1,0),4),1,"")&amp;MATCH($B43,emission!$A:$A,0)):INDIRECT("emission!"&amp;SUBSTITUTE(ADDRESS(1,MATCH(E$2,emission!$1:$1,0),4),1,"")&amp;MATCH($C43,emission!$A:$A,0)))</f>
        <v>0</v>
      </c>
      <c r="F43">
        <f ca="1">VLOOKUP($A43,excitation!$A$1:$CV$577,MATCH('A1 PMT'!F$3,excitation!$A$1:$CV$1,0),0)*SUM(INDIRECT("emission!"&amp;SUBSTITUTE(ADDRESS(1,MATCH(F$2,emission!$1:$1,0),4),1,"")&amp;MATCH($B43,emission!$A:$A,0)):INDIRECT("emission!"&amp;SUBSTITUTE(ADDRESS(1,MATCH(F$2,emission!$1:$1,0),4),1,"")&amp;MATCH($C43,emission!$A:$A,0)))</f>
        <v>2.3965645499999999</v>
      </c>
      <c r="G43">
        <f ca="1">VLOOKUP($A43,excitation!$A$1:$CV$577,MATCH('A1 PMT'!G$3,excitation!$A$1:$CV$1,0),0)*SUM(INDIRECT("emission!"&amp;SUBSTITUTE(ADDRESS(1,MATCH(G$2,emission!$1:$1,0),4),1,"")&amp;MATCH($B43,emission!$A:$A,0)):INDIRECT("emission!"&amp;SUBSTITUTE(ADDRESS(1,MATCH(G$2,emission!$1:$1,0),4),1,"")&amp;MATCH($C43,emission!$A:$A,0)))</f>
        <v>3.7618568400000001</v>
      </c>
      <c r="H43">
        <f ca="1">VLOOKUP($A43,excitation!$A$1:$CV$577,MATCH('A1 PMT'!H$3,excitation!$A$1:$CV$1,0),0)*SUM(INDIRECT("emission!"&amp;SUBSTITUTE(ADDRESS(1,MATCH(H$2,emission!$1:$1,0),4),1,"")&amp;MATCH($B43,emission!$A:$A,0)):INDIRECT("emission!"&amp;SUBSTITUTE(ADDRESS(1,MATCH(H$2,emission!$1:$1,0),4),1,"")&amp;MATCH($C43,emission!$A:$A,0)))</f>
        <v>4.0718000999999999</v>
      </c>
      <c r="I43">
        <f ca="1">VLOOKUP($A43,excitation!$A$1:$CV$577,MATCH('A1 PMT'!I$3,excitation!$A$1:$CV$1,0),0)*SUM(INDIRECT("emission!"&amp;SUBSTITUTE(ADDRESS(1,MATCH(I$2,emission!$1:$1,0),4),1,"")&amp;MATCH($B43,emission!$A:$A,0)):INDIRECT("emission!"&amp;SUBSTITUTE(ADDRESS(1,MATCH(I$2,emission!$1:$1,0),4),1,"")&amp;MATCH($C43,emission!$A:$A,0)))</f>
        <v>0.14157375</v>
      </c>
      <c r="J43">
        <f ca="1">VLOOKUP($A43,excitation!$A$1:$CV$577,MATCH('A1 PMT'!J$3,excitation!$A$1:$CV$1,0),0)*SUM(INDIRECT("emission!"&amp;SUBSTITUTE(ADDRESS(1,MATCH(J$2,emission!$1:$1,0),4),1,"")&amp;MATCH($B43,emission!$A:$A,0)):INDIRECT("emission!"&amp;SUBSTITUTE(ADDRESS(1,MATCH(J$2,emission!$1:$1,0),4),1,"")&amp;MATCH($C43,emission!$A:$A,0)))</f>
        <v>0</v>
      </c>
      <c r="K43">
        <f ca="1">VLOOKUP($A43,excitation!$A$1:$CV$577,MATCH('A1 PMT'!K$3,excitation!$A$1:$CV$1,0),0)*SUM(INDIRECT("emission!"&amp;SUBSTITUTE(ADDRESS(1,MATCH(K$2,emission!$1:$1,0),4),1,"")&amp;MATCH($B43,emission!$A:$A,0)):INDIRECT("emission!"&amp;SUBSTITUTE(ADDRESS(1,MATCH(K$2,emission!$1:$1,0),4),1,"")&amp;MATCH($C43,emission!$A:$A,0)))</f>
        <v>0</v>
      </c>
      <c r="L43" t="e">
        <f ca="1">VLOOKUP($A43,excitation!$A$1:$CV$577,MATCH('A1 PMT'!L$3,excitation!$A$1:$CV$1,0),0)*SUM(INDIRECT("emission!"&amp;SUBSTITUTE(ADDRESS(1,MATCH(L$2,emission!$1:$1,0),4),1,"")&amp;MATCH($B43,emission!$A:$A,0)):INDIRECT("emission!"&amp;SUBSTITUTE(ADDRESS(1,MATCH(L$2,emission!$1:$1,0),4),1,"")&amp;MATCH($C43,emission!$A:$A,0)))</f>
        <v>#N/A</v>
      </c>
      <c r="M43" t="e">
        <f ca="1">VLOOKUP($A43,excitation!$A$1:$CV$577,MATCH('A1 PMT'!M$3,excitation!$A$1:$CV$1,0),0)*SUM(INDIRECT("emission!"&amp;SUBSTITUTE(ADDRESS(1,MATCH(M$2,emission!$1:$1,0),4),1,"")&amp;MATCH($B43,emission!$A:$A,0)):INDIRECT("emission!"&amp;SUBSTITUTE(ADDRESS(1,MATCH(M$2,emission!$1:$1,0),4),1,"")&amp;MATCH($C43,emission!$A:$A,0)))</f>
        <v>#N/A</v>
      </c>
      <c r="O43" s="1" t="str">
        <f>K2</f>
        <v>Alexa 647</v>
      </c>
      <c r="P43" s="15">
        <f t="shared" ref="P43:Y43" ca="1" si="40">PEARSON($K$3:$K$900,D3:D900)</f>
        <v>-0.11113394779596611</v>
      </c>
      <c r="Q43" s="15">
        <f t="shared" ca="1" si="40"/>
        <v>-7.298339595153211E-2</v>
      </c>
      <c r="R43" s="15">
        <f t="shared" ca="1" si="40"/>
        <v>-0.167575769294004</v>
      </c>
      <c r="S43" s="15">
        <f t="shared" ca="1" si="40"/>
        <v>-8.2515860132218233E-2</v>
      </c>
      <c r="T43" s="15">
        <f t="shared" ca="1" si="40"/>
        <v>-9.6130539125933723E-2</v>
      </c>
      <c r="U43" s="15">
        <f t="shared" ca="1" si="40"/>
        <v>-9.7149691200583366E-2</v>
      </c>
      <c r="V43" s="15">
        <f t="shared" ca="1" si="40"/>
        <v>-9.1861394514156352E-3</v>
      </c>
      <c r="W43" s="15">
        <f t="shared" ca="1" si="40"/>
        <v>1.0000000000000002</v>
      </c>
      <c r="X43" s="15" t="e">
        <f t="shared" ca="1" si="40"/>
        <v>#N/A</v>
      </c>
      <c r="Y43" s="15" t="e">
        <f t="shared" ca="1" si="40"/>
        <v>#N/A</v>
      </c>
      <c r="AA43">
        <f t="shared" si="17"/>
        <v>488</v>
      </c>
      <c r="AB43">
        <f t="shared" ca="1" si="22"/>
        <v>0</v>
      </c>
      <c r="AC43">
        <f t="shared" ca="1" si="23"/>
        <v>0</v>
      </c>
      <c r="AD43">
        <f t="shared" ca="1" si="24"/>
        <v>0.34243697478991597</v>
      </c>
      <c r="AE43">
        <f t="shared" ca="1" si="25"/>
        <v>0.53090716180371356</v>
      </c>
      <c r="AF43">
        <f t="shared" ca="1" si="26"/>
        <v>1</v>
      </c>
      <c r="AG43">
        <f t="shared" ca="1" si="27"/>
        <v>4.3999520390892617E-2</v>
      </c>
      <c r="AH43">
        <f t="shared" ca="1" si="28"/>
        <v>0</v>
      </c>
      <c r="AI43">
        <f t="shared" ca="1" si="29"/>
        <v>0</v>
      </c>
      <c r="AJ43" t="e">
        <f t="shared" ca="1" si="30"/>
        <v>#N/A</v>
      </c>
      <c r="AK43" t="e">
        <f t="shared" ca="1" si="31"/>
        <v>#N/A</v>
      </c>
    </row>
    <row r="44" spans="1:37" x14ac:dyDescent="0.25">
      <c r="A44">
        <f t="shared" si="19"/>
        <v>488</v>
      </c>
      <c r="B44">
        <f t="shared" si="20"/>
        <v>550</v>
      </c>
      <c r="C44">
        <f t="shared" si="32"/>
        <v>559</v>
      </c>
      <c r="D44">
        <f ca="1">VLOOKUP($A44,excitation!$A$1:$CV$577,MATCH('A1 PMT'!D$3,excitation!$A$1:$CV$1,0),0)*SUM(INDIRECT("emission!"&amp;SUBSTITUTE(ADDRESS(1,MATCH(D$2,emission!$1:$1,0),4),1,"")&amp;MATCH($B44,emission!$A:$A,0)):INDIRECT("emission!"&amp;SUBSTITUTE(ADDRESS(1,MATCH(D$2,emission!$1:$1,0),4),1,"")&amp;MATCH($C44,emission!$A:$A,0)))</f>
        <v>0</v>
      </c>
      <c r="E44">
        <f ca="1">VLOOKUP($A44,excitation!$A$1:$CV$577,MATCH('A1 PMT'!E$3,excitation!$A$1:$CV$1,0),0)*SUM(INDIRECT("emission!"&amp;SUBSTITUTE(ADDRESS(1,MATCH(E$2,emission!$1:$1,0),4),1,"")&amp;MATCH($B44,emission!$A:$A,0)):INDIRECT("emission!"&amp;SUBSTITUTE(ADDRESS(1,MATCH(E$2,emission!$1:$1,0),4),1,"")&amp;MATCH($C44,emission!$A:$A,0)))</f>
        <v>0</v>
      </c>
      <c r="F44">
        <f ca="1">VLOOKUP($A44,excitation!$A$1:$CV$577,MATCH('A1 PMT'!F$3,excitation!$A$1:$CV$1,0),0)*SUM(INDIRECT("emission!"&amp;SUBSTITUTE(ADDRESS(1,MATCH(F$2,emission!$1:$1,0),4),1,"")&amp;MATCH($B44,emission!$A:$A,0)):INDIRECT("emission!"&amp;SUBSTITUTE(ADDRESS(1,MATCH(F$2,emission!$1:$1,0),4),1,"")&amp;MATCH($C44,emission!$A:$A,0)))</f>
        <v>2.2724808000000003</v>
      </c>
      <c r="G44">
        <f ca="1">VLOOKUP($A44,excitation!$A$1:$CV$577,MATCH('A1 PMT'!G$3,excitation!$A$1:$CV$1,0),0)*SUM(INDIRECT("emission!"&amp;SUBSTITUTE(ADDRESS(1,MATCH(G$2,emission!$1:$1,0),4),1,"")&amp;MATCH($B44,emission!$A:$A,0)):INDIRECT("emission!"&amp;SUBSTITUTE(ADDRESS(1,MATCH(G$2,emission!$1:$1,0),4),1,"")&amp;MATCH($C44,emission!$A:$A,0)))</f>
        <v>2.7123440400000001</v>
      </c>
      <c r="H44">
        <f ca="1">VLOOKUP($A44,excitation!$A$1:$CV$577,MATCH('A1 PMT'!H$3,excitation!$A$1:$CV$1,0),0)*SUM(INDIRECT("emission!"&amp;SUBSTITUTE(ADDRESS(1,MATCH(H$2,emission!$1:$1,0),4),1,"")&amp;MATCH($B44,emission!$A:$A,0)):INDIRECT("emission!"&amp;SUBSTITUTE(ADDRESS(1,MATCH(H$2,emission!$1:$1,0),4),1,"")&amp;MATCH($C44,emission!$A:$A,0)))</f>
        <v>3.2775856000000001</v>
      </c>
      <c r="I44">
        <f ca="1">VLOOKUP($A44,excitation!$A$1:$CV$577,MATCH('A1 PMT'!I$3,excitation!$A$1:$CV$1,0),0)*SUM(INDIRECT("emission!"&amp;SUBSTITUTE(ADDRESS(1,MATCH(I$2,emission!$1:$1,0),4),1,"")&amp;MATCH($B44,emission!$A:$A,0)):INDIRECT("emission!"&amp;SUBSTITUTE(ADDRESS(1,MATCH(I$2,emission!$1:$1,0),4),1,"")&amp;MATCH($C44,emission!$A:$A,0)))</f>
        <v>0.66329474999999993</v>
      </c>
      <c r="J44">
        <f ca="1">VLOOKUP($A44,excitation!$A$1:$CV$577,MATCH('A1 PMT'!J$3,excitation!$A$1:$CV$1,0),0)*SUM(INDIRECT("emission!"&amp;SUBSTITUTE(ADDRESS(1,MATCH(J$2,emission!$1:$1,0),4),1,"")&amp;MATCH($B44,emission!$A:$A,0)):INDIRECT("emission!"&amp;SUBSTITUTE(ADDRESS(1,MATCH(J$2,emission!$1:$1,0),4),1,"")&amp;MATCH($C44,emission!$A:$A,0)))</f>
        <v>0</v>
      </c>
      <c r="K44">
        <f ca="1">VLOOKUP($A44,excitation!$A$1:$CV$577,MATCH('A1 PMT'!K$3,excitation!$A$1:$CV$1,0),0)*SUM(INDIRECT("emission!"&amp;SUBSTITUTE(ADDRESS(1,MATCH(K$2,emission!$1:$1,0),4),1,"")&amp;MATCH($B44,emission!$A:$A,0)):INDIRECT("emission!"&amp;SUBSTITUTE(ADDRESS(1,MATCH(K$2,emission!$1:$1,0),4),1,"")&amp;MATCH($C44,emission!$A:$A,0)))</f>
        <v>0</v>
      </c>
      <c r="L44" t="e">
        <f ca="1">VLOOKUP($A44,excitation!$A$1:$CV$577,MATCH('A1 PMT'!L$3,excitation!$A$1:$CV$1,0),0)*SUM(INDIRECT("emission!"&amp;SUBSTITUTE(ADDRESS(1,MATCH(L$2,emission!$1:$1,0),4),1,"")&amp;MATCH($B44,emission!$A:$A,0)):INDIRECT("emission!"&amp;SUBSTITUTE(ADDRESS(1,MATCH(L$2,emission!$1:$1,0),4),1,"")&amp;MATCH($C44,emission!$A:$A,0)))</f>
        <v>#N/A</v>
      </c>
      <c r="M44" t="e">
        <f ca="1">VLOOKUP($A44,excitation!$A$1:$CV$577,MATCH('A1 PMT'!M$3,excitation!$A$1:$CV$1,0),0)*SUM(INDIRECT("emission!"&amp;SUBSTITUTE(ADDRESS(1,MATCH(M$2,emission!$1:$1,0),4),1,"")&amp;MATCH($B44,emission!$A:$A,0)):INDIRECT("emission!"&amp;SUBSTITUTE(ADDRESS(1,MATCH(M$2,emission!$1:$1,0),4),1,"")&amp;MATCH($C44,emission!$A:$A,0)))</f>
        <v>#N/A</v>
      </c>
      <c r="O44" s="1" t="str">
        <f>L2</f>
        <v>-</v>
      </c>
      <c r="P44" s="15" t="e">
        <f t="shared" ref="P44:Y44" ca="1" si="41">PEARSON($L$3:$L$900,D3:D900)</f>
        <v>#N/A</v>
      </c>
      <c r="Q44" s="15" t="e">
        <f t="shared" ca="1" si="41"/>
        <v>#N/A</v>
      </c>
      <c r="R44" s="15" t="e">
        <f t="shared" ca="1" si="41"/>
        <v>#N/A</v>
      </c>
      <c r="S44" s="15" t="e">
        <f t="shared" ca="1" si="41"/>
        <v>#N/A</v>
      </c>
      <c r="T44" s="15" t="e">
        <f t="shared" ca="1" si="41"/>
        <v>#N/A</v>
      </c>
      <c r="U44" s="15" t="e">
        <f t="shared" ca="1" si="41"/>
        <v>#N/A</v>
      </c>
      <c r="V44" s="15" t="e">
        <f t="shared" ca="1" si="41"/>
        <v>#N/A</v>
      </c>
      <c r="W44" s="15" t="e">
        <f t="shared" ca="1" si="41"/>
        <v>#N/A</v>
      </c>
      <c r="X44" s="15" t="e">
        <f t="shared" ca="1" si="41"/>
        <v>#N/A</v>
      </c>
      <c r="Y44" s="15" t="e">
        <f t="shared" ca="1" si="41"/>
        <v>#N/A</v>
      </c>
      <c r="AA44">
        <f t="shared" si="17"/>
        <v>488</v>
      </c>
      <c r="AB44">
        <f t="shared" ca="1" si="22"/>
        <v>0</v>
      </c>
      <c r="AC44">
        <f t="shared" ca="1" si="23"/>
        <v>0</v>
      </c>
      <c r="AD44">
        <f t="shared" ca="1" si="24"/>
        <v>0.32470706888331807</v>
      </c>
      <c r="AE44">
        <f t="shared" ca="1" si="25"/>
        <v>0.38279045092838193</v>
      </c>
      <c r="AF44">
        <f t="shared" ca="1" si="26"/>
        <v>0.80494757097726877</v>
      </c>
      <c r="AG44">
        <f t="shared" ca="1" si="27"/>
        <v>0.20614450685806526</v>
      </c>
      <c r="AH44">
        <f t="shared" ca="1" si="28"/>
        <v>0</v>
      </c>
      <c r="AI44">
        <f t="shared" ca="1" si="29"/>
        <v>0</v>
      </c>
      <c r="AJ44" t="e">
        <f t="shared" ca="1" si="30"/>
        <v>#N/A</v>
      </c>
      <c r="AK44" t="e">
        <f t="shared" ca="1" si="31"/>
        <v>#N/A</v>
      </c>
    </row>
    <row r="45" spans="1:37" x14ac:dyDescent="0.25">
      <c r="A45">
        <f t="shared" si="19"/>
        <v>488</v>
      </c>
      <c r="B45">
        <f t="shared" si="20"/>
        <v>560</v>
      </c>
      <c r="C45">
        <f t="shared" si="32"/>
        <v>569</v>
      </c>
      <c r="D45">
        <f ca="1">VLOOKUP($A45,excitation!$A$1:$CV$577,MATCH('A1 PMT'!D$3,excitation!$A$1:$CV$1,0),0)*SUM(INDIRECT("emission!"&amp;SUBSTITUTE(ADDRESS(1,MATCH(D$2,emission!$1:$1,0),4),1,"")&amp;MATCH($B45,emission!$A:$A,0)):INDIRECT("emission!"&amp;SUBSTITUTE(ADDRESS(1,MATCH(D$2,emission!$1:$1,0),4),1,"")&amp;MATCH($C45,emission!$A:$A,0)))</f>
        <v>0</v>
      </c>
      <c r="E45">
        <f ca="1">VLOOKUP($A45,excitation!$A$1:$CV$577,MATCH('A1 PMT'!E$3,excitation!$A$1:$CV$1,0),0)*SUM(INDIRECT("emission!"&amp;SUBSTITUTE(ADDRESS(1,MATCH(E$2,emission!$1:$1,0),4),1,"")&amp;MATCH($B45,emission!$A:$A,0)):INDIRECT("emission!"&amp;SUBSTITUTE(ADDRESS(1,MATCH(E$2,emission!$1:$1,0),4),1,"")&amp;MATCH($C45,emission!$A:$A,0)))</f>
        <v>0</v>
      </c>
      <c r="F45">
        <f ca="1">VLOOKUP($A45,excitation!$A$1:$CV$577,MATCH('A1 PMT'!F$3,excitation!$A$1:$CV$1,0),0)*SUM(INDIRECT("emission!"&amp;SUBSTITUTE(ADDRESS(1,MATCH(F$2,emission!$1:$1,0),4),1,"")&amp;MATCH($B45,emission!$A:$A,0)):INDIRECT("emission!"&amp;SUBSTITUTE(ADDRESS(1,MATCH(F$2,emission!$1:$1,0),4),1,"")&amp;MATCH($C45,emission!$A:$A,0)))</f>
        <v>2.0659516500000001</v>
      </c>
      <c r="G45">
        <f ca="1">VLOOKUP($A45,excitation!$A$1:$CV$577,MATCH('A1 PMT'!G$3,excitation!$A$1:$CV$1,0),0)*SUM(INDIRECT("emission!"&amp;SUBSTITUTE(ADDRESS(1,MATCH(G$2,emission!$1:$1,0),4),1,"")&amp;MATCH($B45,emission!$A:$A,0)):INDIRECT("emission!"&amp;SUBSTITUTE(ADDRESS(1,MATCH(G$2,emission!$1:$1,0),4),1,"")&amp;MATCH($C45,emission!$A:$A,0)))</f>
        <v>1.9770084600000002</v>
      </c>
      <c r="H45">
        <f ca="1">VLOOKUP($A45,excitation!$A$1:$CV$577,MATCH('A1 PMT'!H$3,excitation!$A$1:$CV$1,0),0)*SUM(INDIRECT("emission!"&amp;SUBSTITUTE(ADDRESS(1,MATCH(H$2,emission!$1:$1,0),4),1,"")&amp;MATCH($B45,emission!$A:$A,0)):INDIRECT("emission!"&amp;SUBSTITUTE(ADDRESS(1,MATCH(H$2,emission!$1:$1,0),4),1,"")&amp;MATCH($C45,emission!$A:$A,0)))</f>
        <v>2.3623638999999996</v>
      </c>
      <c r="I45">
        <f ca="1">VLOOKUP($A45,excitation!$A$1:$CV$577,MATCH('A1 PMT'!I$3,excitation!$A$1:$CV$1,0),0)*SUM(INDIRECT("emission!"&amp;SUBSTITUTE(ADDRESS(1,MATCH(I$2,emission!$1:$1,0),4),1,"")&amp;MATCH($B45,emission!$A:$A,0)):INDIRECT("emission!"&amp;SUBSTITUTE(ADDRESS(1,MATCH(I$2,emission!$1:$1,0),4),1,"")&amp;MATCH($C45,emission!$A:$A,0)))</f>
        <v>1.3237395000000001</v>
      </c>
      <c r="J45">
        <f ca="1">VLOOKUP($A45,excitation!$A$1:$CV$577,MATCH('A1 PMT'!J$3,excitation!$A$1:$CV$1,0),0)*SUM(INDIRECT("emission!"&amp;SUBSTITUTE(ADDRESS(1,MATCH(J$2,emission!$1:$1,0),4),1,"")&amp;MATCH($B45,emission!$A:$A,0)):INDIRECT("emission!"&amp;SUBSTITUTE(ADDRESS(1,MATCH(J$2,emission!$1:$1,0),4),1,"")&amp;MATCH($C45,emission!$A:$A,0)))</f>
        <v>0</v>
      </c>
      <c r="K45">
        <f ca="1">VLOOKUP($A45,excitation!$A$1:$CV$577,MATCH('A1 PMT'!K$3,excitation!$A$1:$CV$1,0),0)*SUM(INDIRECT("emission!"&amp;SUBSTITUTE(ADDRESS(1,MATCH(K$2,emission!$1:$1,0),4),1,"")&amp;MATCH($B45,emission!$A:$A,0)):INDIRECT("emission!"&amp;SUBSTITUTE(ADDRESS(1,MATCH(K$2,emission!$1:$1,0),4),1,"")&amp;MATCH($C45,emission!$A:$A,0)))</f>
        <v>0</v>
      </c>
      <c r="L45" t="e">
        <f ca="1">VLOOKUP($A45,excitation!$A$1:$CV$577,MATCH('A1 PMT'!L$3,excitation!$A$1:$CV$1,0),0)*SUM(INDIRECT("emission!"&amp;SUBSTITUTE(ADDRESS(1,MATCH(L$2,emission!$1:$1,0),4),1,"")&amp;MATCH($B45,emission!$A:$A,0)):INDIRECT("emission!"&amp;SUBSTITUTE(ADDRESS(1,MATCH(L$2,emission!$1:$1,0),4),1,"")&amp;MATCH($C45,emission!$A:$A,0)))</f>
        <v>#N/A</v>
      </c>
      <c r="M45" t="e">
        <f ca="1">VLOOKUP($A45,excitation!$A$1:$CV$577,MATCH('A1 PMT'!M$3,excitation!$A$1:$CV$1,0),0)*SUM(INDIRECT("emission!"&amp;SUBSTITUTE(ADDRESS(1,MATCH(M$2,emission!$1:$1,0),4),1,"")&amp;MATCH($B45,emission!$A:$A,0)):INDIRECT("emission!"&amp;SUBSTITUTE(ADDRESS(1,MATCH(M$2,emission!$1:$1,0),4),1,"")&amp;MATCH($C45,emission!$A:$A,0)))</f>
        <v>#N/A</v>
      </c>
      <c r="O45" s="1" t="str">
        <f>M2</f>
        <v>-</v>
      </c>
      <c r="P45" s="15" t="e">
        <f t="shared" ref="P45:Y45" ca="1" si="42">PEARSON($M$3:$M$900,D3:D900)</f>
        <v>#N/A</v>
      </c>
      <c r="Q45" s="15" t="e">
        <f t="shared" ca="1" si="42"/>
        <v>#N/A</v>
      </c>
      <c r="R45" s="15" t="e">
        <f t="shared" ca="1" si="42"/>
        <v>#N/A</v>
      </c>
      <c r="S45" s="15" t="e">
        <f t="shared" ca="1" si="42"/>
        <v>#N/A</v>
      </c>
      <c r="T45" s="15" t="e">
        <f t="shared" ca="1" si="42"/>
        <v>#N/A</v>
      </c>
      <c r="U45" s="15" t="e">
        <f t="shared" ca="1" si="42"/>
        <v>#N/A</v>
      </c>
      <c r="V45" s="15" t="e">
        <f t="shared" ca="1" si="42"/>
        <v>#N/A</v>
      </c>
      <c r="W45" s="15" t="e">
        <f t="shared" ca="1" si="42"/>
        <v>#N/A</v>
      </c>
      <c r="X45" s="15" t="e">
        <f t="shared" ca="1" si="42"/>
        <v>#N/A</v>
      </c>
      <c r="Y45" s="15" t="e">
        <f t="shared" ca="1" si="42"/>
        <v>#N/A</v>
      </c>
      <c r="AA45">
        <f t="shared" si="17"/>
        <v>488</v>
      </c>
      <c r="AB45">
        <f t="shared" ca="1" si="22"/>
        <v>0</v>
      </c>
      <c r="AC45">
        <f t="shared" ca="1" si="23"/>
        <v>0</v>
      </c>
      <c r="AD45">
        <f t="shared" ca="1" si="24"/>
        <v>0.2951968195841983</v>
      </c>
      <c r="AE45">
        <f t="shared" ca="1" si="25"/>
        <v>0.27901326259946951</v>
      </c>
      <c r="AF45">
        <f t="shared" ca="1" si="26"/>
        <v>0.58017678716595145</v>
      </c>
      <c r="AG45">
        <f t="shared" ca="1" si="27"/>
        <v>0.41140326594781873</v>
      </c>
      <c r="AH45">
        <f t="shared" ca="1" si="28"/>
        <v>0</v>
      </c>
      <c r="AI45">
        <f t="shared" ca="1" si="29"/>
        <v>0</v>
      </c>
      <c r="AJ45" t="e">
        <f t="shared" ca="1" si="30"/>
        <v>#N/A</v>
      </c>
      <c r="AK45" t="e">
        <f t="shared" ca="1" si="31"/>
        <v>#N/A</v>
      </c>
    </row>
    <row r="46" spans="1:37" x14ac:dyDescent="0.25">
      <c r="A46">
        <f t="shared" si="19"/>
        <v>488</v>
      </c>
      <c r="B46">
        <f t="shared" si="20"/>
        <v>570</v>
      </c>
      <c r="C46">
        <f t="shared" si="32"/>
        <v>579</v>
      </c>
      <c r="D46">
        <f ca="1">VLOOKUP($A46,excitation!$A$1:$CV$577,MATCH('A1 PMT'!D$3,excitation!$A$1:$CV$1,0),0)*SUM(INDIRECT("emission!"&amp;SUBSTITUTE(ADDRESS(1,MATCH(D$2,emission!$1:$1,0),4),1,"")&amp;MATCH($B46,emission!$A:$A,0)):INDIRECT("emission!"&amp;SUBSTITUTE(ADDRESS(1,MATCH(D$2,emission!$1:$1,0),4),1,"")&amp;MATCH($C46,emission!$A:$A,0)))</f>
        <v>0</v>
      </c>
      <c r="E46">
        <f ca="1">VLOOKUP($A46,excitation!$A$1:$CV$577,MATCH('A1 PMT'!E$3,excitation!$A$1:$CV$1,0),0)*SUM(INDIRECT("emission!"&amp;SUBSTITUTE(ADDRESS(1,MATCH(E$2,emission!$1:$1,0),4),1,"")&amp;MATCH($B46,emission!$A:$A,0)):INDIRECT("emission!"&amp;SUBSTITUTE(ADDRESS(1,MATCH(E$2,emission!$1:$1,0),4),1,"")&amp;MATCH($C46,emission!$A:$A,0)))</f>
        <v>0</v>
      </c>
      <c r="F46">
        <f ca="1">VLOOKUP($A46,excitation!$A$1:$CV$577,MATCH('A1 PMT'!F$3,excitation!$A$1:$CV$1,0),0)*SUM(INDIRECT("emission!"&amp;SUBSTITUTE(ADDRESS(1,MATCH(F$2,emission!$1:$1,0),4),1,"")&amp;MATCH($B46,emission!$A:$A,0)):INDIRECT("emission!"&amp;SUBSTITUTE(ADDRESS(1,MATCH(F$2,emission!$1:$1,0),4),1,"")&amp;MATCH($C46,emission!$A:$A,0)))</f>
        <v>1.8405715499999999</v>
      </c>
      <c r="G46">
        <f ca="1">VLOOKUP($A46,excitation!$A$1:$CV$577,MATCH('A1 PMT'!G$3,excitation!$A$1:$CV$1,0),0)*SUM(INDIRECT("emission!"&amp;SUBSTITUTE(ADDRESS(1,MATCH(G$2,emission!$1:$1,0),4),1,"")&amp;MATCH($B46,emission!$A:$A,0)):INDIRECT("emission!"&amp;SUBSTITUTE(ADDRESS(1,MATCH(G$2,emission!$1:$1,0),4),1,"")&amp;MATCH($C46,emission!$A:$A,0)))</f>
        <v>1.3949649</v>
      </c>
      <c r="H46">
        <f ca="1">VLOOKUP($A46,excitation!$A$1:$CV$577,MATCH('A1 PMT'!H$3,excitation!$A$1:$CV$1,0),0)*SUM(INDIRECT("emission!"&amp;SUBSTITUTE(ADDRESS(1,MATCH(H$2,emission!$1:$1,0),4),1,"")&amp;MATCH($B46,emission!$A:$A,0)):INDIRECT("emission!"&amp;SUBSTITUTE(ADDRESS(1,MATCH(H$2,emission!$1:$1,0),4),1,"")&amp;MATCH($C46,emission!$A:$A,0)))</f>
        <v>1.7939066000000001</v>
      </c>
      <c r="I46">
        <f ca="1">VLOOKUP($A46,excitation!$A$1:$CV$577,MATCH('A1 PMT'!I$3,excitation!$A$1:$CV$1,0),0)*SUM(INDIRECT("emission!"&amp;SUBSTITUTE(ADDRESS(1,MATCH(I$2,emission!$1:$1,0),4),1,"")&amp;MATCH($B46,emission!$A:$A,0)):INDIRECT("emission!"&amp;SUBSTITUTE(ADDRESS(1,MATCH(I$2,emission!$1:$1,0),4),1,"")&amp;MATCH($C46,emission!$A:$A,0)))</f>
        <v>1.2412462499999999</v>
      </c>
      <c r="J46">
        <f ca="1">VLOOKUP($A46,excitation!$A$1:$CV$577,MATCH('A1 PMT'!J$3,excitation!$A$1:$CV$1,0),0)*SUM(INDIRECT("emission!"&amp;SUBSTITUTE(ADDRESS(1,MATCH(J$2,emission!$1:$1,0),4),1,"")&amp;MATCH($B46,emission!$A:$A,0)):INDIRECT("emission!"&amp;SUBSTITUTE(ADDRESS(1,MATCH(J$2,emission!$1:$1,0),4),1,"")&amp;MATCH($C46,emission!$A:$A,0)))</f>
        <v>0</v>
      </c>
      <c r="K46">
        <f ca="1">VLOOKUP($A46,excitation!$A$1:$CV$577,MATCH('A1 PMT'!K$3,excitation!$A$1:$CV$1,0),0)*SUM(INDIRECT("emission!"&amp;SUBSTITUTE(ADDRESS(1,MATCH(K$2,emission!$1:$1,0),4),1,"")&amp;MATCH($B46,emission!$A:$A,0)):INDIRECT("emission!"&amp;SUBSTITUTE(ADDRESS(1,MATCH(K$2,emission!$1:$1,0),4),1,"")&amp;MATCH($C46,emission!$A:$A,0)))</f>
        <v>0</v>
      </c>
      <c r="L46" t="e">
        <f ca="1">VLOOKUP($A46,excitation!$A$1:$CV$577,MATCH('A1 PMT'!L$3,excitation!$A$1:$CV$1,0),0)*SUM(INDIRECT("emission!"&amp;SUBSTITUTE(ADDRESS(1,MATCH(L$2,emission!$1:$1,0),4),1,"")&amp;MATCH($B46,emission!$A:$A,0)):INDIRECT("emission!"&amp;SUBSTITUTE(ADDRESS(1,MATCH(L$2,emission!$1:$1,0),4),1,"")&amp;MATCH($C46,emission!$A:$A,0)))</f>
        <v>#N/A</v>
      </c>
      <c r="M46" t="e">
        <f ca="1">VLOOKUP($A46,excitation!$A$1:$CV$577,MATCH('A1 PMT'!M$3,excitation!$A$1:$CV$1,0),0)*SUM(INDIRECT("emission!"&amp;SUBSTITUTE(ADDRESS(1,MATCH(M$2,emission!$1:$1,0),4),1,"")&amp;MATCH($B46,emission!$A:$A,0)):INDIRECT("emission!"&amp;SUBSTITUTE(ADDRESS(1,MATCH(M$2,emission!$1:$1,0),4),1,"")&amp;MATCH($C46,emission!$A:$A,0)))</f>
        <v>#N/A</v>
      </c>
      <c r="AA46">
        <f t="shared" si="17"/>
        <v>488</v>
      </c>
      <c r="AB46">
        <f t="shared" ca="1" si="22"/>
        <v>0</v>
      </c>
      <c r="AC46">
        <f t="shared" ca="1" si="23"/>
        <v>0</v>
      </c>
      <c r="AD46">
        <f t="shared" ca="1" si="24"/>
        <v>0.26299302201828301</v>
      </c>
      <c r="AE46">
        <f t="shared" ca="1" si="25"/>
        <v>0.19687002652519892</v>
      </c>
      <c r="AF46">
        <f t="shared" ca="1" si="26"/>
        <v>0.44056843556735514</v>
      </c>
      <c r="AG46">
        <f t="shared" ca="1" si="27"/>
        <v>0.38576529679403132</v>
      </c>
      <c r="AH46">
        <f t="shared" ca="1" si="28"/>
        <v>0</v>
      </c>
      <c r="AI46">
        <f t="shared" ca="1" si="29"/>
        <v>0</v>
      </c>
      <c r="AJ46" t="e">
        <f t="shared" ca="1" si="30"/>
        <v>#N/A</v>
      </c>
      <c r="AK46" t="e">
        <f t="shared" ca="1" si="31"/>
        <v>#N/A</v>
      </c>
    </row>
    <row r="47" spans="1:37" x14ac:dyDescent="0.25">
      <c r="A47">
        <f t="shared" si="19"/>
        <v>488</v>
      </c>
      <c r="B47">
        <f t="shared" si="20"/>
        <v>580</v>
      </c>
      <c r="C47">
        <f t="shared" si="32"/>
        <v>589</v>
      </c>
      <c r="D47">
        <f ca="1">VLOOKUP($A47,excitation!$A$1:$CV$577,MATCH('A1 PMT'!D$3,excitation!$A$1:$CV$1,0),0)*SUM(INDIRECT("emission!"&amp;SUBSTITUTE(ADDRESS(1,MATCH(D$2,emission!$1:$1,0),4),1,"")&amp;MATCH($B47,emission!$A:$A,0)):INDIRECT("emission!"&amp;SUBSTITUTE(ADDRESS(1,MATCH(D$2,emission!$1:$1,0),4),1,"")&amp;MATCH($C47,emission!$A:$A,0)))</f>
        <v>0</v>
      </c>
      <c r="E47">
        <f ca="1">VLOOKUP($A47,excitation!$A$1:$CV$577,MATCH('A1 PMT'!E$3,excitation!$A$1:$CV$1,0),0)*SUM(INDIRECT("emission!"&amp;SUBSTITUTE(ADDRESS(1,MATCH(E$2,emission!$1:$1,0),4),1,"")&amp;MATCH($B47,emission!$A:$A,0)):INDIRECT("emission!"&amp;SUBSTITUTE(ADDRESS(1,MATCH(E$2,emission!$1:$1,0),4),1,"")&amp;MATCH($C47,emission!$A:$A,0)))</f>
        <v>0</v>
      </c>
      <c r="F47">
        <f ca="1">VLOOKUP($A47,excitation!$A$1:$CV$577,MATCH('A1 PMT'!F$3,excitation!$A$1:$CV$1,0),0)*SUM(INDIRECT("emission!"&amp;SUBSTITUTE(ADDRESS(1,MATCH(F$2,emission!$1:$1,0),4),1,"")&amp;MATCH($B47,emission!$A:$A,0)):INDIRECT("emission!"&amp;SUBSTITUTE(ADDRESS(1,MATCH(F$2,emission!$1:$1,0),4),1,"")&amp;MATCH($C47,emission!$A:$A,0)))</f>
        <v>1.5930641999999997</v>
      </c>
      <c r="G47">
        <f ca="1">VLOOKUP($A47,excitation!$A$1:$CV$577,MATCH('A1 PMT'!G$3,excitation!$A$1:$CV$1,0),0)*SUM(INDIRECT("emission!"&amp;SUBSTITUTE(ADDRESS(1,MATCH(G$2,emission!$1:$1,0),4),1,"")&amp;MATCH($B47,emission!$A:$A,0)):INDIRECT("emission!"&amp;SUBSTITUTE(ADDRESS(1,MATCH(G$2,emission!$1:$1,0),4),1,"")&amp;MATCH($C47,emission!$A:$A,0)))</f>
        <v>0.93087876000000003</v>
      </c>
      <c r="H47">
        <f ca="1">VLOOKUP($A47,excitation!$A$1:$CV$577,MATCH('A1 PMT'!H$3,excitation!$A$1:$CV$1,0),0)*SUM(INDIRECT("emission!"&amp;SUBSTITUTE(ADDRESS(1,MATCH(H$2,emission!$1:$1,0),4),1,"")&amp;MATCH($B47,emission!$A:$A,0)):INDIRECT("emission!"&amp;SUBSTITUTE(ADDRESS(1,MATCH(H$2,emission!$1:$1,0),4),1,"")&amp;MATCH($C47,emission!$A:$A,0)))</f>
        <v>1.4607177999999998</v>
      </c>
      <c r="I47">
        <f ca="1">VLOOKUP($A47,excitation!$A$1:$CV$577,MATCH('A1 PMT'!I$3,excitation!$A$1:$CV$1,0),0)*SUM(INDIRECT("emission!"&amp;SUBSTITUTE(ADDRESS(1,MATCH(I$2,emission!$1:$1,0),4),1,"")&amp;MATCH($B47,emission!$A:$A,0)):INDIRECT("emission!"&amp;SUBSTITUTE(ADDRESS(1,MATCH(I$2,emission!$1:$1,0),4),1,"")&amp;MATCH($C47,emission!$A:$A,0)))</f>
        <v>0.84126299999999976</v>
      </c>
      <c r="J47">
        <f ca="1">VLOOKUP($A47,excitation!$A$1:$CV$577,MATCH('A1 PMT'!J$3,excitation!$A$1:$CV$1,0),0)*SUM(INDIRECT("emission!"&amp;SUBSTITUTE(ADDRESS(1,MATCH(J$2,emission!$1:$1,0),4),1,"")&amp;MATCH($B47,emission!$A:$A,0)):INDIRECT("emission!"&amp;SUBSTITUTE(ADDRESS(1,MATCH(J$2,emission!$1:$1,0),4),1,"")&amp;MATCH($C47,emission!$A:$A,0)))</f>
        <v>1.0165400000000002E-3</v>
      </c>
      <c r="K47">
        <f ca="1">VLOOKUP($A47,excitation!$A$1:$CV$577,MATCH('A1 PMT'!K$3,excitation!$A$1:$CV$1,0),0)*SUM(INDIRECT("emission!"&amp;SUBSTITUTE(ADDRESS(1,MATCH(K$2,emission!$1:$1,0),4),1,"")&amp;MATCH($B47,emission!$A:$A,0)):INDIRECT("emission!"&amp;SUBSTITUTE(ADDRESS(1,MATCH(K$2,emission!$1:$1,0),4),1,"")&amp;MATCH($C47,emission!$A:$A,0)))</f>
        <v>0</v>
      </c>
      <c r="L47" t="e">
        <f ca="1">VLOOKUP($A47,excitation!$A$1:$CV$577,MATCH('A1 PMT'!L$3,excitation!$A$1:$CV$1,0),0)*SUM(INDIRECT("emission!"&amp;SUBSTITUTE(ADDRESS(1,MATCH(L$2,emission!$1:$1,0),4),1,"")&amp;MATCH($B47,emission!$A:$A,0)):INDIRECT("emission!"&amp;SUBSTITUTE(ADDRESS(1,MATCH(L$2,emission!$1:$1,0),4),1,"")&amp;MATCH($C47,emission!$A:$A,0)))</f>
        <v>#N/A</v>
      </c>
      <c r="M47" t="e">
        <f ca="1">VLOOKUP($A47,excitation!$A$1:$CV$577,MATCH('A1 PMT'!M$3,excitation!$A$1:$CV$1,0),0)*SUM(INDIRECT("emission!"&amp;SUBSTITUTE(ADDRESS(1,MATCH(M$2,emission!$1:$1,0),4),1,"")&amp;MATCH($B47,emission!$A:$A,0)):INDIRECT("emission!"&amp;SUBSTITUTE(ADDRESS(1,MATCH(M$2,emission!$1:$1,0),4),1,"")&amp;MATCH($C47,emission!$A:$A,0)))</f>
        <v>#N/A</v>
      </c>
      <c r="AA47">
        <f t="shared" si="17"/>
        <v>488</v>
      </c>
      <c r="AB47">
        <f t="shared" ca="1" si="22"/>
        <v>0</v>
      </c>
      <c r="AC47">
        <f t="shared" ca="1" si="23"/>
        <v>0</v>
      </c>
      <c r="AD47">
        <f t="shared" ca="1" si="24"/>
        <v>0.22762753679808773</v>
      </c>
      <c r="AE47">
        <f t="shared" ca="1" si="25"/>
        <v>0.13137400530503979</v>
      </c>
      <c r="AF47">
        <f t="shared" ca="1" si="26"/>
        <v>0.35874005700820133</v>
      </c>
      <c r="AG47">
        <f t="shared" ca="1" si="27"/>
        <v>0.26145502625030054</v>
      </c>
      <c r="AH47">
        <f t="shared" ca="1" si="28"/>
        <v>3.3884532483918046E-4</v>
      </c>
      <c r="AI47">
        <f t="shared" ca="1" si="29"/>
        <v>0</v>
      </c>
      <c r="AJ47" t="e">
        <f t="shared" ca="1" si="30"/>
        <v>#N/A</v>
      </c>
      <c r="AK47" t="e">
        <f t="shared" ca="1" si="31"/>
        <v>#N/A</v>
      </c>
    </row>
    <row r="48" spans="1:37" x14ac:dyDescent="0.25">
      <c r="A48">
        <f t="shared" si="19"/>
        <v>488</v>
      </c>
      <c r="B48">
        <f t="shared" si="20"/>
        <v>590</v>
      </c>
      <c r="C48">
        <f t="shared" si="32"/>
        <v>599</v>
      </c>
      <c r="D48">
        <f ca="1">VLOOKUP($A48,excitation!$A$1:$CV$577,MATCH('A1 PMT'!D$3,excitation!$A$1:$CV$1,0),0)*SUM(INDIRECT("emission!"&amp;SUBSTITUTE(ADDRESS(1,MATCH(D$2,emission!$1:$1,0),4),1,"")&amp;MATCH($B48,emission!$A:$A,0)):INDIRECT("emission!"&amp;SUBSTITUTE(ADDRESS(1,MATCH(D$2,emission!$1:$1,0),4),1,"")&amp;MATCH($C48,emission!$A:$A,0)))</f>
        <v>0</v>
      </c>
      <c r="E48">
        <f ca="1">VLOOKUP($A48,excitation!$A$1:$CV$577,MATCH('A1 PMT'!E$3,excitation!$A$1:$CV$1,0),0)*SUM(INDIRECT("emission!"&amp;SUBSTITUTE(ADDRESS(1,MATCH(E$2,emission!$1:$1,0),4),1,"")&amp;MATCH($B48,emission!$A:$A,0)):INDIRECT("emission!"&amp;SUBSTITUTE(ADDRESS(1,MATCH(E$2,emission!$1:$1,0),4),1,"")&amp;MATCH($C48,emission!$A:$A,0)))</f>
        <v>0</v>
      </c>
      <c r="F48">
        <f ca="1">VLOOKUP($A48,excitation!$A$1:$CV$577,MATCH('A1 PMT'!F$3,excitation!$A$1:$CV$1,0),0)*SUM(INDIRECT("emission!"&amp;SUBSTITUTE(ADDRESS(1,MATCH(F$2,emission!$1:$1,0),4),1,"")&amp;MATCH($B48,emission!$A:$A,0)):INDIRECT("emission!"&amp;SUBSTITUTE(ADDRESS(1,MATCH(F$2,emission!$1:$1,0),4),1,"")&amp;MATCH($C48,emission!$A:$A,0)))</f>
        <v>1.3445544000000003</v>
      </c>
      <c r="G48">
        <f ca="1">VLOOKUP($A48,excitation!$A$1:$CV$577,MATCH('A1 PMT'!G$3,excitation!$A$1:$CV$1,0),0)*SUM(INDIRECT("emission!"&amp;SUBSTITUTE(ADDRESS(1,MATCH(G$2,emission!$1:$1,0),4),1,"")&amp;MATCH($B48,emission!$A:$A,0)):INDIRECT("emission!"&amp;SUBSTITUTE(ADDRESS(1,MATCH(G$2,emission!$1:$1,0),4),1,"")&amp;MATCH($C48,emission!$A:$A,0)))</f>
        <v>0.6233925600000001</v>
      </c>
      <c r="H48">
        <f ca="1">VLOOKUP($A48,excitation!$A$1:$CV$577,MATCH('A1 PMT'!H$3,excitation!$A$1:$CV$1,0),0)*SUM(INDIRECT("emission!"&amp;SUBSTITUTE(ADDRESS(1,MATCH(H$2,emission!$1:$1,0),4),1,"")&amp;MATCH($B48,emission!$A:$A,0)):INDIRECT("emission!"&amp;SUBSTITUTE(ADDRESS(1,MATCH(H$2,emission!$1:$1,0),4),1,"")&amp;MATCH($C48,emission!$A:$A,0)))</f>
        <v>1.1319703999999999</v>
      </c>
      <c r="I48">
        <f ca="1">VLOOKUP($A48,excitation!$A$1:$CV$577,MATCH('A1 PMT'!I$3,excitation!$A$1:$CV$1,0),0)*SUM(INDIRECT("emission!"&amp;SUBSTITUTE(ADDRESS(1,MATCH(I$2,emission!$1:$1,0),4),1,"")&amp;MATCH($B48,emission!$A:$A,0)):INDIRECT("emission!"&amp;SUBSTITUTE(ADDRESS(1,MATCH(I$2,emission!$1:$1,0),4),1,"")&amp;MATCH($C48,emission!$A:$A,0)))</f>
        <v>0.61802249999999992</v>
      </c>
      <c r="J48">
        <f ca="1">VLOOKUP($A48,excitation!$A$1:$CV$577,MATCH('A1 PMT'!J$3,excitation!$A$1:$CV$1,0),0)*SUM(INDIRECT("emission!"&amp;SUBSTITUTE(ADDRESS(1,MATCH(J$2,emission!$1:$1,0),4),1,"")&amp;MATCH($B48,emission!$A:$A,0)):INDIRECT("emission!"&amp;SUBSTITUTE(ADDRESS(1,MATCH(J$2,emission!$1:$1,0),4),1,"")&amp;MATCH($C48,emission!$A:$A,0)))</f>
        <v>4.3322199999999995E-3</v>
      </c>
      <c r="K48">
        <f ca="1">VLOOKUP($A48,excitation!$A$1:$CV$577,MATCH('A1 PMT'!K$3,excitation!$A$1:$CV$1,0),0)*SUM(INDIRECT("emission!"&amp;SUBSTITUTE(ADDRESS(1,MATCH(K$2,emission!$1:$1,0),4),1,"")&amp;MATCH($B48,emission!$A:$A,0)):INDIRECT("emission!"&amp;SUBSTITUTE(ADDRESS(1,MATCH(K$2,emission!$1:$1,0),4),1,"")&amp;MATCH($C48,emission!$A:$A,0)))</f>
        <v>0</v>
      </c>
      <c r="L48" t="e">
        <f ca="1">VLOOKUP($A48,excitation!$A$1:$CV$577,MATCH('A1 PMT'!L$3,excitation!$A$1:$CV$1,0),0)*SUM(INDIRECT("emission!"&amp;SUBSTITUTE(ADDRESS(1,MATCH(L$2,emission!$1:$1,0),4),1,"")&amp;MATCH($B48,emission!$A:$A,0)):INDIRECT("emission!"&amp;SUBSTITUTE(ADDRESS(1,MATCH(L$2,emission!$1:$1,0),4),1,"")&amp;MATCH($C48,emission!$A:$A,0)))</f>
        <v>#N/A</v>
      </c>
      <c r="M48" t="e">
        <f ca="1">VLOOKUP($A48,excitation!$A$1:$CV$577,MATCH('A1 PMT'!M$3,excitation!$A$1:$CV$1,0),0)*SUM(INDIRECT("emission!"&amp;SUBSTITUTE(ADDRESS(1,MATCH(M$2,emission!$1:$1,0),4),1,"")&amp;MATCH($B48,emission!$A:$A,0)):INDIRECT("emission!"&amp;SUBSTITUTE(ADDRESS(1,MATCH(M$2,emission!$1:$1,0),4),1,"")&amp;MATCH($C48,emission!$A:$A,0)))</f>
        <v>#N/A</v>
      </c>
      <c r="AA48">
        <f t="shared" si="17"/>
        <v>488</v>
      </c>
      <c r="AB48">
        <f t="shared" ca="1" si="22"/>
        <v>0</v>
      </c>
      <c r="AC48">
        <f t="shared" ca="1" si="23"/>
        <v>0</v>
      </c>
      <c r="AD48">
        <f t="shared" ca="1" si="24"/>
        <v>0.19211881489963234</v>
      </c>
      <c r="AE48">
        <f t="shared" ca="1" si="25"/>
        <v>8.7978779840848814E-2</v>
      </c>
      <c r="AF48">
        <f t="shared" ca="1" si="26"/>
        <v>0.2780024490887949</v>
      </c>
      <c r="AG48">
        <f t="shared" ca="1" si="27"/>
        <v>0.19207440355843106</v>
      </c>
      <c r="AH48">
        <f t="shared" ca="1" si="28"/>
        <v>1.4440676148255787E-3</v>
      </c>
      <c r="AI48">
        <f t="shared" ca="1" si="29"/>
        <v>0</v>
      </c>
      <c r="AJ48" t="e">
        <f t="shared" ca="1" si="30"/>
        <v>#N/A</v>
      </c>
      <c r="AK48" t="e">
        <f t="shared" ca="1" si="31"/>
        <v>#N/A</v>
      </c>
    </row>
    <row r="49" spans="1:37" x14ac:dyDescent="0.25">
      <c r="A49">
        <f t="shared" si="19"/>
        <v>488</v>
      </c>
      <c r="B49">
        <f t="shared" si="20"/>
        <v>600</v>
      </c>
      <c r="C49">
        <f t="shared" si="32"/>
        <v>609</v>
      </c>
      <c r="D49">
        <f ca="1">VLOOKUP($A49,excitation!$A$1:$CV$577,MATCH('A1 PMT'!D$3,excitation!$A$1:$CV$1,0),0)*SUM(INDIRECT("emission!"&amp;SUBSTITUTE(ADDRESS(1,MATCH(D$2,emission!$1:$1,0),4),1,"")&amp;MATCH($B49,emission!$A:$A,0)):INDIRECT("emission!"&amp;SUBSTITUTE(ADDRESS(1,MATCH(D$2,emission!$1:$1,0),4),1,"")&amp;MATCH($C49,emission!$A:$A,0)))</f>
        <v>0</v>
      </c>
      <c r="E49">
        <f ca="1">VLOOKUP($A49,excitation!$A$1:$CV$577,MATCH('A1 PMT'!E$3,excitation!$A$1:$CV$1,0),0)*SUM(INDIRECT("emission!"&amp;SUBSTITUTE(ADDRESS(1,MATCH(E$2,emission!$1:$1,0),4),1,"")&amp;MATCH($B49,emission!$A:$A,0)):INDIRECT("emission!"&amp;SUBSTITUTE(ADDRESS(1,MATCH(E$2,emission!$1:$1,0),4),1,"")&amp;MATCH($C49,emission!$A:$A,0)))</f>
        <v>0</v>
      </c>
      <c r="F49">
        <f ca="1">VLOOKUP($A49,excitation!$A$1:$CV$577,MATCH('A1 PMT'!F$3,excitation!$A$1:$CV$1,0),0)*SUM(INDIRECT("emission!"&amp;SUBSTITUTE(ADDRESS(1,MATCH(F$2,emission!$1:$1,0),4),1,"")&amp;MATCH($B49,emission!$A:$A,0)):INDIRECT("emission!"&amp;SUBSTITUTE(ADDRESS(1,MATCH(F$2,emission!$1:$1,0),4),1,"")&amp;MATCH($C49,emission!$A:$A,0)))</f>
        <v>1.1002010999999998</v>
      </c>
      <c r="G49">
        <f ca="1">VLOOKUP($A49,excitation!$A$1:$CV$577,MATCH('A1 PMT'!G$3,excitation!$A$1:$CV$1,0),0)*SUM(INDIRECT("emission!"&amp;SUBSTITUTE(ADDRESS(1,MATCH(G$2,emission!$1:$1,0),4),1,"")&amp;MATCH($B49,emission!$A:$A,0)):INDIRECT("emission!"&amp;SUBSTITUTE(ADDRESS(1,MATCH(G$2,emission!$1:$1,0),4),1,"")&amp;MATCH($C49,emission!$A:$A,0)))</f>
        <v>0.42837564</v>
      </c>
      <c r="H49">
        <f ca="1">VLOOKUP($A49,excitation!$A$1:$CV$577,MATCH('A1 PMT'!H$3,excitation!$A$1:$CV$1,0),0)*SUM(INDIRECT("emission!"&amp;SUBSTITUTE(ADDRESS(1,MATCH(H$2,emission!$1:$1,0),4),1,"")&amp;MATCH($B49,emission!$A:$A,0)):INDIRECT("emission!"&amp;SUBSTITUTE(ADDRESS(1,MATCH(H$2,emission!$1:$1,0),4),1,"")&amp;MATCH($C49,emission!$A:$A,0)))</f>
        <v>0.81441029999999992</v>
      </c>
      <c r="I49">
        <f ca="1">VLOOKUP($A49,excitation!$A$1:$CV$577,MATCH('A1 PMT'!I$3,excitation!$A$1:$CV$1,0),0)*SUM(INDIRECT("emission!"&amp;SUBSTITUTE(ADDRESS(1,MATCH(I$2,emission!$1:$1,0),4),1,"")&amp;MATCH($B49,emission!$A:$A,0)):INDIRECT("emission!"&amp;SUBSTITUTE(ADDRESS(1,MATCH(I$2,emission!$1:$1,0),4),1,"")&amp;MATCH($C49,emission!$A:$A,0)))</f>
        <v>0.5766262499999999</v>
      </c>
      <c r="J49">
        <f ca="1">VLOOKUP($A49,excitation!$A$1:$CV$577,MATCH('A1 PMT'!J$3,excitation!$A$1:$CV$1,0),0)*SUM(INDIRECT("emission!"&amp;SUBSTITUTE(ADDRESS(1,MATCH(J$2,emission!$1:$1,0),4),1,"")&amp;MATCH($B49,emission!$A:$A,0)):INDIRECT("emission!"&amp;SUBSTITUTE(ADDRESS(1,MATCH(J$2,emission!$1:$1,0),4),1,"")&amp;MATCH($C49,emission!$A:$A,0)))</f>
        <v>1.8625260000000001E-2</v>
      </c>
      <c r="K49">
        <f ca="1">VLOOKUP($A49,excitation!$A$1:$CV$577,MATCH('A1 PMT'!K$3,excitation!$A$1:$CV$1,0),0)*SUM(INDIRECT("emission!"&amp;SUBSTITUTE(ADDRESS(1,MATCH(K$2,emission!$1:$1,0),4),1,"")&amp;MATCH($B49,emission!$A:$A,0)):INDIRECT("emission!"&amp;SUBSTITUTE(ADDRESS(1,MATCH(K$2,emission!$1:$1,0),4),1,"")&amp;MATCH($C49,emission!$A:$A,0)))</f>
        <v>0</v>
      </c>
      <c r="L49" t="e">
        <f ca="1">VLOOKUP($A49,excitation!$A$1:$CV$577,MATCH('A1 PMT'!L$3,excitation!$A$1:$CV$1,0),0)*SUM(INDIRECT("emission!"&amp;SUBSTITUTE(ADDRESS(1,MATCH(L$2,emission!$1:$1,0),4),1,"")&amp;MATCH($B49,emission!$A:$A,0)):INDIRECT("emission!"&amp;SUBSTITUTE(ADDRESS(1,MATCH(L$2,emission!$1:$1,0),4),1,"")&amp;MATCH($C49,emission!$A:$A,0)))</f>
        <v>#N/A</v>
      </c>
      <c r="M49" t="e">
        <f ca="1">VLOOKUP($A49,excitation!$A$1:$CV$577,MATCH('A1 PMT'!M$3,excitation!$A$1:$CV$1,0),0)*SUM(INDIRECT("emission!"&amp;SUBSTITUTE(ADDRESS(1,MATCH(M$2,emission!$1:$1,0),4),1,"")&amp;MATCH($B49,emission!$A:$A,0)):INDIRECT("emission!"&amp;SUBSTITUTE(ADDRESS(1,MATCH(M$2,emission!$1:$1,0),4),1,"")&amp;MATCH($C49,emission!$A:$A,0)))</f>
        <v>#N/A</v>
      </c>
      <c r="AA49">
        <f t="shared" si="17"/>
        <v>488</v>
      </c>
      <c r="AB49">
        <f t="shared" ca="1" si="22"/>
        <v>0</v>
      </c>
      <c r="AC49">
        <f t="shared" ca="1" si="23"/>
        <v>0</v>
      </c>
      <c r="AD49">
        <f t="shared" ca="1" si="24"/>
        <v>0.15720400117932887</v>
      </c>
      <c r="AE49">
        <f t="shared" ca="1" si="25"/>
        <v>6.045623342175066E-2</v>
      </c>
      <c r="AF49">
        <f t="shared" ca="1" si="26"/>
        <v>0.20001234834686504</v>
      </c>
      <c r="AG49">
        <f t="shared" ca="1" si="27"/>
        <v>0.179208917223701</v>
      </c>
      <c r="AH49">
        <f t="shared" ca="1" si="28"/>
        <v>6.2083954147541592E-3</v>
      </c>
      <c r="AI49">
        <f t="shared" ca="1" si="29"/>
        <v>0</v>
      </c>
      <c r="AJ49" t="e">
        <f t="shared" ca="1" si="30"/>
        <v>#N/A</v>
      </c>
      <c r="AK49" t="e">
        <f t="shared" ca="1" si="31"/>
        <v>#N/A</v>
      </c>
    </row>
    <row r="50" spans="1:37" x14ac:dyDescent="0.25">
      <c r="A50">
        <f t="shared" si="19"/>
        <v>488</v>
      </c>
      <c r="B50">
        <f t="shared" si="20"/>
        <v>610</v>
      </c>
      <c r="C50">
        <f t="shared" si="32"/>
        <v>619</v>
      </c>
      <c r="D50">
        <f ca="1">VLOOKUP($A50,excitation!$A$1:$CV$577,MATCH('A1 PMT'!D$3,excitation!$A$1:$CV$1,0),0)*SUM(INDIRECT("emission!"&amp;SUBSTITUTE(ADDRESS(1,MATCH(D$2,emission!$1:$1,0),4),1,"")&amp;MATCH($B50,emission!$A:$A,0)):INDIRECT("emission!"&amp;SUBSTITUTE(ADDRESS(1,MATCH(D$2,emission!$1:$1,0),4),1,"")&amp;MATCH($C50,emission!$A:$A,0)))</f>
        <v>0</v>
      </c>
      <c r="E50">
        <f ca="1">VLOOKUP($A50,excitation!$A$1:$CV$577,MATCH('A1 PMT'!E$3,excitation!$A$1:$CV$1,0),0)*SUM(INDIRECT("emission!"&amp;SUBSTITUTE(ADDRESS(1,MATCH(E$2,emission!$1:$1,0),4),1,"")&amp;MATCH($B50,emission!$A:$A,0)):INDIRECT("emission!"&amp;SUBSTITUTE(ADDRESS(1,MATCH(E$2,emission!$1:$1,0),4),1,"")&amp;MATCH($C50,emission!$A:$A,0)))</f>
        <v>0</v>
      </c>
      <c r="F50">
        <f ca="1">VLOOKUP($A50,excitation!$A$1:$CV$577,MATCH('A1 PMT'!F$3,excitation!$A$1:$CV$1,0),0)*SUM(INDIRECT("emission!"&amp;SUBSTITUTE(ADDRESS(1,MATCH(F$2,emission!$1:$1,0),4),1,"")&amp;MATCH($B50,emission!$A:$A,0)):INDIRECT("emission!"&amp;SUBSTITUTE(ADDRESS(1,MATCH(F$2,emission!$1:$1,0),4),1,"")&amp;MATCH($C50,emission!$A:$A,0)))</f>
        <v>0.87078675000000005</v>
      </c>
      <c r="G50">
        <f ca="1">VLOOKUP($A50,excitation!$A$1:$CV$577,MATCH('A1 PMT'!G$3,excitation!$A$1:$CV$1,0),0)*SUM(INDIRECT("emission!"&amp;SUBSTITUTE(ADDRESS(1,MATCH(G$2,emission!$1:$1,0),4),1,"")&amp;MATCH($B50,emission!$A:$A,0)):INDIRECT("emission!"&amp;SUBSTITUTE(ADDRESS(1,MATCH(G$2,emission!$1:$1,0),4),1,"")&amp;MATCH($C50,emission!$A:$A,0)))</f>
        <v>0.30102072000000002</v>
      </c>
      <c r="H50">
        <f ca="1">VLOOKUP($A50,excitation!$A$1:$CV$577,MATCH('A1 PMT'!H$3,excitation!$A$1:$CV$1,0),0)*SUM(INDIRECT("emission!"&amp;SUBSTITUTE(ADDRESS(1,MATCH(H$2,emission!$1:$1,0),4),1,"")&amp;MATCH($B50,emission!$A:$A,0)):INDIRECT("emission!"&amp;SUBSTITUTE(ADDRESS(1,MATCH(H$2,emission!$1:$1,0),4),1,"")&amp;MATCH($C50,emission!$A:$A,0)))</f>
        <v>0.55768899999999999</v>
      </c>
      <c r="I50">
        <f ca="1">VLOOKUP($A50,excitation!$A$1:$CV$577,MATCH('A1 PMT'!I$3,excitation!$A$1:$CV$1,0),0)*SUM(INDIRECT("emission!"&amp;SUBSTITUTE(ADDRESS(1,MATCH(I$2,emission!$1:$1,0),4),1,"")&amp;MATCH($B50,emission!$A:$A,0)):INDIRECT("emission!"&amp;SUBSTITUTE(ADDRESS(1,MATCH(I$2,emission!$1:$1,0),4),1,"")&amp;MATCH($C50,emission!$A:$A,0)))</f>
        <v>0.53531549999999994</v>
      </c>
      <c r="J50">
        <f ca="1">VLOOKUP($A50,excitation!$A$1:$CV$577,MATCH('A1 PMT'!J$3,excitation!$A$1:$CV$1,0),0)*SUM(INDIRECT("emission!"&amp;SUBSTITUTE(ADDRESS(1,MATCH(J$2,emission!$1:$1,0),4),1,"")&amp;MATCH($B50,emission!$A:$A,0)):INDIRECT("emission!"&amp;SUBSTITUTE(ADDRESS(1,MATCH(J$2,emission!$1:$1,0),4),1,"")&amp;MATCH($C50,emission!$A:$A,0)))</f>
        <v>5.4354679999999995E-2</v>
      </c>
      <c r="K50">
        <f ca="1">VLOOKUP($A50,excitation!$A$1:$CV$577,MATCH('A1 PMT'!K$3,excitation!$A$1:$CV$1,0),0)*SUM(INDIRECT("emission!"&amp;SUBSTITUTE(ADDRESS(1,MATCH(K$2,emission!$1:$1,0),4),1,"")&amp;MATCH($B50,emission!$A:$A,0)):INDIRECT("emission!"&amp;SUBSTITUTE(ADDRESS(1,MATCH(K$2,emission!$1:$1,0),4),1,"")&amp;MATCH($C50,emission!$A:$A,0)))</f>
        <v>0</v>
      </c>
      <c r="L50" t="e">
        <f ca="1">VLOOKUP($A50,excitation!$A$1:$CV$577,MATCH('A1 PMT'!L$3,excitation!$A$1:$CV$1,0),0)*SUM(INDIRECT("emission!"&amp;SUBSTITUTE(ADDRESS(1,MATCH(L$2,emission!$1:$1,0),4),1,"")&amp;MATCH($B50,emission!$A:$A,0)):INDIRECT("emission!"&amp;SUBSTITUTE(ADDRESS(1,MATCH(L$2,emission!$1:$1,0),4),1,"")&amp;MATCH($C50,emission!$A:$A,0)))</f>
        <v>#N/A</v>
      </c>
      <c r="M50" t="e">
        <f ca="1">VLOOKUP($A50,excitation!$A$1:$CV$577,MATCH('A1 PMT'!M$3,excitation!$A$1:$CV$1,0),0)*SUM(INDIRECT("emission!"&amp;SUBSTITUTE(ADDRESS(1,MATCH(M$2,emission!$1:$1,0),4),1,"")&amp;MATCH($B50,emission!$A:$A,0)):INDIRECT("emission!"&amp;SUBSTITUTE(ADDRESS(1,MATCH(M$2,emission!$1:$1,0),4),1,"")&amp;MATCH($C50,emission!$A:$A,0)))</f>
        <v>#N/A</v>
      </c>
      <c r="AA50">
        <f t="shared" si="17"/>
        <v>488</v>
      </c>
      <c r="AB50">
        <f t="shared" ca="1" si="22"/>
        <v>0</v>
      </c>
      <c r="AC50">
        <f t="shared" ca="1" si="23"/>
        <v>0</v>
      </c>
      <c r="AD50">
        <f t="shared" ca="1" si="24"/>
        <v>0.12442376332285433</v>
      </c>
      <c r="AE50">
        <f t="shared" ca="1" si="25"/>
        <v>4.2482758620689655E-2</v>
      </c>
      <c r="AF50">
        <f t="shared" ca="1" si="26"/>
        <v>0.136963747311662</v>
      </c>
      <c r="AG50">
        <f t="shared" ca="1" si="27"/>
        <v>0.16637000332202032</v>
      </c>
      <c r="AH50">
        <f t="shared" ca="1" si="28"/>
        <v>1.811815491877319E-2</v>
      </c>
      <c r="AI50">
        <f t="shared" ca="1" si="29"/>
        <v>0</v>
      </c>
      <c r="AJ50" t="e">
        <f t="shared" ca="1" si="30"/>
        <v>#N/A</v>
      </c>
      <c r="AK50" t="e">
        <f t="shared" ca="1" si="31"/>
        <v>#N/A</v>
      </c>
    </row>
    <row r="51" spans="1:37" x14ac:dyDescent="0.25">
      <c r="A51">
        <f t="shared" si="19"/>
        <v>488</v>
      </c>
      <c r="B51">
        <f t="shared" si="20"/>
        <v>620</v>
      </c>
      <c r="C51">
        <f t="shared" si="32"/>
        <v>629</v>
      </c>
      <c r="D51">
        <f ca="1">VLOOKUP($A51,excitation!$A$1:$CV$577,MATCH('A1 PMT'!D$3,excitation!$A$1:$CV$1,0),0)*SUM(INDIRECT("emission!"&amp;SUBSTITUTE(ADDRESS(1,MATCH(D$2,emission!$1:$1,0),4),1,"")&amp;MATCH($B51,emission!$A:$A,0)):INDIRECT("emission!"&amp;SUBSTITUTE(ADDRESS(1,MATCH(D$2,emission!$1:$1,0),4),1,"")&amp;MATCH($C51,emission!$A:$A,0)))</f>
        <v>0</v>
      </c>
      <c r="E51">
        <f ca="1">VLOOKUP($A51,excitation!$A$1:$CV$577,MATCH('A1 PMT'!E$3,excitation!$A$1:$CV$1,0),0)*SUM(INDIRECT("emission!"&amp;SUBSTITUTE(ADDRESS(1,MATCH(E$2,emission!$1:$1,0),4),1,"")&amp;MATCH($B51,emission!$A:$A,0)):INDIRECT("emission!"&amp;SUBSTITUTE(ADDRESS(1,MATCH(E$2,emission!$1:$1,0),4),1,"")&amp;MATCH($C51,emission!$A:$A,0)))</f>
        <v>0</v>
      </c>
      <c r="F51">
        <f ca="1">VLOOKUP($A51,excitation!$A$1:$CV$577,MATCH('A1 PMT'!F$3,excitation!$A$1:$CV$1,0),0)*SUM(INDIRECT("emission!"&amp;SUBSTITUTE(ADDRESS(1,MATCH(F$2,emission!$1:$1,0),4),1,"")&amp;MATCH($B51,emission!$A:$A,0)):INDIRECT("emission!"&amp;SUBSTITUTE(ADDRESS(1,MATCH(F$2,emission!$1:$1,0),4),1,"")&amp;MATCH($C51,emission!$A:$A,0)))</f>
        <v>0.70794974999999993</v>
      </c>
      <c r="G51">
        <f ca="1">VLOOKUP($A51,excitation!$A$1:$CV$577,MATCH('A1 PMT'!G$3,excitation!$A$1:$CV$1,0),0)*SUM(INDIRECT("emission!"&amp;SUBSTITUTE(ADDRESS(1,MATCH(G$2,emission!$1:$1,0),4),1,"")&amp;MATCH($B51,emission!$A:$A,0)):INDIRECT("emission!"&amp;SUBSTITUTE(ADDRESS(1,MATCH(G$2,emission!$1:$1,0),4),1,"")&amp;MATCH($C51,emission!$A:$A,0)))</f>
        <v>0.20719608</v>
      </c>
      <c r="H51">
        <f ca="1">VLOOKUP($A51,excitation!$A$1:$CV$577,MATCH('A1 PMT'!H$3,excitation!$A$1:$CV$1,0),0)*SUM(INDIRECT("emission!"&amp;SUBSTITUTE(ADDRESS(1,MATCH(H$2,emission!$1:$1,0),4),1,"")&amp;MATCH($B51,emission!$A:$A,0)):INDIRECT("emission!"&amp;SUBSTITUTE(ADDRESS(1,MATCH(H$2,emission!$1:$1,0),4),1,"")&amp;MATCH($C51,emission!$A:$A,0)))</f>
        <v>0.37848270000000001</v>
      </c>
      <c r="I51">
        <f ca="1">VLOOKUP($A51,excitation!$A$1:$CV$577,MATCH('A1 PMT'!I$3,excitation!$A$1:$CV$1,0),0)*SUM(INDIRECT("emission!"&amp;SUBSTITUTE(ADDRESS(1,MATCH(I$2,emission!$1:$1,0),4),1,"")&amp;MATCH($B51,emission!$A:$A,0)):INDIRECT("emission!"&amp;SUBSTITUTE(ADDRESS(1,MATCH(I$2,emission!$1:$1,0),4),1,"")&amp;MATCH($C51,emission!$A:$A,0)))</f>
        <v>0.41353499999999993</v>
      </c>
      <c r="J51">
        <f ca="1">VLOOKUP($A51,excitation!$A$1:$CV$577,MATCH('A1 PMT'!J$3,excitation!$A$1:$CV$1,0),0)*SUM(INDIRECT("emission!"&amp;SUBSTITUTE(ADDRESS(1,MATCH(J$2,emission!$1:$1,0),4),1,"")&amp;MATCH($B51,emission!$A:$A,0)):INDIRECT("emission!"&amp;SUBSTITUTE(ADDRESS(1,MATCH(J$2,emission!$1:$1,0),4),1,"")&amp;MATCH($C51,emission!$A:$A,0)))</f>
        <v>9.6213019999999982E-2</v>
      </c>
      <c r="K51">
        <f ca="1">VLOOKUP($A51,excitation!$A$1:$CV$577,MATCH('A1 PMT'!K$3,excitation!$A$1:$CV$1,0),0)*SUM(INDIRECT("emission!"&amp;SUBSTITUTE(ADDRESS(1,MATCH(K$2,emission!$1:$1,0),4),1,"")&amp;MATCH($B51,emission!$A:$A,0)):INDIRECT("emission!"&amp;SUBSTITUTE(ADDRESS(1,MATCH(K$2,emission!$1:$1,0),4),1,"")&amp;MATCH($C51,emission!$A:$A,0)))</f>
        <v>0</v>
      </c>
      <c r="L51" t="e">
        <f ca="1">VLOOKUP($A51,excitation!$A$1:$CV$577,MATCH('A1 PMT'!L$3,excitation!$A$1:$CV$1,0),0)*SUM(INDIRECT("emission!"&amp;SUBSTITUTE(ADDRESS(1,MATCH(L$2,emission!$1:$1,0),4),1,"")&amp;MATCH($B51,emission!$A:$A,0)):INDIRECT("emission!"&amp;SUBSTITUTE(ADDRESS(1,MATCH(L$2,emission!$1:$1,0),4),1,"")&amp;MATCH($C51,emission!$A:$A,0)))</f>
        <v>#N/A</v>
      </c>
      <c r="M51" t="e">
        <f ca="1">VLOOKUP($A51,excitation!$A$1:$CV$577,MATCH('A1 PMT'!M$3,excitation!$A$1:$CV$1,0),0)*SUM(INDIRECT("emission!"&amp;SUBSTITUTE(ADDRESS(1,MATCH(M$2,emission!$1:$1,0),4),1,"")&amp;MATCH($B51,emission!$A:$A,0)):INDIRECT("emission!"&amp;SUBSTITUTE(ADDRESS(1,MATCH(M$2,emission!$1:$1,0),4),1,"")&amp;MATCH($C51,emission!$A:$A,0)))</f>
        <v>#N/A</v>
      </c>
      <c r="AA51">
        <f t="shared" si="17"/>
        <v>488</v>
      </c>
      <c r="AB51">
        <f t="shared" ca="1" si="22"/>
        <v>0</v>
      </c>
      <c r="AC51">
        <f t="shared" ca="1" si="23"/>
        <v>0</v>
      </c>
      <c r="AD51">
        <f t="shared" ca="1" si="24"/>
        <v>0.10115653704936814</v>
      </c>
      <c r="AE51">
        <f t="shared" ca="1" si="25"/>
        <v>2.9241379310344828E-2</v>
      </c>
      <c r="AF51">
        <f t="shared" ca="1" si="26"/>
        <v>9.2952181026765043E-2</v>
      </c>
      <c r="AG51">
        <f t="shared" ca="1" si="27"/>
        <v>0.1285220011820537</v>
      </c>
      <c r="AH51">
        <f t="shared" ca="1" si="28"/>
        <v>3.2070879665983189E-2</v>
      </c>
      <c r="AI51">
        <f t="shared" ca="1" si="29"/>
        <v>0</v>
      </c>
      <c r="AJ51" t="e">
        <f t="shared" ca="1" si="30"/>
        <v>#N/A</v>
      </c>
      <c r="AK51" t="e">
        <f t="shared" ca="1" si="31"/>
        <v>#N/A</v>
      </c>
    </row>
    <row r="52" spans="1:37" x14ac:dyDescent="0.25">
      <c r="A52">
        <f t="shared" si="19"/>
        <v>488</v>
      </c>
      <c r="B52">
        <f t="shared" si="20"/>
        <v>630</v>
      </c>
      <c r="C52">
        <f t="shared" si="32"/>
        <v>639</v>
      </c>
      <c r="D52">
        <f ca="1">VLOOKUP($A52,excitation!$A$1:$CV$577,MATCH('A1 PMT'!D$3,excitation!$A$1:$CV$1,0),0)*SUM(INDIRECT("emission!"&amp;SUBSTITUTE(ADDRESS(1,MATCH(D$2,emission!$1:$1,0),4),1,"")&amp;MATCH($B52,emission!$A:$A,0)):INDIRECT("emission!"&amp;SUBSTITUTE(ADDRESS(1,MATCH(D$2,emission!$1:$1,0),4),1,"")&amp;MATCH($C52,emission!$A:$A,0)))</f>
        <v>0</v>
      </c>
      <c r="E52">
        <f ca="1">VLOOKUP($A52,excitation!$A$1:$CV$577,MATCH('A1 PMT'!E$3,excitation!$A$1:$CV$1,0),0)*SUM(INDIRECT("emission!"&amp;SUBSTITUTE(ADDRESS(1,MATCH(E$2,emission!$1:$1,0),4),1,"")&amp;MATCH($B52,emission!$A:$A,0)):INDIRECT("emission!"&amp;SUBSTITUTE(ADDRESS(1,MATCH(E$2,emission!$1:$1,0),4),1,"")&amp;MATCH($C52,emission!$A:$A,0)))</f>
        <v>0</v>
      </c>
      <c r="F52">
        <f ca="1">VLOOKUP($A52,excitation!$A$1:$CV$577,MATCH('A1 PMT'!F$3,excitation!$A$1:$CV$1,0),0)*SUM(INDIRECT("emission!"&amp;SUBSTITUTE(ADDRESS(1,MATCH(F$2,emission!$1:$1,0),4),1,"")&amp;MATCH($B52,emission!$A:$A,0)):INDIRECT("emission!"&amp;SUBSTITUTE(ADDRESS(1,MATCH(F$2,emission!$1:$1,0),4),1,"")&amp;MATCH($C52,emission!$A:$A,0)))</f>
        <v>0.5896606499999999</v>
      </c>
      <c r="G52">
        <f ca="1">VLOOKUP($A52,excitation!$A$1:$CV$577,MATCH('A1 PMT'!G$3,excitation!$A$1:$CV$1,0),0)*SUM(INDIRECT("emission!"&amp;SUBSTITUTE(ADDRESS(1,MATCH(G$2,emission!$1:$1,0),4),1,"")&amp;MATCH($B52,emission!$A:$A,0)):INDIRECT("emission!"&amp;SUBSTITUTE(ADDRESS(1,MATCH(G$2,emission!$1:$1,0),4),1,"")&amp;MATCH($C52,emission!$A:$A,0)))</f>
        <v>0.14163912000000001</v>
      </c>
      <c r="H52">
        <f ca="1">VLOOKUP($A52,excitation!$A$1:$CV$577,MATCH('A1 PMT'!H$3,excitation!$A$1:$CV$1,0),0)*SUM(INDIRECT("emission!"&amp;SUBSTITUTE(ADDRESS(1,MATCH(H$2,emission!$1:$1,0),4),1,"")&amp;MATCH($B52,emission!$A:$A,0)):INDIRECT("emission!"&amp;SUBSTITUTE(ADDRESS(1,MATCH(H$2,emission!$1:$1,0),4),1,"")&amp;MATCH($C52,emission!$A:$A,0)))</f>
        <v>0.26572979999999996</v>
      </c>
      <c r="I52">
        <f ca="1">VLOOKUP($A52,excitation!$A$1:$CV$577,MATCH('A1 PMT'!I$3,excitation!$A$1:$CV$1,0),0)*SUM(INDIRECT("emission!"&amp;SUBSTITUTE(ADDRESS(1,MATCH(I$2,emission!$1:$1,0),4),1,"")&amp;MATCH($B52,emission!$A:$A,0)):INDIRECT("emission!"&amp;SUBSTITUTE(ADDRESS(1,MATCH(I$2,emission!$1:$1,0),4),1,"")&amp;MATCH($C52,emission!$A:$A,0)))</f>
        <v>0.28393125000000002</v>
      </c>
      <c r="J52">
        <f ca="1">VLOOKUP($A52,excitation!$A$1:$CV$577,MATCH('A1 PMT'!J$3,excitation!$A$1:$CV$1,0),0)*SUM(INDIRECT("emission!"&amp;SUBSTITUTE(ADDRESS(1,MATCH(J$2,emission!$1:$1,0),4),1,"")&amp;MATCH($B52,emission!$A:$A,0)):INDIRECT("emission!"&amp;SUBSTITUTE(ADDRESS(1,MATCH(J$2,emission!$1:$1,0),4),1,"")&amp;MATCH($C52,emission!$A:$A,0)))</f>
        <v>9.8942519999999978E-2</v>
      </c>
      <c r="K52">
        <f ca="1">VLOOKUP($A52,excitation!$A$1:$CV$577,MATCH('A1 PMT'!K$3,excitation!$A$1:$CV$1,0),0)*SUM(INDIRECT("emission!"&amp;SUBSTITUTE(ADDRESS(1,MATCH(K$2,emission!$1:$1,0),4),1,"")&amp;MATCH($B52,emission!$A:$A,0)):INDIRECT("emission!"&amp;SUBSTITUTE(ADDRESS(1,MATCH(K$2,emission!$1:$1,0),4),1,"")&amp;MATCH($C52,emission!$A:$A,0)))</f>
        <v>0</v>
      </c>
      <c r="L52" t="e">
        <f ca="1">VLOOKUP($A52,excitation!$A$1:$CV$577,MATCH('A1 PMT'!L$3,excitation!$A$1:$CV$1,0),0)*SUM(INDIRECT("emission!"&amp;SUBSTITUTE(ADDRESS(1,MATCH(L$2,emission!$1:$1,0),4),1,"")&amp;MATCH($B52,emission!$A:$A,0)):INDIRECT("emission!"&amp;SUBSTITUTE(ADDRESS(1,MATCH(L$2,emission!$1:$1,0),4),1,"")&amp;MATCH($C52,emission!$A:$A,0)))</f>
        <v>#N/A</v>
      </c>
      <c r="M52" t="e">
        <f ca="1">VLOOKUP($A52,excitation!$A$1:$CV$577,MATCH('A1 PMT'!M$3,excitation!$A$1:$CV$1,0),0)*SUM(INDIRECT("emission!"&amp;SUBSTITUTE(ADDRESS(1,MATCH(M$2,emission!$1:$1,0),4),1,"")&amp;MATCH($B52,emission!$A:$A,0)):INDIRECT("emission!"&amp;SUBSTITUTE(ADDRESS(1,MATCH(M$2,emission!$1:$1,0),4),1,"")&amp;MATCH($C52,emission!$A:$A,0)))</f>
        <v>#N/A</v>
      </c>
      <c r="AA52">
        <f t="shared" si="17"/>
        <v>488</v>
      </c>
      <c r="AB52">
        <f t="shared" ca="1" si="22"/>
        <v>0</v>
      </c>
      <c r="AC52">
        <f t="shared" ca="1" si="23"/>
        <v>0</v>
      </c>
      <c r="AD52">
        <f t="shared" ca="1" si="24"/>
        <v>8.4254609014664528E-2</v>
      </c>
      <c r="AE52">
        <f t="shared" ca="1" si="25"/>
        <v>1.9989389920424403E-2</v>
      </c>
      <c r="AF52">
        <f t="shared" ca="1" si="26"/>
        <v>6.526101318186027E-2</v>
      </c>
      <c r="AG52">
        <f t="shared" ca="1" si="27"/>
        <v>8.8242621418071002E-2</v>
      </c>
      <c r="AH52">
        <f t="shared" ca="1" si="28"/>
        <v>3.2980709396390792E-2</v>
      </c>
      <c r="AI52">
        <f t="shared" ca="1" si="29"/>
        <v>0</v>
      </c>
      <c r="AJ52" t="e">
        <f t="shared" ca="1" si="30"/>
        <v>#N/A</v>
      </c>
      <c r="AK52" t="e">
        <f t="shared" ca="1" si="31"/>
        <v>#N/A</v>
      </c>
    </row>
    <row r="53" spans="1:37" x14ac:dyDescent="0.25">
      <c r="A53">
        <f t="shared" si="19"/>
        <v>488</v>
      </c>
      <c r="B53">
        <f t="shared" si="20"/>
        <v>640</v>
      </c>
      <c r="C53">
        <f t="shared" si="32"/>
        <v>649</v>
      </c>
      <c r="D53">
        <f ca="1">VLOOKUP($A53,excitation!$A$1:$CV$577,MATCH('A1 PMT'!D$3,excitation!$A$1:$CV$1,0),0)*SUM(INDIRECT("emission!"&amp;SUBSTITUTE(ADDRESS(1,MATCH(D$2,emission!$1:$1,0),4),1,"")&amp;MATCH($B53,emission!$A:$A,0)):INDIRECT("emission!"&amp;SUBSTITUTE(ADDRESS(1,MATCH(D$2,emission!$1:$1,0),4),1,"")&amp;MATCH($C53,emission!$A:$A,0)))</f>
        <v>0</v>
      </c>
      <c r="E53">
        <f ca="1">VLOOKUP($A53,excitation!$A$1:$CV$577,MATCH('A1 PMT'!E$3,excitation!$A$1:$CV$1,0),0)*SUM(INDIRECT("emission!"&amp;SUBSTITUTE(ADDRESS(1,MATCH(E$2,emission!$1:$1,0),4),1,"")&amp;MATCH($B53,emission!$A:$A,0)):INDIRECT("emission!"&amp;SUBSTITUTE(ADDRESS(1,MATCH(E$2,emission!$1:$1,0),4),1,"")&amp;MATCH($C53,emission!$A:$A,0)))</f>
        <v>0</v>
      </c>
      <c r="F53">
        <f ca="1">VLOOKUP($A53,excitation!$A$1:$CV$577,MATCH('A1 PMT'!F$3,excitation!$A$1:$CV$1,0),0)*SUM(INDIRECT("emission!"&amp;SUBSTITUTE(ADDRESS(1,MATCH(F$2,emission!$1:$1,0),4),1,"")&amp;MATCH($B53,emission!$A:$A,0)):INDIRECT("emission!"&amp;SUBSTITUTE(ADDRESS(1,MATCH(F$2,emission!$1:$1,0),4),1,"")&amp;MATCH($C53,emission!$A:$A,0)))</f>
        <v>0.49369440000000003</v>
      </c>
      <c r="G53">
        <f ca="1">VLOOKUP($A53,excitation!$A$1:$CV$577,MATCH('A1 PMT'!G$3,excitation!$A$1:$CV$1,0),0)*SUM(INDIRECT("emission!"&amp;SUBSTITUTE(ADDRESS(1,MATCH(G$2,emission!$1:$1,0),4),1,"")&amp;MATCH($B53,emission!$A:$A,0)):INDIRECT("emission!"&amp;SUBSTITUTE(ADDRESS(1,MATCH(G$2,emission!$1:$1,0),4),1,"")&amp;MATCH($C53,emission!$A:$A,0)))</f>
        <v>0.10111710000000002</v>
      </c>
      <c r="H53">
        <f ca="1">VLOOKUP($A53,excitation!$A$1:$CV$577,MATCH('A1 PMT'!H$3,excitation!$A$1:$CV$1,0),0)*SUM(INDIRECT("emission!"&amp;SUBSTITUTE(ADDRESS(1,MATCH(H$2,emission!$1:$1,0),4),1,"")&amp;MATCH($B53,emission!$A:$A,0)):INDIRECT("emission!"&amp;SUBSTITUTE(ADDRESS(1,MATCH(H$2,emission!$1:$1,0),4),1,"")&amp;MATCH($C53,emission!$A:$A,0)))</f>
        <v>0.18750249999999999</v>
      </c>
      <c r="I53">
        <f ca="1">VLOOKUP($A53,excitation!$A$1:$CV$577,MATCH('A1 PMT'!I$3,excitation!$A$1:$CV$1,0),0)*SUM(INDIRECT("emission!"&amp;SUBSTITUTE(ADDRESS(1,MATCH(I$2,emission!$1:$1,0),4),1,"")&amp;MATCH($B53,emission!$A:$A,0)):INDIRECT("emission!"&amp;SUBSTITUTE(ADDRESS(1,MATCH(I$2,emission!$1:$1,0),4),1,"")&amp;MATCH($C53,emission!$A:$A,0)))</f>
        <v>0.19713449999999999</v>
      </c>
      <c r="J53">
        <f ca="1">VLOOKUP($A53,excitation!$A$1:$CV$577,MATCH('A1 PMT'!J$3,excitation!$A$1:$CV$1,0),0)*SUM(INDIRECT("emission!"&amp;SUBSTITUTE(ADDRESS(1,MATCH(J$2,emission!$1:$1,0),4),1,"")&amp;MATCH($B53,emission!$A:$A,0)):INDIRECT("emission!"&amp;SUBSTITUTE(ADDRESS(1,MATCH(J$2,emission!$1:$1,0),4),1,"")&amp;MATCH($C53,emission!$A:$A,0)))</f>
        <v>6.8704960000000009E-2</v>
      </c>
      <c r="K53">
        <f ca="1">VLOOKUP($A53,excitation!$A$1:$CV$577,MATCH('A1 PMT'!K$3,excitation!$A$1:$CV$1,0),0)*SUM(INDIRECT("emission!"&amp;SUBSTITUTE(ADDRESS(1,MATCH(K$2,emission!$1:$1,0),4),1,"")&amp;MATCH($B53,emission!$A:$A,0)):INDIRECT("emission!"&amp;SUBSTITUTE(ADDRESS(1,MATCH(K$2,emission!$1:$1,0),4),1,"")&amp;MATCH($C53,emission!$A:$A,0)))</f>
        <v>0</v>
      </c>
      <c r="L53" t="e">
        <f ca="1">VLOOKUP($A53,excitation!$A$1:$CV$577,MATCH('A1 PMT'!L$3,excitation!$A$1:$CV$1,0),0)*SUM(INDIRECT("emission!"&amp;SUBSTITUTE(ADDRESS(1,MATCH(L$2,emission!$1:$1,0),4),1,"")&amp;MATCH($B53,emission!$A:$A,0)):INDIRECT("emission!"&amp;SUBSTITUTE(ADDRESS(1,MATCH(L$2,emission!$1:$1,0),4),1,"")&amp;MATCH($C53,emission!$A:$A,0)))</f>
        <v>#N/A</v>
      </c>
      <c r="M53" t="e">
        <f ca="1">VLOOKUP($A53,excitation!$A$1:$CV$577,MATCH('A1 PMT'!M$3,excitation!$A$1:$CV$1,0),0)*SUM(INDIRECT("emission!"&amp;SUBSTITUTE(ADDRESS(1,MATCH(M$2,emission!$1:$1,0),4),1,"")&amp;MATCH($B53,emission!$A:$A,0)):INDIRECT("emission!"&amp;SUBSTITUTE(ADDRESS(1,MATCH(M$2,emission!$1:$1,0),4),1,"")&amp;MATCH($C53,emission!$A:$A,0)))</f>
        <v>#N/A</v>
      </c>
      <c r="AA53">
        <f t="shared" si="17"/>
        <v>488</v>
      </c>
      <c r="AB53">
        <f t="shared" ca="1" si="22"/>
        <v>0</v>
      </c>
      <c r="AC53">
        <f t="shared" ca="1" si="23"/>
        <v>0</v>
      </c>
      <c r="AD53">
        <f t="shared" ca="1" si="24"/>
        <v>7.0542317254389295E-2</v>
      </c>
      <c r="AE53">
        <f t="shared" ca="1" si="25"/>
        <v>1.4270557029177721E-2</v>
      </c>
      <c r="AF53">
        <f t="shared" ca="1" si="26"/>
        <v>4.6049043517632407E-2</v>
      </c>
      <c r="AG53">
        <f t="shared" ca="1" si="27"/>
        <v>6.1267173134132706E-2</v>
      </c>
      <c r="AH53">
        <f t="shared" ca="1" si="28"/>
        <v>2.2901562643145273E-2</v>
      </c>
      <c r="AI53">
        <f t="shared" ca="1" si="29"/>
        <v>0</v>
      </c>
      <c r="AJ53" t="e">
        <f t="shared" ca="1" si="30"/>
        <v>#N/A</v>
      </c>
      <c r="AK53" t="e">
        <f t="shared" ca="1" si="31"/>
        <v>#N/A</v>
      </c>
    </row>
    <row r="54" spans="1:37" x14ac:dyDescent="0.25">
      <c r="A54">
        <f t="shared" si="19"/>
        <v>488</v>
      </c>
      <c r="B54">
        <f t="shared" si="20"/>
        <v>650</v>
      </c>
      <c r="C54">
        <f t="shared" si="32"/>
        <v>659</v>
      </c>
      <c r="D54">
        <f ca="1">VLOOKUP($A54,excitation!$A$1:$CV$577,MATCH('A1 PMT'!D$3,excitation!$A$1:$CV$1,0),0)*SUM(INDIRECT("emission!"&amp;SUBSTITUTE(ADDRESS(1,MATCH(D$2,emission!$1:$1,0),4),1,"")&amp;MATCH($B54,emission!$A:$A,0)):INDIRECT("emission!"&amp;SUBSTITUTE(ADDRESS(1,MATCH(D$2,emission!$1:$1,0),4),1,"")&amp;MATCH($C54,emission!$A:$A,0)))</f>
        <v>0</v>
      </c>
      <c r="E54">
        <f ca="1">VLOOKUP($A54,excitation!$A$1:$CV$577,MATCH('A1 PMT'!E$3,excitation!$A$1:$CV$1,0),0)*SUM(INDIRECT("emission!"&amp;SUBSTITUTE(ADDRESS(1,MATCH(E$2,emission!$1:$1,0),4),1,"")&amp;MATCH($B54,emission!$A:$A,0)):INDIRECT("emission!"&amp;SUBSTITUTE(ADDRESS(1,MATCH(E$2,emission!$1:$1,0),4),1,"")&amp;MATCH($C54,emission!$A:$A,0)))</f>
        <v>0</v>
      </c>
      <c r="F54">
        <f ca="1">VLOOKUP($A54,excitation!$A$1:$CV$577,MATCH('A1 PMT'!F$3,excitation!$A$1:$CV$1,0),0)*SUM(INDIRECT("emission!"&amp;SUBSTITUTE(ADDRESS(1,MATCH(F$2,emission!$1:$1,0),4),1,"")&amp;MATCH($B54,emission!$A:$A,0)):INDIRECT("emission!"&amp;SUBSTITUTE(ADDRESS(1,MATCH(F$2,emission!$1:$1,0),4),1,"")&amp;MATCH($C54,emission!$A:$A,0)))</f>
        <v>0.4011267</v>
      </c>
      <c r="G54">
        <f ca="1">VLOOKUP($A54,excitation!$A$1:$CV$577,MATCH('A1 PMT'!G$3,excitation!$A$1:$CV$1,0),0)*SUM(INDIRECT("emission!"&amp;SUBSTITUTE(ADDRESS(1,MATCH(G$2,emission!$1:$1,0),4),1,"")&amp;MATCH($B54,emission!$A:$A,0)):INDIRECT("emission!"&amp;SUBSTITUTE(ADDRESS(1,MATCH(G$2,emission!$1:$1,0),4),1,"")&amp;MATCH($C54,emission!$A:$A,0)))</f>
        <v>7.1947259999999999E-2</v>
      </c>
      <c r="H54">
        <f ca="1">VLOOKUP($A54,excitation!$A$1:$CV$577,MATCH('A1 PMT'!H$3,excitation!$A$1:$CV$1,0),0)*SUM(INDIRECT("emission!"&amp;SUBSTITUTE(ADDRESS(1,MATCH(H$2,emission!$1:$1,0),4),1,"")&amp;MATCH($B54,emission!$A:$A,0)):INDIRECT("emission!"&amp;SUBSTITUTE(ADDRESS(1,MATCH(H$2,emission!$1:$1,0),4),1,"")&amp;MATCH($C54,emission!$A:$A,0)))</f>
        <v>0.12737599999999999</v>
      </c>
      <c r="I54">
        <f ca="1">VLOOKUP($A54,excitation!$A$1:$CV$577,MATCH('A1 PMT'!I$3,excitation!$A$1:$CV$1,0),0)*SUM(INDIRECT("emission!"&amp;SUBSTITUTE(ADDRESS(1,MATCH(I$2,emission!$1:$1,0),4),1,"")&amp;MATCH($B54,emission!$A:$A,0)):INDIRECT("emission!"&amp;SUBSTITUTE(ADDRESS(1,MATCH(I$2,emission!$1:$1,0),4),1,"")&amp;MATCH($C54,emission!$A:$A,0)))</f>
        <v>0.15136349999999998</v>
      </c>
      <c r="J54">
        <f ca="1">VLOOKUP($A54,excitation!$A$1:$CV$577,MATCH('A1 PMT'!J$3,excitation!$A$1:$CV$1,0),0)*SUM(INDIRECT("emission!"&amp;SUBSTITUTE(ADDRESS(1,MATCH(J$2,emission!$1:$1,0),4),1,"")&amp;MATCH($B54,emission!$A:$A,0)):INDIRECT("emission!"&amp;SUBSTITUTE(ADDRESS(1,MATCH(J$2,emission!$1:$1,0),4),1,"")&amp;MATCH($C54,emission!$A:$A,0)))</f>
        <v>4.0818479999999997E-2</v>
      </c>
      <c r="K54">
        <f ca="1">VLOOKUP($A54,excitation!$A$1:$CV$577,MATCH('A1 PMT'!K$3,excitation!$A$1:$CV$1,0),0)*SUM(INDIRECT("emission!"&amp;SUBSTITUTE(ADDRESS(1,MATCH(K$2,emission!$1:$1,0),4),1,"")&amp;MATCH($B54,emission!$A:$A,0)):INDIRECT("emission!"&amp;SUBSTITUTE(ADDRESS(1,MATCH(K$2,emission!$1:$1,0),4),1,"")&amp;MATCH($C54,emission!$A:$A,0)))</f>
        <v>0</v>
      </c>
      <c r="L54" t="e">
        <f ca="1">VLOOKUP($A54,excitation!$A$1:$CV$577,MATCH('A1 PMT'!L$3,excitation!$A$1:$CV$1,0),0)*SUM(INDIRECT("emission!"&amp;SUBSTITUTE(ADDRESS(1,MATCH(L$2,emission!$1:$1,0),4),1,"")&amp;MATCH($B54,emission!$A:$A,0)):INDIRECT("emission!"&amp;SUBSTITUTE(ADDRESS(1,MATCH(L$2,emission!$1:$1,0),4),1,"")&amp;MATCH($C54,emission!$A:$A,0)))</f>
        <v>#N/A</v>
      </c>
      <c r="M54" t="e">
        <f ca="1">VLOOKUP($A54,excitation!$A$1:$CV$577,MATCH('A1 PMT'!M$3,excitation!$A$1:$CV$1,0),0)*SUM(INDIRECT("emission!"&amp;SUBSTITUTE(ADDRESS(1,MATCH(M$2,emission!$1:$1,0),4),1,"")&amp;MATCH($B54,emission!$A:$A,0)):INDIRECT("emission!"&amp;SUBSTITUTE(ADDRESS(1,MATCH(M$2,emission!$1:$1,0),4),1,"")&amp;MATCH($C54,emission!$A:$A,0)))</f>
        <v>#N/A</v>
      </c>
      <c r="AA54">
        <f t="shared" si="17"/>
        <v>488</v>
      </c>
      <c r="AB54">
        <f t="shared" ca="1" si="22"/>
        <v>0</v>
      </c>
      <c r="AC54">
        <f t="shared" ca="1" si="23"/>
        <v>0</v>
      </c>
      <c r="AD54">
        <f t="shared" ca="1" si="24"/>
        <v>5.7315632769191299E-2</v>
      </c>
      <c r="AE54">
        <f t="shared" ca="1" si="25"/>
        <v>1.0153846153846154E-2</v>
      </c>
      <c r="AF54">
        <f t="shared" ca="1" si="26"/>
        <v>3.1282478724827381E-2</v>
      </c>
      <c r="AG54">
        <f t="shared" ca="1" si="27"/>
        <v>4.7042063975043916E-2</v>
      </c>
      <c r="AH54">
        <f t="shared" ca="1" si="28"/>
        <v>1.3606106119819768E-2</v>
      </c>
      <c r="AI54">
        <f t="shared" ca="1" si="29"/>
        <v>0</v>
      </c>
      <c r="AJ54" t="e">
        <f t="shared" ca="1" si="30"/>
        <v>#N/A</v>
      </c>
      <c r="AK54" t="e">
        <f t="shared" ca="1" si="31"/>
        <v>#N/A</v>
      </c>
    </row>
    <row r="55" spans="1:37" x14ac:dyDescent="0.25">
      <c r="A55">
        <f t="shared" si="19"/>
        <v>488</v>
      </c>
      <c r="B55">
        <f t="shared" si="20"/>
        <v>660</v>
      </c>
      <c r="C55">
        <f t="shared" si="32"/>
        <v>669</v>
      </c>
      <c r="D55">
        <f ca="1">VLOOKUP($A55,excitation!$A$1:$CV$577,MATCH('A1 PMT'!D$3,excitation!$A$1:$CV$1,0),0)*SUM(INDIRECT("emission!"&amp;SUBSTITUTE(ADDRESS(1,MATCH(D$2,emission!$1:$1,0),4),1,"")&amp;MATCH($B55,emission!$A:$A,0)):INDIRECT("emission!"&amp;SUBSTITUTE(ADDRESS(1,MATCH(D$2,emission!$1:$1,0),4),1,"")&amp;MATCH($C55,emission!$A:$A,0)))</f>
        <v>0</v>
      </c>
      <c r="E55">
        <f ca="1">VLOOKUP($A55,excitation!$A$1:$CV$577,MATCH('A1 PMT'!E$3,excitation!$A$1:$CV$1,0),0)*SUM(INDIRECT("emission!"&amp;SUBSTITUTE(ADDRESS(1,MATCH(E$2,emission!$1:$1,0),4),1,"")&amp;MATCH($B55,emission!$A:$A,0)):INDIRECT("emission!"&amp;SUBSTITUTE(ADDRESS(1,MATCH(E$2,emission!$1:$1,0),4),1,"")&amp;MATCH($C55,emission!$A:$A,0)))</f>
        <v>0</v>
      </c>
      <c r="F55">
        <f ca="1">VLOOKUP($A55,excitation!$A$1:$CV$577,MATCH('A1 PMT'!F$3,excitation!$A$1:$CV$1,0),0)*SUM(INDIRECT("emission!"&amp;SUBSTITUTE(ADDRESS(1,MATCH(F$2,emission!$1:$1,0),4),1,"")&amp;MATCH($B55,emission!$A:$A,0)):INDIRECT("emission!"&amp;SUBSTITUTE(ADDRESS(1,MATCH(F$2,emission!$1:$1,0),4),1,"")&amp;MATCH($C55,emission!$A:$A,0)))</f>
        <v>0.32555175000000003</v>
      </c>
      <c r="G55">
        <f ca="1">VLOOKUP($A55,excitation!$A$1:$CV$577,MATCH('A1 PMT'!G$3,excitation!$A$1:$CV$1,0),0)*SUM(INDIRECT("emission!"&amp;SUBSTITUTE(ADDRESS(1,MATCH(G$2,emission!$1:$1,0),4),1,"")&amp;MATCH($B55,emission!$A:$A,0)):INDIRECT("emission!"&amp;SUBSTITUTE(ADDRESS(1,MATCH(G$2,emission!$1:$1,0),4),1,"")&amp;MATCH($C55,emission!$A:$A,0)))</f>
        <v>5.2475640000000004E-2</v>
      </c>
      <c r="H55">
        <f ca="1">VLOOKUP($A55,excitation!$A$1:$CV$577,MATCH('A1 PMT'!H$3,excitation!$A$1:$CV$1,0),0)*SUM(INDIRECT("emission!"&amp;SUBSTITUTE(ADDRESS(1,MATCH(H$2,emission!$1:$1,0),4),1,"")&amp;MATCH($B55,emission!$A:$A,0)):INDIRECT("emission!"&amp;SUBSTITUTE(ADDRESS(1,MATCH(H$2,emission!$1:$1,0),4),1,"")&amp;MATCH($C55,emission!$A:$A,0)))</f>
        <v>8.0238500000000004E-2</v>
      </c>
      <c r="I55">
        <f ca="1">VLOOKUP($A55,excitation!$A$1:$CV$577,MATCH('A1 PMT'!I$3,excitation!$A$1:$CV$1,0),0)*SUM(INDIRECT("emission!"&amp;SUBSTITUTE(ADDRESS(1,MATCH(I$2,emission!$1:$1,0),4),1,"")&amp;MATCH($B55,emission!$A:$A,0)):INDIRECT("emission!"&amp;SUBSTITUTE(ADDRESS(1,MATCH(I$2,emission!$1:$1,0),4),1,"")&amp;MATCH($C55,emission!$A:$A,0)))</f>
        <v>0.12196574999999997</v>
      </c>
      <c r="J55">
        <f ca="1">VLOOKUP($A55,excitation!$A$1:$CV$577,MATCH('A1 PMT'!J$3,excitation!$A$1:$CV$1,0),0)*SUM(INDIRECT("emission!"&amp;SUBSTITUTE(ADDRESS(1,MATCH(J$2,emission!$1:$1,0),4),1,"")&amp;MATCH($B55,emission!$A:$A,0)):INDIRECT("emission!"&amp;SUBSTITUTE(ADDRESS(1,MATCH(J$2,emission!$1:$1,0),4),1,"")&amp;MATCH($C55,emission!$A:$A,0)))</f>
        <v>2.4940739999999999E-2</v>
      </c>
      <c r="K55">
        <f ca="1">VLOOKUP($A55,excitation!$A$1:$CV$577,MATCH('A1 PMT'!K$3,excitation!$A$1:$CV$1,0),0)*SUM(INDIRECT("emission!"&amp;SUBSTITUTE(ADDRESS(1,MATCH(K$2,emission!$1:$1,0),4),1,"")&amp;MATCH($B55,emission!$A:$A,0)):INDIRECT("emission!"&amp;SUBSTITUTE(ADDRESS(1,MATCH(K$2,emission!$1:$1,0),4),1,"")&amp;MATCH($C55,emission!$A:$A,0)))</f>
        <v>0</v>
      </c>
      <c r="L55" t="e">
        <f ca="1">VLOOKUP($A55,excitation!$A$1:$CV$577,MATCH('A1 PMT'!L$3,excitation!$A$1:$CV$1,0),0)*SUM(INDIRECT("emission!"&amp;SUBSTITUTE(ADDRESS(1,MATCH(L$2,emission!$1:$1,0),4),1,"")&amp;MATCH($B55,emission!$A:$A,0)):INDIRECT("emission!"&amp;SUBSTITUTE(ADDRESS(1,MATCH(L$2,emission!$1:$1,0),4),1,"")&amp;MATCH($C55,emission!$A:$A,0)))</f>
        <v>#N/A</v>
      </c>
      <c r="M55" t="e">
        <f ca="1">VLOOKUP($A55,excitation!$A$1:$CV$577,MATCH('A1 PMT'!M$3,excitation!$A$1:$CV$1,0),0)*SUM(INDIRECT("emission!"&amp;SUBSTITUTE(ADDRESS(1,MATCH(M$2,emission!$1:$1,0),4),1,"")&amp;MATCH($B55,emission!$A:$A,0)):INDIRECT("emission!"&amp;SUBSTITUTE(ADDRESS(1,MATCH(M$2,emission!$1:$1,0),4),1,"")&amp;MATCH($C55,emission!$A:$A,0)))</f>
        <v>#N/A</v>
      </c>
      <c r="AA55">
        <f t="shared" si="17"/>
        <v>488</v>
      </c>
      <c r="AB55">
        <f t="shared" ca="1" si="22"/>
        <v>0</v>
      </c>
      <c r="AC55">
        <f t="shared" ca="1" si="23"/>
        <v>0</v>
      </c>
      <c r="AD55">
        <f t="shared" ca="1" si="24"/>
        <v>4.6516984659379625E-2</v>
      </c>
      <c r="AE55">
        <f t="shared" ca="1" si="25"/>
        <v>7.4058355437665781E-3</v>
      </c>
      <c r="AF55">
        <f t="shared" ca="1" si="26"/>
        <v>1.9705903538830408E-2</v>
      </c>
      <c r="AG55">
        <f t="shared" ca="1" si="27"/>
        <v>3.7905575744906876E-2</v>
      </c>
      <c r="AH55">
        <f t="shared" ca="1" si="28"/>
        <v>8.3135470783535712E-3</v>
      </c>
      <c r="AI55">
        <f t="shared" ca="1" si="29"/>
        <v>0</v>
      </c>
      <c r="AJ55" t="e">
        <f t="shared" ca="1" si="30"/>
        <v>#N/A</v>
      </c>
      <c r="AK55" t="e">
        <f t="shared" ca="1" si="31"/>
        <v>#N/A</v>
      </c>
    </row>
    <row r="56" spans="1:37" x14ac:dyDescent="0.25">
      <c r="A56">
        <f t="shared" si="19"/>
        <v>488</v>
      </c>
      <c r="B56">
        <f t="shared" si="20"/>
        <v>670</v>
      </c>
      <c r="C56">
        <f t="shared" si="32"/>
        <v>679</v>
      </c>
      <c r="D56">
        <f ca="1">VLOOKUP($A56,excitation!$A$1:$CV$577,MATCH('A1 PMT'!D$3,excitation!$A$1:$CV$1,0),0)*SUM(INDIRECT("emission!"&amp;SUBSTITUTE(ADDRESS(1,MATCH(D$2,emission!$1:$1,0),4),1,"")&amp;MATCH($B56,emission!$A:$A,0)):INDIRECT("emission!"&amp;SUBSTITUTE(ADDRESS(1,MATCH(D$2,emission!$1:$1,0),4),1,"")&amp;MATCH($C56,emission!$A:$A,0)))</f>
        <v>0</v>
      </c>
      <c r="E56">
        <f ca="1">VLOOKUP($A56,excitation!$A$1:$CV$577,MATCH('A1 PMT'!E$3,excitation!$A$1:$CV$1,0),0)*SUM(INDIRECT("emission!"&amp;SUBSTITUTE(ADDRESS(1,MATCH(E$2,emission!$1:$1,0),4),1,"")&amp;MATCH($B56,emission!$A:$A,0)):INDIRECT("emission!"&amp;SUBSTITUTE(ADDRESS(1,MATCH(E$2,emission!$1:$1,0),4),1,"")&amp;MATCH($C56,emission!$A:$A,0)))</f>
        <v>0</v>
      </c>
      <c r="F56">
        <f ca="1">VLOOKUP($A56,excitation!$A$1:$CV$577,MATCH('A1 PMT'!F$3,excitation!$A$1:$CV$1,0),0)*SUM(INDIRECT("emission!"&amp;SUBSTITUTE(ADDRESS(1,MATCH(F$2,emission!$1:$1,0),4),1,"")&amp;MATCH($B56,emission!$A:$A,0)):INDIRECT("emission!"&amp;SUBSTITUTE(ADDRESS(1,MATCH(F$2,emission!$1:$1,0),4),1,"")&amp;MATCH($C56,emission!$A:$A,0)))</f>
        <v>0.26858325</v>
      </c>
      <c r="G56">
        <f ca="1">VLOOKUP($A56,excitation!$A$1:$CV$577,MATCH('A1 PMT'!G$3,excitation!$A$1:$CV$1,0),0)*SUM(INDIRECT("emission!"&amp;SUBSTITUTE(ADDRESS(1,MATCH(G$2,emission!$1:$1,0),4),1,"")&amp;MATCH($B56,emission!$A:$A,0)):INDIRECT("emission!"&amp;SUBSTITUTE(ADDRESS(1,MATCH(G$2,emission!$1:$1,0),4),1,"")&amp;MATCH($C56,emission!$A:$A,0)))</f>
        <v>2.5034939999999999E-2</v>
      </c>
      <c r="H56">
        <f ca="1">VLOOKUP($A56,excitation!$A$1:$CV$577,MATCH('A1 PMT'!H$3,excitation!$A$1:$CV$1,0),0)*SUM(INDIRECT("emission!"&amp;SUBSTITUTE(ADDRESS(1,MATCH(H$2,emission!$1:$1,0),4),1,"")&amp;MATCH($B56,emission!$A:$A,0)):INDIRECT("emission!"&amp;SUBSTITUTE(ADDRESS(1,MATCH(H$2,emission!$1:$1,0),4),1,"")&amp;MATCH($C56,emission!$A:$A,0)))</f>
        <v>2.8408199999999998E-2</v>
      </c>
      <c r="I56">
        <f ca="1">VLOOKUP($A56,excitation!$A$1:$CV$577,MATCH('A1 PMT'!I$3,excitation!$A$1:$CV$1,0),0)*SUM(INDIRECT("emission!"&amp;SUBSTITUTE(ADDRESS(1,MATCH(I$2,emission!$1:$1,0),4),1,"")&amp;MATCH($B56,emission!$A:$A,0)):INDIRECT("emission!"&amp;SUBSTITUTE(ADDRESS(1,MATCH(I$2,emission!$1:$1,0),4),1,"")&amp;MATCH($C56,emission!$A:$A,0)))</f>
        <v>9.5902499999999988E-2</v>
      </c>
      <c r="J56">
        <f ca="1">VLOOKUP($A56,excitation!$A$1:$CV$577,MATCH('A1 PMT'!J$3,excitation!$A$1:$CV$1,0),0)*SUM(INDIRECT("emission!"&amp;SUBSTITUTE(ADDRESS(1,MATCH(J$2,emission!$1:$1,0),4),1,"")&amp;MATCH($B56,emission!$A:$A,0)):INDIRECT("emission!"&amp;SUBSTITUTE(ADDRESS(1,MATCH(J$2,emission!$1:$1,0),4),1,"")&amp;MATCH($C56,emission!$A:$A,0)))</f>
        <v>1.7870540000000001E-2</v>
      </c>
      <c r="K56">
        <f ca="1">VLOOKUP($A56,excitation!$A$1:$CV$577,MATCH('A1 PMT'!K$3,excitation!$A$1:$CV$1,0),0)*SUM(INDIRECT("emission!"&amp;SUBSTITUTE(ADDRESS(1,MATCH(K$2,emission!$1:$1,0),4),1,"")&amp;MATCH($B56,emission!$A:$A,0)):INDIRECT("emission!"&amp;SUBSTITUTE(ADDRESS(1,MATCH(K$2,emission!$1:$1,0),4),1,"")&amp;MATCH($C56,emission!$A:$A,0)))</f>
        <v>0</v>
      </c>
      <c r="L56" t="e">
        <f ca="1">VLOOKUP($A56,excitation!$A$1:$CV$577,MATCH('A1 PMT'!L$3,excitation!$A$1:$CV$1,0),0)*SUM(INDIRECT("emission!"&amp;SUBSTITUTE(ADDRESS(1,MATCH(L$2,emission!$1:$1,0),4),1,"")&amp;MATCH($B56,emission!$A:$A,0)):INDIRECT("emission!"&amp;SUBSTITUTE(ADDRESS(1,MATCH(L$2,emission!$1:$1,0),4),1,"")&amp;MATCH($C56,emission!$A:$A,0)))</f>
        <v>#N/A</v>
      </c>
      <c r="M56" t="e">
        <f ca="1">VLOOKUP($A56,excitation!$A$1:$CV$577,MATCH('A1 PMT'!M$3,excitation!$A$1:$CV$1,0),0)*SUM(INDIRECT("emission!"&amp;SUBSTITUTE(ADDRESS(1,MATCH(M$2,emission!$1:$1,0),4),1,"")&amp;MATCH($B56,emission!$A:$A,0)):INDIRECT("emission!"&amp;SUBSTITUTE(ADDRESS(1,MATCH(M$2,emission!$1:$1,0),4),1,"")&amp;MATCH($C56,emission!$A:$A,0)))</f>
        <v>#N/A</v>
      </c>
      <c r="AA56">
        <f t="shared" si="17"/>
        <v>488</v>
      </c>
      <c r="AB56">
        <f t="shared" ca="1" si="22"/>
        <v>0</v>
      </c>
      <c r="AC56">
        <f t="shared" ca="1" si="23"/>
        <v>0</v>
      </c>
      <c r="AD56">
        <f t="shared" ca="1" si="24"/>
        <v>3.8376949041178006E-2</v>
      </c>
      <c r="AE56">
        <f t="shared" ca="1" si="25"/>
        <v>3.5331564986737394E-3</v>
      </c>
      <c r="AF56">
        <f t="shared" ca="1" si="26"/>
        <v>6.9768159787608431E-3</v>
      </c>
      <c r="AG56">
        <f t="shared" ca="1" si="27"/>
        <v>2.9805412403694741E-2</v>
      </c>
      <c r="AH56">
        <f t="shared" ca="1" si="28"/>
        <v>5.9568230776472809E-3</v>
      </c>
      <c r="AI56">
        <f t="shared" ca="1" si="29"/>
        <v>0</v>
      </c>
      <c r="AJ56" t="e">
        <f t="shared" ca="1" si="30"/>
        <v>#N/A</v>
      </c>
      <c r="AK56" t="e">
        <f t="shared" ca="1" si="31"/>
        <v>#N/A</v>
      </c>
    </row>
    <row r="57" spans="1:37" x14ac:dyDescent="0.25">
      <c r="A57">
        <f t="shared" si="19"/>
        <v>488</v>
      </c>
      <c r="B57">
        <f t="shared" si="20"/>
        <v>680</v>
      </c>
      <c r="C57">
        <f t="shared" si="32"/>
        <v>689</v>
      </c>
      <c r="D57">
        <f ca="1">VLOOKUP($A57,excitation!$A$1:$CV$577,MATCH('A1 PMT'!D$3,excitation!$A$1:$CV$1,0),0)*SUM(INDIRECT("emission!"&amp;SUBSTITUTE(ADDRESS(1,MATCH(D$2,emission!$1:$1,0),4),1,"")&amp;MATCH($B57,emission!$A:$A,0)):INDIRECT("emission!"&amp;SUBSTITUTE(ADDRESS(1,MATCH(D$2,emission!$1:$1,0),4),1,"")&amp;MATCH($C57,emission!$A:$A,0)))</f>
        <v>0</v>
      </c>
      <c r="E57">
        <f ca="1">VLOOKUP($A57,excitation!$A$1:$CV$577,MATCH('A1 PMT'!E$3,excitation!$A$1:$CV$1,0),0)*SUM(INDIRECT("emission!"&amp;SUBSTITUTE(ADDRESS(1,MATCH(E$2,emission!$1:$1,0),4),1,"")&amp;MATCH($B57,emission!$A:$A,0)):INDIRECT("emission!"&amp;SUBSTITUTE(ADDRESS(1,MATCH(E$2,emission!$1:$1,0),4),1,"")&amp;MATCH($C57,emission!$A:$A,0)))</f>
        <v>0</v>
      </c>
      <c r="F57">
        <f ca="1">VLOOKUP($A57,excitation!$A$1:$CV$577,MATCH('A1 PMT'!F$3,excitation!$A$1:$CV$1,0),0)*SUM(INDIRECT("emission!"&amp;SUBSTITUTE(ADDRESS(1,MATCH(F$2,emission!$1:$1,0),4),1,"")&amp;MATCH($B57,emission!$A:$A,0)):INDIRECT("emission!"&amp;SUBSTITUTE(ADDRESS(1,MATCH(F$2,emission!$1:$1,0),4),1,"")&amp;MATCH($C57,emission!$A:$A,0)))</f>
        <v>0.2262603</v>
      </c>
      <c r="G57">
        <f ca="1">VLOOKUP($A57,excitation!$A$1:$CV$577,MATCH('A1 PMT'!G$3,excitation!$A$1:$CV$1,0),0)*SUM(INDIRECT("emission!"&amp;SUBSTITUTE(ADDRESS(1,MATCH(G$2,emission!$1:$1,0),4),1,"")&amp;MATCH($B57,emission!$A:$A,0)):INDIRECT("emission!"&amp;SUBSTITUTE(ADDRESS(1,MATCH(G$2,emission!$1:$1,0),4),1,"")&amp;MATCH($C57,emission!$A:$A,0)))</f>
        <v>0</v>
      </c>
      <c r="H57">
        <f ca="1">VLOOKUP($A57,excitation!$A$1:$CV$577,MATCH('A1 PMT'!H$3,excitation!$A$1:$CV$1,0),0)*SUM(INDIRECT("emission!"&amp;SUBSTITUTE(ADDRESS(1,MATCH(H$2,emission!$1:$1,0),4),1,"")&amp;MATCH($B57,emission!$A:$A,0)):INDIRECT("emission!"&amp;SUBSTITUTE(ADDRESS(1,MATCH(H$2,emission!$1:$1,0),4),1,"")&amp;MATCH($C57,emission!$A:$A,0)))</f>
        <v>0</v>
      </c>
      <c r="I57">
        <f ca="1">VLOOKUP($A57,excitation!$A$1:$CV$577,MATCH('A1 PMT'!I$3,excitation!$A$1:$CV$1,0),0)*SUM(INDIRECT("emission!"&amp;SUBSTITUTE(ADDRESS(1,MATCH(I$2,emission!$1:$1,0),4),1,"")&amp;MATCH($B57,emission!$A:$A,0)):INDIRECT("emission!"&amp;SUBSTITUTE(ADDRESS(1,MATCH(I$2,emission!$1:$1,0),4),1,"")&amp;MATCH($C57,emission!$A:$A,0)))</f>
        <v>7.1420999999999984E-2</v>
      </c>
      <c r="J57">
        <f ca="1">VLOOKUP($A57,excitation!$A$1:$CV$577,MATCH('A1 PMT'!J$3,excitation!$A$1:$CV$1,0),0)*SUM(INDIRECT("emission!"&amp;SUBSTITUTE(ADDRESS(1,MATCH(J$2,emission!$1:$1,0),4),1,"")&amp;MATCH($B57,emission!$A:$A,0)):INDIRECT("emission!"&amp;SUBSTITUTE(ADDRESS(1,MATCH(J$2,emission!$1:$1,0),4),1,"")&amp;MATCH($C57,emission!$A:$A,0)))</f>
        <v>1.4925859999999999E-2</v>
      </c>
      <c r="K57">
        <f ca="1">VLOOKUP($A57,excitation!$A$1:$CV$577,MATCH('A1 PMT'!K$3,excitation!$A$1:$CV$1,0),0)*SUM(INDIRECT("emission!"&amp;SUBSTITUTE(ADDRESS(1,MATCH(K$2,emission!$1:$1,0),4),1,"")&amp;MATCH($B57,emission!$A:$A,0)):INDIRECT("emission!"&amp;SUBSTITUTE(ADDRESS(1,MATCH(K$2,emission!$1:$1,0),4),1,"")&amp;MATCH($C57,emission!$A:$A,0)))</f>
        <v>0</v>
      </c>
      <c r="L57" t="e">
        <f ca="1">VLOOKUP($A57,excitation!$A$1:$CV$577,MATCH('A1 PMT'!L$3,excitation!$A$1:$CV$1,0),0)*SUM(INDIRECT("emission!"&amp;SUBSTITUTE(ADDRESS(1,MATCH(L$2,emission!$1:$1,0),4),1,"")&amp;MATCH($B57,emission!$A:$A,0)):INDIRECT("emission!"&amp;SUBSTITUTE(ADDRESS(1,MATCH(L$2,emission!$1:$1,0),4),1,"")&amp;MATCH($C57,emission!$A:$A,0)))</f>
        <v>#N/A</v>
      </c>
      <c r="M57" t="e">
        <f ca="1">VLOOKUP($A57,excitation!$A$1:$CV$577,MATCH('A1 PMT'!M$3,excitation!$A$1:$CV$1,0),0)*SUM(INDIRECT("emission!"&amp;SUBSTITUTE(ADDRESS(1,MATCH(M$2,emission!$1:$1,0),4),1,"")&amp;MATCH($B57,emission!$A:$A,0)):INDIRECT("emission!"&amp;SUBSTITUTE(ADDRESS(1,MATCH(M$2,emission!$1:$1,0),4),1,"")&amp;MATCH($C57,emission!$A:$A,0)))</f>
        <v>#N/A</v>
      </c>
      <c r="AA57">
        <f t="shared" si="17"/>
        <v>488</v>
      </c>
      <c r="AB57">
        <f t="shared" ca="1" si="22"/>
        <v>0</v>
      </c>
      <c r="AC57">
        <f t="shared" ca="1" si="23"/>
        <v>0</v>
      </c>
      <c r="AD57">
        <f t="shared" ca="1" si="24"/>
        <v>3.2329566356582726E-2</v>
      </c>
      <c r="AE57">
        <f t="shared" ca="1" si="25"/>
        <v>0</v>
      </c>
      <c r="AF57">
        <f t="shared" ca="1" si="26"/>
        <v>0</v>
      </c>
      <c r="AG57">
        <f t="shared" ca="1" si="27"/>
        <v>2.2196839073895695E-2</v>
      </c>
      <c r="AH57">
        <f t="shared" ca="1" si="28"/>
        <v>4.9752669646094877E-3</v>
      </c>
      <c r="AI57">
        <f t="shared" ca="1" si="29"/>
        <v>0</v>
      </c>
      <c r="AJ57" t="e">
        <f t="shared" ca="1" si="30"/>
        <v>#N/A</v>
      </c>
      <c r="AK57" t="e">
        <f t="shared" ca="1" si="31"/>
        <v>#N/A</v>
      </c>
    </row>
    <row r="58" spans="1:37" x14ac:dyDescent="0.25">
      <c r="A58">
        <f t="shared" si="19"/>
        <v>488</v>
      </c>
      <c r="B58">
        <f t="shared" si="20"/>
        <v>690</v>
      </c>
      <c r="C58">
        <f t="shared" si="32"/>
        <v>699</v>
      </c>
      <c r="D58">
        <f ca="1">VLOOKUP($A58,excitation!$A$1:$CV$577,MATCH('A1 PMT'!D$3,excitation!$A$1:$CV$1,0),0)*SUM(INDIRECT("emission!"&amp;SUBSTITUTE(ADDRESS(1,MATCH(D$2,emission!$1:$1,0),4),1,"")&amp;MATCH($B58,emission!$A:$A,0)):INDIRECT("emission!"&amp;SUBSTITUTE(ADDRESS(1,MATCH(D$2,emission!$1:$1,0),4),1,"")&amp;MATCH($C58,emission!$A:$A,0)))</f>
        <v>0</v>
      </c>
      <c r="E58">
        <f ca="1">VLOOKUP($A58,excitation!$A$1:$CV$577,MATCH('A1 PMT'!E$3,excitation!$A$1:$CV$1,0),0)*SUM(INDIRECT("emission!"&amp;SUBSTITUTE(ADDRESS(1,MATCH(E$2,emission!$1:$1,0),4),1,"")&amp;MATCH($B58,emission!$A:$A,0)):INDIRECT("emission!"&amp;SUBSTITUTE(ADDRESS(1,MATCH(E$2,emission!$1:$1,0),4),1,"")&amp;MATCH($C58,emission!$A:$A,0)))</f>
        <v>0</v>
      </c>
      <c r="F58">
        <f ca="1">VLOOKUP($A58,excitation!$A$1:$CV$577,MATCH('A1 PMT'!F$3,excitation!$A$1:$CV$1,0),0)*SUM(INDIRECT("emission!"&amp;SUBSTITUTE(ADDRESS(1,MATCH(F$2,emission!$1:$1,0),4),1,"")&amp;MATCH($B58,emission!$A:$A,0)):INDIRECT("emission!"&amp;SUBSTITUTE(ADDRESS(1,MATCH(F$2,emission!$1:$1,0),4),1,"")&amp;MATCH($C58,emission!$A:$A,0)))</f>
        <v>0.1899276</v>
      </c>
      <c r="G58">
        <f ca="1">VLOOKUP($A58,excitation!$A$1:$CV$577,MATCH('A1 PMT'!G$3,excitation!$A$1:$CV$1,0),0)*SUM(INDIRECT("emission!"&amp;SUBSTITUTE(ADDRESS(1,MATCH(G$2,emission!$1:$1,0),4),1,"")&amp;MATCH($B58,emission!$A:$A,0)):INDIRECT("emission!"&amp;SUBSTITUTE(ADDRESS(1,MATCH(G$2,emission!$1:$1,0),4),1,"")&amp;MATCH($C58,emission!$A:$A,0)))</f>
        <v>0</v>
      </c>
      <c r="H58">
        <f ca="1">VLOOKUP($A58,excitation!$A$1:$CV$577,MATCH('A1 PMT'!H$3,excitation!$A$1:$CV$1,0),0)*SUM(INDIRECT("emission!"&amp;SUBSTITUTE(ADDRESS(1,MATCH(H$2,emission!$1:$1,0),4),1,"")&amp;MATCH($B58,emission!$A:$A,0)):INDIRECT("emission!"&amp;SUBSTITUTE(ADDRESS(1,MATCH(H$2,emission!$1:$1,0),4),1,"")&amp;MATCH($C58,emission!$A:$A,0)))</f>
        <v>0</v>
      </c>
      <c r="I58">
        <f ca="1">VLOOKUP($A58,excitation!$A$1:$CV$577,MATCH('A1 PMT'!I$3,excitation!$A$1:$CV$1,0),0)*SUM(INDIRECT("emission!"&amp;SUBSTITUTE(ADDRESS(1,MATCH(I$2,emission!$1:$1,0),4),1,"")&amp;MATCH($B58,emission!$A:$A,0)):INDIRECT("emission!"&amp;SUBSTITUTE(ADDRESS(1,MATCH(I$2,emission!$1:$1,0),4),1,"")&amp;MATCH($C58,emission!$A:$A,0)))</f>
        <v>4.9703999999999998E-2</v>
      </c>
      <c r="J58">
        <f ca="1">VLOOKUP($A58,excitation!$A$1:$CV$577,MATCH('A1 PMT'!J$3,excitation!$A$1:$CV$1,0),0)*SUM(INDIRECT("emission!"&amp;SUBSTITUTE(ADDRESS(1,MATCH(J$2,emission!$1:$1,0),4),1,"")&amp;MATCH($B58,emission!$A:$A,0)):INDIRECT("emission!"&amp;SUBSTITUTE(ADDRESS(1,MATCH(J$2,emission!$1:$1,0),4),1,"")&amp;MATCH($C58,emission!$A:$A,0)))</f>
        <v>1.2023580000000001E-2</v>
      </c>
      <c r="K58">
        <f ca="1">VLOOKUP($A58,excitation!$A$1:$CV$577,MATCH('A1 PMT'!K$3,excitation!$A$1:$CV$1,0),0)*SUM(INDIRECT("emission!"&amp;SUBSTITUTE(ADDRESS(1,MATCH(K$2,emission!$1:$1,0),4),1,"")&amp;MATCH($B58,emission!$A:$A,0)):INDIRECT("emission!"&amp;SUBSTITUTE(ADDRESS(1,MATCH(K$2,emission!$1:$1,0),4),1,"")&amp;MATCH($C58,emission!$A:$A,0)))</f>
        <v>0</v>
      </c>
      <c r="L58" t="e">
        <f ca="1">VLOOKUP($A58,excitation!$A$1:$CV$577,MATCH('A1 PMT'!L$3,excitation!$A$1:$CV$1,0),0)*SUM(INDIRECT("emission!"&amp;SUBSTITUTE(ADDRESS(1,MATCH(L$2,emission!$1:$1,0),4),1,"")&amp;MATCH($B58,emission!$A:$A,0)):INDIRECT("emission!"&amp;SUBSTITUTE(ADDRESS(1,MATCH(L$2,emission!$1:$1,0),4),1,"")&amp;MATCH($C58,emission!$A:$A,0)))</f>
        <v>#N/A</v>
      </c>
      <c r="M58" t="e">
        <f ca="1">VLOOKUP($A58,excitation!$A$1:$CV$577,MATCH('A1 PMT'!M$3,excitation!$A$1:$CV$1,0),0)*SUM(INDIRECT("emission!"&amp;SUBSTITUTE(ADDRESS(1,MATCH(M$2,emission!$1:$1,0),4),1,"")&amp;MATCH($B58,emission!$A:$A,0)):INDIRECT("emission!"&amp;SUBSTITUTE(ADDRESS(1,MATCH(M$2,emission!$1:$1,0),4),1,"")&amp;MATCH($C58,emission!$A:$A,0)))</f>
        <v>#N/A</v>
      </c>
      <c r="AA58">
        <f t="shared" si="17"/>
        <v>488</v>
      </c>
      <c r="AB58">
        <f t="shared" ca="1" si="22"/>
        <v>0</v>
      </c>
      <c r="AC58">
        <f t="shared" ca="1" si="23"/>
        <v>0</v>
      </c>
      <c r="AD58">
        <f t="shared" ca="1" si="24"/>
        <v>2.7138110164030109E-2</v>
      </c>
      <c r="AE58">
        <f t="shared" ca="1" si="25"/>
        <v>0</v>
      </c>
      <c r="AF58">
        <f t="shared" ca="1" si="26"/>
        <v>0</v>
      </c>
      <c r="AG58">
        <f t="shared" ca="1" si="27"/>
        <v>1.5447441079359178E-2</v>
      </c>
      <c r="AH58">
        <f t="shared" ca="1" si="28"/>
        <v>4.0078441289372506E-3</v>
      </c>
      <c r="AI58">
        <f t="shared" ca="1" si="29"/>
        <v>0</v>
      </c>
      <c r="AJ58" t="e">
        <f t="shared" ca="1" si="30"/>
        <v>#N/A</v>
      </c>
      <c r="AK58" t="e">
        <f t="shared" ca="1" si="31"/>
        <v>#N/A</v>
      </c>
    </row>
    <row r="59" spans="1:37" x14ac:dyDescent="0.25">
      <c r="A59">
        <f t="shared" si="19"/>
        <v>488</v>
      </c>
      <c r="B59">
        <f t="shared" si="20"/>
        <v>700</v>
      </c>
      <c r="C59">
        <f t="shared" si="32"/>
        <v>709</v>
      </c>
      <c r="D59">
        <f ca="1">VLOOKUP($A59,excitation!$A$1:$CV$577,MATCH('A1 PMT'!D$3,excitation!$A$1:$CV$1,0),0)*SUM(INDIRECT("emission!"&amp;SUBSTITUTE(ADDRESS(1,MATCH(D$2,emission!$1:$1,0),4),1,"")&amp;MATCH($B59,emission!$A:$A,0)):INDIRECT("emission!"&amp;SUBSTITUTE(ADDRESS(1,MATCH(D$2,emission!$1:$1,0),4),1,"")&amp;MATCH($C59,emission!$A:$A,0)))</f>
        <v>0</v>
      </c>
      <c r="E59">
        <f ca="1">VLOOKUP($A59,excitation!$A$1:$CV$577,MATCH('A1 PMT'!E$3,excitation!$A$1:$CV$1,0),0)*SUM(INDIRECT("emission!"&amp;SUBSTITUTE(ADDRESS(1,MATCH(E$2,emission!$1:$1,0),4),1,"")&amp;MATCH($B59,emission!$A:$A,0)):INDIRECT("emission!"&amp;SUBSTITUTE(ADDRESS(1,MATCH(E$2,emission!$1:$1,0),4),1,"")&amp;MATCH($C59,emission!$A:$A,0)))</f>
        <v>0</v>
      </c>
      <c r="F59">
        <f ca="1">VLOOKUP($A59,excitation!$A$1:$CV$577,MATCH('A1 PMT'!F$3,excitation!$A$1:$CV$1,0),0)*SUM(INDIRECT("emission!"&amp;SUBSTITUTE(ADDRESS(1,MATCH(F$2,emission!$1:$1,0),4),1,"")&amp;MATCH($B59,emission!$A:$A,0)):INDIRECT("emission!"&amp;SUBSTITUTE(ADDRESS(1,MATCH(F$2,emission!$1:$1,0),4),1,"")&amp;MATCH($C59,emission!$A:$A,0)))</f>
        <v>0.16858275</v>
      </c>
      <c r="G59">
        <f ca="1">VLOOKUP($A59,excitation!$A$1:$CV$577,MATCH('A1 PMT'!G$3,excitation!$A$1:$CV$1,0),0)*SUM(INDIRECT("emission!"&amp;SUBSTITUTE(ADDRESS(1,MATCH(G$2,emission!$1:$1,0),4),1,"")&amp;MATCH($B59,emission!$A:$A,0)):INDIRECT("emission!"&amp;SUBSTITUTE(ADDRESS(1,MATCH(G$2,emission!$1:$1,0),4),1,"")&amp;MATCH($C59,emission!$A:$A,0)))</f>
        <v>0</v>
      </c>
      <c r="H59">
        <f ca="1">VLOOKUP($A59,excitation!$A$1:$CV$577,MATCH('A1 PMT'!H$3,excitation!$A$1:$CV$1,0),0)*SUM(INDIRECT("emission!"&amp;SUBSTITUTE(ADDRESS(1,MATCH(H$2,emission!$1:$1,0),4),1,"")&amp;MATCH($B59,emission!$A:$A,0)):INDIRECT("emission!"&amp;SUBSTITUTE(ADDRESS(1,MATCH(H$2,emission!$1:$1,0),4),1,"")&amp;MATCH($C59,emission!$A:$A,0)))</f>
        <v>0</v>
      </c>
      <c r="I59">
        <f ca="1">VLOOKUP($A59,excitation!$A$1:$CV$577,MATCH('A1 PMT'!I$3,excitation!$A$1:$CV$1,0),0)*SUM(INDIRECT("emission!"&amp;SUBSTITUTE(ADDRESS(1,MATCH(I$2,emission!$1:$1,0),4),1,"")&amp;MATCH($B59,emission!$A:$A,0)):INDIRECT("emission!"&amp;SUBSTITUTE(ADDRESS(1,MATCH(I$2,emission!$1:$1,0),4),1,"")&amp;MATCH($C59,emission!$A:$A,0)))</f>
        <v>3.4214249999999995E-2</v>
      </c>
      <c r="J59">
        <f ca="1">VLOOKUP($A59,excitation!$A$1:$CV$577,MATCH('A1 PMT'!J$3,excitation!$A$1:$CV$1,0),0)*SUM(INDIRECT("emission!"&amp;SUBSTITUTE(ADDRESS(1,MATCH(J$2,emission!$1:$1,0),4),1,"")&amp;MATCH($B59,emission!$A:$A,0)):INDIRECT("emission!"&amp;SUBSTITUTE(ADDRESS(1,MATCH(J$2,emission!$1:$1,0),4),1,"")&amp;MATCH($C59,emission!$A:$A,0)))</f>
        <v>8.6676199999999991E-3</v>
      </c>
      <c r="K59">
        <f ca="1">VLOOKUP($A59,excitation!$A$1:$CV$577,MATCH('A1 PMT'!K$3,excitation!$A$1:$CV$1,0),0)*SUM(INDIRECT("emission!"&amp;SUBSTITUTE(ADDRESS(1,MATCH(K$2,emission!$1:$1,0),4),1,"")&amp;MATCH($B59,emission!$A:$A,0)):INDIRECT("emission!"&amp;SUBSTITUTE(ADDRESS(1,MATCH(K$2,emission!$1:$1,0),4),1,"")&amp;MATCH($C59,emission!$A:$A,0)))</f>
        <v>0</v>
      </c>
      <c r="L59" t="e">
        <f ca="1">VLOOKUP($A59,excitation!$A$1:$CV$577,MATCH('A1 PMT'!L$3,excitation!$A$1:$CV$1,0),0)*SUM(INDIRECT("emission!"&amp;SUBSTITUTE(ADDRESS(1,MATCH(L$2,emission!$1:$1,0),4),1,"")&amp;MATCH($B59,emission!$A:$A,0)):INDIRECT("emission!"&amp;SUBSTITUTE(ADDRESS(1,MATCH(L$2,emission!$1:$1,0),4),1,"")&amp;MATCH($C59,emission!$A:$A,0)))</f>
        <v>#N/A</v>
      </c>
      <c r="M59" t="e">
        <f ca="1">VLOOKUP($A59,excitation!$A$1:$CV$577,MATCH('A1 PMT'!M$3,excitation!$A$1:$CV$1,0),0)*SUM(INDIRECT("emission!"&amp;SUBSTITUTE(ADDRESS(1,MATCH(M$2,emission!$1:$1,0),4),1,"")&amp;MATCH($B59,emission!$A:$A,0)):INDIRECT("emission!"&amp;SUBSTITUTE(ADDRESS(1,MATCH(M$2,emission!$1:$1,0),4),1,"")&amp;MATCH($C59,emission!$A:$A,0)))</f>
        <v>#N/A</v>
      </c>
      <c r="AA59">
        <f t="shared" si="17"/>
        <v>488</v>
      </c>
      <c r="AB59">
        <f t="shared" ca="1" si="22"/>
        <v>0</v>
      </c>
      <c r="AC59">
        <f t="shared" ca="1" si="23"/>
        <v>0</v>
      </c>
      <c r="AD59">
        <f t="shared" ca="1" si="24"/>
        <v>2.4088216990343411E-2</v>
      </c>
      <c r="AE59">
        <f t="shared" ca="1" si="25"/>
        <v>0</v>
      </c>
      <c r="AF59">
        <f t="shared" ca="1" si="26"/>
        <v>0</v>
      </c>
      <c r="AG59">
        <f t="shared" ca="1" si="27"/>
        <v>1.0633401958584112E-2</v>
      </c>
      <c r="AH59">
        <f t="shared" ca="1" si="28"/>
        <v>2.8891952254535744E-3</v>
      </c>
      <c r="AI59">
        <f t="shared" ca="1" si="29"/>
        <v>0</v>
      </c>
      <c r="AJ59" t="e">
        <f t="shared" ca="1" si="30"/>
        <v>#N/A</v>
      </c>
      <c r="AK59" t="e">
        <f t="shared" ca="1" si="31"/>
        <v>#N/A</v>
      </c>
    </row>
    <row r="60" spans="1:37" x14ac:dyDescent="0.25">
      <c r="A60">
        <f t="shared" si="19"/>
        <v>488</v>
      </c>
      <c r="B60">
        <f t="shared" si="20"/>
        <v>710</v>
      </c>
      <c r="C60">
        <f t="shared" si="32"/>
        <v>719</v>
      </c>
      <c r="D60">
        <f ca="1">VLOOKUP($A60,excitation!$A$1:$CV$577,MATCH('A1 PMT'!D$3,excitation!$A$1:$CV$1,0),0)*SUM(INDIRECT("emission!"&amp;SUBSTITUTE(ADDRESS(1,MATCH(D$2,emission!$1:$1,0),4),1,"")&amp;MATCH($B60,emission!$A:$A,0)):INDIRECT("emission!"&amp;SUBSTITUTE(ADDRESS(1,MATCH(D$2,emission!$1:$1,0),4),1,"")&amp;MATCH($C60,emission!$A:$A,0)))</f>
        <v>0</v>
      </c>
      <c r="E60">
        <f ca="1">VLOOKUP($A60,excitation!$A$1:$CV$577,MATCH('A1 PMT'!E$3,excitation!$A$1:$CV$1,0),0)*SUM(INDIRECT("emission!"&amp;SUBSTITUTE(ADDRESS(1,MATCH(E$2,emission!$1:$1,0),4),1,"")&amp;MATCH($B60,emission!$A:$A,0)):INDIRECT("emission!"&amp;SUBSTITUTE(ADDRESS(1,MATCH(E$2,emission!$1:$1,0),4),1,"")&amp;MATCH($C60,emission!$A:$A,0)))</f>
        <v>0</v>
      </c>
      <c r="F60">
        <f ca="1">VLOOKUP($A60,excitation!$A$1:$CV$577,MATCH('A1 PMT'!F$3,excitation!$A$1:$CV$1,0),0)*SUM(INDIRECT("emission!"&amp;SUBSTITUTE(ADDRESS(1,MATCH(F$2,emission!$1:$1,0),4),1,"")&amp;MATCH($B60,emission!$A:$A,0)):INDIRECT("emission!"&amp;SUBSTITUTE(ADDRESS(1,MATCH(F$2,emission!$1:$1,0),4),1,"")&amp;MATCH($C60,emission!$A:$A,0)))</f>
        <v>0.14225010000000002</v>
      </c>
      <c r="G60">
        <f ca="1">VLOOKUP($A60,excitation!$A$1:$CV$577,MATCH('A1 PMT'!G$3,excitation!$A$1:$CV$1,0),0)*SUM(INDIRECT("emission!"&amp;SUBSTITUTE(ADDRESS(1,MATCH(G$2,emission!$1:$1,0),4),1,"")&amp;MATCH($B60,emission!$A:$A,0)):INDIRECT("emission!"&amp;SUBSTITUTE(ADDRESS(1,MATCH(G$2,emission!$1:$1,0),4),1,"")&amp;MATCH($C60,emission!$A:$A,0)))</f>
        <v>0</v>
      </c>
      <c r="H60">
        <f ca="1">VLOOKUP($A60,excitation!$A$1:$CV$577,MATCH('A1 PMT'!H$3,excitation!$A$1:$CV$1,0),0)*SUM(INDIRECT("emission!"&amp;SUBSTITUTE(ADDRESS(1,MATCH(H$2,emission!$1:$1,0),4),1,"")&amp;MATCH($B60,emission!$A:$A,0)):INDIRECT("emission!"&amp;SUBSTITUTE(ADDRESS(1,MATCH(H$2,emission!$1:$1,0),4),1,"")&amp;MATCH($C60,emission!$A:$A,0)))</f>
        <v>0</v>
      </c>
      <c r="I60">
        <f ca="1">VLOOKUP($A60,excitation!$A$1:$CV$577,MATCH('A1 PMT'!I$3,excitation!$A$1:$CV$1,0),0)*SUM(INDIRECT("emission!"&amp;SUBSTITUTE(ADDRESS(1,MATCH(I$2,emission!$1:$1,0),4),1,"")&amp;MATCH($B60,emission!$A:$A,0)):INDIRECT("emission!"&amp;SUBSTITUTE(ADDRESS(1,MATCH(I$2,emission!$1:$1,0),4),1,"")&amp;MATCH($C60,emission!$A:$A,0)))</f>
        <v>2.3797499999999999E-2</v>
      </c>
      <c r="J60">
        <f ca="1">VLOOKUP($A60,excitation!$A$1:$CV$577,MATCH('A1 PMT'!J$3,excitation!$A$1:$CV$1,0),0)*SUM(INDIRECT("emission!"&amp;SUBSTITUTE(ADDRESS(1,MATCH(J$2,emission!$1:$1,0),4),1,"")&amp;MATCH($B60,emission!$A:$A,0)):INDIRECT("emission!"&amp;SUBSTITUTE(ADDRESS(1,MATCH(J$2,emission!$1:$1,0),4),1,"")&amp;MATCH($C60,emission!$A:$A,0)))</f>
        <v>5.5109400000000006E-3</v>
      </c>
      <c r="K60">
        <f ca="1">VLOOKUP($A60,excitation!$A$1:$CV$577,MATCH('A1 PMT'!K$3,excitation!$A$1:$CV$1,0),0)*SUM(INDIRECT("emission!"&amp;SUBSTITUTE(ADDRESS(1,MATCH(K$2,emission!$1:$1,0),4),1,"")&amp;MATCH($B60,emission!$A:$A,0)):INDIRECT("emission!"&amp;SUBSTITUTE(ADDRESS(1,MATCH(K$2,emission!$1:$1,0),4),1,"")&amp;MATCH($C60,emission!$A:$A,0)))</f>
        <v>0</v>
      </c>
      <c r="L60" t="e">
        <f ca="1">VLOOKUP($A60,excitation!$A$1:$CV$577,MATCH('A1 PMT'!L$3,excitation!$A$1:$CV$1,0),0)*SUM(INDIRECT("emission!"&amp;SUBSTITUTE(ADDRESS(1,MATCH(L$2,emission!$1:$1,0),4),1,"")&amp;MATCH($B60,emission!$A:$A,0)):INDIRECT("emission!"&amp;SUBSTITUTE(ADDRESS(1,MATCH(L$2,emission!$1:$1,0),4),1,"")&amp;MATCH($C60,emission!$A:$A,0)))</f>
        <v>#N/A</v>
      </c>
      <c r="M60" t="e">
        <f ca="1">VLOOKUP($A60,excitation!$A$1:$CV$577,MATCH('A1 PMT'!M$3,excitation!$A$1:$CV$1,0),0)*SUM(INDIRECT("emission!"&amp;SUBSTITUTE(ADDRESS(1,MATCH(M$2,emission!$1:$1,0),4),1,"")&amp;MATCH($B60,emission!$A:$A,0)):INDIRECT("emission!"&amp;SUBSTITUTE(ADDRESS(1,MATCH(M$2,emission!$1:$1,0),4),1,"")&amp;MATCH($C60,emission!$A:$A,0)))</f>
        <v>#N/A</v>
      </c>
      <c r="AA60">
        <f t="shared" si="17"/>
        <v>488</v>
      </c>
      <c r="AB60">
        <f t="shared" ca="1" si="22"/>
        <v>0</v>
      </c>
      <c r="AC60">
        <f t="shared" ca="1" si="23"/>
        <v>0</v>
      </c>
      <c r="AD60">
        <f t="shared" ca="1" si="24"/>
        <v>2.0325634002874255E-2</v>
      </c>
      <c r="AE60">
        <f t="shared" ca="1" si="25"/>
        <v>0</v>
      </c>
      <c r="AF60">
        <f t="shared" ca="1" si="26"/>
        <v>0</v>
      </c>
      <c r="AG60">
        <f t="shared" ca="1" si="27"/>
        <v>7.3959938654041936E-3</v>
      </c>
      <c r="AH60">
        <f t="shared" ca="1" si="28"/>
        <v>1.8369727255880073E-3</v>
      </c>
      <c r="AI60">
        <f t="shared" ca="1" si="29"/>
        <v>0</v>
      </c>
      <c r="AJ60" t="e">
        <f t="shared" ca="1" si="30"/>
        <v>#N/A</v>
      </c>
      <c r="AK60" t="e">
        <f t="shared" ca="1" si="31"/>
        <v>#N/A</v>
      </c>
    </row>
    <row r="61" spans="1:37" x14ac:dyDescent="0.25">
      <c r="A61">
        <f t="shared" si="19"/>
        <v>488</v>
      </c>
      <c r="B61">
        <f t="shared" si="20"/>
        <v>720</v>
      </c>
      <c r="C61">
        <f t="shared" si="32"/>
        <v>729</v>
      </c>
      <c r="D61">
        <f ca="1">VLOOKUP($A61,excitation!$A$1:$CV$577,MATCH('A1 PMT'!D$3,excitation!$A$1:$CV$1,0),0)*SUM(INDIRECT("emission!"&amp;SUBSTITUTE(ADDRESS(1,MATCH(D$2,emission!$1:$1,0),4),1,"")&amp;MATCH($B61,emission!$A:$A,0)):INDIRECT("emission!"&amp;SUBSTITUTE(ADDRESS(1,MATCH(D$2,emission!$1:$1,0),4),1,"")&amp;MATCH($C61,emission!$A:$A,0)))</f>
        <v>0</v>
      </c>
      <c r="E61">
        <f ca="1">VLOOKUP($A61,excitation!$A$1:$CV$577,MATCH('A1 PMT'!E$3,excitation!$A$1:$CV$1,0),0)*SUM(INDIRECT("emission!"&amp;SUBSTITUTE(ADDRESS(1,MATCH(E$2,emission!$1:$1,0),4),1,"")&amp;MATCH($B61,emission!$A:$A,0)):INDIRECT("emission!"&amp;SUBSTITUTE(ADDRESS(1,MATCH(E$2,emission!$1:$1,0),4),1,"")&amp;MATCH($C61,emission!$A:$A,0)))</f>
        <v>0</v>
      </c>
      <c r="F61">
        <f ca="1">VLOOKUP($A61,excitation!$A$1:$CV$577,MATCH('A1 PMT'!F$3,excitation!$A$1:$CV$1,0),0)*SUM(INDIRECT("emission!"&amp;SUBSTITUTE(ADDRESS(1,MATCH(F$2,emission!$1:$1,0),4),1,"")&amp;MATCH($B61,emission!$A:$A,0)):INDIRECT("emission!"&amp;SUBSTITUTE(ADDRESS(1,MATCH(F$2,emission!$1:$1,0),4),1,"")&amp;MATCH($C61,emission!$A:$A,0)))</f>
        <v>8.0220449999999999E-2</v>
      </c>
      <c r="G61">
        <f ca="1">VLOOKUP($A61,excitation!$A$1:$CV$577,MATCH('A1 PMT'!G$3,excitation!$A$1:$CV$1,0),0)*SUM(INDIRECT("emission!"&amp;SUBSTITUTE(ADDRESS(1,MATCH(G$2,emission!$1:$1,0),4),1,"")&amp;MATCH($B61,emission!$A:$A,0)):INDIRECT("emission!"&amp;SUBSTITUTE(ADDRESS(1,MATCH(G$2,emission!$1:$1,0),4),1,"")&amp;MATCH($C61,emission!$A:$A,0)))</f>
        <v>0</v>
      </c>
      <c r="H61">
        <f ca="1">VLOOKUP($A61,excitation!$A$1:$CV$577,MATCH('A1 PMT'!H$3,excitation!$A$1:$CV$1,0),0)*SUM(INDIRECT("emission!"&amp;SUBSTITUTE(ADDRESS(1,MATCH(H$2,emission!$1:$1,0),4),1,"")&amp;MATCH($B61,emission!$A:$A,0)):INDIRECT("emission!"&amp;SUBSTITUTE(ADDRESS(1,MATCH(H$2,emission!$1:$1,0),4),1,"")&amp;MATCH($C61,emission!$A:$A,0)))</f>
        <v>0</v>
      </c>
      <c r="I61">
        <f ca="1">VLOOKUP($A61,excitation!$A$1:$CV$577,MATCH('A1 PMT'!I$3,excitation!$A$1:$CV$1,0),0)*SUM(INDIRECT("emission!"&amp;SUBSTITUTE(ADDRESS(1,MATCH(I$2,emission!$1:$1,0),4),1,"")&amp;MATCH($B61,emission!$A:$A,0)):INDIRECT("emission!"&amp;SUBSTITUTE(ADDRESS(1,MATCH(I$2,emission!$1:$1,0),4),1,"")&amp;MATCH($C61,emission!$A:$A,0)))</f>
        <v>9.4050000000000002E-3</v>
      </c>
      <c r="J61">
        <f ca="1">VLOOKUP($A61,excitation!$A$1:$CV$577,MATCH('A1 PMT'!J$3,excitation!$A$1:$CV$1,0),0)*SUM(INDIRECT("emission!"&amp;SUBSTITUTE(ADDRESS(1,MATCH(J$2,emission!$1:$1,0),4),1,"")&amp;MATCH($B61,emission!$A:$A,0)):INDIRECT("emission!"&amp;SUBSTITUTE(ADDRESS(1,MATCH(J$2,emission!$1:$1,0),4),1,"")&amp;MATCH($C61,emission!$A:$A,0)))</f>
        <v>3.3262800000000005E-3</v>
      </c>
      <c r="K61">
        <f ca="1">VLOOKUP($A61,excitation!$A$1:$CV$577,MATCH('A1 PMT'!K$3,excitation!$A$1:$CV$1,0),0)*SUM(INDIRECT("emission!"&amp;SUBSTITUTE(ADDRESS(1,MATCH(K$2,emission!$1:$1,0),4),1,"")&amp;MATCH($B61,emission!$A:$A,0)):INDIRECT("emission!"&amp;SUBSTITUTE(ADDRESS(1,MATCH(K$2,emission!$1:$1,0),4),1,"")&amp;MATCH($C61,emission!$A:$A,0)))</f>
        <v>0</v>
      </c>
      <c r="L61" t="e">
        <f ca="1">VLOOKUP($A61,excitation!$A$1:$CV$577,MATCH('A1 PMT'!L$3,excitation!$A$1:$CV$1,0),0)*SUM(INDIRECT("emission!"&amp;SUBSTITUTE(ADDRESS(1,MATCH(L$2,emission!$1:$1,0),4),1,"")&amp;MATCH($B61,emission!$A:$A,0)):INDIRECT("emission!"&amp;SUBSTITUTE(ADDRESS(1,MATCH(L$2,emission!$1:$1,0),4),1,"")&amp;MATCH($C61,emission!$A:$A,0)))</f>
        <v>#N/A</v>
      </c>
      <c r="M61" t="e">
        <f ca="1">VLOOKUP($A61,excitation!$A$1:$CV$577,MATCH('A1 PMT'!M$3,excitation!$A$1:$CV$1,0),0)*SUM(INDIRECT("emission!"&amp;SUBSTITUTE(ADDRESS(1,MATCH(M$2,emission!$1:$1,0),4),1,"")&amp;MATCH($B61,emission!$A:$A,0)):INDIRECT("emission!"&amp;SUBSTITUTE(ADDRESS(1,MATCH(M$2,emission!$1:$1,0),4),1,"")&amp;MATCH($C61,emission!$A:$A,0)))</f>
        <v>#N/A</v>
      </c>
      <c r="AA61">
        <f t="shared" si="17"/>
        <v>488</v>
      </c>
      <c r="AB61">
        <f t="shared" ca="1" si="22"/>
        <v>0</v>
      </c>
      <c r="AC61">
        <f t="shared" ca="1" si="23"/>
        <v>0</v>
      </c>
      <c r="AD61">
        <f t="shared" ca="1" si="24"/>
        <v>1.146242783833455E-2</v>
      </c>
      <c r="AE61">
        <f t="shared" ca="1" si="25"/>
        <v>0</v>
      </c>
      <c r="AF61">
        <f t="shared" ca="1" si="26"/>
        <v>0</v>
      </c>
      <c r="AG61">
        <f t="shared" ca="1" si="27"/>
        <v>2.9229676354292026E-3</v>
      </c>
      <c r="AH61">
        <f t="shared" ca="1" si="28"/>
        <v>1.1087556093277876E-3</v>
      </c>
      <c r="AI61">
        <f t="shared" ca="1" si="29"/>
        <v>0</v>
      </c>
      <c r="AJ61" t="e">
        <f t="shared" ca="1" si="30"/>
        <v>#N/A</v>
      </c>
      <c r="AK61" t="e">
        <f t="shared" ca="1" si="31"/>
        <v>#N/A</v>
      </c>
    </row>
    <row r="62" spans="1:37" x14ac:dyDescent="0.25">
      <c r="A62">
        <f t="shared" si="19"/>
        <v>488</v>
      </c>
      <c r="B62">
        <f t="shared" si="20"/>
        <v>730</v>
      </c>
      <c r="C62">
        <f t="shared" si="32"/>
        <v>739</v>
      </c>
      <c r="D62">
        <f ca="1">VLOOKUP($A62,excitation!$A$1:$CV$577,MATCH('A1 PMT'!D$3,excitation!$A$1:$CV$1,0),0)*SUM(INDIRECT("emission!"&amp;SUBSTITUTE(ADDRESS(1,MATCH(D$2,emission!$1:$1,0),4),1,"")&amp;MATCH($B62,emission!$A:$A,0)):INDIRECT("emission!"&amp;SUBSTITUTE(ADDRESS(1,MATCH(D$2,emission!$1:$1,0),4),1,"")&amp;MATCH($C62,emission!$A:$A,0)))</f>
        <v>0</v>
      </c>
      <c r="E62">
        <f ca="1">VLOOKUP($A62,excitation!$A$1:$CV$577,MATCH('A1 PMT'!E$3,excitation!$A$1:$CV$1,0),0)*SUM(INDIRECT("emission!"&amp;SUBSTITUTE(ADDRESS(1,MATCH(E$2,emission!$1:$1,0),4),1,"")&amp;MATCH($B62,emission!$A:$A,0)):INDIRECT("emission!"&amp;SUBSTITUTE(ADDRESS(1,MATCH(E$2,emission!$1:$1,0),4),1,"")&amp;MATCH($C62,emission!$A:$A,0)))</f>
        <v>0</v>
      </c>
      <c r="F62">
        <f ca="1">VLOOKUP($A62,excitation!$A$1:$CV$577,MATCH('A1 PMT'!F$3,excitation!$A$1:$CV$1,0),0)*SUM(INDIRECT("emission!"&amp;SUBSTITUTE(ADDRESS(1,MATCH(F$2,emission!$1:$1,0),4),1,"")&amp;MATCH($B62,emission!$A:$A,0)):INDIRECT("emission!"&amp;SUBSTITUTE(ADDRESS(1,MATCH(F$2,emission!$1:$1,0),4),1,"")&amp;MATCH($C62,emission!$A:$A,0)))</f>
        <v>0</v>
      </c>
      <c r="G62">
        <f ca="1">VLOOKUP($A62,excitation!$A$1:$CV$577,MATCH('A1 PMT'!G$3,excitation!$A$1:$CV$1,0),0)*SUM(INDIRECT("emission!"&amp;SUBSTITUTE(ADDRESS(1,MATCH(G$2,emission!$1:$1,0),4),1,"")&amp;MATCH($B62,emission!$A:$A,0)):INDIRECT("emission!"&amp;SUBSTITUTE(ADDRESS(1,MATCH(G$2,emission!$1:$1,0),4),1,"")&amp;MATCH($C62,emission!$A:$A,0)))</f>
        <v>0</v>
      </c>
      <c r="H62">
        <f ca="1">VLOOKUP($A62,excitation!$A$1:$CV$577,MATCH('A1 PMT'!H$3,excitation!$A$1:$CV$1,0),0)*SUM(INDIRECT("emission!"&amp;SUBSTITUTE(ADDRESS(1,MATCH(H$2,emission!$1:$1,0),4),1,"")&amp;MATCH($B62,emission!$A:$A,0)):INDIRECT("emission!"&amp;SUBSTITUTE(ADDRESS(1,MATCH(H$2,emission!$1:$1,0),4),1,"")&amp;MATCH($C62,emission!$A:$A,0)))</f>
        <v>0</v>
      </c>
      <c r="I62">
        <f ca="1">VLOOKUP($A62,excitation!$A$1:$CV$577,MATCH('A1 PMT'!I$3,excitation!$A$1:$CV$1,0),0)*SUM(INDIRECT("emission!"&amp;SUBSTITUTE(ADDRESS(1,MATCH(I$2,emission!$1:$1,0),4),1,"")&amp;MATCH($B62,emission!$A:$A,0)):INDIRECT("emission!"&amp;SUBSTITUTE(ADDRESS(1,MATCH(I$2,emission!$1:$1,0),4),1,"")&amp;MATCH($C62,emission!$A:$A,0)))</f>
        <v>0</v>
      </c>
      <c r="J62">
        <f ca="1">VLOOKUP($A62,excitation!$A$1:$CV$577,MATCH('A1 PMT'!J$3,excitation!$A$1:$CV$1,0),0)*SUM(INDIRECT("emission!"&amp;SUBSTITUTE(ADDRESS(1,MATCH(J$2,emission!$1:$1,0),4),1,"")&amp;MATCH($B62,emission!$A:$A,0)):INDIRECT("emission!"&amp;SUBSTITUTE(ADDRESS(1,MATCH(J$2,emission!$1:$1,0),4),1,"")&amp;MATCH($C62,emission!$A:$A,0)))</f>
        <v>2.00446E-3</v>
      </c>
      <c r="K62">
        <f ca="1">VLOOKUP($A62,excitation!$A$1:$CV$577,MATCH('A1 PMT'!K$3,excitation!$A$1:$CV$1,0),0)*SUM(INDIRECT("emission!"&amp;SUBSTITUTE(ADDRESS(1,MATCH(K$2,emission!$1:$1,0),4),1,"")&amp;MATCH($B62,emission!$A:$A,0)):INDIRECT("emission!"&amp;SUBSTITUTE(ADDRESS(1,MATCH(K$2,emission!$1:$1,0),4),1,"")&amp;MATCH($C62,emission!$A:$A,0)))</f>
        <v>0</v>
      </c>
      <c r="L62" t="e">
        <f ca="1">VLOOKUP($A62,excitation!$A$1:$CV$577,MATCH('A1 PMT'!L$3,excitation!$A$1:$CV$1,0),0)*SUM(INDIRECT("emission!"&amp;SUBSTITUTE(ADDRESS(1,MATCH(L$2,emission!$1:$1,0),4),1,"")&amp;MATCH($B62,emission!$A:$A,0)):INDIRECT("emission!"&amp;SUBSTITUTE(ADDRESS(1,MATCH(L$2,emission!$1:$1,0),4),1,"")&amp;MATCH($C62,emission!$A:$A,0)))</f>
        <v>#N/A</v>
      </c>
      <c r="M62" t="e">
        <f ca="1">VLOOKUP($A62,excitation!$A$1:$CV$577,MATCH('A1 PMT'!M$3,excitation!$A$1:$CV$1,0),0)*SUM(INDIRECT("emission!"&amp;SUBSTITUTE(ADDRESS(1,MATCH(M$2,emission!$1:$1,0),4),1,"")&amp;MATCH($B62,emission!$A:$A,0)):INDIRECT("emission!"&amp;SUBSTITUTE(ADDRESS(1,MATCH(M$2,emission!$1:$1,0),4),1,"")&amp;MATCH($C62,emission!$A:$A,0)))</f>
        <v>#N/A</v>
      </c>
      <c r="AA62">
        <f t="shared" si="17"/>
        <v>488</v>
      </c>
      <c r="AB62">
        <f t="shared" ca="1" si="22"/>
        <v>0</v>
      </c>
      <c r="AC62">
        <f t="shared" ca="1" si="23"/>
        <v>0</v>
      </c>
      <c r="AD62">
        <f t="shared" ca="1" si="24"/>
        <v>0</v>
      </c>
      <c r="AE62">
        <f t="shared" ca="1" si="25"/>
        <v>0</v>
      </c>
      <c r="AF62">
        <f t="shared" ca="1" si="26"/>
        <v>0</v>
      </c>
      <c r="AG62">
        <f t="shared" ca="1" si="27"/>
        <v>0</v>
      </c>
      <c r="AH62">
        <f t="shared" ca="1" si="28"/>
        <v>6.6815068745661112E-4</v>
      </c>
      <c r="AI62">
        <f t="shared" ca="1" si="29"/>
        <v>0</v>
      </c>
      <c r="AJ62" t="e">
        <f t="shared" ca="1" si="30"/>
        <v>#N/A</v>
      </c>
      <c r="AK62" t="e">
        <f t="shared" ca="1" si="31"/>
        <v>#N/A</v>
      </c>
    </row>
    <row r="63" spans="1:37" x14ac:dyDescent="0.25">
      <c r="A63">
        <f t="shared" si="19"/>
        <v>488</v>
      </c>
      <c r="B63">
        <f t="shared" si="20"/>
        <v>740</v>
      </c>
      <c r="C63">
        <f t="shared" si="32"/>
        <v>749</v>
      </c>
      <c r="D63">
        <f ca="1">VLOOKUP($A63,excitation!$A$1:$CV$577,MATCH('A1 PMT'!D$3,excitation!$A$1:$CV$1,0),0)*SUM(INDIRECT("emission!"&amp;SUBSTITUTE(ADDRESS(1,MATCH(D$2,emission!$1:$1,0),4),1,"")&amp;MATCH($B63,emission!$A:$A,0)):INDIRECT("emission!"&amp;SUBSTITUTE(ADDRESS(1,MATCH(D$2,emission!$1:$1,0),4),1,"")&amp;MATCH($C63,emission!$A:$A,0)))</f>
        <v>0</v>
      </c>
      <c r="E63">
        <f ca="1">VLOOKUP($A63,excitation!$A$1:$CV$577,MATCH('A1 PMT'!E$3,excitation!$A$1:$CV$1,0),0)*SUM(INDIRECT("emission!"&amp;SUBSTITUTE(ADDRESS(1,MATCH(E$2,emission!$1:$1,0),4),1,"")&amp;MATCH($B63,emission!$A:$A,0)):INDIRECT("emission!"&amp;SUBSTITUTE(ADDRESS(1,MATCH(E$2,emission!$1:$1,0),4),1,"")&amp;MATCH($C63,emission!$A:$A,0)))</f>
        <v>0</v>
      </c>
      <c r="F63">
        <f ca="1">VLOOKUP($A63,excitation!$A$1:$CV$577,MATCH('A1 PMT'!F$3,excitation!$A$1:$CV$1,0),0)*SUM(INDIRECT("emission!"&amp;SUBSTITUTE(ADDRESS(1,MATCH(F$2,emission!$1:$1,0),4),1,"")&amp;MATCH($B63,emission!$A:$A,0)):INDIRECT("emission!"&amp;SUBSTITUTE(ADDRESS(1,MATCH(F$2,emission!$1:$1,0),4),1,"")&amp;MATCH($C63,emission!$A:$A,0)))</f>
        <v>0</v>
      </c>
      <c r="G63">
        <f ca="1">VLOOKUP($A63,excitation!$A$1:$CV$577,MATCH('A1 PMT'!G$3,excitation!$A$1:$CV$1,0),0)*SUM(INDIRECT("emission!"&amp;SUBSTITUTE(ADDRESS(1,MATCH(G$2,emission!$1:$1,0),4),1,"")&amp;MATCH($B63,emission!$A:$A,0)):INDIRECT("emission!"&amp;SUBSTITUTE(ADDRESS(1,MATCH(G$2,emission!$1:$1,0),4),1,"")&amp;MATCH($C63,emission!$A:$A,0)))</f>
        <v>0</v>
      </c>
      <c r="H63">
        <f ca="1">VLOOKUP($A63,excitation!$A$1:$CV$577,MATCH('A1 PMT'!H$3,excitation!$A$1:$CV$1,0),0)*SUM(INDIRECT("emission!"&amp;SUBSTITUTE(ADDRESS(1,MATCH(H$2,emission!$1:$1,0),4),1,"")&amp;MATCH($B63,emission!$A:$A,0)):INDIRECT("emission!"&amp;SUBSTITUTE(ADDRESS(1,MATCH(H$2,emission!$1:$1,0),4),1,"")&amp;MATCH($C63,emission!$A:$A,0)))</f>
        <v>0</v>
      </c>
      <c r="I63">
        <f ca="1">VLOOKUP($A63,excitation!$A$1:$CV$577,MATCH('A1 PMT'!I$3,excitation!$A$1:$CV$1,0),0)*SUM(INDIRECT("emission!"&amp;SUBSTITUTE(ADDRESS(1,MATCH(I$2,emission!$1:$1,0),4),1,"")&amp;MATCH($B63,emission!$A:$A,0)):INDIRECT("emission!"&amp;SUBSTITUTE(ADDRESS(1,MATCH(I$2,emission!$1:$1,0),4),1,"")&amp;MATCH($C63,emission!$A:$A,0)))</f>
        <v>0</v>
      </c>
      <c r="J63">
        <f ca="1">VLOOKUP($A63,excitation!$A$1:$CV$577,MATCH('A1 PMT'!J$3,excitation!$A$1:$CV$1,0),0)*SUM(INDIRECT("emission!"&amp;SUBSTITUTE(ADDRESS(1,MATCH(J$2,emission!$1:$1,0),4),1,"")&amp;MATCH($B63,emission!$A:$A,0)):INDIRECT("emission!"&amp;SUBSTITUTE(ADDRESS(1,MATCH(J$2,emission!$1:$1,0),4),1,"")&amp;MATCH($C63,emission!$A:$A,0)))</f>
        <v>1.29744E-3</v>
      </c>
      <c r="K63">
        <f ca="1">VLOOKUP($A63,excitation!$A$1:$CV$577,MATCH('A1 PMT'!K$3,excitation!$A$1:$CV$1,0),0)*SUM(INDIRECT("emission!"&amp;SUBSTITUTE(ADDRESS(1,MATCH(K$2,emission!$1:$1,0),4),1,"")&amp;MATCH($B63,emission!$A:$A,0)):INDIRECT("emission!"&amp;SUBSTITUTE(ADDRESS(1,MATCH(K$2,emission!$1:$1,0),4),1,"")&amp;MATCH($C63,emission!$A:$A,0)))</f>
        <v>0</v>
      </c>
      <c r="L63" t="e">
        <f ca="1">VLOOKUP($A63,excitation!$A$1:$CV$577,MATCH('A1 PMT'!L$3,excitation!$A$1:$CV$1,0),0)*SUM(INDIRECT("emission!"&amp;SUBSTITUTE(ADDRESS(1,MATCH(L$2,emission!$1:$1,0),4),1,"")&amp;MATCH($B63,emission!$A:$A,0)):INDIRECT("emission!"&amp;SUBSTITUTE(ADDRESS(1,MATCH(L$2,emission!$1:$1,0),4),1,"")&amp;MATCH($C63,emission!$A:$A,0)))</f>
        <v>#N/A</v>
      </c>
      <c r="M63" t="e">
        <f ca="1">VLOOKUP($A63,excitation!$A$1:$CV$577,MATCH('A1 PMT'!M$3,excitation!$A$1:$CV$1,0),0)*SUM(INDIRECT("emission!"&amp;SUBSTITUTE(ADDRESS(1,MATCH(M$2,emission!$1:$1,0),4),1,"")&amp;MATCH($B63,emission!$A:$A,0)):INDIRECT("emission!"&amp;SUBSTITUTE(ADDRESS(1,MATCH(M$2,emission!$1:$1,0),4),1,"")&amp;MATCH($C63,emission!$A:$A,0)))</f>
        <v>#N/A</v>
      </c>
      <c r="AA63">
        <f t="shared" si="17"/>
        <v>488</v>
      </c>
      <c r="AB63">
        <f t="shared" ca="1" si="22"/>
        <v>0</v>
      </c>
      <c r="AC63">
        <f t="shared" ca="1" si="23"/>
        <v>0</v>
      </c>
      <c r="AD63">
        <f t="shared" ca="1" si="24"/>
        <v>0</v>
      </c>
      <c r="AE63">
        <f t="shared" ca="1" si="25"/>
        <v>0</v>
      </c>
      <c r="AF63">
        <f t="shared" ca="1" si="26"/>
        <v>0</v>
      </c>
      <c r="AG63">
        <f t="shared" ca="1" si="27"/>
        <v>0</v>
      </c>
      <c r="AH63">
        <f t="shared" ca="1" si="28"/>
        <v>4.3247828738598207E-4</v>
      </c>
      <c r="AI63">
        <f t="shared" ca="1" si="29"/>
        <v>0</v>
      </c>
      <c r="AJ63" t="e">
        <f t="shared" ca="1" si="30"/>
        <v>#N/A</v>
      </c>
      <c r="AK63" t="e">
        <f t="shared" ca="1" si="31"/>
        <v>#N/A</v>
      </c>
    </row>
    <row r="64" spans="1:37" x14ac:dyDescent="0.25">
      <c r="A64">
        <f t="shared" si="19"/>
        <v>488</v>
      </c>
      <c r="B64">
        <f t="shared" si="20"/>
        <v>750</v>
      </c>
      <c r="C64">
        <f t="shared" si="32"/>
        <v>759</v>
      </c>
      <c r="D64">
        <f ca="1">VLOOKUP($A64,excitation!$A$1:$CV$577,MATCH('A1 PMT'!D$3,excitation!$A$1:$CV$1,0),0)*SUM(INDIRECT("emission!"&amp;SUBSTITUTE(ADDRESS(1,MATCH(D$2,emission!$1:$1,0),4),1,"")&amp;MATCH($B64,emission!$A:$A,0)):INDIRECT("emission!"&amp;SUBSTITUTE(ADDRESS(1,MATCH(D$2,emission!$1:$1,0),4),1,"")&amp;MATCH($C64,emission!$A:$A,0)))</f>
        <v>0</v>
      </c>
      <c r="E64">
        <f ca="1">VLOOKUP($A64,excitation!$A$1:$CV$577,MATCH('A1 PMT'!E$3,excitation!$A$1:$CV$1,0),0)*SUM(INDIRECT("emission!"&amp;SUBSTITUTE(ADDRESS(1,MATCH(E$2,emission!$1:$1,0),4),1,"")&amp;MATCH($B64,emission!$A:$A,0)):INDIRECT("emission!"&amp;SUBSTITUTE(ADDRESS(1,MATCH(E$2,emission!$1:$1,0),4),1,"")&amp;MATCH($C64,emission!$A:$A,0)))</f>
        <v>0</v>
      </c>
      <c r="F64">
        <f ca="1">VLOOKUP($A64,excitation!$A$1:$CV$577,MATCH('A1 PMT'!F$3,excitation!$A$1:$CV$1,0),0)*SUM(INDIRECT("emission!"&amp;SUBSTITUTE(ADDRESS(1,MATCH(F$2,emission!$1:$1,0),4),1,"")&amp;MATCH($B64,emission!$A:$A,0)):INDIRECT("emission!"&amp;SUBSTITUTE(ADDRESS(1,MATCH(F$2,emission!$1:$1,0),4),1,"")&amp;MATCH($C64,emission!$A:$A,0)))</f>
        <v>0</v>
      </c>
      <c r="G64">
        <f ca="1">VLOOKUP($A64,excitation!$A$1:$CV$577,MATCH('A1 PMT'!G$3,excitation!$A$1:$CV$1,0),0)*SUM(INDIRECT("emission!"&amp;SUBSTITUTE(ADDRESS(1,MATCH(G$2,emission!$1:$1,0),4),1,"")&amp;MATCH($B64,emission!$A:$A,0)):INDIRECT("emission!"&amp;SUBSTITUTE(ADDRESS(1,MATCH(G$2,emission!$1:$1,0),4),1,"")&amp;MATCH($C64,emission!$A:$A,0)))</f>
        <v>0</v>
      </c>
      <c r="H64">
        <f ca="1">VLOOKUP($A64,excitation!$A$1:$CV$577,MATCH('A1 PMT'!H$3,excitation!$A$1:$CV$1,0),0)*SUM(INDIRECT("emission!"&amp;SUBSTITUTE(ADDRESS(1,MATCH(H$2,emission!$1:$1,0),4),1,"")&amp;MATCH($B64,emission!$A:$A,0)):INDIRECT("emission!"&amp;SUBSTITUTE(ADDRESS(1,MATCH(H$2,emission!$1:$1,0),4),1,"")&amp;MATCH($C64,emission!$A:$A,0)))</f>
        <v>0</v>
      </c>
      <c r="I64">
        <f ca="1">VLOOKUP($A64,excitation!$A$1:$CV$577,MATCH('A1 PMT'!I$3,excitation!$A$1:$CV$1,0),0)*SUM(INDIRECT("emission!"&amp;SUBSTITUTE(ADDRESS(1,MATCH(I$2,emission!$1:$1,0),4),1,"")&amp;MATCH($B64,emission!$A:$A,0)):INDIRECT("emission!"&amp;SUBSTITUTE(ADDRESS(1,MATCH(I$2,emission!$1:$1,0),4),1,"")&amp;MATCH($C64,emission!$A:$A,0)))</f>
        <v>0</v>
      </c>
      <c r="J64">
        <f ca="1">VLOOKUP($A64,excitation!$A$1:$CV$577,MATCH('A1 PMT'!J$3,excitation!$A$1:$CV$1,0),0)*SUM(INDIRECT("emission!"&amp;SUBSTITUTE(ADDRESS(1,MATCH(J$2,emission!$1:$1,0),4),1,"")&amp;MATCH($B64,emission!$A:$A,0)):INDIRECT("emission!"&amp;SUBSTITUTE(ADDRESS(1,MATCH(J$2,emission!$1:$1,0),4),1,"")&amp;MATCH($C64,emission!$A:$A,0)))</f>
        <v>8.7768000000000015E-4</v>
      </c>
      <c r="K64">
        <f ca="1">VLOOKUP($A64,excitation!$A$1:$CV$577,MATCH('A1 PMT'!K$3,excitation!$A$1:$CV$1,0),0)*SUM(INDIRECT("emission!"&amp;SUBSTITUTE(ADDRESS(1,MATCH(K$2,emission!$1:$1,0),4),1,"")&amp;MATCH($B64,emission!$A:$A,0)):INDIRECT("emission!"&amp;SUBSTITUTE(ADDRESS(1,MATCH(K$2,emission!$1:$1,0),4),1,"")&amp;MATCH($C64,emission!$A:$A,0)))</f>
        <v>0</v>
      </c>
      <c r="L64" t="e">
        <f ca="1">VLOOKUP($A64,excitation!$A$1:$CV$577,MATCH('A1 PMT'!L$3,excitation!$A$1:$CV$1,0),0)*SUM(INDIRECT("emission!"&amp;SUBSTITUTE(ADDRESS(1,MATCH(L$2,emission!$1:$1,0),4),1,"")&amp;MATCH($B64,emission!$A:$A,0)):INDIRECT("emission!"&amp;SUBSTITUTE(ADDRESS(1,MATCH(L$2,emission!$1:$1,0),4),1,"")&amp;MATCH($C64,emission!$A:$A,0)))</f>
        <v>#N/A</v>
      </c>
      <c r="M64" t="e">
        <f ca="1">VLOOKUP($A64,excitation!$A$1:$CV$577,MATCH('A1 PMT'!M$3,excitation!$A$1:$CV$1,0),0)*SUM(INDIRECT("emission!"&amp;SUBSTITUTE(ADDRESS(1,MATCH(M$2,emission!$1:$1,0),4),1,"")&amp;MATCH($B64,emission!$A:$A,0)):INDIRECT("emission!"&amp;SUBSTITUTE(ADDRESS(1,MATCH(M$2,emission!$1:$1,0),4),1,"")&amp;MATCH($C64,emission!$A:$A,0)))</f>
        <v>#N/A</v>
      </c>
      <c r="AA64">
        <f t="shared" si="17"/>
        <v>488</v>
      </c>
      <c r="AB64">
        <f t="shared" ca="1" si="22"/>
        <v>0</v>
      </c>
      <c r="AC64">
        <f t="shared" ca="1" si="23"/>
        <v>0</v>
      </c>
      <c r="AD64">
        <f t="shared" ca="1" si="24"/>
        <v>0</v>
      </c>
      <c r="AE64">
        <f t="shared" ca="1" si="25"/>
        <v>0</v>
      </c>
      <c r="AF64">
        <f t="shared" ca="1" si="26"/>
        <v>0</v>
      </c>
      <c r="AG64">
        <f t="shared" ca="1" si="27"/>
        <v>0</v>
      </c>
      <c r="AH64">
        <f t="shared" ca="1" si="28"/>
        <v>2.9255884146698789E-4</v>
      </c>
      <c r="AI64">
        <f t="shared" ca="1" si="29"/>
        <v>0</v>
      </c>
      <c r="AJ64" t="e">
        <f t="shared" ca="1" si="30"/>
        <v>#N/A</v>
      </c>
      <c r="AK64" t="e">
        <f t="shared" ca="1" si="31"/>
        <v>#N/A</v>
      </c>
    </row>
    <row r="65" spans="1:37" x14ac:dyDescent="0.25">
      <c r="A65">
        <f t="shared" si="19"/>
        <v>488</v>
      </c>
      <c r="B65">
        <f t="shared" si="20"/>
        <v>760</v>
      </c>
      <c r="C65">
        <f t="shared" si="32"/>
        <v>769</v>
      </c>
      <c r="D65">
        <f ca="1">VLOOKUP($A65,excitation!$A$1:$CV$577,MATCH('A1 PMT'!D$3,excitation!$A$1:$CV$1,0),0)*SUM(INDIRECT("emission!"&amp;SUBSTITUTE(ADDRESS(1,MATCH(D$2,emission!$1:$1,0),4),1,"")&amp;MATCH($B65,emission!$A:$A,0)):INDIRECT("emission!"&amp;SUBSTITUTE(ADDRESS(1,MATCH(D$2,emission!$1:$1,0),4),1,"")&amp;MATCH($C65,emission!$A:$A,0)))</f>
        <v>0</v>
      </c>
      <c r="E65">
        <f ca="1">VLOOKUP($A65,excitation!$A$1:$CV$577,MATCH('A1 PMT'!E$3,excitation!$A$1:$CV$1,0),0)*SUM(INDIRECT("emission!"&amp;SUBSTITUTE(ADDRESS(1,MATCH(E$2,emission!$1:$1,0),4),1,"")&amp;MATCH($B65,emission!$A:$A,0)):INDIRECT("emission!"&amp;SUBSTITUTE(ADDRESS(1,MATCH(E$2,emission!$1:$1,0),4),1,"")&amp;MATCH($C65,emission!$A:$A,0)))</f>
        <v>0</v>
      </c>
      <c r="F65">
        <f ca="1">VLOOKUP($A65,excitation!$A$1:$CV$577,MATCH('A1 PMT'!F$3,excitation!$A$1:$CV$1,0),0)*SUM(INDIRECT("emission!"&amp;SUBSTITUTE(ADDRESS(1,MATCH(F$2,emission!$1:$1,0),4),1,"")&amp;MATCH($B65,emission!$A:$A,0)):INDIRECT("emission!"&amp;SUBSTITUTE(ADDRESS(1,MATCH(F$2,emission!$1:$1,0),4),1,"")&amp;MATCH($C65,emission!$A:$A,0)))</f>
        <v>0</v>
      </c>
      <c r="G65">
        <f ca="1">VLOOKUP($A65,excitation!$A$1:$CV$577,MATCH('A1 PMT'!G$3,excitation!$A$1:$CV$1,0),0)*SUM(INDIRECT("emission!"&amp;SUBSTITUTE(ADDRESS(1,MATCH(G$2,emission!$1:$1,0),4),1,"")&amp;MATCH($B65,emission!$A:$A,0)):INDIRECT("emission!"&amp;SUBSTITUTE(ADDRESS(1,MATCH(G$2,emission!$1:$1,0),4),1,"")&amp;MATCH($C65,emission!$A:$A,0)))</f>
        <v>0</v>
      </c>
      <c r="H65">
        <f ca="1">VLOOKUP($A65,excitation!$A$1:$CV$577,MATCH('A1 PMT'!H$3,excitation!$A$1:$CV$1,0),0)*SUM(INDIRECT("emission!"&amp;SUBSTITUTE(ADDRESS(1,MATCH(H$2,emission!$1:$1,0),4),1,"")&amp;MATCH($B65,emission!$A:$A,0)):INDIRECT("emission!"&amp;SUBSTITUTE(ADDRESS(1,MATCH(H$2,emission!$1:$1,0),4),1,"")&amp;MATCH($C65,emission!$A:$A,0)))</f>
        <v>0</v>
      </c>
      <c r="I65">
        <f ca="1">VLOOKUP($A65,excitation!$A$1:$CV$577,MATCH('A1 PMT'!I$3,excitation!$A$1:$CV$1,0),0)*SUM(INDIRECT("emission!"&amp;SUBSTITUTE(ADDRESS(1,MATCH(I$2,emission!$1:$1,0),4),1,"")&amp;MATCH($B65,emission!$A:$A,0)):INDIRECT("emission!"&amp;SUBSTITUTE(ADDRESS(1,MATCH(I$2,emission!$1:$1,0),4),1,"")&amp;MATCH($C65,emission!$A:$A,0)))</f>
        <v>0</v>
      </c>
      <c r="J65">
        <f ca="1">VLOOKUP($A65,excitation!$A$1:$CV$577,MATCH('A1 PMT'!J$3,excitation!$A$1:$CV$1,0),0)*SUM(INDIRECT("emission!"&amp;SUBSTITUTE(ADDRESS(1,MATCH(J$2,emission!$1:$1,0),4),1,"")&amp;MATCH($B65,emission!$A:$A,0)):INDIRECT("emission!"&amp;SUBSTITUTE(ADDRESS(1,MATCH(J$2,emission!$1:$1,0),4),1,"")&amp;MATCH($C65,emission!$A:$A,0)))</f>
        <v>6.2434000000000014E-4</v>
      </c>
      <c r="K65">
        <f ca="1">VLOOKUP($A65,excitation!$A$1:$CV$577,MATCH('A1 PMT'!K$3,excitation!$A$1:$CV$1,0),0)*SUM(INDIRECT("emission!"&amp;SUBSTITUTE(ADDRESS(1,MATCH(K$2,emission!$1:$1,0),4),1,"")&amp;MATCH($B65,emission!$A:$A,0)):INDIRECT("emission!"&amp;SUBSTITUTE(ADDRESS(1,MATCH(K$2,emission!$1:$1,0),4),1,"")&amp;MATCH($C65,emission!$A:$A,0)))</f>
        <v>0</v>
      </c>
      <c r="L65" t="e">
        <f ca="1">VLOOKUP($A65,excitation!$A$1:$CV$577,MATCH('A1 PMT'!L$3,excitation!$A$1:$CV$1,0),0)*SUM(INDIRECT("emission!"&amp;SUBSTITUTE(ADDRESS(1,MATCH(L$2,emission!$1:$1,0),4),1,"")&amp;MATCH($B65,emission!$A:$A,0)):INDIRECT("emission!"&amp;SUBSTITUTE(ADDRESS(1,MATCH(L$2,emission!$1:$1,0),4),1,"")&amp;MATCH($C65,emission!$A:$A,0)))</f>
        <v>#N/A</v>
      </c>
      <c r="M65" t="e">
        <f ca="1">VLOOKUP($A65,excitation!$A$1:$CV$577,MATCH('A1 PMT'!M$3,excitation!$A$1:$CV$1,0),0)*SUM(INDIRECT("emission!"&amp;SUBSTITUTE(ADDRESS(1,MATCH(M$2,emission!$1:$1,0),4),1,"")&amp;MATCH($B65,emission!$A:$A,0)):INDIRECT("emission!"&amp;SUBSTITUTE(ADDRESS(1,MATCH(M$2,emission!$1:$1,0),4),1,"")&amp;MATCH($C65,emission!$A:$A,0)))</f>
        <v>#N/A</v>
      </c>
      <c r="AA65">
        <f t="shared" si="17"/>
        <v>488</v>
      </c>
      <c r="AB65">
        <f t="shared" ca="1" si="22"/>
        <v>0</v>
      </c>
      <c r="AC65">
        <f t="shared" ca="1" si="23"/>
        <v>0</v>
      </c>
      <c r="AD65">
        <f t="shared" ca="1" si="24"/>
        <v>0</v>
      </c>
      <c r="AE65">
        <f t="shared" ca="1" si="25"/>
        <v>0</v>
      </c>
      <c r="AF65">
        <f t="shared" ca="1" si="26"/>
        <v>0</v>
      </c>
      <c r="AG65">
        <f t="shared" ca="1" si="27"/>
        <v>0</v>
      </c>
      <c r="AH65">
        <f t="shared" ca="1" si="28"/>
        <v>2.0811250920779696E-4</v>
      </c>
      <c r="AI65">
        <f t="shared" ca="1" si="29"/>
        <v>0</v>
      </c>
      <c r="AJ65" t="e">
        <f t="shared" ca="1" si="30"/>
        <v>#N/A</v>
      </c>
      <c r="AK65" t="e">
        <f t="shared" ca="1" si="31"/>
        <v>#N/A</v>
      </c>
    </row>
    <row r="66" spans="1:37" x14ac:dyDescent="0.25">
      <c r="A66">
        <f t="shared" si="19"/>
        <v>488</v>
      </c>
      <c r="B66">
        <f t="shared" si="20"/>
        <v>770</v>
      </c>
      <c r="C66">
        <f t="shared" si="32"/>
        <v>779</v>
      </c>
      <c r="D66">
        <f ca="1">VLOOKUP($A66,excitation!$A$1:$CV$577,MATCH('A1 PMT'!D$3,excitation!$A$1:$CV$1,0),0)*SUM(INDIRECT("emission!"&amp;SUBSTITUTE(ADDRESS(1,MATCH(D$2,emission!$1:$1,0),4),1,"")&amp;MATCH($B66,emission!$A:$A,0)):INDIRECT("emission!"&amp;SUBSTITUTE(ADDRESS(1,MATCH(D$2,emission!$1:$1,0),4),1,"")&amp;MATCH($C66,emission!$A:$A,0)))</f>
        <v>0</v>
      </c>
      <c r="E66">
        <f ca="1">VLOOKUP($A66,excitation!$A$1:$CV$577,MATCH('A1 PMT'!E$3,excitation!$A$1:$CV$1,0),0)*SUM(INDIRECT("emission!"&amp;SUBSTITUTE(ADDRESS(1,MATCH(E$2,emission!$1:$1,0),4),1,"")&amp;MATCH($B66,emission!$A:$A,0)):INDIRECT("emission!"&amp;SUBSTITUTE(ADDRESS(1,MATCH(E$2,emission!$1:$1,0),4),1,"")&amp;MATCH($C66,emission!$A:$A,0)))</f>
        <v>0</v>
      </c>
      <c r="F66">
        <f ca="1">VLOOKUP($A66,excitation!$A$1:$CV$577,MATCH('A1 PMT'!F$3,excitation!$A$1:$CV$1,0),0)*SUM(INDIRECT("emission!"&amp;SUBSTITUTE(ADDRESS(1,MATCH(F$2,emission!$1:$1,0),4),1,"")&amp;MATCH($B66,emission!$A:$A,0)):INDIRECT("emission!"&amp;SUBSTITUTE(ADDRESS(1,MATCH(F$2,emission!$1:$1,0),4),1,"")&amp;MATCH($C66,emission!$A:$A,0)))</f>
        <v>0</v>
      </c>
      <c r="G66">
        <f ca="1">VLOOKUP($A66,excitation!$A$1:$CV$577,MATCH('A1 PMT'!G$3,excitation!$A$1:$CV$1,0),0)*SUM(INDIRECT("emission!"&amp;SUBSTITUTE(ADDRESS(1,MATCH(G$2,emission!$1:$1,0),4),1,"")&amp;MATCH($B66,emission!$A:$A,0)):INDIRECT("emission!"&amp;SUBSTITUTE(ADDRESS(1,MATCH(G$2,emission!$1:$1,0),4),1,"")&amp;MATCH($C66,emission!$A:$A,0)))</f>
        <v>0</v>
      </c>
      <c r="H66">
        <f ca="1">VLOOKUP($A66,excitation!$A$1:$CV$577,MATCH('A1 PMT'!H$3,excitation!$A$1:$CV$1,0),0)*SUM(INDIRECT("emission!"&amp;SUBSTITUTE(ADDRESS(1,MATCH(H$2,emission!$1:$1,0),4),1,"")&amp;MATCH($B66,emission!$A:$A,0)):INDIRECT("emission!"&amp;SUBSTITUTE(ADDRESS(1,MATCH(H$2,emission!$1:$1,0),4),1,"")&amp;MATCH($C66,emission!$A:$A,0)))</f>
        <v>0</v>
      </c>
      <c r="I66">
        <f ca="1">VLOOKUP($A66,excitation!$A$1:$CV$577,MATCH('A1 PMT'!I$3,excitation!$A$1:$CV$1,0),0)*SUM(INDIRECT("emission!"&amp;SUBSTITUTE(ADDRESS(1,MATCH(I$2,emission!$1:$1,0),4),1,"")&amp;MATCH($B66,emission!$A:$A,0)):INDIRECT("emission!"&amp;SUBSTITUTE(ADDRESS(1,MATCH(I$2,emission!$1:$1,0),4),1,"")&amp;MATCH($C66,emission!$A:$A,0)))</f>
        <v>0</v>
      </c>
      <c r="J66">
        <f ca="1">VLOOKUP($A66,excitation!$A$1:$CV$577,MATCH('A1 PMT'!J$3,excitation!$A$1:$CV$1,0),0)*SUM(INDIRECT("emission!"&amp;SUBSTITUTE(ADDRESS(1,MATCH(J$2,emission!$1:$1,0),4),1,"")&amp;MATCH($B66,emission!$A:$A,0)):INDIRECT("emission!"&amp;SUBSTITUTE(ADDRESS(1,MATCH(J$2,emission!$1:$1,0),4),1,"")&amp;MATCH($C66,emission!$A:$A,0)))</f>
        <v>2.8514000000000002E-4</v>
      </c>
      <c r="K66">
        <f ca="1">VLOOKUP($A66,excitation!$A$1:$CV$577,MATCH('A1 PMT'!K$3,excitation!$A$1:$CV$1,0),0)*SUM(INDIRECT("emission!"&amp;SUBSTITUTE(ADDRESS(1,MATCH(K$2,emission!$1:$1,0),4),1,"")&amp;MATCH($B66,emission!$A:$A,0)):INDIRECT("emission!"&amp;SUBSTITUTE(ADDRESS(1,MATCH(K$2,emission!$1:$1,0),4),1,"")&amp;MATCH($C66,emission!$A:$A,0)))</f>
        <v>0</v>
      </c>
      <c r="L66" t="e">
        <f ca="1">VLOOKUP($A66,excitation!$A$1:$CV$577,MATCH('A1 PMT'!L$3,excitation!$A$1:$CV$1,0),0)*SUM(INDIRECT("emission!"&amp;SUBSTITUTE(ADDRESS(1,MATCH(L$2,emission!$1:$1,0),4),1,"")&amp;MATCH($B66,emission!$A:$A,0)):INDIRECT("emission!"&amp;SUBSTITUTE(ADDRESS(1,MATCH(L$2,emission!$1:$1,0),4),1,"")&amp;MATCH($C66,emission!$A:$A,0)))</f>
        <v>#N/A</v>
      </c>
      <c r="M66" t="e">
        <f ca="1">VLOOKUP($A66,excitation!$A$1:$CV$577,MATCH('A1 PMT'!M$3,excitation!$A$1:$CV$1,0),0)*SUM(INDIRECT("emission!"&amp;SUBSTITUTE(ADDRESS(1,MATCH(M$2,emission!$1:$1,0),4),1,"")&amp;MATCH($B66,emission!$A:$A,0)):INDIRECT("emission!"&amp;SUBSTITUTE(ADDRESS(1,MATCH(M$2,emission!$1:$1,0),4),1,"")&amp;MATCH($C66,emission!$A:$A,0)))</f>
        <v>#N/A</v>
      </c>
      <c r="AA66">
        <f t="shared" si="17"/>
        <v>488</v>
      </c>
      <c r="AB66">
        <f t="shared" ca="1" si="22"/>
        <v>0</v>
      </c>
      <c r="AC66">
        <f t="shared" ca="1" si="23"/>
        <v>0</v>
      </c>
      <c r="AD66">
        <f t="shared" ca="1" si="24"/>
        <v>0</v>
      </c>
      <c r="AE66">
        <f t="shared" ca="1" si="25"/>
        <v>0</v>
      </c>
      <c r="AF66">
        <f t="shared" ca="1" si="26"/>
        <v>0</v>
      </c>
      <c r="AG66">
        <f t="shared" ca="1" si="27"/>
        <v>0</v>
      </c>
      <c r="AH66">
        <f t="shared" ca="1" si="28"/>
        <v>9.5046290283357177E-5</v>
      </c>
      <c r="AI66">
        <f t="shared" ca="1" si="29"/>
        <v>0</v>
      </c>
      <c r="AJ66" t="e">
        <f t="shared" ca="1" si="30"/>
        <v>#N/A</v>
      </c>
      <c r="AK66" t="e">
        <f t="shared" ca="1" si="31"/>
        <v>#N/A</v>
      </c>
    </row>
    <row r="67" spans="1:37" x14ac:dyDescent="0.25">
      <c r="A67">
        <f t="shared" ref="A67:A98" si="43">IF(ROW()&lt;$X$3,$S$3,IF(ROW()&lt;$X$4,$S$4,IF(ROW()&lt;$X$5,$S$5,IF(ROW()&lt;$X$6,$S$6,IF(ROW()&lt;$X$7,$S$7,IF(ROW()&lt;$X$8,$S$8,IF(ROW()&lt;$X$9,$S$9,NA())))))))</f>
        <v>488</v>
      </c>
      <c r="B67">
        <f t="shared" ref="B67:B98" si="44">IF(A67=A66,B66+$P$4,VLOOKUP(A67,$S$2:$T$9,2,FALSE))</f>
        <v>780</v>
      </c>
      <c r="C67">
        <f t="shared" si="32"/>
        <v>789</v>
      </c>
      <c r="D67">
        <f ca="1">VLOOKUP($A67,excitation!$A$1:$CV$577,MATCH('A1 PMT'!D$3,excitation!$A$1:$CV$1,0),0)*SUM(INDIRECT("emission!"&amp;SUBSTITUTE(ADDRESS(1,MATCH(D$2,emission!$1:$1,0),4),1,"")&amp;MATCH($B67,emission!$A:$A,0)):INDIRECT("emission!"&amp;SUBSTITUTE(ADDRESS(1,MATCH(D$2,emission!$1:$1,0),4),1,"")&amp;MATCH($C67,emission!$A:$A,0)))</f>
        <v>0</v>
      </c>
      <c r="E67">
        <f ca="1">VLOOKUP($A67,excitation!$A$1:$CV$577,MATCH('A1 PMT'!E$3,excitation!$A$1:$CV$1,0),0)*SUM(INDIRECT("emission!"&amp;SUBSTITUTE(ADDRESS(1,MATCH(E$2,emission!$1:$1,0),4),1,"")&amp;MATCH($B67,emission!$A:$A,0)):INDIRECT("emission!"&amp;SUBSTITUTE(ADDRESS(1,MATCH(E$2,emission!$1:$1,0),4),1,"")&amp;MATCH($C67,emission!$A:$A,0)))</f>
        <v>0</v>
      </c>
      <c r="F67">
        <f ca="1">VLOOKUP($A67,excitation!$A$1:$CV$577,MATCH('A1 PMT'!F$3,excitation!$A$1:$CV$1,0),0)*SUM(INDIRECT("emission!"&amp;SUBSTITUTE(ADDRESS(1,MATCH(F$2,emission!$1:$1,0),4),1,"")&amp;MATCH($B67,emission!$A:$A,0)):INDIRECT("emission!"&amp;SUBSTITUTE(ADDRESS(1,MATCH(F$2,emission!$1:$1,0),4),1,"")&amp;MATCH($C67,emission!$A:$A,0)))</f>
        <v>0</v>
      </c>
      <c r="G67">
        <f ca="1">VLOOKUP($A67,excitation!$A$1:$CV$577,MATCH('A1 PMT'!G$3,excitation!$A$1:$CV$1,0),0)*SUM(INDIRECT("emission!"&amp;SUBSTITUTE(ADDRESS(1,MATCH(G$2,emission!$1:$1,0),4),1,"")&amp;MATCH($B67,emission!$A:$A,0)):INDIRECT("emission!"&amp;SUBSTITUTE(ADDRESS(1,MATCH(G$2,emission!$1:$1,0),4),1,"")&amp;MATCH($C67,emission!$A:$A,0)))</f>
        <v>0</v>
      </c>
      <c r="H67">
        <f ca="1">VLOOKUP($A67,excitation!$A$1:$CV$577,MATCH('A1 PMT'!H$3,excitation!$A$1:$CV$1,0),0)*SUM(INDIRECT("emission!"&amp;SUBSTITUTE(ADDRESS(1,MATCH(H$2,emission!$1:$1,0),4),1,"")&amp;MATCH($B67,emission!$A:$A,0)):INDIRECT("emission!"&amp;SUBSTITUTE(ADDRESS(1,MATCH(H$2,emission!$1:$1,0),4),1,"")&amp;MATCH($C67,emission!$A:$A,0)))</f>
        <v>0</v>
      </c>
      <c r="I67">
        <f ca="1">VLOOKUP($A67,excitation!$A$1:$CV$577,MATCH('A1 PMT'!I$3,excitation!$A$1:$CV$1,0),0)*SUM(INDIRECT("emission!"&amp;SUBSTITUTE(ADDRESS(1,MATCH(I$2,emission!$1:$1,0),4),1,"")&amp;MATCH($B67,emission!$A:$A,0)):INDIRECT("emission!"&amp;SUBSTITUTE(ADDRESS(1,MATCH(I$2,emission!$1:$1,0),4),1,"")&amp;MATCH($C67,emission!$A:$A,0)))</f>
        <v>0</v>
      </c>
      <c r="J67">
        <f ca="1">VLOOKUP($A67,excitation!$A$1:$CV$577,MATCH('A1 PMT'!J$3,excitation!$A$1:$CV$1,0),0)*SUM(INDIRECT("emission!"&amp;SUBSTITUTE(ADDRESS(1,MATCH(J$2,emission!$1:$1,0),4),1,"")&amp;MATCH($B67,emission!$A:$A,0)):INDIRECT("emission!"&amp;SUBSTITUTE(ADDRESS(1,MATCH(J$2,emission!$1:$1,0),4),1,"")&amp;MATCH($C67,emission!$A:$A,0)))</f>
        <v>0</v>
      </c>
      <c r="K67">
        <f ca="1">VLOOKUP($A67,excitation!$A$1:$CV$577,MATCH('A1 PMT'!K$3,excitation!$A$1:$CV$1,0),0)*SUM(INDIRECT("emission!"&amp;SUBSTITUTE(ADDRESS(1,MATCH(K$2,emission!$1:$1,0),4),1,"")&amp;MATCH($B67,emission!$A:$A,0)):INDIRECT("emission!"&amp;SUBSTITUTE(ADDRESS(1,MATCH(K$2,emission!$1:$1,0),4),1,"")&amp;MATCH($C67,emission!$A:$A,0)))</f>
        <v>0</v>
      </c>
      <c r="L67" t="e">
        <f ca="1">VLOOKUP($A67,excitation!$A$1:$CV$577,MATCH('A1 PMT'!L$3,excitation!$A$1:$CV$1,0),0)*SUM(INDIRECT("emission!"&amp;SUBSTITUTE(ADDRESS(1,MATCH(L$2,emission!$1:$1,0),4),1,"")&amp;MATCH($B67,emission!$A:$A,0)):INDIRECT("emission!"&amp;SUBSTITUTE(ADDRESS(1,MATCH(L$2,emission!$1:$1,0),4),1,"")&amp;MATCH($C67,emission!$A:$A,0)))</f>
        <v>#N/A</v>
      </c>
      <c r="M67" t="e">
        <f ca="1">VLOOKUP($A67,excitation!$A$1:$CV$577,MATCH('A1 PMT'!M$3,excitation!$A$1:$CV$1,0),0)*SUM(INDIRECT("emission!"&amp;SUBSTITUTE(ADDRESS(1,MATCH(M$2,emission!$1:$1,0),4),1,"")&amp;MATCH($B67,emission!$A:$A,0)):INDIRECT("emission!"&amp;SUBSTITUTE(ADDRESS(1,MATCH(M$2,emission!$1:$1,0),4),1,"")&amp;MATCH($C67,emission!$A:$A,0)))</f>
        <v>#N/A</v>
      </c>
      <c r="AA67">
        <f t="shared" si="17"/>
        <v>488</v>
      </c>
      <c r="AB67">
        <f t="shared" ref="AB67:AB98" ca="1" si="45">D67/MAX(D$3:D$911)</f>
        <v>0</v>
      </c>
      <c r="AC67">
        <f t="shared" ref="AC67:AC98" ca="1" si="46">E67/MAX(E$3:E$911)</f>
        <v>0</v>
      </c>
      <c r="AD67">
        <f t="shared" ref="AD67:AD98" ca="1" si="47">F67/MAX(F$3:F$911)</f>
        <v>0</v>
      </c>
      <c r="AE67">
        <f t="shared" ref="AE67:AE98" ca="1" si="48">G67/MAX(G$3:G$911)</f>
        <v>0</v>
      </c>
      <c r="AF67">
        <f t="shared" ref="AF67:AF98" ca="1" si="49">H67/MAX(H$3:H$911)</f>
        <v>0</v>
      </c>
      <c r="AG67">
        <f t="shared" ref="AG67:AG98" ca="1" si="50">I67/MAX(I$3:I$911)</f>
        <v>0</v>
      </c>
      <c r="AH67">
        <f t="shared" ref="AH67:AH98" ca="1" si="51">J67/MAX(J$3:J$911)</f>
        <v>0</v>
      </c>
      <c r="AI67">
        <f t="shared" ref="AI67:AI98" ca="1" si="52">K67/MAX(K$3:K$911)</f>
        <v>0</v>
      </c>
      <c r="AJ67" t="e">
        <f t="shared" ref="AJ67:AJ98" ca="1" si="53">L67/MAX(L$3:L$911)</f>
        <v>#N/A</v>
      </c>
      <c r="AK67" t="e">
        <f t="shared" ref="AK67:AK98" ca="1" si="54">M67/MAX(M$3:M$911)</f>
        <v>#N/A</v>
      </c>
    </row>
    <row r="68" spans="1:37" x14ac:dyDescent="0.25">
      <c r="A68">
        <f t="shared" si="43"/>
        <v>488</v>
      </c>
      <c r="B68">
        <f t="shared" si="44"/>
        <v>790</v>
      </c>
      <c r="C68">
        <f t="shared" ref="C68:C99" si="55">B68+$P$4-1</f>
        <v>799</v>
      </c>
      <c r="D68">
        <f ca="1">VLOOKUP($A68,excitation!$A$1:$CV$577,MATCH('A1 PMT'!D$3,excitation!$A$1:$CV$1,0),0)*SUM(INDIRECT("emission!"&amp;SUBSTITUTE(ADDRESS(1,MATCH(D$2,emission!$1:$1,0),4),1,"")&amp;MATCH($B68,emission!$A:$A,0)):INDIRECT("emission!"&amp;SUBSTITUTE(ADDRESS(1,MATCH(D$2,emission!$1:$1,0),4),1,"")&amp;MATCH($C68,emission!$A:$A,0)))</f>
        <v>0</v>
      </c>
      <c r="E68">
        <f ca="1">VLOOKUP($A68,excitation!$A$1:$CV$577,MATCH('A1 PMT'!E$3,excitation!$A$1:$CV$1,0),0)*SUM(INDIRECT("emission!"&amp;SUBSTITUTE(ADDRESS(1,MATCH(E$2,emission!$1:$1,0),4),1,"")&amp;MATCH($B68,emission!$A:$A,0)):INDIRECT("emission!"&amp;SUBSTITUTE(ADDRESS(1,MATCH(E$2,emission!$1:$1,0),4),1,"")&amp;MATCH($C68,emission!$A:$A,0)))</f>
        <v>0</v>
      </c>
      <c r="F68">
        <f ca="1">VLOOKUP($A68,excitation!$A$1:$CV$577,MATCH('A1 PMT'!F$3,excitation!$A$1:$CV$1,0),0)*SUM(INDIRECT("emission!"&amp;SUBSTITUTE(ADDRESS(1,MATCH(F$2,emission!$1:$1,0),4),1,"")&amp;MATCH($B68,emission!$A:$A,0)):INDIRECT("emission!"&amp;SUBSTITUTE(ADDRESS(1,MATCH(F$2,emission!$1:$1,0),4),1,"")&amp;MATCH($C68,emission!$A:$A,0)))</f>
        <v>0</v>
      </c>
      <c r="G68">
        <f ca="1">VLOOKUP($A68,excitation!$A$1:$CV$577,MATCH('A1 PMT'!G$3,excitation!$A$1:$CV$1,0),0)*SUM(INDIRECT("emission!"&amp;SUBSTITUTE(ADDRESS(1,MATCH(G$2,emission!$1:$1,0),4),1,"")&amp;MATCH($B68,emission!$A:$A,0)):INDIRECT("emission!"&amp;SUBSTITUTE(ADDRESS(1,MATCH(G$2,emission!$1:$1,0),4),1,"")&amp;MATCH($C68,emission!$A:$A,0)))</f>
        <v>0</v>
      </c>
      <c r="H68">
        <f ca="1">VLOOKUP($A68,excitation!$A$1:$CV$577,MATCH('A1 PMT'!H$3,excitation!$A$1:$CV$1,0),0)*SUM(INDIRECT("emission!"&amp;SUBSTITUTE(ADDRESS(1,MATCH(H$2,emission!$1:$1,0),4),1,"")&amp;MATCH($B68,emission!$A:$A,0)):INDIRECT("emission!"&amp;SUBSTITUTE(ADDRESS(1,MATCH(H$2,emission!$1:$1,0),4),1,"")&amp;MATCH($C68,emission!$A:$A,0)))</f>
        <v>0</v>
      </c>
      <c r="I68">
        <f ca="1">VLOOKUP($A68,excitation!$A$1:$CV$577,MATCH('A1 PMT'!I$3,excitation!$A$1:$CV$1,0),0)*SUM(INDIRECT("emission!"&amp;SUBSTITUTE(ADDRESS(1,MATCH(I$2,emission!$1:$1,0),4),1,"")&amp;MATCH($B68,emission!$A:$A,0)):INDIRECT("emission!"&amp;SUBSTITUTE(ADDRESS(1,MATCH(I$2,emission!$1:$1,0),4),1,"")&amp;MATCH($C68,emission!$A:$A,0)))</f>
        <v>0</v>
      </c>
      <c r="J68">
        <f ca="1">VLOOKUP($A68,excitation!$A$1:$CV$577,MATCH('A1 PMT'!J$3,excitation!$A$1:$CV$1,0),0)*SUM(INDIRECT("emission!"&amp;SUBSTITUTE(ADDRESS(1,MATCH(J$2,emission!$1:$1,0),4),1,"")&amp;MATCH($B68,emission!$A:$A,0)):INDIRECT("emission!"&amp;SUBSTITUTE(ADDRESS(1,MATCH(J$2,emission!$1:$1,0),4),1,"")&amp;MATCH($C68,emission!$A:$A,0)))</f>
        <v>0</v>
      </c>
      <c r="K68">
        <f ca="1">VLOOKUP($A68,excitation!$A$1:$CV$577,MATCH('A1 PMT'!K$3,excitation!$A$1:$CV$1,0),0)*SUM(INDIRECT("emission!"&amp;SUBSTITUTE(ADDRESS(1,MATCH(K$2,emission!$1:$1,0),4),1,"")&amp;MATCH($B68,emission!$A:$A,0)):INDIRECT("emission!"&amp;SUBSTITUTE(ADDRESS(1,MATCH(K$2,emission!$1:$1,0),4),1,"")&amp;MATCH($C68,emission!$A:$A,0)))</f>
        <v>0</v>
      </c>
      <c r="L68" t="e">
        <f ca="1">VLOOKUP($A68,excitation!$A$1:$CV$577,MATCH('A1 PMT'!L$3,excitation!$A$1:$CV$1,0),0)*SUM(INDIRECT("emission!"&amp;SUBSTITUTE(ADDRESS(1,MATCH(L$2,emission!$1:$1,0),4),1,"")&amp;MATCH($B68,emission!$A:$A,0)):INDIRECT("emission!"&amp;SUBSTITUTE(ADDRESS(1,MATCH(L$2,emission!$1:$1,0),4),1,"")&amp;MATCH($C68,emission!$A:$A,0)))</f>
        <v>#N/A</v>
      </c>
      <c r="M68" t="e">
        <f ca="1">VLOOKUP($A68,excitation!$A$1:$CV$577,MATCH('A1 PMT'!M$3,excitation!$A$1:$CV$1,0),0)*SUM(INDIRECT("emission!"&amp;SUBSTITUTE(ADDRESS(1,MATCH(M$2,emission!$1:$1,0),4),1,"")&amp;MATCH($B68,emission!$A:$A,0)):INDIRECT("emission!"&amp;SUBSTITUTE(ADDRESS(1,MATCH(M$2,emission!$1:$1,0),4),1,"")&amp;MATCH($C68,emission!$A:$A,0)))</f>
        <v>#N/A</v>
      </c>
      <c r="AA68">
        <f t="shared" ref="AA68:AA106" si="56">A68</f>
        <v>488</v>
      </c>
      <c r="AB68">
        <f t="shared" ca="1" si="45"/>
        <v>0</v>
      </c>
      <c r="AC68">
        <f t="shared" ca="1" si="46"/>
        <v>0</v>
      </c>
      <c r="AD68">
        <f t="shared" ca="1" si="47"/>
        <v>0</v>
      </c>
      <c r="AE68">
        <f t="shared" ca="1" si="48"/>
        <v>0</v>
      </c>
      <c r="AF68">
        <f t="shared" ca="1" si="49"/>
        <v>0</v>
      </c>
      <c r="AG68">
        <f t="shared" ca="1" si="50"/>
        <v>0</v>
      </c>
      <c r="AH68">
        <f t="shared" ca="1" si="51"/>
        <v>0</v>
      </c>
      <c r="AI68">
        <f t="shared" ca="1" si="52"/>
        <v>0</v>
      </c>
      <c r="AJ68" t="e">
        <f t="shared" ca="1" si="53"/>
        <v>#N/A</v>
      </c>
      <c r="AK68" t="e">
        <f t="shared" ca="1" si="54"/>
        <v>#N/A</v>
      </c>
    </row>
    <row r="69" spans="1:37" x14ac:dyDescent="0.25">
      <c r="A69">
        <f t="shared" si="43"/>
        <v>488</v>
      </c>
      <c r="B69">
        <f t="shared" si="44"/>
        <v>800</v>
      </c>
      <c r="C69">
        <f t="shared" si="55"/>
        <v>809</v>
      </c>
      <c r="D69">
        <f ca="1">VLOOKUP($A69,excitation!$A$1:$CV$577,MATCH('A1 PMT'!D$3,excitation!$A$1:$CV$1,0),0)*SUM(INDIRECT("emission!"&amp;SUBSTITUTE(ADDRESS(1,MATCH(D$2,emission!$1:$1,0),4),1,"")&amp;MATCH($B69,emission!$A:$A,0)):INDIRECT("emission!"&amp;SUBSTITUTE(ADDRESS(1,MATCH(D$2,emission!$1:$1,0),4),1,"")&amp;MATCH($C69,emission!$A:$A,0)))</f>
        <v>0</v>
      </c>
      <c r="E69">
        <f ca="1">VLOOKUP($A69,excitation!$A$1:$CV$577,MATCH('A1 PMT'!E$3,excitation!$A$1:$CV$1,0),0)*SUM(INDIRECT("emission!"&amp;SUBSTITUTE(ADDRESS(1,MATCH(E$2,emission!$1:$1,0),4),1,"")&amp;MATCH($B69,emission!$A:$A,0)):INDIRECT("emission!"&amp;SUBSTITUTE(ADDRESS(1,MATCH(E$2,emission!$1:$1,0),4),1,"")&amp;MATCH($C69,emission!$A:$A,0)))</f>
        <v>0</v>
      </c>
      <c r="F69">
        <f ca="1">VLOOKUP($A69,excitation!$A$1:$CV$577,MATCH('A1 PMT'!F$3,excitation!$A$1:$CV$1,0),0)*SUM(INDIRECT("emission!"&amp;SUBSTITUTE(ADDRESS(1,MATCH(F$2,emission!$1:$1,0),4),1,"")&amp;MATCH($B69,emission!$A:$A,0)):INDIRECT("emission!"&amp;SUBSTITUTE(ADDRESS(1,MATCH(F$2,emission!$1:$1,0),4),1,"")&amp;MATCH($C69,emission!$A:$A,0)))</f>
        <v>0</v>
      </c>
      <c r="G69">
        <f ca="1">VLOOKUP($A69,excitation!$A$1:$CV$577,MATCH('A1 PMT'!G$3,excitation!$A$1:$CV$1,0),0)*SUM(INDIRECT("emission!"&amp;SUBSTITUTE(ADDRESS(1,MATCH(G$2,emission!$1:$1,0),4),1,"")&amp;MATCH($B69,emission!$A:$A,0)):INDIRECT("emission!"&amp;SUBSTITUTE(ADDRESS(1,MATCH(G$2,emission!$1:$1,0),4),1,"")&amp;MATCH($C69,emission!$A:$A,0)))</f>
        <v>0</v>
      </c>
      <c r="H69">
        <f ca="1">VLOOKUP($A69,excitation!$A$1:$CV$577,MATCH('A1 PMT'!H$3,excitation!$A$1:$CV$1,0),0)*SUM(INDIRECT("emission!"&amp;SUBSTITUTE(ADDRESS(1,MATCH(H$2,emission!$1:$1,0),4),1,"")&amp;MATCH($B69,emission!$A:$A,0)):INDIRECT("emission!"&amp;SUBSTITUTE(ADDRESS(1,MATCH(H$2,emission!$1:$1,0),4),1,"")&amp;MATCH($C69,emission!$A:$A,0)))</f>
        <v>0</v>
      </c>
      <c r="I69">
        <f ca="1">VLOOKUP($A69,excitation!$A$1:$CV$577,MATCH('A1 PMT'!I$3,excitation!$A$1:$CV$1,0),0)*SUM(INDIRECT("emission!"&amp;SUBSTITUTE(ADDRESS(1,MATCH(I$2,emission!$1:$1,0),4),1,"")&amp;MATCH($B69,emission!$A:$A,0)):INDIRECT("emission!"&amp;SUBSTITUTE(ADDRESS(1,MATCH(I$2,emission!$1:$1,0),4),1,"")&amp;MATCH($C69,emission!$A:$A,0)))</f>
        <v>0</v>
      </c>
      <c r="J69">
        <f ca="1">VLOOKUP($A69,excitation!$A$1:$CV$577,MATCH('A1 PMT'!J$3,excitation!$A$1:$CV$1,0),0)*SUM(INDIRECT("emission!"&amp;SUBSTITUTE(ADDRESS(1,MATCH(J$2,emission!$1:$1,0),4),1,"")&amp;MATCH($B69,emission!$A:$A,0)):INDIRECT("emission!"&amp;SUBSTITUTE(ADDRESS(1,MATCH(J$2,emission!$1:$1,0),4),1,"")&amp;MATCH($C69,emission!$A:$A,0)))</f>
        <v>0</v>
      </c>
      <c r="K69">
        <f ca="1">VLOOKUP($A69,excitation!$A$1:$CV$577,MATCH('A1 PMT'!K$3,excitation!$A$1:$CV$1,0),0)*SUM(INDIRECT("emission!"&amp;SUBSTITUTE(ADDRESS(1,MATCH(K$2,emission!$1:$1,0),4),1,"")&amp;MATCH($B69,emission!$A:$A,0)):INDIRECT("emission!"&amp;SUBSTITUTE(ADDRESS(1,MATCH(K$2,emission!$1:$1,0),4),1,"")&amp;MATCH($C69,emission!$A:$A,0)))</f>
        <v>0</v>
      </c>
      <c r="L69" t="e">
        <f ca="1">VLOOKUP($A69,excitation!$A$1:$CV$577,MATCH('A1 PMT'!L$3,excitation!$A$1:$CV$1,0),0)*SUM(INDIRECT("emission!"&amp;SUBSTITUTE(ADDRESS(1,MATCH(L$2,emission!$1:$1,0),4),1,"")&amp;MATCH($B69,emission!$A:$A,0)):INDIRECT("emission!"&amp;SUBSTITUTE(ADDRESS(1,MATCH(L$2,emission!$1:$1,0),4),1,"")&amp;MATCH($C69,emission!$A:$A,0)))</f>
        <v>#N/A</v>
      </c>
      <c r="M69" t="e">
        <f ca="1">VLOOKUP($A69,excitation!$A$1:$CV$577,MATCH('A1 PMT'!M$3,excitation!$A$1:$CV$1,0),0)*SUM(INDIRECT("emission!"&amp;SUBSTITUTE(ADDRESS(1,MATCH(M$2,emission!$1:$1,0),4),1,"")&amp;MATCH($B69,emission!$A:$A,0)):INDIRECT("emission!"&amp;SUBSTITUTE(ADDRESS(1,MATCH(M$2,emission!$1:$1,0),4),1,"")&amp;MATCH($C69,emission!$A:$A,0)))</f>
        <v>#N/A</v>
      </c>
      <c r="AA69">
        <f t="shared" si="56"/>
        <v>488</v>
      </c>
      <c r="AB69">
        <f t="shared" ca="1" si="45"/>
        <v>0</v>
      </c>
      <c r="AC69">
        <f t="shared" ca="1" si="46"/>
        <v>0</v>
      </c>
      <c r="AD69">
        <f t="shared" ca="1" si="47"/>
        <v>0</v>
      </c>
      <c r="AE69">
        <f t="shared" ca="1" si="48"/>
        <v>0</v>
      </c>
      <c r="AF69">
        <f t="shared" ca="1" si="49"/>
        <v>0</v>
      </c>
      <c r="AG69">
        <f t="shared" ca="1" si="50"/>
        <v>0</v>
      </c>
      <c r="AH69">
        <f t="shared" ca="1" si="51"/>
        <v>0</v>
      </c>
      <c r="AI69">
        <f t="shared" ca="1" si="52"/>
        <v>0</v>
      </c>
      <c r="AJ69" t="e">
        <f t="shared" ca="1" si="53"/>
        <v>#N/A</v>
      </c>
      <c r="AK69" t="e">
        <f t="shared" ca="1" si="54"/>
        <v>#N/A</v>
      </c>
    </row>
    <row r="70" spans="1:37" x14ac:dyDescent="0.25">
      <c r="A70">
        <f t="shared" si="43"/>
        <v>561</v>
      </c>
      <c r="B70">
        <f t="shared" si="44"/>
        <v>590</v>
      </c>
      <c r="C70">
        <f t="shared" si="55"/>
        <v>599</v>
      </c>
      <c r="D70">
        <f ca="1">VLOOKUP($A70,excitation!$A$1:$CV$577,MATCH('A1 PMT'!D$3,excitation!$A$1:$CV$1,0),0)*SUM(INDIRECT("emission!"&amp;SUBSTITUTE(ADDRESS(1,MATCH(D$2,emission!$1:$1,0),4),1,"")&amp;MATCH($B70,emission!$A:$A,0)):INDIRECT("emission!"&amp;SUBSTITUTE(ADDRESS(1,MATCH(D$2,emission!$1:$1,0),4),1,"")&amp;MATCH($C70,emission!$A:$A,0)))</f>
        <v>0</v>
      </c>
      <c r="E70">
        <f ca="1">VLOOKUP($A70,excitation!$A$1:$CV$577,MATCH('A1 PMT'!E$3,excitation!$A$1:$CV$1,0),0)*SUM(INDIRECT("emission!"&amp;SUBSTITUTE(ADDRESS(1,MATCH(E$2,emission!$1:$1,0),4),1,"")&amp;MATCH($B70,emission!$A:$A,0)):INDIRECT("emission!"&amp;SUBSTITUTE(ADDRESS(1,MATCH(E$2,emission!$1:$1,0),4),1,"")&amp;MATCH($C70,emission!$A:$A,0)))</f>
        <v>0</v>
      </c>
      <c r="F70">
        <f ca="1">VLOOKUP($A70,excitation!$A$1:$CV$577,MATCH('A1 PMT'!F$3,excitation!$A$1:$CV$1,0),0)*SUM(INDIRECT("emission!"&amp;SUBSTITUTE(ADDRESS(1,MATCH(F$2,emission!$1:$1,0),4),1,"")&amp;MATCH($B70,emission!$A:$A,0)):INDIRECT("emission!"&amp;SUBSTITUTE(ADDRESS(1,MATCH(F$2,emission!$1:$1,0),4),1,"")&amp;MATCH($C70,emission!$A:$A,0)))</f>
        <v>3.0795520000000007E-2</v>
      </c>
      <c r="G70">
        <f ca="1">VLOOKUP($A70,excitation!$A$1:$CV$577,MATCH('A1 PMT'!G$3,excitation!$A$1:$CV$1,0),0)*SUM(INDIRECT("emission!"&amp;SUBSTITUTE(ADDRESS(1,MATCH(G$2,emission!$1:$1,0),4),1,"")&amp;MATCH($B70,emission!$A:$A,0)):INDIRECT("emission!"&amp;SUBSTITUTE(ADDRESS(1,MATCH(G$2,emission!$1:$1,0),4),1,"")&amp;MATCH($C70,emission!$A:$A,0)))</f>
        <v>0</v>
      </c>
      <c r="H70">
        <f ca="1">VLOOKUP($A70,excitation!$A$1:$CV$577,MATCH('A1 PMT'!H$3,excitation!$A$1:$CV$1,0),0)*SUM(INDIRECT("emission!"&amp;SUBSTITUTE(ADDRESS(1,MATCH(H$2,emission!$1:$1,0),4),1,"")&amp;MATCH($B70,emission!$A:$A,0)):INDIRECT("emission!"&amp;SUBSTITUTE(ADDRESS(1,MATCH(H$2,emission!$1:$1,0),4),1,"")&amp;MATCH($C70,emission!$A:$A,0)))</f>
        <v>3.1878879999999998E-2</v>
      </c>
      <c r="I70">
        <f ca="1">VLOOKUP($A70,excitation!$A$1:$CV$577,MATCH('A1 PMT'!I$3,excitation!$A$1:$CV$1,0),0)*SUM(INDIRECT("emission!"&amp;SUBSTITUTE(ADDRESS(1,MATCH(I$2,emission!$1:$1,0),4),1,"")&amp;MATCH($B70,emission!$A:$A,0)):INDIRECT("emission!"&amp;SUBSTITUTE(ADDRESS(1,MATCH(I$2,emission!$1:$1,0),4),1,"")&amp;MATCH($C70,emission!$A:$A,0)))</f>
        <v>3.2176202999999997</v>
      </c>
      <c r="J70">
        <f ca="1">VLOOKUP($A70,excitation!$A$1:$CV$577,MATCH('A1 PMT'!J$3,excitation!$A$1:$CV$1,0),0)*SUM(INDIRECT("emission!"&amp;SUBSTITUTE(ADDRESS(1,MATCH(J$2,emission!$1:$1,0),4),1,"")&amp;MATCH($B70,emission!$A:$A,0)):INDIRECT("emission!"&amp;SUBSTITUTE(ADDRESS(1,MATCH(J$2,emission!$1:$1,0),4),1,"")&amp;MATCH($C70,emission!$A:$A,0)))</f>
        <v>0.13135617999999999</v>
      </c>
      <c r="K70">
        <f ca="1">VLOOKUP($A70,excitation!$A$1:$CV$577,MATCH('A1 PMT'!K$3,excitation!$A$1:$CV$1,0),0)*SUM(INDIRECT("emission!"&amp;SUBSTITUTE(ADDRESS(1,MATCH(K$2,emission!$1:$1,0),4),1,"")&amp;MATCH($B70,emission!$A:$A,0)):INDIRECT("emission!"&amp;SUBSTITUTE(ADDRESS(1,MATCH(K$2,emission!$1:$1,0),4),1,"")&amp;MATCH($C70,emission!$A:$A,0)))</f>
        <v>0</v>
      </c>
      <c r="L70" t="e">
        <f ca="1">VLOOKUP($A70,excitation!$A$1:$CV$577,MATCH('A1 PMT'!L$3,excitation!$A$1:$CV$1,0),0)*SUM(INDIRECT("emission!"&amp;SUBSTITUTE(ADDRESS(1,MATCH(L$2,emission!$1:$1,0),4),1,"")&amp;MATCH($B70,emission!$A:$A,0)):INDIRECT("emission!"&amp;SUBSTITUTE(ADDRESS(1,MATCH(L$2,emission!$1:$1,0),4),1,"")&amp;MATCH($C70,emission!$A:$A,0)))</f>
        <v>#N/A</v>
      </c>
      <c r="M70" t="e">
        <f ca="1">VLOOKUP($A70,excitation!$A$1:$CV$577,MATCH('A1 PMT'!M$3,excitation!$A$1:$CV$1,0),0)*SUM(INDIRECT("emission!"&amp;SUBSTITUTE(ADDRESS(1,MATCH(M$2,emission!$1:$1,0),4),1,"")&amp;MATCH($B70,emission!$A:$A,0)):INDIRECT("emission!"&amp;SUBSTITUTE(ADDRESS(1,MATCH(M$2,emission!$1:$1,0),4),1,"")&amp;MATCH($C70,emission!$A:$A,0)))</f>
        <v>#N/A</v>
      </c>
      <c r="AA70">
        <f t="shared" si="56"/>
        <v>561</v>
      </c>
      <c r="AB70">
        <f t="shared" ca="1" si="45"/>
        <v>0</v>
      </c>
      <c r="AC70">
        <f t="shared" ca="1" si="46"/>
        <v>0</v>
      </c>
      <c r="AD70">
        <f t="shared" ca="1" si="47"/>
        <v>4.4002673351245039E-3</v>
      </c>
      <c r="AE70">
        <f t="shared" ca="1" si="48"/>
        <v>0</v>
      </c>
      <c r="AF70">
        <f t="shared" ca="1" si="49"/>
        <v>7.8291859170591411E-3</v>
      </c>
      <c r="AG70">
        <f t="shared" ca="1" si="50"/>
        <v>1</v>
      </c>
      <c r="AH70">
        <f t="shared" ca="1" si="51"/>
        <v>4.3785219943862363E-2</v>
      </c>
      <c r="AI70">
        <f t="shared" ca="1" si="52"/>
        <v>0</v>
      </c>
      <c r="AJ70" t="e">
        <f t="shared" ca="1" si="53"/>
        <v>#N/A</v>
      </c>
      <c r="AK70" t="e">
        <f t="shared" ca="1" si="54"/>
        <v>#N/A</v>
      </c>
    </row>
    <row r="71" spans="1:37" x14ac:dyDescent="0.25">
      <c r="A71">
        <f t="shared" si="43"/>
        <v>561</v>
      </c>
      <c r="B71">
        <f t="shared" si="44"/>
        <v>600</v>
      </c>
      <c r="C71">
        <f t="shared" si="55"/>
        <v>609</v>
      </c>
      <c r="D71">
        <f ca="1">VLOOKUP($A71,excitation!$A$1:$CV$577,MATCH('A1 PMT'!D$3,excitation!$A$1:$CV$1,0),0)*SUM(INDIRECT("emission!"&amp;SUBSTITUTE(ADDRESS(1,MATCH(D$2,emission!$1:$1,0),4),1,"")&amp;MATCH($B71,emission!$A:$A,0)):INDIRECT("emission!"&amp;SUBSTITUTE(ADDRESS(1,MATCH(D$2,emission!$1:$1,0),4),1,"")&amp;MATCH($C71,emission!$A:$A,0)))</f>
        <v>0</v>
      </c>
      <c r="E71">
        <f ca="1">VLOOKUP($A71,excitation!$A$1:$CV$577,MATCH('A1 PMT'!E$3,excitation!$A$1:$CV$1,0),0)*SUM(INDIRECT("emission!"&amp;SUBSTITUTE(ADDRESS(1,MATCH(E$2,emission!$1:$1,0),4),1,"")&amp;MATCH($B71,emission!$A:$A,0)):INDIRECT("emission!"&amp;SUBSTITUTE(ADDRESS(1,MATCH(E$2,emission!$1:$1,0),4),1,"")&amp;MATCH($C71,emission!$A:$A,0)))</f>
        <v>0</v>
      </c>
      <c r="F71">
        <f ca="1">VLOOKUP($A71,excitation!$A$1:$CV$577,MATCH('A1 PMT'!F$3,excitation!$A$1:$CV$1,0),0)*SUM(INDIRECT("emission!"&amp;SUBSTITUTE(ADDRESS(1,MATCH(F$2,emission!$1:$1,0),4),1,"")&amp;MATCH($B71,emission!$A:$A,0)):INDIRECT("emission!"&amp;SUBSTITUTE(ADDRESS(1,MATCH(F$2,emission!$1:$1,0),4),1,"")&amp;MATCH($C71,emission!$A:$A,0)))</f>
        <v>2.5198879999999996E-2</v>
      </c>
      <c r="G71">
        <f ca="1">VLOOKUP($A71,excitation!$A$1:$CV$577,MATCH('A1 PMT'!G$3,excitation!$A$1:$CV$1,0),0)*SUM(INDIRECT("emission!"&amp;SUBSTITUTE(ADDRESS(1,MATCH(G$2,emission!$1:$1,0),4),1,"")&amp;MATCH($B71,emission!$A:$A,0)):INDIRECT("emission!"&amp;SUBSTITUTE(ADDRESS(1,MATCH(G$2,emission!$1:$1,0),4),1,"")&amp;MATCH($C71,emission!$A:$A,0)))</f>
        <v>0</v>
      </c>
      <c r="H71">
        <f ca="1">VLOOKUP($A71,excitation!$A$1:$CV$577,MATCH('A1 PMT'!H$3,excitation!$A$1:$CV$1,0),0)*SUM(INDIRECT("emission!"&amp;SUBSTITUTE(ADDRESS(1,MATCH(H$2,emission!$1:$1,0),4),1,"")&amp;MATCH($B71,emission!$A:$A,0)):INDIRECT("emission!"&amp;SUBSTITUTE(ADDRESS(1,MATCH(H$2,emission!$1:$1,0),4),1,"")&amp;MATCH($C71,emission!$A:$A,0)))</f>
        <v>2.293566E-2</v>
      </c>
      <c r="I71">
        <f ca="1">VLOOKUP($A71,excitation!$A$1:$CV$577,MATCH('A1 PMT'!I$3,excitation!$A$1:$CV$1,0),0)*SUM(INDIRECT("emission!"&amp;SUBSTITUTE(ADDRESS(1,MATCH(I$2,emission!$1:$1,0),4),1,"")&amp;MATCH($B71,emission!$A:$A,0)):INDIRECT("emission!"&amp;SUBSTITUTE(ADDRESS(1,MATCH(I$2,emission!$1:$1,0),4),1,"")&amp;MATCH($C71,emission!$A:$A,0)))</f>
        <v>3.0020983499999998</v>
      </c>
      <c r="J71">
        <f ca="1">VLOOKUP($A71,excitation!$A$1:$CV$577,MATCH('A1 PMT'!J$3,excitation!$A$1:$CV$1,0),0)*SUM(INDIRECT("emission!"&amp;SUBSTITUTE(ADDRESS(1,MATCH(J$2,emission!$1:$1,0),4),1,"")&amp;MATCH($B71,emission!$A:$A,0)):INDIRECT("emission!"&amp;SUBSTITUTE(ADDRESS(1,MATCH(J$2,emission!$1:$1,0),4),1,"")&amp;MATCH($C71,emission!$A:$A,0)))</f>
        <v>0.56473194000000004</v>
      </c>
      <c r="K71">
        <f ca="1">VLOOKUP($A71,excitation!$A$1:$CV$577,MATCH('A1 PMT'!K$3,excitation!$A$1:$CV$1,0),0)*SUM(INDIRECT("emission!"&amp;SUBSTITUTE(ADDRESS(1,MATCH(K$2,emission!$1:$1,0),4),1,"")&amp;MATCH($B71,emission!$A:$A,0)):INDIRECT("emission!"&amp;SUBSTITUTE(ADDRESS(1,MATCH(K$2,emission!$1:$1,0),4),1,"")&amp;MATCH($C71,emission!$A:$A,0)))</f>
        <v>0</v>
      </c>
      <c r="L71" t="e">
        <f ca="1">VLOOKUP($A71,excitation!$A$1:$CV$577,MATCH('A1 PMT'!L$3,excitation!$A$1:$CV$1,0),0)*SUM(INDIRECT("emission!"&amp;SUBSTITUTE(ADDRESS(1,MATCH(L$2,emission!$1:$1,0),4),1,"")&amp;MATCH($B71,emission!$A:$A,0)):INDIRECT("emission!"&amp;SUBSTITUTE(ADDRESS(1,MATCH(L$2,emission!$1:$1,0),4),1,"")&amp;MATCH($C71,emission!$A:$A,0)))</f>
        <v>#N/A</v>
      </c>
      <c r="M71" t="e">
        <f ca="1">VLOOKUP($A71,excitation!$A$1:$CV$577,MATCH('A1 PMT'!M$3,excitation!$A$1:$CV$1,0),0)*SUM(INDIRECT("emission!"&amp;SUBSTITUTE(ADDRESS(1,MATCH(M$2,emission!$1:$1,0),4),1,"")&amp;MATCH($B71,emission!$A:$A,0)):INDIRECT("emission!"&amp;SUBSTITUTE(ADDRESS(1,MATCH(M$2,emission!$1:$1,0),4),1,"")&amp;MATCH($C71,emission!$A:$A,0)))</f>
        <v>#N/A</v>
      </c>
      <c r="AA71">
        <f t="shared" si="56"/>
        <v>561</v>
      </c>
      <c r="AB71">
        <f t="shared" ca="1" si="45"/>
        <v>0</v>
      </c>
      <c r="AC71">
        <f t="shared" ca="1" si="46"/>
        <v>0</v>
      </c>
      <c r="AD71">
        <f t="shared" ca="1" si="47"/>
        <v>3.6005824400991483E-3</v>
      </c>
      <c r="AE71">
        <f t="shared" ca="1" si="48"/>
        <v>0</v>
      </c>
      <c r="AF71">
        <f t="shared" ca="1" si="49"/>
        <v>5.63280599163009E-3</v>
      </c>
      <c r="AG71">
        <f t="shared" ca="1" si="50"/>
        <v>0.93301821535623708</v>
      </c>
      <c r="AH71">
        <f t="shared" ca="1" si="51"/>
        <v>0.18824323455679121</v>
      </c>
      <c r="AI71">
        <f t="shared" ca="1" si="52"/>
        <v>0</v>
      </c>
      <c r="AJ71" t="e">
        <f t="shared" ca="1" si="53"/>
        <v>#N/A</v>
      </c>
      <c r="AK71" t="e">
        <f t="shared" ca="1" si="54"/>
        <v>#N/A</v>
      </c>
    </row>
    <row r="72" spans="1:37" x14ac:dyDescent="0.25">
      <c r="A72">
        <f t="shared" si="43"/>
        <v>561</v>
      </c>
      <c r="B72">
        <f t="shared" si="44"/>
        <v>610</v>
      </c>
      <c r="C72">
        <f t="shared" si="55"/>
        <v>619</v>
      </c>
      <c r="D72">
        <f ca="1">VLOOKUP($A72,excitation!$A$1:$CV$577,MATCH('A1 PMT'!D$3,excitation!$A$1:$CV$1,0),0)*SUM(INDIRECT("emission!"&amp;SUBSTITUTE(ADDRESS(1,MATCH(D$2,emission!$1:$1,0),4),1,"")&amp;MATCH($B72,emission!$A:$A,0)):INDIRECT("emission!"&amp;SUBSTITUTE(ADDRESS(1,MATCH(D$2,emission!$1:$1,0),4),1,"")&amp;MATCH($C72,emission!$A:$A,0)))</f>
        <v>0</v>
      </c>
      <c r="E72">
        <f ca="1">VLOOKUP($A72,excitation!$A$1:$CV$577,MATCH('A1 PMT'!E$3,excitation!$A$1:$CV$1,0),0)*SUM(INDIRECT("emission!"&amp;SUBSTITUTE(ADDRESS(1,MATCH(E$2,emission!$1:$1,0),4),1,"")&amp;MATCH($B72,emission!$A:$A,0)):INDIRECT("emission!"&amp;SUBSTITUTE(ADDRESS(1,MATCH(E$2,emission!$1:$1,0),4),1,"")&amp;MATCH($C72,emission!$A:$A,0)))</f>
        <v>0</v>
      </c>
      <c r="F72">
        <f ca="1">VLOOKUP($A72,excitation!$A$1:$CV$577,MATCH('A1 PMT'!F$3,excitation!$A$1:$CV$1,0),0)*SUM(INDIRECT("emission!"&amp;SUBSTITUTE(ADDRESS(1,MATCH(F$2,emission!$1:$1,0),4),1,"")&amp;MATCH($B72,emission!$A:$A,0)):INDIRECT("emission!"&amp;SUBSTITUTE(ADDRESS(1,MATCH(F$2,emission!$1:$1,0),4),1,"")&amp;MATCH($C72,emission!$A:$A,0)))</f>
        <v>1.9944400000000001E-2</v>
      </c>
      <c r="G72">
        <f ca="1">VLOOKUP($A72,excitation!$A$1:$CV$577,MATCH('A1 PMT'!G$3,excitation!$A$1:$CV$1,0),0)*SUM(INDIRECT("emission!"&amp;SUBSTITUTE(ADDRESS(1,MATCH(G$2,emission!$1:$1,0),4),1,"")&amp;MATCH($B72,emission!$A:$A,0)):INDIRECT("emission!"&amp;SUBSTITUTE(ADDRESS(1,MATCH(G$2,emission!$1:$1,0),4),1,"")&amp;MATCH($C72,emission!$A:$A,0)))</f>
        <v>0</v>
      </c>
      <c r="H72">
        <f ca="1">VLOOKUP($A72,excitation!$A$1:$CV$577,MATCH('A1 PMT'!H$3,excitation!$A$1:$CV$1,0),0)*SUM(INDIRECT("emission!"&amp;SUBSTITUTE(ADDRESS(1,MATCH(H$2,emission!$1:$1,0),4),1,"")&amp;MATCH($B72,emission!$A:$A,0)):INDIRECT("emission!"&amp;SUBSTITUTE(ADDRESS(1,MATCH(H$2,emission!$1:$1,0),4),1,"")&amp;MATCH($C72,emission!$A:$A,0)))</f>
        <v>1.5705799999999999E-2</v>
      </c>
      <c r="I72">
        <f ca="1">VLOOKUP($A72,excitation!$A$1:$CV$577,MATCH('A1 PMT'!I$3,excitation!$A$1:$CV$1,0),0)*SUM(INDIRECT("emission!"&amp;SUBSTITUTE(ADDRESS(1,MATCH(I$2,emission!$1:$1,0),4),1,"")&amp;MATCH($B72,emission!$A:$A,0)):INDIRECT("emission!"&amp;SUBSTITUTE(ADDRESS(1,MATCH(I$2,emission!$1:$1,0),4),1,"")&amp;MATCH($C72,emission!$A:$A,0)))</f>
        <v>2.78702154</v>
      </c>
      <c r="J72">
        <f ca="1">VLOOKUP($A72,excitation!$A$1:$CV$577,MATCH('A1 PMT'!J$3,excitation!$A$1:$CV$1,0),0)*SUM(INDIRECT("emission!"&amp;SUBSTITUTE(ADDRESS(1,MATCH(J$2,emission!$1:$1,0),4),1,"")&amp;MATCH($B72,emission!$A:$A,0)):INDIRECT("emission!"&amp;SUBSTITUTE(ADDRESS(1,MATCH(J$2,emission!$1:$1,0),4),1,"")&amp;MATCH($C72,emission!$A:$A,0)))</f>
        <v>1.64807492</v>
      </c>
      <c r="K72">
        <f ca="1">VLOOKUP($A72,excitation!$A$1:$CV$577,MATCH('A1 PMT'!K$3,excitation!$A$1:$CV$1,0),0)*SUM(INDIRECT("emission!"&amp;SUBSTITUTE(ADDRESS(1,MATCH(K$2,emission!$1:$1,0),4),1,"")&amp;MATCH($B72,emission!$A:$A,0)):INDIRECT("emission!"&amp;SUBSTITUTE(ADDRESS(1,MATCH(K$2,emission!$1:$1,0),4),1,"")&amp;MATCH($C72,emission!$A:$A,0)))</f>
        <v>0</v>
      </c>
      <c r="L72" t="e">
        <f ca="1">VLOOKUP($A72,excitation!$A$1:$CV$577,MATCH('A1 PMT'!L$3,excitation!$A$1:$CV$1,0),0)*SUM(INDIRECT("emission!"&amp;SUBSTITUTE(ADDRESS(1,MATCH(L$2,emission!$1:$1,0),4),1,"")&amp;MATCH($B72,emission!$A:$A,0)):INDIRECT("emission!"&amp;SUBSTITUTE(ADDRESS(1,MATCH(L$2,emission!$1:$1,0),4),1,"")&amp;MATCH($C72,emission!$A:$A,0)))</f>
        <v>#N/A</v>
      </c>
      <c r="M72" t="e">
        <f ca="1">VLOOKUP($A72,excitation!$A$1:$CV$577,MATCH('A1 PMT'!M$3,excitation!$A$1:$CV$1,0),0)*SUM(INDIRECT("emission!"&amp;SUBSTITUTE(ADDRESS(1,MATCH(M$2,emission!$1:$1,0),4),1,"")&amp;MATCH($B72,emission!$A:$A,0)):INDIRECT("emission!"&amp;SUBSTITUTE(ADDRESS(1,MATCH(M$2,emission!$1:$1,0),4),1,"")&amp;MATCH($C72,emission!$A:$A,0)))</f>
        <v>#N/A</v>
      </c>
      <c r="AA72">
        <f t="shared" si="56"/>
        <v>561</v>
      </c>
      <c r="AB72">
        <f t="shared" ca="1" si="45"/>
        <v>0</v>
      </c>
      <c r="AC72">
        <f t="shared" ca="1" si="46"/>
        <v>0</v>
      </c>
      <c r="AD72">
        <f t="shared" ca="1" si="47"/>
        <v>2.8497876262085246E-3</v>
      </c>
      <c r="AE72">
        <f t="shared" ca="1" si="48"/>
        <v>0</v>
      </c>
      <c r="AF72">
        <f t="shared" ca="1" si="49"/>
        <v>3.8572129314501462E-3</v>
      </c>
      <c r="AG72">
        <f t="shared" ca="1" si="50"/>
        <v>0.86617477519022379</v>
      </c>
      <c r="AH72">
        <f t="shared" ca="1" si="51"/>
        <v>0.54935613121638716</v>
      </c>
      <c r="AI72">
        <f t="shared" ca="1" si="52"/>
        <v>0</v>
      </c>
      <c r="AJ72" t="e">
        <f t="shared" ca="1" si="53"/>
        <v>#N/A</v>
      </c>
      <c r="AK72" t="e">
        <f t="shared" ca="1" si="54"/>
        <v>#N/A</v>
      </c>
    </row>
    <row r="73" spans="1:37" x14ac:dyDescent="0.25">
      <c r="A73">
        <f t="shared" si="43"/>
        <v>561</v>
      </c>
      <c r="B73">
        <f t="shared" si="44"/>
        <v>620</v>
      </c>
      <c r="C73">
        <f t="shared" si="55"/>
        <v>629</v>
      </c>
      <c r="D73">
        <f ca="1">VLOOKUP($A73,excitation!$A$1:$CV$577,MATCH('A1 PMT'!D$3,excitation!$A$1:$CV$1,0),0)*SUM(INDIRECT("emission!"&amp;SUBSTITUTE(ADDRESS(1,MATCH(D$2,emission!$1:$1,0),4),1,"")&amp;MATCH($B73,emission!$A:$A,0)):INDIRECT("emission!"&amp;SUBSTITUTE(ADDRESS(1,MATCH(D$2,emission!$1:$1,0),4),1,"")&amp;MATCH($C73,emission!$A:$A,0)))</f>
        <v>0</v>
      </c>
      <c r="E73">
        <f ca="1">VLOOKUP($A73,excitation!$A$1:$CV$577,MATCH('A1 PMT'!E$3,excitation!$A$1:$CV$1,0),0)*SUM(INDIRECT("emission!"&amp;SUBSTITUTE(ADDRESS(1,MATCH(E$2,emission!$1:$1,0),4),1,"")&amp;MATCH($B73,emission!$A:$A,0)):INDIRECT("emission!"&amp;SUBSTITUTE(ADDRESS(1,MATCH(E$2,emission!$1:$1,0),4),1,"")&amp;MATCH($C73,emission!$A:$A,0)))</f>
        <v>0</v>
      </c>
      <c r="F73">
        <f ca="1">VLOOKUP($A73,excitation!$A$1:$CV$577,MATCH('A1 PMT'!F$3,excitation!$A$1:$CV$1,0),0)*SUM(INDIRECT("emission!"&amp;SUBSTITUTE(ADDRESS(1,MATCH(F$2,emission!$1:$1,0),4),1,"")&amp;MATCH($B73,emission!$A:$A,0)):INDIRECT("emission!"&amp;SUBSTITUTE(ADDRESS(1,MATCH(F$2,emission!$1:$1,0),4),1,"")&amp;MATCH($C73,emission!$A:$A,0)))</f>
        <v>1.6214799999999998E-2</v>
      </c>
      <c r="G73">
        <f ca="1">VLOOKUP($A73,excitation!$A$1:$CV$577,MATCH('A1 PMT'!G$3,excitation!$A$1:$CV$1,0),0)*SUM(INDIRECT("emission!"&amp;SUBSTITUTE(ADDRESS(1,MATCH(G$2,emission!$1:$1,0),4),1,"")&amp;MATCH($B73,emission!$A:$A,0)):INDIRECT("emission!"&amp;SUBSTITUTE(ADDRESS(1,MATCH(G$2,emission!$1:$1,0),4),1,"")&amp;MATCH($C73,emission!$A:$A,0)))</f>
        <v>0</v>
      </c>
      <c r="H73">
        <f ca="1">VLOOKUP($A73,excitation!$A$1:$CV$577,MATCH('A1 PMT'!H$3,excitation!$A$1:$CV$1,0),0)*SUM(INDIRECT("emission!"&amp;SUBSTITUTE(ADDRESS(1,MATCH(H$2,emission!$1:$1,0),4),1,"")&amp;MATCH($B73,emission!$A:$A,0)):INDIRECT("emission!"&amp;SUBSTITUTE(ADDRESS(1,MATCH(H$2,emission!$1:$1,0),4),1,"")&amp;MATCH($C73,emission!$A:$A,0)))</f>
        <v>1.065894E-2</v>
      </c>
      <c r="I73">
        <f ca="1">VLOOKUP($A73,excitation!$A$1:$CV$577,MATCH('A1 PMT'!I$3,excitation!$A$1:$CV$1,0),0)*SUM(INDIRECT("emission!"&amp;SUBSTITUTE(ADDRESS(1,MATCH(I$2,emission!$1:$1,0),4),1,"")&amp;MATCH($B73,emission!$A:$A,0)):INDIRECT("emission!"&amp;SUBSTITUTE(ADDRESS(1,MATCH(I$2,emission!$1:$1,0),4),1,"")&amp;MATCH($C73,emission!$A:$A,0)))</f>
        <v>2.1529938</v>
      </c>
      <c r="J73">
        <f ca="1">VLOOKUP($A73,excitation!$A$1:$CV$577,MATCH('A1 PMT'!J$3,excitation!$A$1:$CV$1,0),0)*SUM(INDIRECT("emission!"&amp;SUBSTITUTE(ADDRESS(1,MATCH(J$2,emission!$1:$1,0),4),1,"")&amp;MATCH($B73,emission!$A:$A,0)):INDIRECT("emission!"&amp;SUBSTITUTE(ADDRESS(1,MATCH(J$2,emission!$1:$1,0),4),1,"")&amp;MATCH($C73,emission!$A:$A,0)))</f>
        <v>2.9172513799999997</v>
      </c>
      <c r="K73">
        <f ca="1">VLOOKUP($A73,excitation!$A$1:$CV$577,MATCH('A1 PMT'!K$3,excitation!$A$1:$CV$1,0),0)*SUM(INDIRECT("emission!"&amp;SUBSTITUTE(ADDRESS(1,MATCH(K$2,emission!$1:$1,0),4),1,"")&amp;MATCH($B73,emission!$A:$A,0)):INDIRECT("emission!"&amp;SUBSTITUTE(ADDRESS(1,MATCH(K$2,emission!$1:$1,0),4),1,"")&amp;MATCH($C73,emission!$A:$A,0)))</f>
        <v>0</v>
      </c>
      <c r="L73" t="e">
        <f ca="1">VLOOKUP($A73,excitation!$A$1:$CV$577,MATCH('A1 PMT'!L$3,excitation!$A$1:$CV$1,0),0)*SUM(INDIRECT("emission!"&amp;SUBSTITUTE(ADDRESS(1,MATCH(L$2,emission!$1:$1,0),4),1,"")&amp;MATCH($B73,emission!$A:$A,0)):INDIRECT("emission!"&amp;SUBSTITUTE(ADDRESS(1,MATCH(L$2,emission!$1:$1,0),4),1,"")&amp;MATCH($C73,emission!$A:$A,0)))</f>
        <v>#N/A</v>
      </c>
      <c r="M73" t="e">
        <f ca="1">VLOOKUP($A73,excitation!$A$1:$CV$577,MATCH('A1 PMT'!M$3,excitation!$A$1:$CV$1,0),0)*SUM(INDIRECT("emission!"&amp;SUBSTITUTE(ADDRESS(1,MATCH(M$2,emission!$1:$1,0),4),1,"")&amp;MATCH($B73,emission!$A:$A,0)):INDIRECT("emission!"&amp;SUBSTITUTE(ADDRESS(1,MATCH(M$2,emission!$1:$1,0),4),1,"")&amp;MATCH($C73,emission!$A:$A,0)))</f>
        <v>#N/A</v>
      </c>
      <c r="AA73">
        <f t="shared" si="56"/>
        <v>561</v>
      </c>
      <c r="AB73">
        <f t="shared" ca="1" si="45"/>
        <v>0</v>
      </c>
      <c r="AC73">
        <f t="shared" ca="1" si="46"/>
        <v>0</v>
      </c>
      <c r="AD73">
        <f t="shared" ca="1" si="47"/>
        <v>2.3168777401900271E-3</v>
      </c>
      <c r="AE73">
        <f t="shared" ca="1" si="48"/>
        <v>0</v>
      </c>
      <c r="AF73">
        <f t="shared" ca="1" si="49"/>
        <v>2.6177463869112827E-3</v>
      </c>
      <c r="AG73">
        <f t="shared" ca="1" si="50"/>
        <v>0.66912612404888172</v>
      </c>
      <c r="AH73">
        <f t="shared" ca="1" si="51"/>
        <v>0.97241327591009419</v>
      </c>
      <c r="AI73">
        <f t="shared" ca="1" si="52"/>
        <v>0</v>
      </c>
      <c r="AJ73" t="e">
        <f t="shared" ca="1" si="53"/>
        <v>#N/A</v>
      </c>
      <c r="AK73" t="e">
        <f t="shared" ca="1" si="54"/>
        <v>#N/A</v>
      </c>
    </row>
    <row r="74" spans="1:37" x14ac:dyDescent="0.25">
      <c r="A74">
        <f t="shared" si="43"/>
        <v>561</v>
      </c>
      <c r="B74">
        <f t="shared" si="44"/>
        <v>630</v>
      </c>
      <c r="C74">
        <f t="shared" si="55"/>
        <v>639</v>
      </c>
      <c r="D74">
        <f ca="1">VLOOKUP($A74,excitation!$A$1:$CV$577,MATCH('A1 PMT'!D$3,excitation!$A$1:$CV$1,0),0)*SUM(INDIRECT("emission!"&amp;SUBSTITUTE(ADDRESS(1,MATCH(D$2,emission!$1:$1,0),4),1,"")&amp;MATCH($B74,emission!$A:$A,0)):INDIRECT("emission!"&amp;SUBSTITUTE(ADDRESS(1,MATCH(D$2,emission!$1:$1,0),4),1,"")&amp;MATCH($C74,emission!$A:$A,0)))</f>
        <v>0</v>
      </c>
      <c r="E74">
        <f ca="1">VLOOKUP($A74,excitation!$A$1:$CV$577,MATCH('A1 PMT'!E$3,excitation!$A$1:$CV$1,0),0)*SUM(INDIRECT("emission!"&amp;SUBSTITUTE(ADDRESS(1,MATCH(E$2,emission!$1:$1,0),4),1,"")&amp;MATCH($B74,emission!$A:$A,0)):INDIRECT("emission!"&amp;SUBSTITUTE(ADDRESS(1,MATCH(E$2,emission!$1:$1,0),4),1,"")&amp;MATCH($C74,emission!$A:$A,0)))</f>
        <v>0</v>
      </c>
      <c r="F74">
        <f ca="1">VLOOKUP($A74,excitation!$A$1:$CV$577,MATCH('A1 PMT'!F$3,excitation!$A$1:$CV$1,0),0)*SUM(INDIRECT("emission!"&amp;SUBSTITUTE(ADDRESS(1,MATCH(F$2,emission!$1:$1,0),4),1,"")&amp;MATCH($B74,emission!$A:$A,0)):INDIRECT("emission!"&amp;SUBSTITUTE(ADDRESS(1,MATCH(F$2,emission!$1:$1,0),4),1,"")&amp;MATCH($C74,emission!$A:$A,0)))</f>
        <v>1.3505519999999998E-2</v>
      </c>
      <c r="G74">
        <f ca="1">VLOOKUP($A74,excitation!$A$1:$CV$577,MATCH('A1 PMT'!G$3,excitation!$A$1:$CV$1,0),0)*SUM(INDIRECT("emission!"&amp;SUBSTITUTE(ADDRESS(1,MATCH(G$2,emission!$1:$1,0),4),1,"")&amp;MATCH($B74,emission!$A:$A,0)):INDIRECT("emission!"&amp;SUBSTITUTE(ADDRESS(1,MATCH(G$2,emission!$1:$1,0),4),1,"")&amp;MATCH($C74,emission!$A:$A,0)))</f>
        <v>0</v>
      </c>
      <c r="H74">
        <f ca="1">VLOOKUP($A74,excitation!$A$1:$CV$577,MATCH('A1 PMT'!H$3,excitation!$A$1:$CV$1,0),0)*SUM(INDIRECT("emission!"&amp;SUBSTITUTE(ADDRESS(1,MATCH(H$2,emission!$1:$1,0),4),1,"")&amp;MATCH($B74,emission!$A:$A,0)):INDIRECT("emission!"&amp;SUBSTITUTE(ADDRESS(1,MATCH(H$2,emission!$1:$1,0),4),1,"")&amp;MATCH($C74,emission!$A:$A,0)))</f>
        <v>7.4835599999999993E-3</v>
      </c>
      <c r="I74">
        <f ca="1">VLOOKUP($A74,excitation!$A$1:$CV$577,MATCH('A1 PMT'!I$3,excitation!$A$1:$CV$1,0),0)*SUM(INDIRECT("emission!"&amp;SUBSTITUTE(ADDRESS(1,MATCH(I$2,emission!$1:$1,0),4),1,"")&amp;MATCH($B74,emission!$A:$A,0)):INDIRECT("emission!"&amp;SUBSTITUTE(ADDRESS(1,MATCH(I$2,emission!$1:$1,0),4),1,"")&amp;MATCH($C74,emission!$A:$A,0)))</f>
        <v>1.4782357500000001</v>
      </c>
      <c r="J74">
        <f ca="1">VLOOKUP($A74,excitation!$A$1:$CV$577,MATCH('A1 PMT'!J$3,excitation!$A$1:$CV$1,0),0)*SUM(INDIRECT("emission!"&amp;SUBSTITUTE(ADDRESS(1,MATCH(J$2,emission!$1:$1,0),4),1,"")&amp;MATCH($B74,emission!$A:$A,0)):INDIRECT("emission!"&amp;SUBSTITUTE(ADDRESS(1,MATCH(J$2,emission!$1:$1,0),4),1,"")&amp;MATCH($C74,emission!$A:$A,0)))</f>
        <v>3.0000118799999993</v>
      </c>
      <c r="K74">
        <f ca="1">VLOOKUP($A74,excitation!$A$1:$CV$577,MATCH('A1 PMT'!K$3,excitation!$A$1:$CV$1,0),0)*SUM(INDIRECT("emission!"&amp;SUBSTITUTE(ADDRESS(1,MATCH(K$2,emission!$1:$1,0),4),1,"")&amp;MATCH($B74,emission!$A:$A,0)):INDIRECT("emission!"&amp;SUBSTITUTE(ADDRESS(1,MATCH(K$2,emission!$1:$1,0),4),1,"")&amp;MATCH($C74,emission!$A:$A,0)))</f>
        <v>3.4911999999999999E-2</v>
      </c>
      <c r="L74" t="e">
        <f ca="1">VLOOKUP($A74,excitation!$A$1:$CV$577,MATCH('A1 PMT'!L$3,excitation!$A$1:$CV$1,0),0)*SUM(INDIRECT("emission!"&amp;SUBSTITUTE(ADDRESS(1,MATCH(L$2,emission!$1:$1,0),4),1,"")&amp;MATCH($B74,emission!$A:$A,0)):INDIRECT("emission!"&amp;SUBSTITUTE(ADDRESS(1,MATCH(L$2,emission!$1:$1,0),4),1,"")&amp;MATCH($C74,emission!$A:$A,0)))</f>
        <v>#N/A</v>
      </c>
      <c r="M74" t="e">
        <f ca="1">VLOOKUP($A74,excitation!$A$1:$CV$577,MATCH('A1 PMT'!M$3,excitation!$A$1:$CV$1,0),0)*SUM(INDIRECT("emission!"&amp;SUBSTITUTE(ADDRESS(1,MATCH(M$2,emission!$1:$1,0),4),1,"")&amp;MATCH($B74,emission!$A:$A,0)):INDIRECT("emission!"&amp;SUBSTITUTE(ADDRESS(1,MATCH(M$2,emission!$1:$1,0),4),1,"")&amp;MATCH($C74,emission!$A:$A,0)))</f>
        <v>#N/A</v>
      </c>
      <c r="AA74">
        <f t="shared" si="56"/>
        <v>561</v>
      </c>
      <c r="AB74">
        <f t="shared" ca="1" si="45"/>
        <v>0</v>
      </c>
      <c r="AC74">
        <f t="shared" ca="1" si="46"/>
        <v>0</v>
      </c>
      <c r="AD74">
        <f t="shared" ca="1" si="47"/>
        <v>1.929757916082296E-3</v>
      </c>
      <c r="AE74">
        <f t="shared" ca="1" si="48"/>
        <v>0</v>
      </c>
      <c r="AF74">
        <f t="shared" ca="1" si="49"/>
        <v>1.8378996552409338E-3</v>
      </c>
      <c r="AG74">
        <f t="shared" ca="1" si="50"/>
        <v>0.45941895319345177</v>
      </c>
      <c r="AH74">
        <f t="shared" ca="1" si="51"/>
        <v>1</v>
      </c>
      <c r="AI74">
        <f t="shared" ca="1" si="52"/>
        <v>4.4461794234412757E-3</v>
      </c>
      <c r="AJ74" t="e">
        <f t="shared" ca="1" si="53"/>
        <v>#N/A</v>
      </c>
      <c r="AK74" t="e">
        <f t="shared" ca="1" si="54"/>
        <v>#N/A</v>
      </c>
    </row>
    <row r="75" spans="1:37" x14ac:dyDescent="0.25">
      <c r="A75">
        <f t="shared" si="43"/>
        <v>561</v>
      </c>
      <c r="B75">
        <f t="shared" si="44"/>
        <v>640</v>
      </c>
      <c r="C75">
        <f t="shared" si="55"/>
        <v>649</v>
      </c>
      <c r="D75">
        <f ca="1">VLOOKUP($A75,excitation!$A$1:$CV$577,MATCH('A1 PMT'!D$3,excitation!$A$1:$CV$1,0),0)*SUM(INDIRECT("emission!"&amp;SUBSTITUTE(ADDRESS(1,MATCH(D$2,emission!$1:$1,0),4),1,"")&amp;MATCH($B75,emission!$A:$A,0)):INDIRECT("emission!"&amp;SUBSTITUTE(ADDRESS(1,MATCH(D$2,emission!$1:$1,0),4),1,"")&amp;MATCH($C75,emission!$A:$A,0)))</f>
        <v>0</v>
      </c>
      <c r="E75">
        <f ca="1">VLOOKUP($A75,excitation!$A$1:$CV$577,MATCH('A1 PMT'!E$3,excitation!$A$1:$CV$1,0),0)*SUM(INDIRECT("emission!"&amp;SUBSTITUTE(ADDRESS(1,MATCH(E$2,emission!$1:$1,0),4),1,"")&amp;MATCH($B75,emission!$A:$A,0)):INDIRECT("emission!"&amp;SUBSTITUTE(ADDRESS(1,MATCH(E$2,emission!$1:$1,0),4),1,"")&amp;MATCH($C75,emission!$A:$A,0)))</f>
        <v>0</v>
      </c>
      <c r="F75">
        <f ca="1">VLOOKUP($A75,excitation!$A$1:$CV$577,MATCH('A1 PMT'!F$3,excitation!$A$1:$CV$1,0),0)*SUM(INDIRECT("emission!"&amp;SUBSTITUTE(ADDRESS(1,MATCH(F$2,emission!$1:$1,0),4),1,"")&amp;MATCH($B75,emission!$A:$A,0)):INDIRECT("emission!"&amp;SUBSTITUTE(ADDRESS(1,MATCH(F$2,emission!$1:$1,0),4),1,"")&amp;MATCH($C75,emission!$A:$A,0)))</f>
        <v>1.130752E-2</v>
      </c>
      <c r="G75">
        <f ca="1">VLOOKUP($A75,excitation!$A$1:$CV$577,MATCH('A1 PMT'!G$3,excitation!$A$1:$CV$1,0),0)*SUM(INDIRECT("emission!"&amp;SUBSTITUTE(ADDRESS(1,MATCH(G$2,emission!$1:$1,0),4),1,"")&amp;MATCH($B75,emission!$A:$A,0)):INDIRECT("emission!"&amp;SUBSTITUTE(ADDRESS(1,MATCH(G$2,emission!$1:$1,0),4),1,"")&amp;MATCH($C75,emission!$A:$A,0)))</f>
        <v>0</v>
      </c>
      <c r="H75">
        <f ca="1">VLOOKUP($A75,excitation!$A$1:$CV$577,MATCH('A1 PMT'!H$3,excitation!$A$1:$CV$1,0),0)*SUM(INDIRECT("emission!"&amp;SUBSTITUTE(ADDRESS(1,MATCH(H$2,emission!$1:$1,0),4),1,"")&amp;MATCH($B75,emission!$A:$A,0)):INDIRECT("emission!"&amp;SUBSTITUTE(ADDRESS(1,MATCH(H$2,emission!$1:$1,0),4),1,"")&amp;MATCH($C75,emission!$A:$A,0)))</f>
        <v>5.2804999999999996E-3</v>
      </c>
      <c r="I75">
        <f ca="1">VLOOKUP($A75,excitation!$A$1:$CV$577,MATCH('A1 PMT'!I$3,excitation!$A$1:$CV$1,0),0)*SUM(INDIRECT("emission!"&amp;SUBSTITUTE(ADDRESS(1,MATCH(I$2,emission!$1:$1,0),4),1,"")&amp;MATCH($B75,emission!$A:$A,0)):INDIRECT("emission!"&amp;SUBSTITUTE(ADDRESS(1,MATCH(I$2,emission!$1:$1,0),4),1,"")&amp;MATCH($C75,emission!$A:$A,0)))</f>
        <v>1.02634446</v>
      </c>
      <c r="J75">
        <f ca="1">VLOOKUP($A75,excitation!$A$1:$CV$577,MATCH('A1 PMT'!J$3,excitation!$A$1:$CV$1,0),0)*SUM(INDIRECT("emission!"&amp;SUBSTITUTE(ADDRESS(1,MATCH(J$2,emission!$1:$1,0),4),1,"")&amp;MATCH($B75,emission!$A:$A,0)):INDIRECT("emission!"&amp;SUBSTITUTE(ADDRESS(1,MATCH(J$2,emission!$1:$1,0),4),1,"")&amp;MATCH($C75,emission!$A:$A,0)))</f>
        <v>2.0831862400000003</v>
      </c>
      <c r="K75">
        <f ca="1">VLOOKUP($A75,excitation!$A$1:$CV$577,MATCH('A1 PMT'!K$3,excitation!$A$1:$CV$1,0),0)*SUM(INDIRECT("emission!"&amp;SUBSTITUTE(ADDRESS(1,MATCH(K$2,emission!$1:$1,0),4),1,"")&amp;MATCH($B75,emission!$A:$A,0)):INDIRECT("emission!"&amp;SUBSTITUTE(ADDRESS(1,MATCH(K$2,emission!$1:$1,0),4),1,"")&amp;MATCH($C75,emission!$A:$A,0)))</f>
        <v>0.14028000000000002</v>
      </c>
      <c r="L75" t="e">
        <f ca="1">VLOOKUP($A75,excitation!$A$1:$CV$577,MATCH('A1 PMT'!L$3,excitation!$A$1:$CV$1,0),0)*SUM(INDIRECT("emission!"&amp;SUBSTITUTE(ADDRESS(1,MATCH(L$2,emission!$1:$1,0),4),1,"")&amp;MATCH($B75,emission!$A:$A,0)):INDIRECT("emission!"&amp;SUBSTITUTE(ADDRESS(1,MATCH(L$2,emission!$1:$1,0),4),1,"")&amp;MATCH($C75,emission!$A:$A,0)))</f>
        <v>#N/A</v>
      </c>
      <c r="M75" t="e">
        <f ca="1">VLOOKUP($A75,excitation!$A$1:$CV$577,MATCH('A1 PMT'!M$3,excitation!$A$1:$CV$1,0),0)*SUM(INDIRECT("emission!"&amp;SUBSTITUTE(ADDRESS(1,MATCH(M$2,emission!$1:$1,0),4),1,"")&amp;MATCH($B75,emission!$A:$A,0)):INDIRECT("emission!"&amp;SUBSTITUTE(ADDRESS(1,MATCH(M$2,emission!$1:$1,0),4),1,"")&amp;MATCH($C75,emission!$A:$A,0)))</f>
        <v>#N/A</v>
      </c>
      <c r="AA75">
        <f t="shared" si="56"/>
        <v>561</v>
      </c>
      <c r="AB75">
        <f t="shared" ca="1" si="45"/>
        <v>0</v>
      </c>
      <c r="AC75">
        <f t="shared" ca="1" si="46"/>
        <v>0</v>
      </c>
      <c r="AD75">
        <f t="shared" ca="1" si="47"/>
        <v>1.6156931559287526E-3</v>
      </c>
      <c r="AE75">
        <f t="shared" ca="1" si="48"/>
        <v>0</v>
      </c>
      <c r="AF75">
        <f t="shared" ca="1" si="49"/>
        <v>1.2968465716182874E-3</v>
      </c>
      <c r="AG75">
        <f t="shared" ca="1" si="50"/>
        <v>0.31897625086465303</v>
      </c>
      <c r="AH75">
        <f t="shared" ca="1" si="51"/>
        <v>0.69439266353838602</v>
      </c>
      <c r="AI75">
        <f t="shared" ca="1" si="52"/>
        <v>1.7865205359771492E-2</v>
      </c>
      <c r="AJ75" t="e">
        <f t="shared" ca="1" si="53"/>
        <v>#N/A</v>
      </c>
      <c r="AK75" t="e">
        <f t="shared" ca="1" si="54"/>
        <v>#N/A</v>
      </c>
    </row>
    <row r="76" spans="1:37" x14ac:dyDescent="0.25">
      <c r="A76">
        <f t="shared" si="43"/>
        <v>561</v>
      </c>
      <c r="B76">
        <f t="shared" si="44"/>
        <v>650</v>
      </c>
      <c r="C76">
        <f t="shared" si="55"/>
        <v>659</v>
      </c>
      <c r="D76">
        <f ca="1">VLOOKUP($A76,excitation!$A$1:$CV$577,MATCH('A1 PMT'!D$3,excitation!$A$1:$CV$1,0),0)*SUM(INDIRECT("emission!"&amp;SUBSTITUTE(ADDRESS(1,MATCH(D$2,emission!$1:$1,0),4),1,"")&amp;MATCH($B76,emission!$A:$A,0)):INDIRECT("emission!"&amp;SUBSTITUTE(ADDRESS(1,MATCH(D$2,emission!$1:$1,0),4),1,"")&amp;MATCH($C76,emission!$A:$A,0)))</f>
        <v>0</v>
      </c>
      <c r="E76">
        <f ca="1">VLOOKUP($A76,excitation!$A$1:$CV$577,MATCH('A1 PMT'!E$3,excitation!$A$1:$CV$1,0),0)*SUM(INDIRECT("emission!"&amp;SUBSTITUTE(ADDRESS(1,MATCH(E$2,emission!$1:$1,0),4),1,"")&amp;MATCH($B76,emission!$A:$A,0)):INDIRECT("emission!"&amp;SUBSTITUTE(ADDRESS(1,MATCH(E$2,emission!$1:$1,0),4),1,"")&amp;MATCH($C76,emission!$A:$A,0)))</f>
        <v>0</v>
      </c>
      <c r="F76">
        <f ca="1">VLOOKUP($A76,excitation!$A$1:$CV$577,MATCH('A1 PMT'!F$3,excitation!$A$1:$CV$1,0),0)*SUM(INDIRECT("emission!"&amp;SUBSTITUTE(ADDRESS(1,MATCH(F$2,emission!$1:$1,0),4),1,"")&amp;MATCH($B76,emission!$A:$A,0)):INDIRECT("emission!"&amp;SUBSTITUTE(ADDRESS(1,MATCH(F$2,emission!$1:$1,0),4),1,"")&amp;MATCH($C76,emission!$A:$A,0)))</f>
        <v>9.1873600000000003E-3</v>
      </c>
      <c r="G76">
        <f ca="1">VLOOKUP($A76,excitation!$A$1:$CV$577,MATCH('A1 PMT'!G$3,excitation!$A$1:$CV$1,0),0)*SUM(INDIRECT("emission!"&amp;SUBSTITUTE(ADDRESS(1,MATCH(G$2,emission!$1:$1,0),4),1,"")&amp;MATCH($B76,emission!$A:$A,0)):INDIRECT("emission!"&amp;SUBSTITUTE(ADDRESS(1,MATCH(G$2,emission!$1:$1,0),4),1,"")&amp;MATCH($C76,emission!$A:$A,0)))</f>
        <v>0</v>
      </c>
      <c r="H76">
        <f ca="1">VLOOKUP($A76,excitation!$A$1:$CV$577,MATCH('A1 PMT'!H$3,excitation!$A$1:$CV$1,0),0)*SUM(INDIRECT("emission!"&amp;SUBSTITUTE(ADDRESS(1,MATCH(H$2,emission!$1:$1,0),4),1,"")&amp;MATCH($B76,emission!$A:$A,0)):INDIRECT("emission!"&amp;SUBSTITUTE(ADDRESS(1,MATCH(H$2,emission!$1:$1,0),4),1,"")&amp;MATCH($C76,emission!$A:$A,0)))</f>
        <v>3.5872E-3</v>
      </c>
      <c r="I76">
        <f ca="1">VLOOKUP($A76,excitation!$A$1:$CV$577,MATCH('A1 PMT'!I$3,excitation!$A$1:$CV$1,0),0)*SUM(INDIRECT("emission!"&amp;SUBSTITUTE(ADDRESS(1,MATCH(I$2,emission!$1:$1,0),4),1,"")&amp;MATCH($B76,emission!$A:$A,0)):INDIRECT("emission!"&amp;SUBSTITUTE(ADDRESS(1,MATCH(I$2,emission!$1:$1,0),4),1,"")&amp;MATCH($C76,emission!$A:$A,0)))</f>
        <v>0.78804618000000004</v>
      </c>
      <c r="J76">
        <f ca="1">VLOOKUP($A76,excitation!$A$1:$CV$577,MATCH('A1 PMT'!J$3,excitation!$A$1:$CV$1,0),0)*SUM(INDIRECT("emission!"&amp;SUBSTITUTE(ADDRESS(1,MATCH(J$2,emission!$1:$1,0),4),1,"")&amp;MATCH($B76,emission!$A:$A,0)):INDIRECT("emission!"&amp;SUBSTITUTE(ADDRESS(1,MATCH(J$2,emission!$1:$1,0),4),1,"")&amp;MATCH($C76,emission!$A:$A,0)))</f>
        <v>1.2376471199999999</v>
      </c>
      <c r="K76">
        <f ca="1">VLOOKUP($A76,excitation!$A$1:$CV$577,MATCH('A1 PMT'!K$3,excitation!$A$1:$CV$1,0),0)*SUM(INDIRECT("emission!"&amp;SUBSTITUTE(ADDRESS(1,MATCH(K$2,emission!$1:$1,0),4),1,"")&amp;MATCH($B76,emission!$A:$A,0)):INDIRECT("emission!"&amp;SUBSTITUTE(ADDRESS(1,MATCH(K$2,emission!$1:$1,0),4),1,"")&amp;MATCH($C76,emission!$A:$A,0)))</f>
        <v>0.39507199999999998</v>
      </c>
      <c r="L76" t="e">
        <f ca="1">VLOOKUP($A76,excitation!$A$1:$CV$577,MATCH('A1 PMT'!L$3,excitation!$A$1:$CV$1,0),0)*SUM(INDIRECT("emission!"&amp;SUBSTITUTE(ADDRESS(1,MATCH(L$2,emission!$1:$1,0),4),1,"")&amp;MATCH($B76,emission!$A:$A,0)):INDIRECT("emission!"&amp;SUBSTITUTE(ADDRESS(1,MATCH(L$2,emission!$1:$1,0),4),1,"")&amp;MATCH($C76,emission!$A:$A,0)))</f>
        <v>#N/A</v>
      </c>
      <c r="M76" t="e">
        <f ca="1">VLOOKUP($A76,excitation!$A$1:$CV$577,MATCH('A1 PMT'!M$3,excitation!$A$1:$CV$1,0),0)*SUM(INDIRECT("emission!"&amp;SUBSTITUTE(ADDRESS(1,MATCH(M$2,emission!$1:$1,0),4),1,"")&amp;MATCH($B76,emission!$A:$A,0)):INDIRECT("emission!"&amp;SUBSTITUTE(ADDRESS(1,MATCH(M$2,emission!$1:$1,0),4),1,"")&amp;MATCH($C76,emission!$A:$A,0)))</f>
        <v>#N/A</v>
      </c>
      <c r="AA76">
        <f t="shared" si="56"/>
        <v>561</v>
      </c>
      <c r="AB76">
        <f t="shared" ca="1" si="45"/>
        <v>0</v>
      </c>
      <c r="AC76">
        <f t="shared" ca="1" si="46"/>
        <v>0</v>
      </c>
      <c r="AD76">
        <f t="shared" ca="1" si="47"/>
        <v>1.3127506891921115E-3</v>
      </c>
      <c r="AE76">
        <f t="shared" ca="1" si="48"/>
        <v>0</v>
      </c>
      <c r="AF76">
        <f t="shared" ca="1" si="49"/>
        <v>8.8098627435074725E-4</v>
      </c>
      <c r="AG76">
        <f t="shared" ca="1" si="50"/>
        <v>0.24491584044270237</v>
      </c>
      <c r="AH76">
        <f t="shared" ca="1" si="51"/>
        <v>0.41254740631227105</v>
      </c>
      <c r="AI76">
        <f t="shared" ca="1" si="52"/>
        <v>5.0313960734927582E-2</v>
      </c>
      <c r="AJ76" t="e">
        <f t="shared" ca="1" si="53"/>
        <v>#N/A</v>
      </c>
      <c r="AK76" t="e">
        <f t="shared" ca="1" si="54"/>
        <v>#N/A</v>
      </c>
    </row>
    <row r="77" spans="1:37" x14ac:dyDescent="0.25">
      <c r="A77">
        <f t="shared" si="43"/>
        <v>561</v>
      </c>
      <c r="B77">
        <f t="shared" si="44"/>
        <v>660</v>
      </c>
      <c r="C77">
        <f t="shared" si="55"/>
        <v>669</v>
      </c>
      <c r="D77">
        <f ca="1">VLOOKUP($A77,excitation!$A$1:$CV$577,MATCH('A1 PMT'!D$3,excitation!$A$1:$CV$1,0),0)*SUM(INDIRECT("emission!"&amp;SUBSTITUTE(ADDRESS(1,MATCH(D$2,emission!$1:$1,0),4),1,"")&amp;MATCH($B77,emission!$A:$A,0)):INDIRECT("emission!"&amp;SUBSTITUTE(ADDRESS(1,MATCH(D$2,emission!$1:$1,0),4),1,"")&amp;MATCH($C77,emission!$A:$A,0)))</f>
        <v>0</v>
      </c>
      <c r="E77">
        <f ca="1">VLOOKUP($A77,excitation!$A$1:$CV$577,MATCH('A1 PMT'!E$3,excitation!$A$1:$CV$1,0),0)*SUM(INDIRECT("emission!"&amp;SUBSTITUTE(ADDRESS(1,MATCH(E$2,emission!$1:$1,0),4),1,"")&amp;MATCH($B77,emission!$A:$A,0)):INDIRECT("emission!"&amp;SUBSTITUTE(ADDRESS(1,MATCH(E$2,emission!$1:$1,0),4),1,"")&amp;MATCH($C77,emission!$A:$A,0)))</f>
        <v>0</v>
      </c>
      <c r="F77">
        <f ca="1">VLOOKUP($A77,excitation!$A$1:$CV$577,MATCH('A1 PMT'!F$3,excitation!$A$1:$CV$1,0),0)*SUM(INDIRECT("emission!"&amp;SUBSTITUTE(ADDRESS(1,MATCH(F$2,emission!$1:$1,0),4),1,"")&amp;MATCH($B77,emission!$A:$A,0)):INDIRECT("emission!"&amp;SUBSTITUTE(ADDRESS(1,MATCH(F$2,emission!$1:$1,0),4),1,"")&amp;MATCH($C77,emission!$A:$A,0)))</f>
        <v>7.456400000000001E-3</v>
      </c>
      <c r="G77">
        <f ca="1">VLOOKUP($A77,excitation!$A$1:$CV$577,MATCH('A1 PMT'!G$3,excitation!$A$1:$CV$1,0),0)*SUM(INDIRECT("emission!"&amp;SUBSTITUTE(ADDRESS(1,MATCH(G$2,emission!$1:$1,0),4),1,"")&amp;MATCH($B77,emission!$A:$A,0)):INDIRECT("emission!"&amp;SUBSTITUTE(ADDRESS(1,MATCH(G$2,emission!$1:$1,0),4),1,"")&amp;MATCH($C77,emission!$A:$A,0)))</f>
        <v>0</v>
      </c>
      <c r="H77">
        <f ca="1">VLOOKUP($A77,excitation!$A$1:$CV$577,MATCH('A1 PMT'!H$3,excitation!$A$1:$CV$1,0),0)*SUM(INDIRECT("emission!"&amp;SUBSTITUTE(ADDRESS(1,MATCH(H$2,emission!$1:$1,0),4),1,"")&amp;MATCH($B77,emission!$A:$A,0)):INDIRECT("emission!"&amp;SUBSTITUTE(ADDRESS(1,MATCH(H$2,emission!$1:$1,0),4),1,"")&amp;MATCH($C77,emission!$A:$A,0)))</f>
        <v>2.2596999999999999E-3</v>
      </c>
      <c r="I77">
        <f ca="1">VLOOKUP($A77,excitation!$A$1:$CV$577,MATCH('A1 PMT'!I$3,excitation!$A$1:$CV$1,0),0)*SUM(INDIRECT("emission!"&amp;SUBSTITUTE(ADDRESS(1,MATCH(I$2,emission!$1:$1,0),4),1,"")&amp;MATCH($B77,emission!$A:$A,0)):INDIRECT("emission!"&amp;SUBSTITUTE(ADDRESS(1,MATCH(I$2,emission!$1:$1,0),4),1,"")&amp;MATCH($C77,emission!$A:$A,0)))</f>
        <v>0.63499220999999995</v>
      </c>
      <c r="J77">
        <f ca="1">VLOOKUP($A77,excitation!$A$1:$CV$577,MATCH('A1 PMT'!J$3,excitation!$A$1:$CV$1,0),0)*SUM(INDIRECT("emission!"&amp;SUBSTITUTE(ADDRESS(1,MATCH(J$2,emission!$1:$1,0),4),1,"")&amp;MATCH($B77,emission!$A:$A,0)):INDIRECT("emission!"&amp;SUBSTITUTE(ADDRESS(1,MATCH(J$2,emission!$1:$1,0),4),1,"")&amp;MATCH($C77,emission!$A:$A,0)))</f>
        <v>0.75622206000000003</v>
      </c>
      <c r="K77">
        <f ca="1">VLOOKUP($A77,excitation!$A$1:$CV$577,MATCH('A1 PMT'!K$3,excitation!$A$1:$CV$1,0),0)*SUM(INDIRECT("emission!"&amp;SUBSTITUTE(ADDRESS(1,MATCH(K$2,emission!$1:$1,0),4),1,"")&amp;MATCH($B77,emission!$A:$A,0)):INDIRECT("emission!"&amp;SUBSTITUTE(ADDRESS(1,MATCH(K$2,emission!$1:$1,0),4),1,"")&amp;MATCH($C77,emission!$A:$A,0)))</f>
        <v>0.70230400000000004</v>
      </c>
      <c r="L77" t="e">
        <f ca="1">VLOOKUP($A77,excitation!$A$1:$CV$577,MATCH('A1 PMT'!L$3,excitation!$A$1:$CV$1,0),0)*SUM(INDIRECT("emission!"&amp;SUBSTITUTE(ADDRESS(1,MATCH(L$2,emission!$1:$1,0),4),1,"")&amp;MATCH($B77,emission!$A:$A,0)):INDIRECT("emission!"&amp;SUBSTITUTE(ADDRESS(1,MATCH(L$2,emission!$1:$1,0),4),1,"")&amp;MATCH($C77,emission!$A:$A,0)))</f>
        <v>#N/A</v>
      </c>
      <c r="M77" t="e">
        <f ca="1">VLOOKUP($A77,excitation!$A$1:$CV$577,MATCH('A1 PMT'!M$3,excitation!$A$1:$CV$1,0),0)*SUM(INDIRECT("emission!"&amp;SUBSTITUTE(ADDRESS(1,MATCH(M$2,emission!$1:$1,0),4),1,"")&amp;MATCH($B77,emission!$A:$A,0)):INDIRECT("emission!"&amp;SUBSTITUTE(ADDRESS(1,MATCH(M$2,emission!$1:$1,0),4),1,"")&amp;MATCH($C77,emission!$A:$A,0)))</f>
        <v>#N/A</v>
      </c>
      <c r="AA77">
        <f t="shared" si="56"/>
        <v>561</v>
      </c>
      <c r="AB77">
        <f t="shared" ca="1" si="45"/>
        <v>0</v>
      </c>
      <c r="AC77">
        <f t="shared" ca="1" si="46"/>
        <v>0</v>
      </c>
      <c r="AD77">
        <f t="shared" ca="1" si="47"/>
        <v>1.0654196895399834E-3</v>
      </c>
      <c r="AE77">
        <f t="shared" ca="1" si="48"/>
        <v>0</v>
      </c>
      <c r="AF77">
        <f t="shared" ca="1" si="49"/>
        <v>5.549633932176582E-4</v>
      </c>
      <c r="AG77">
        <f t="shared" ca="1" si="50"/>
        <v>0.19734839750979941</v>
      </c>
      <c r="AH77">
        <f t="shared" ca="1" si="51"/>
        <v>0.2520730217908338</v>
      </c>
      <c r="AI77">
        <f t="shared" ca="1" si="52"/>
        <v>8.9441154726183039E-2</v>
      </c>
      <c r="AJ77" t="e">
        <f t="shared" ca="1" si="53"/>
        <v>#N/A</v>
      </c>
      <c r="AK77" t="e">
        <f t="shared" ca="1" si="54"/>
        <v>#N/A</v>
      </c>
    </row>
    <row r="78" spans="1:37" x14ac:dyDescent="0.25">
      <c r="A78">
        <f t="shared" si="43"/>
        <v>561</v>
      </c>
      <c r="B78">
        <f t="shared" si="44"/>
        <v>670</v>
      </c>
      <c r="C78">
        <f t="shared" si="55"/>
        <v>679</v>
      </c>
      <c r="D78">
        <f ca="1">VLOOKUP($A78,excitation!$A$1:$CV$577,MATCH('A1 PMT'!D$3,excitation!$A$1:$CV$1,0),0)*SUM(INDIRECT("emission!"&amp;SUBSTITUTE(ADDRESS(1,MATCH(D$2,emission!$1:$1,0),4),1,"")&amp;MATCH($B78,emission!$A:$A,0)):INDIRECT("emission!"&amp;SUBSTITUTE(ADDRESS(1,MATCH(D$2,emission!$1:$1,0),4),1,"")&amp;MATCH($C78,emission!$A:$A,0)))</f>
        <v>0</v>
      </c>
      <c r="E78">
        <f ca="1">VLOOKUP($A78,excitation!$A$1:$CV$577,MATCH('A1 PMT'!E$3,excitation!$A$1:$CV$1,0),0)*SUM(INDIRECT("emission!"&amp;SUBSTITUTE(ADDRESS(1,MATCH(E$2,emission!$1:$1,0),4),1,"")&amp;MATCH($B78,emission!$A:$A,0)):INDIRECT("emission!"&amp;SUBSTITUTE(ADDRESS(1,MATCH(E$2,emission!$1:$1,0),4),1,"")&amp;MATCH($C78,emission!$A:$A,0)))</f>
        <v>0</v>
      </c>
      <c r="F78">
        <f ca="1">VLOOKUP($A78,excitation!$A$1:$CV$577,MATCH('A1 PMT'!F$3,excitation!$A$1:$CV$1,0),0)*SUM(INDIRECT("emission!"&amp;SUBSTITUTE(ADDRESS(1,MATCH(F$2,emission!$1:$1,0),4),1,"")&amp;MATCH($B78,emission!$A:$A,0)):INDIRECT("emission!"&amp;SUBSTITUTE(ADDRESS(1,MATCH(F$2,emission!$1:$1,0),4),1,"")&amp;MATCH($C78,emission!$A:$A,0)))</f>
        <v>6.1516000000000001E-3</v>
      </c>
      <c r="G78">
        <f ca="1">VLOOKUP($A78,excitation!$A$1:$CV$577,MATCH('A1 PMT'!G$3,excitation!$A$1:$CV$1,0),0)*SUM(INDIRECT("emission!"&amp;SUBSTITUTE(ADDRESS(1,MATCH(G$2,emission!$1:$1,0),4),1,"")&amp;MATCH($B78,emission!$A:$A,0)):INDIRECT("emission!"&amp;SUBSTITUTE(ADDRESS(1,MATCH(G$2,emission!$1:$1,0),4),1,"")&amp;MATCH($C78,emission!$A:$A,0)))</f>
        <v>0</v>
      </c>
      <c r="H78">
        <f ca="1">VLOOKUP($A78,excitation!$A$1:$CV$577,MATCH('A1 PMT'!H$3,excitation!$A$1:$CV$1,0),0)*SUM(INDIRECT("emission!"&amp;SUBSTITUTE(ADDRESS(1,MATCH(H$2,emission!$1:$1,0),4),1,"")&amp;MATCH($B78,emission!$A:$A,0)):INDIRECT("emission!"&amp;SUBSTITUTE(ADDRESS(1,MATCH(H$2,emission!$1:$1,0),4),1,"")&amp;MATCH($C78,emission!$A:$A,0)))</f>
        <v>8.0004000000000002E-4</v>
      </c>
      <c r="I78">
        <f ca="1">VLOOKUP($A78,excitation!$A$1:$CV$577,MATCH('A1 PMT'!I$3,excitation!$A$1:$CV$1,0),0)*SUM(INDIRECT("emission!"&amp;SUBSTITUTE(ADDRESS(1,MATCH(I$2,emission!$1:$1,0),4),1,"")&amp;MATCH($B78,emission!$A:$A,0)):INDIRECT("emission!"&amp;SUBSTITUTE(ADDRESS(1,MATCH(I$2,emission!$1:$1,0),4),1,"")&amp;MATCH($C78,emission!$A:$A,0)))</f>
        <v>0.49929869999999993</v>
      </c>
      <c r="J78">
        <f ca="1">VLOOKUP($A78,excitation!$A$1:$CV$577,MATCH('A1 PMT'!J$3,excitation!$A$1:$CV$1,0),0)*SUM(INDIRECT("emission!"&amp;SUBSTITUTE(ADDRESS(1,MATCH(J$2,emission!$1:$1,0),4),1,"")&amp;MATCH($B78,emission!$A:$A,0)):INDIRECT("emission!"&amp;SUBSTITUTE(ADDRESS(1,MATCH(J$2,emission!$1:$1,0),4),1,"")&amp;MATCH($C78,emission!$A:$A,0)))</f>
        <v>0.54184825999999997</v>
      </c>
      <c r="K78">
        <f ca="1">VLOOKUP($A78,excitation!$A$1:$CV$577,MATCH('A1 PMT'!K$3,excitation!$A$1:$CV$1,0),0)*SUM(INDIRECT("emission!"&amp;SUBSTITUTE(ADDRESS(1,MATCH(K$2,emission!$1:$1,0),4),1,"")&amp;MATCH($B78,emission!$A:$A,0)):INDIRECT("emission!"&amp;SUBSTITUTE(ADDRESS(1,MATCH(K$2,emission!$1:$1,0),4),1,"")&amp;MATCH($C78,emission!$A:$A,0)))</f>
        <v>0.75875199999999998</v>
      </c>
      <c r="L78" t="e">
        <f ca="1">VLOOKUP($A78,excitation!$A$1:$CV$577,MATCH('A1 PMT'!L$3,excitation!$A$1:$CV$1,0),0)*SUM(INDIRECT("emission!"&amp;SUBSTITUTE(ADDRESS(1,MATCH(L$2,emission!$1:$1,0),4),1,"")&amp;MATCH($B78,emission!$A:$A,0)):INDIRECT("emission!"&amp;SUBSTITUTE(ADDRESS(1,MATCH(L$2,emission!$1:$1,0),4),1,"")&amp;MATCH($C78,emission!$A:$A,0)))</f>
        <v>#N/A</v>
      </c>
      <c r="M78" t="e">
        <f ca="1">VLOOKUP($A78,excitation!$A$1:$CV$577,MATCH('A1 PMT'!M$3,excitation!$A$1:$CV$1,0),0)*SUM(INDIRECT("emission!"&amp;SUBSTITUTE(ADDRESS(1,MATCH(M$2,emission!$1:$1,0),4),1,"")&amp;MATCH($B78,emission!$A:$A,0)):INDIRECT("emission!"&amp;SUBSTITUTE(ADDRESS(1,MATCH(M$2,emission!$1:$1,0),4),1,"")&amp;MATCH($C78,emission!$A:$A,0)))</f>
        <v>#N/A</v>
      </c>
      <c r="AA78">
        <f t="shared" si="56"/>
        <v>561</v>
      </c>
      <c r="AB78">
        <f t="shared" ca="1" si="45"/>
        <v>0</v>
      </c>
      <c r="AC78">
        <f t="shared" ca="1" si="46"/>
        <v>0</v>
      </c>
      <c r="AD78">
        <f t="shared" ca="1" si="47"/>
        <v>8.7898124593291144E-4</v>
      </c>
      <c r="AE78">
        <f t="shared" ca="1" si="48"/>
        <v>0</v>
      </c>
      <c r="AF78">
        <f t="shared" ca="1" si="49"/>
        <v>1.9648312302954167E-4</v>
      </c>
      <c r="AG78">
        <f t="shared" ca="1" si="50"/>
        <v>0.15517638920913074</v>
      </c>
      <c r="AH78">
        <f t="shared" ca="1" si="51"/>
        <v>0.18061537142979583</v>
      </c>
      <c r="AI78">
        <f t="shared" ca="1" si="52"/>
        <v>9.6630027781132999E-2</v>
      </c>
      <c r="AJ78" t="e">
        <f t="shared" ca="1" si="53"/>
        <v>#N/A</v>
      </c>
      <c r="AK78" t="e">
        <f t="shared" ca="1" si="54"/>
        <v>#N/A</v>
      </c>
    </row>
    <row r="79" spans="1:37" x14ac:dyDescent="0.25">
      <c r="A79">
        <f t="shared" si="43"/>
        <v>561</v>
      </c>
      <c r="B79">
        <f t="shared" si="44"/>
        <v>680</v>
      </c>
      <c r="C79">
        <f t="shared" si="55"/>
        <v>689</v>
      </c>
      <c r="D79">
        <f ca="1">VLOOKUP($A79,excitation!$A$1:$CV$577,MATCH('A1 PMT'!D$3,excitation!$A$1:$CV$1,0),0)*SUM(INDIRECT("emission!"&amp;SUBSTITUTE(ADDRESS(1,MATCH(D$2,emission!$1:$1,0),4),1,"")&amp;MATCH($B79,emission!$A:$A,0)):INDIRECT("emission!"&amp;SUBSTITUTE(ADDRESS(1,MATCH(D$2,emission!$1:$1,0),4),1,"")&amp;MATCH($C79,emission!$A:$A,0)))</f>
        <v>0</v>
      </c>
      <c r="E79">
        <f ca="1">VLOOKUP($A79,excitation!$A$1:$CV$577,MATCH('A1 PMT'!E$3,excitation!$A$1:$CV$1,0),0)*SUM(INDIRECT("emission!"&amp;SUBSTITUTE(ADDRESS(1,MATCH(E$2,emission!$1:$1,0),4),1,"")&amp;MATCH($B79,emission!$A:$A,0)):INDIRECT("emission!"&amp;SUBSTITUTE(ADDRESS(1,MATCH(E$2,emission!$1:$1,0),4),1,"")&amp;MATCH($C79,emission!$A:$A,0)))</f>
        <v>0</v>
      </c>
      <c r="F79">
        <f ca="1">VLOOKUP($A79,excitation!$A$1:$CV$577,MATCH('A1 PMT'!F$3,excitation!$A$1:$CV$1,0),0)*SUM(INDIRECT("emission!"&amp;SUBSTITUTE(ADDRESS(1,MATCH(F$2,emission!$1:$1,0),4),1,"")&amp;MATCH($B79,emission!$A:$A,0)):INDIRECT("emission!"&amp;SUBSTITUTE(ADDRESS(1,MATCH(F$2,emission!$1:$1,0),4),1,"")&amp;MATCH($C79,emission!$A:$A,0)))</f>
        <v>5.1822400000000003E-3</v>
      </c>
      <c r="G79">
        <f ca="1">VLOOKUP($A79,excitation!$A$1:$CV$577,MATCH('A1 PMT'!G$3,excitation!$A$1:$CV$1,0),0)*SUM(INDIRECT("emission!"&amp;SUBSTITUTE(ADDRESS(1,MATCH(G$2,emission!$1:$1,0),4),1,"")&amp;MATCH($B79,emission!$A:$A,0)):INDIRECT("emission!"&amp;SUBSTITUTE(ADDRESS(1,MATCH(G$2,emission!$1:$1,0),4),1,"")&amp;MATCH($C79,emission!$A:$A,0)))</f>
        <v>0</v>
      </c>
      <c r="H79">
        <f ca="1">VLOOKUP($A79,excitation!$A$1:$CV$577,MATCH('A1 PMT'!H$3,excitation!$A$1:$CV$1,0),0)*SUM(INDIRECT("emission!"&amp;SUBSTITUTE(ADDRESS(1,MATCH(H$2,emission!$1:$1,0),4),1,"")&amp;MATCH($B79,emission!$A:$A,0)):INDIRECT("emission!"&amp;SUBSTITUTE(ADDRESS(1,MATCH(H$2,emission!$1:$1,0),4),1,"")&amp;MATCH($C79,emission!$A:$A,0)))</f>
        <v>0</v>
      </c>
      <c r="I79">
        <f ca="1">VLOOKUP($A79,excitation!$A$1:$CV$577,MATCH('A1 PMT'!I$3,excitation!$A$1:$CV$1,0),0)*SUM(INDIRECT("emission!"&amp;SUBSTITUTE(ADDRESS(1,MATCH(I$2,emission!$1:$1,0),4),1,"")&amp;MATCH($B79,emission!$A:$A,0)):INDIRECT("emission!"&amp;SUBSTITUTE(ADDRESS(1,MATCH(I$2,emission!$1:$1,0),4),1,"")&amp;MATCH($C79,emission!$A:$A,0)))</f>
        <v>0.37184027999999997</v>
      </c>
      <c r="J79">
        <f ca="1">VLOOKUP($A79,excitation!$A$1:$CV$577,MATCH('A1 PMT'!J$3,excitation!$A$1:$CV$1,0),0)*SUM(INDIRECT("emission!"&amp;SUBSTITUTE(ADDRESS(1,MATCH(J$2,emission!$1:$1,0),4),1,"")&amp;MATCH($B79,emission!$A:$A,0)):INDIRECT("emission!"&amp;SUBSTITUTE(ADDRESS(1,MATCH(J$2,emission!$1:$1,0),4),1,"")&amp;MATCH($C79,emission!$A:$A,0)))</f>
        <v>0.45256333999999998</v>
      </c>
      <c r="K79">
        <f ca="1">VLOOKUP($A79,excitation!$A$1:$CV$577,MATCH('A1 PMT'!K$3,excitation!$A$1:$CV$1,0),0)*SUM(INDIRECT("emission!"&amp;SUBSTITUTE(ADDRESS(1,MATCH(K$2,emission!$1:$1,0),4),1,"")&amp;MATCH($B79,emission!$A:$A,0)):INDIRECT("emission!"&amp;SUBSTITUTE(ADDRESS(1,MATCH(K$2,emission!$1:$1,0),4),1,"")&amp;MATCH($C79,emission!$A:$A,0)))</f>
        <v>0.55920000000000003</v>
      </c>
      <c r="L79" t="e">
        <f ca="1">VLOOKUP($A79,excitation!$A$1:$CV$577,MATCH('A1 PMT'!L$3,excitation!$A$1:$CV$1,0),0)*SUM(INDIRECT("emission!"&amp;SUBSTITUTE(ADDRESS(1,MATCH(L$2,emission!$1:$1,0),4),1,"")&amp;MATCH($B79,emission!$A:$A,0)):INDIRECT("emission!"&amp;SUBSTITUTE(ADDRESS(1,MATCH(L$2,emission!$1:$1,0),4),1,"")&amp;MATCH($C79,emission!$A:$A,0)))</f>
        <v>#N/A</v>
      </c>
      <c r="M79" t="e">
        <f ca="1">VLOOKUP($A79,excitation!$A$1:$CV$577,MATCH('A1 PMT'!M$3,excitation!$A$1:$CV$1,0),0)*SUM(INDIRECT("emission!"&amp;SUBSTITUTE(ADDRESS(1,MATCH(M$2,emission!$1:$1,0),4),1,"")&amp;MATCH($B79,emission!$A:$A,0)):INDIRECT("emission!"&amp;SUBSTITUTE(ADDRESS(1,MATCH(M$2,emission!$1:$1,0),4),1,"")&amp;MATCH($C79,emission!$A:$A,0)))</f>
        <v>#N/A</v>
      </c>
      <c r="AA79">
        <f t="shared" si="56"/>
        <v>561</v>
      </c>
      <c r="AB79">
        <f t="shared" ca="1" si="45"/>
        <v>0</v>
      </c>
      <c r="AC79">
        <f t="shared" ca="1" si="46"/>
        <v>0</v>
      </c>
      <c r="AD79">
        <f t="shared" ca="1" si="47"/>
        <v>7.4047268546774349E-4</v>
      </c>
      <c r="AE79">
        <f t="shared" ca="1" si="48"/>
        <v>0</v>
      </c>
      <c r="AF79">
        <f t="shared" ca="1" si="49"/>
        <v>0</v>
      </c>
      <c r="AG79">
        <f t="shared" ca="1" si="50"/>
        <v>0.1155637537468296</v>
      </c>
      <c r="AH79">
        <f t="shared" ca="1" si="51"/>
        <v>0.15085384928542353</v>
      </c>
      <c r="AI79">
        <f t="shared" ca="1" si="52"/>
        <v>7.1216301947420999E-2</v>
      </c>
      <c r="AJ79" t="e">
        <f t="shared" ca="1" si="53"/>
        <v>#N/A</v>
      </c>
      <c r="AK79" t="e">
        <f t="shared" ca="1" si="54"/>
        <v>#N/A</v>
      </c>
    </row>
    <row r="80" spans="1:37" x14ac:dyDescent="0.25">
      <c r="A80">
        <f t="shared" si="43"/>
        <v>561</v>
      </c>
      <c r="B80">
        <f t="shared" si="44"/>
        <v>690</v>
      </c>
      <c r="C80">
        <f t="shared" si="55"/>
        <v>699</v>
      </c>
      <c r="D80">
        <f ca="1">VLOOKUP($A80,excitation!$A$1:$CV$577,MATCH('A1 PMT'!D$3,excitation!$A$1:$CV$1,0),0)*SUM(INDIRECT("emission!"&amp;SUBSTITUTE(ADDRESS(1,MATCH(D$2,emission!$1:$1,0),4),1,"")&amp;MATCH($B80,emission!$A:$A,0)):INDIRECT("emission!"&amp;SUBSTITUTE(ADDRESS(1,MATCH(D$2,emission!$1:$1,0),4),1,"")&amp;MATCH($C80,emission!$A:$A,0)))</f>
        <v>0</v>
      </c>
      <c r="E80">
        <f ca="1">VLOOKUP($A80,excitation!$A$1:$CV$577,MATCH('A1 PMT'!E$3,excitation!$A$1:$CV$1,0),0)*SUM(INDIRECT("emission!"&amp;SUBSTITUTE(ADDRESS(1,MATCH(E$2,emission!$1:$1,0),4),1,"")&amp;MATCH($B80,emission!$A:$A,0)):INDIRECT("emission!"&amp;SUBSTITUTE(ADDRESS(1,MATCH(E$2,emission!$1:$1,0),4),1,"")&amp;MATCH($C80,emission!$A:$A,0)))</f>
        <v>0</v>
      </c>
      <c r="F80">
        <f ca="1">VLOOKUP($A80,excitation!$A$1:$CV$577,MATCH('A1 PMT'!F$3,excitation!$A$1:$CV$1,0),0)*SUM(INDIRECT("emission!"&amp;SUBSTITUTE(ADDRESS(1,MATCH(F$2,emission!$1:$1,0),4),1,"")&amp;MATCH($B80,emission!$A:$A,0)):INDIRECT("emission!"&amp;SUBSTITUTE(ADDRESS(1,MATCH(F$2,emission!$1:$1,0),4),1,"")&amp;MATCH($C80,emission!$A:$A,0)))</f>
        <v>4.3500800000000001E-3</v>
      </c>
      <c r="G80">
        <f ca="1">VLOOKUP($A80,excitation!$A$1:$CV$577,MATCH('A1 PMT'!G$3,excitation!$A$1:$CV$1,0),0)*SUM(INDIRECT("emission!"&amp;SUBSTITUTE(ADDRESS(1,MATCH(G$2,emission!$1:$1,0),4),1,"")&amp;MATCH($B80,emission!$A:$A,0)):INDIRECT("emission!"&amp;SUBSTITUTE(ADDRESS(1,MATCH(G$2,emission!$1:$1,0),4),1,"")&amp;MATCH($C80,emission!$A:$A,0)))</f>
        <v>0</v>
      </c>
      <c r="H80">
        <f ca="1">VLOOKUP($A80,excitation!$A$1:$CV$577,MATCH('A1 PMT'!H$3,excitation!$A$1:$CV$1,0),0)*SUM(INDIRECT("emission!"&amp;SUBSTITUTE(ADDRESS(1,MATCH(H$2,emission!$1:$1,0),4),1,"")&amp;MATCH($B80,emission!$A:$A,0)):INDIRECT("emission!"&amp;SUBSTITUTE(ADDRESS(1,MATCH(H$2,emission!$1:$1,0),4),1,"")&amp;MATCH($C80,emission!$A:$A,0)))</f>
        <v>0</v>
      </c>
      <c r="I80">
        <f ca="1">VLOOKUP($A80,excitation!$A$1:$CV$577,MATCH('A1 PMT'!I$3,excitation!$A$1:$CV$1,0),0)*SUM(INDIRECT("emission!"&amp;SUBSTITUTE(ADDRESS(1,MATCH(I$2,emission!$1:$1,0),4),1,"")&amp;MATCH($B80,emission!$A:$A,0)):INDIRECT("emission!"&amp;SUBSTITUTE(ADDRESS(1,MATCH(I$2,emission!$1:$1,0),4),1,"")&amp;MATCH($C80,emission!$A:$A,0)))</f>
        <v>0.25877472000000001</v>
      </c>
      <c r="J80">
        <f ca="1">VLOOKUP($A80,excitation!$A$1:$CV$577,MATCH('A1 PMT'!J$3,excitation!$A$1:$CV$1,0),0)*SUM(INDIRECT("emission!"&amp;SUBSTITUTE(ADDRESS(1,MATCH(J$2,emission!$1:$1,0),4),1,"")&amp;MATCH($B80,emission!$A:$A,0)):INDIRECT("emission!"&amp;SUBSTITUTE(ADDRESS(1,MATCH(J$2,emission!$1:$1,0),4),1,"")&amp;MATCH($C80,emission!$A:$A,0)))</f>
        <v>0.36456402000000004</v>
      </c>
      <c r="K80">
        <f ca="1">VLOOKUP($A80,excitation!$A$1:$CV$577,MATCH('A1 PMT'!K$3,excitation!$A$1:$CV$1,0),0)*SUM(INDIRECT("emission!"&amp;SUBSTITUTE(ADDRESS(1,MATCH(K$2,emission!$1:$1,0),4),1,"")&amp;MATCH($B80,emission!$A:$A,0)):INDIRECT("emission!"&amp;SUBSTITUTE(ADDRESS(1,MATCH(K$2,emission!$1:$1,0),4),1,"")&amp;MATCH($C80,emission!$A:$A,0)))</f>
        <v>0.351856</v>
      </c>
      <c r="L80" t="e">
        <f ca="1">VLOOKUP($A80,excitation!$A$1:$CV$577,MATCH('A1 PMT'!L$3,excitation!$A$1:$CV$1,0),0)*SUM(INDIRECT("emission!"&amp;SUBSTITUTE(ADDRESS(1,MATCH(L$2,emission!$1:$1,0),4),1,"")&amp;MATCH($B80,emission!$A:$A,0)):INDIRECT("emission!"&amp;SUBSTITUTE(ADDRESS(1,MATCH(L$2,emission!$1:$1,0),4),1,"")&amp;MATCH($C80,emission!$A:$A,0)))</f>
        <v>#N/A</v>
      </c>
      <c r="M80" t="e">
        <f ca="1">VLOOKUP($A80,excitation!$A$1:$CV$577,MATCH('A1 PMT'!M$3,excitation!$A$1:$CV$1,0),0)*SUM(INDIRECT("emission!"&amp;SUBSTITUTE(ADDRESS(1,MATCH(M$2,emission!$1:$1,0),4),1,"")&amp;MATCH($B80,emission!$A:$A,0)):INDIRECT("emission!"&amp;SUBSTITUTE(ADDRESS(1,MATCH(M$2,emission!$1:$1,0),4),1,"")&amp;MATCH($C80,emission!$A:$A,0)))</f>
        <v>#N/A</v>
      </c>
      <c r="AA80">
        <f t="shared" si="56"/>
        <v>561</v>
      </c>
      <c r="AB80">
        <f t="shared" ca="1" si="45"/>
        <v>0</v>
      </c>
      <c r="AC80">
        <f t="shared" ca="1" si="46"/>
        <v>0</v>
      </c>
      <c r="AD80">
        <f t="shared" ca="1" si="47"/>
        <v>6.2156816735610887E-4</v>
      </c>
      <c r="AE80">
        <f t="shared" ca="1" si="48"/>
        <v>0</v>
      </c>
      <c r="AF80">
        <f t="shared" ca="1" si="49"/>
        <v>0</v>
      </c>
      <c r="AG80">
        <f t="shared" ca="1" si="50"/>
        <v>8.0424256398432106E-2</v>
      </c>
      <c r="AH80">
        <f t="shared" ca="1" si="51"/>
        <v>0.12152085877739928</v>
      </c>
      <c r="AI80">
        <f t="shared" ca="1" si="52"/>
        <v>4.4810234510035338E-2</v>
      </c>
      <c r="AJ80" t="e">
        <f t="shared" ca="1" si="53"/>
        <v>#N/A</v>
      </c>
      <c r="AK80" t="e">
        <f t="shared" ca="1" si="54"/>
        <v>#N/A</v>
      </c>
    </row>
    <row r="81" spans="1:37" x14ac:dyDescent="0.25">
      <c r="A81">
        <f t="shared" si="43"/>
        <v>561</v>
      </c>
      <c r="B81">
        <f t="shared" si="44"/>
        <v>700</v>
      </c>
      <c r="C81">
        <f t="shared" si="55"/>
        <v>709</v>
      </c>
      <c r="D81">
        <f ca="1">VLOOKUP($A81,excitation!$A$1:$CV$577,MATCH('A1 PMT'!D$3,excitation!$A$1:$CV$1,0),0)*SUM(INDIRECT("emission!"&amp;SUBSTITUTE(ADDRESS(1,MATCH(D$2,emission!$1:$1,0),4),1,"")&amp;MATCH($B81,emission!$A:$A,0)):INDIRECT("emission!"&amp;SUBSTITUTE(ADDRESS(1,MATCH(D$2,emission!$1:$1,0),4),1,"")&amp;MATCH($C81,emission!$A:$A,0)))</f>
        <v>0</v>
      </c>
      <c r="E81">
        <f ca="1">VLOOKUP($A81,excitation!$A$1:$CV$577,MATCH('A1 PMT'!E$3,excitation!$A$1:$CV$1,0),0)*SUM(INDIRECT("emission!"&amp;SUBSTITUTE(ADDRESS(1,MATCH(E$2,emission!$1:$1,0),4),1,"")&amp;MATCH($B81,emission!$A:$A,0)):INDIRECT("emission!"&amp;SUBSTITUTE(ADDRESS(1,MATCH(E$2,emission!$1:$1,0),4),1,"")&amp;MATCH($C81,emission!$A:$A,0)))</f>
        <v>0</v>
      </c>
      <c r="F81">
        <f ca="1">VLOOKUP($A81,excitation!$A$1:$CV$577,MATCH('A1 PMT'!F$3,excitation!$A$1:$CV$1,0),0)*SUM(INDIRECT("emission!"&amp;SUBSTITUTE(ADDRESS(1,MATCH(F$2,emission!$1:$1,0),4),1,"")&amp;MATCH($B81,emission!$A:$A,0)):INDIRECT("emission!"&amp;SUBSTITUTE(ADDRESS(1,MATCH(F$2,emission!$1:$1,0),4),1,"")&amp;MATCH($C81,emission!$A:$A,0)))</f>
        <v>3.8612E-3</v>
      </c>
      <c r="G81">
        <f ca="1">VLOOKUP($A81,excitation!$A$1:$CV$577,MATCH('A1 PMT'!G$3,excitation!$A$1:$CV$1,0),0)*SUM(INDIRECT("emission!"&amp;SUBSTITUTE(ADDRESS(1,MATCH(G$2,emission!$1:$1,0),4),1,"")&amp;MATCH($B81,emission!$A:$A,0)):INDIRECT("emission!"&amp;SUBSTITUTE(ADDRESS(1,MATCH(G$2,emission!$1:$1,0),4),1,"")&amp;MATCH($C81,emission!$A:$A,0)))</f>
        <v>0</v>
      </c>
      <c r="H81">
        <f ca="1">VLOOKUP($A81,excitation!$A$1:$CV$577,MATCH('A1 PMT'!H$3,excitation!$A$1:$CV$1,0),0)*SUM(INDIRECT("emission!"&amp;SUBSTITUTE(ADDRESS(1,MATCH(H$2,emission!$1:$1,0),4),1,"")&amp;MATCH($B81,emission!$A:$A,0)):INDIRECT("emission!"&amp;SUBSTITUTE(ADDRESS(1,MATCH(H$2,emission!$1:$1,0),4),1,"")&amp;MATCH($C81,emission!$A:$A,0)))</f>
        <v>0</v>
      </c>
      <c r="I81">
        <f ca="1">VLOOKUP($A81,excitation!$A$1:$CV$577,MATCH('A1 PMT'!I$3,excitation!$A$1:$CV$1,0),0)*SUM(INDIRECT("emission!"&amp;SUBSTITUTE(ADDRESS(1,MATCH(I$2,emission!$1:$1,0),4),1,"")&amp;MATCH($B81,emission!$A:$A,0)):INDIRECT("emission!"&amp;SUBSTITUTE(ADDRESS(1,MATCH(I$2,emission!$1:$1,0),4),1,"")&amp;MATCH($C81,emission!$A:$A,0)))</f>
        <v>0.17813018999999999</v>
      </c>
      <c r="J81">
        <f ca="1">VLOOKUP($A81,excitation!$A$1:$CV$577,MATCH('A1 PMT'!J$3,excitation!$A$1:$CV$1,0),0)*SUM(INDIRECT("emission!"&amp;SUBSTITUTE(ADDRESS(1,MATCH(J$2,emission!$1:$1,0),4),1,"")&amp;MATCH($B81,emission!$A:$A,0)):INDIRECT("emission!"&amp;SUBSTITUTE(ADDRESS(1,MATCH(J$2,emission!$1:$1,0),4),1,"")&amp;MATCH($C81,emission!$A:$A,0)))</f>
        <v>0.26280878000000002</v>
      </c>
      <c r="K81">
        <f ca="1">VLOOKUP($A81,excitation!$A$1:$CV$577,MATCH('A1 PMT'!K$3,excitation!$A$1:$CV$1,0),0)*SUM(INDIRECT("emission!"&amp;SUBSTITUTE(ADDRESS(1,MATCH(K$2,emission!$1:$1,0),4),1,"")&amp;MATCH($B81,emission!$A:$A,0)):INDIRECT("emission!"&amp;SUBSTITUTE(ADDRESS(1,MATCH(K$2,emission!$1:$1,0),4),1,"")&amp;MATCH($C81,emission!$A:$A,0)))</f>
        <v>0.23492800000000003</v>
      </c>
      <c r="L81" t="e">
        <f ca="1">VLOOKUP($A81,excitation!$A$1:$CV$577,MATCH('A1 PMT'!L$3,excitation!$A$1:$CV$1,0),0)*SUM(INDIRECT("emission!"&amp;SUBSTITUTE(ADDRESS(1,MATCH(L$2,emission!$1:$1,0),4),1,"")&amp;MATCH($B81,emission!$A:$A,0)):INDIRECT("emission!"&amp;SUBSTITUTE(ADDRESS(1,MATCH(L$2,emission!$1:$1,0),4),1,"")&amp;MATCH($C81,emission!$A:$A,0)))</f>
        <v>#N/A</v>
      </c>
      <c r="M81" t="e">
        <f ca="1">VLOOKUP($A81,excitation!$A$1:$CV$577,MATCH('A1 PMT'!M$3,excitation!$A$1:$CV$1,0),0)*SUM(INDIRECT("emission!"&amp;SUBSTITUTE(ADDRESS(1,MATCH(M$2,emission!$1:$1,0),4),1,"")&amp;MATCH($B81,emission!$A:$A,0)):INDIRECT("emission!"&amp;SUBSTITUTE(ADDRESS(1,MATCH(M$2,emission!$1:$1,0),4),1,"")&amp;MATCH($C81,emission!$A:$A,0)))</f>
        <v>#N/A</v>
      </c>
      <c r="AA81">
        <f t="shared" si="56"/>
        <v>561</v>
      </c>
      <c r="AB81">
        <f t="shared" ca="1" si="45"/>
        <v>0</v>
      </c>
      <c r="AC81">
        <f t="shared" ca="1" si="46"/>
        <v>0</v>
      </c>
      <c r="AD81">
        <f t="shared" ca="1" si="47"/>
        <v>5.517137633780086E-4</v>
      </c>
      <c r="AE81">
        <f t="shared" ca="1" si="48"/>
        <v>0</v>
      </c>
      <c r="AF81">
        <f t="shared" ca="1" si="49"/>
        <v>0</v>
      </c>
      <c r="AG81">
        <f t="shared" ca="1" si="50"/>
        <v>5.5360848512796872E-2</v>
      </c>
      <c r="AH81">
        <f t="shared" ca="1" si="51"/>
        <v>8.7602579760450841E-2</v>
      </c>
      <c r="AI81">
        <f t="shared" ca="1" si="52"/>
        <v>2.9918997467638986E-2</v>
      </c>
      <c r="AJ81" t="e">
        <f t="shared" ca="1" si="53"/>
        <v>#N/A</v>
      </c>
      <c r="AK81" t="e">
        <f t="shared" ca="1" si="54"/>
        <v>#N/A</v>
      </c>
    </row>
    <row r="82" spans="1:37" x14ac:dyDescent="0.25">
      <c r="A82">
        <f t="shared" si="43"/>
        <v>561</v>
      </c>
      <c r="B82">
        <f t="shared" si="44"/>
        <v>710</v>
      </c>
      <c r="C82">
        <f t="shared" si="55"/>
        <v>719</v>
      </c>
      <c r="D82">
        <f ca="1">VLOOKUP($A82,excitation!$A$1:$CV$577,MATCH('A1 PMT'!D$3,excitation!$A$1:$CV$1,0),0)*SUM(INDIRECT("emission!"&amp;SUBSTITUTE(ADDRESS(1,MATCH(D$2,emission!$1:$1,0),4),1,"")&amp;MATCH($B82,emission!$A:$A,0)):INDIRECT("emission!"&amp;SUBSTITUTE(ADDRESS(1,MATCH(D$2,emission!$1:$1,0),4),1,"")&amp;MATCH($C82,emission!$A:$A,0)))</f>
        <v>0</v>
      </c>
      <c r="E82">
        <f ca="1">VLOOKUP($A82,excitation!$A$1:$CV$577,MATCH('A1 PMT'!E$3,excitation!$A$1:$CV$1,0),0)*SUM(INDIRECT("emission!"&amp;SUBSTITUTE(ADDRESS(1,MATCH(E$2,emission!$1:$1,0),4),1,"")&amp;MATCH($B82,emission!$A:$A,0)):INDIRECT("emission!"&amp;SUBSTITUTE(ADDRESS(1,MATCH(E$2,emission!$1:$1,0),4),1,"")&amp;MATCH($C82,emission!$A:$A,0)))</f>
        <v>0</v>
      </c>
      <c r="F82">
        <f ca="1">VLOOKUP($A82,excitation!$A$1:$CV$577,MATCH('A1 PMT'!F$3,excitation!$A$1:$CV$1,0),0)*SUM(INDIRECT("emission!"&amp;SUBSTITUTE(ADDRESS(1,MATCH(F$2,emission!$1:$1,0),4),1,"")&amp;MATCH($B82,emission!$A:$A,0)):INDIRECT("emission!"&amp;SUBSTITUTE(ADDRESS(1,MATCH(F$2,emission!$1:$1,0),4),1,"")&amp;MATCH($C82,emission!$A:$A,0)))</f>
        <v>3.2580800000000004E-3</v>
      </c>
      <c r="G82">
        <f ca="1">VLOOKUP($A82,excitation!$A$1:$CV$577,MATCH('A1 PMT'!G$3,excitation!$A$1:$CV$1,0),0)*SUM(INDIRECT("emission!"&amp;SUBSTITUTE(ADDRESS(1,MATCH(G$2,emission!$1:$1,0),4),1,"")&amp;MATCH($B82,emission!$A:$A,0)):INDIRECT("emission!"&amp;SUBSTITUTE(ADDRESS(1,MATCH(G$2,emission!$1:$1,0),4),1,"")&amp;MATCH($C82,emission!$A:$A,0)))</f>
        <v>0</v>
      </c>
      <c r="H82">
        <f ca="1">VLOOKUP($A82,excitation!$A$1:$CV$577,MATCH('A1 PMT'!H$3,excitation!$A$1:$CV$1,0),0)*SUM(INDIRECT("emission!"&amp;SUBSTITUTE(ADDRESS(1,MATCH(H$2,emission!$1:$1,0),4),1,"")&amp;MATCH($B82,emission!$A:$A,0)):INDIRECT("emission!"&amp;SUBSTITUTE(ADDRESS(1,MATCH(H$2,emission!$1:$1,0),4),1,"")&amp;MATCH($C82,emission!$A:$A,0)))</f>
        <v>0</v>
      </c>
      <c r="I82">
        <f ca="1">VLOOKUP($A82,excitation!$A$1:$CV$577,MATCH('A1 PMT'!I$3,excitation!$A$1:$CV$1,0),0)*SUM(INDIRECT("emission!"&amp;SUBSTITUTE(ADDRESS(1,MATCH(I$2,emission!$1:$1,0),4),1,"")&amp;MATCH($B82,emission!$A:$A,0)):INDIRECT("emission!"&amp;SUBSTITUTE(ADDRESS(1,MATCH(I$2,emission!$1:$1,0),4),1,"")&amp;MATCH($C82,emission!$A:$A,0)))</f>
        <v>0.1238973</v>
      </c>
      <c r="J82">
        <f ca="1">VLOOKUP($A82,excitation!$A$1:$CV$577,MATCH('A1 PMT'!J$3,excitation!$A$1:$CV$1,0),0)*SUM(INDIRECT("emission!"&amp;SUBSTITUTE(ADDRESS(1,MATCH(J$2,emission!$1:$1,0),4),1,"")&amp;MATCH($B82,emission!$A:$A,0)):INDIRECT("emission!"&amp;SUBSTITUTE(ADDRESS(1,MATCH(J$2,emission!$1:$1,0),4),1,"")&amp;MATCH($C82,emission!$A:$A,0)))</f>
        <v>0.16709586000000001</v>
      </c>
      <c r="K82">
        <f ca="1">VLOOKUP($A82,excitation!$A$1:$CV$577,MATCH('A1 PMT'!K$3,excitation!$A$1:$CV$1,0),0)*SUM(INDIRECT("emission!"&amp;SUBSTITUTE(ADDRESS(1,MATCH(K$2,emission!$1:$1,0),4),1,"")&amp;MATCH($B82,emission!$A:$A,0)):INDIRECT("emission!"&amp;SUBSTITUTE(ADDRESS(1,MATCH(K$2,emission!$1:$1,0),4),1,"")&amp;MATCH($C82,emission!$A:$A,0)))</f>
        <v>0.18776000000000004</v>
      </c>
      <c r="L82" t="e">
        <f ca="1">VLOOKUP($A82,excitation!$A$1:$CV$577,MATCH('A1 PMT'!L$3,excitation!$A$1:$CV$1,0),0)*SUM(INDIRECT("emission!"&amp;SUBSTITUTE(ADDRESS(1,MATCH(L$2,emission!$1:$1,0),4),1,"")&amp;MATCH($B82,emission!$A:$A,0)):INDIRECT("emission!"&amp;SUBSTITUTE(ADDRESS(1,MATCH(L$2,emission!$1:$1,0),4),1,"")&amp;MATCH($C82,emission!$A:$A,0)))</f>
        <v>#N/A</v>
      </c>
      <c r="M82" t="e">
        <f ca="1">VLOOKUP($A82,excitation!$A$1:$CV$577,MATCH('A1 PMT'!M$3,excitation!$A$1:$CV$1,0),0)*SUM(INDIRECT("emission!"&amp;SUBSTITUTE(ADDRESS(1,MATCH(M$2,emission!$1:$1,0),4),1,"")&amp;MATCH($B82,emission!$A:$A,0)):INDIRECT("emission!"&amp;SUBSTITUTE(ADDRESS(1,MATCH(M$2,emission!$1:$1,0),4),1,"")&amp;MATCH($C82,emission!$A:$A,0)))</f>
        <v>#N/A</v>
      </c>
      <c r="AA82">
        <f t="shared" si="56"/>
        <v>561</v>
      </c>
      <c r="AB82">
        <f t="shared" ca="1" si="45"/>
        <v>0</v>
      </c>
      <c r="AC82">
        <f t="shared" ca="1" si="46"/>
        <v>0</v>
      </c>
      <c r="AD82">
        <f t="shared" ca="1" si="47"/>
        <v>4.6553599352186427E-4</v>
      </c>
      <c r="AE82">
        <f t="shared" ca="1" si="48"/>
        <v>0</v>
      </c>
      <c r="AF82">
        <f t="shared" ca="1" si="49"/>
        <v>0</v>
      </c>
      <c r="AG82">
        <f t="shared" ca="1" si="50"/>
        <v>3.8505879640304365E-2</v>
      </c>
      <c r="AH82">
        <f t="shared" ca="1" si="51"/>
        <v>5.5698399434338255E-2</v>
      </c>
      <c r="AI82">
        <f t="shared" ca="1" si="52"/>
        <v>2.3911968622403017E-2</v>
      </c>
      <c r="AJ82" t="e">
        <f t="shared" ca="1" si="53"/>
        <v>#N/A</v>
      </c>
      <c r="AK82" t="e">
        <f t="shared" ca="1" si="54"/>
        <v>#N/A</v>
      </c>
    </row>
    <row r="83" spans="1:37" x14ac:dyDescent="0.25">
      <c r="A83">
        <f t="shared" si="43"/>
        <v>561</v>
      </c>
      <c r="B83">
        <f t="shared" si="44"/>
        <v>720</v>
      </c>
      <c r="C83">
        <f t="shared" si="55"/>
        <v>729</v>
      </c>
      <c r="D83">
        <f ca="1">VLOOKUP($A83,excitation!$A$1:$CV$577,MATCH('A1 PMT'!D$3,excitation!$A$1:$CV$1,0),0)*SUM(INDIRECT("emission!"&amp;SUBSTITUTE(ADDRESS(1,MATCH(D$2,emission!$1:$1,0),4),1,"")&amp;MATCH($B83,emission!$A:$A,0)):INDIRECT("emission!"&amp;SUBSTITUTE(ADDRESS(1,MATCH(D$2,emission!$1:$1,0),4),1,"")&amp;MATCH($C83,emission!$A:$A,0)))</f>
        <v>0</v>
      </c>
      <c r="E83">
        <f ca="1">VLOOKUP($A83,excitation!$A$1:$CV$577,MATCH('A1 PMT'!E$3,excitation!$A$1:$CV$1,0),0)*SUM(INDIRECT("emission!"&amp;SUBSTITUTE(ADDRESS(1,MATCH(E$2,emission!$1:$1,0),4),1,"")&amp;MATCH($B83,emission!$A:$A,0)):INDIRECT("emission!"&amp;SUBSTITUTE(ADDRESS(1,MATCH(E$2,emission!$1:$1,0),4),1,"")&amp;MATCH($C83,emission!$A:$A,0)))</f>
        <v>0</v>
      </c>
      <c r="F83">
        <f ca="1">VLOOKUP($A83,excitation!$A$1:$CV$577,MATCH('A1 PMT'!F$3,excitation!$A$1:$CV$1,0),0)*SUM(INDIRECT("emission!"&amp;SUBSTITUTE(ADDRESS(1,MATCH(F$2,emission!$1:$1,0),4),1,"")&amp;MATCH($B83,emission!$A:$A,0)):INDIRECT("emission!"&amp;SUBSTITUTE(ADDRESS(1,MATCH(F$2,emission!$1:$1,0),4),1,"")&amp;MATCH($C83,emission!$A:$A,0)))</f>
        <v>1.8373599999999999E-3</v>
      </c>
      <c r="G83">
        <f ca="1">VLOOKUP($A83,excitation!$A$1:$CV$577,MATCH('A1 PMT'!G$3,excitation!$A$1:$CV$1,0),0)*SUM(INDIRECT("emission!"&amp;SUBSTITUTE(ADDRESS(1,MATCH(G$2,emission!$1:$1,0),4),1,"")&amp;MATCH($B83,emission!$A:$A,0)):INDIRECT("emission!"&amp;SUBSTITUTE(ADDRESS(1,MATCH(G$2,emission!$1:$1,0),4),1,"")&amp;MATCH($C83,emission!$A:$A,0)))</f>
        <v>0</v>
      </c>
      <c r="H83">
        <f ca="1">VLOOKUP($A83,excitation!$A$1:$CV$577,MATCH('A1 PMT'!H$3,excitation!$A$1:$CV$1,0),0)*SUM(INDIRECT("emission!"&amp;SUBSTITUTE(ADDRESS(1,MATCH(H$2,emission!$1:$1,0),4),1,"")&amp;MATCH($B83,emission!$A:$A,0)):INDIRECT("emission!"&amp;SUBSTITUTE(ADDRESS(1,MATCH(H$2,emission!$1:$1,0),4),1,"")&amp;MATCH($C83,emission!$A:$A,0)))</f>
        <v>0</v>
      </c>
      <c r="I83">
        <f ca="1">VLOOKUP($A83,excitation!$A$1:$CV$577,MATCH('A1 PMT'!I$3,excitation!$A$1:$CV$1,0),0)*SUM(INDIRECT("emission!"&amp;SUBSTITUTE(ADDRESS(1,MATCH(I$2,emission!$1:$1,0),4),1,"")&amp;MATCH($B83,emission!$A:$A,0)):INDIRECT("emission!"&amp;SUBSTITUTE(ADDRESS(1,MATCH(I$2,emission!$1:$1,0),4),1,"")&amp;MATCH($C83,emission!$A:$A,0)))</f>
        <v>4.8965399999999999E-2</v>
      </c>
      <c r="J83">
        <f ca="1">VLOOKUP($A83,excitation!$A$1:$CV$577,MATCH('A1 PMT'!J$3,excitation!$A$1:$CV$1,0),0)*SUM(INDIRECT("emission!"&amp;SUBSTITUTE(ADDRESS(1,MATCH(J$2,emission!$1:$1,0),4),1,"")&amp;MATCH($B83,emission!$A:$A,0)):INDIRECT("emission!"&amp;SUBSTITUTE(ADDRESS(1,MATCH(J$2,emission!$1:$1,0),4),1,"")&amp;MATCH($C83,emission!$A:$A,0)))</f>
        <v>0.10085532000000001</v>
      </c>
      <c r="K83">
        <f ca="1">VLOOKUP($A83,excitation!$A$1:$CV$577,MATCH('A1 PMT'!K$3,excitation!$A$1:$CV$1,0),0)*SUM(INDIRECT("emission!"&amp;SUBSTITUTE(ADDRESS(1,MATCH(K$2,emission!$1:$1,0),4),1,"")&amp;MATCH($B83,emission!$A:$A,0)):INDIRECT("emission!"&amp;SUBSTITUTE(ADDRESS(1,MATCH(K$2,emission!$1:$1,0),4),1,"")&amp;MATCH($C83,emission!$A:$A,0)))</f>
        <v>0.17089599999999996</v>
      </c>
      <c r="L83" t="e">
        <f ca="1">VLOOKUP($A83,excitation!$A$1:$CV$577,MATCH('A1 PMT'!L$3,excitation!$A$1:$CV$1,0),0)*SUM(INDIRECT("emission!"&amp;SUBSTITUTE(ADDRESS(1,MATCH(L$2,emission!$1:$1,0),4),1,"")&amp;MATCH($B83,emission!$A:$A,0)):INDIRECT("emission!"&amp;SUBSTITUTE(ADDRESS(1,MATCH(L$2,emission!$1:$1,0),4),1,"")&amp;MATCH($C83,emission!$A:$A,0)))</f>
        <v>#N/A</v>
      </c>
      <c r="M83" t="e">
        <f ca="1">VLOOKUP($A83,excitation!$A$1:$CV$577,MATCH('A1 PMT'!M$3,excitation!$A$1:$CV$1,0),0)*SUM(INDIRECT("emission!"&amp;SUBSTITUTE(ADDRESS(1,MATCH(M$2,emission!$1:$1,0),4),1,"")&amp;MATCH($B83,emission!$A:$A,0)):INDIRECT("emission!"&amp;SUBSTITUTE(ADDRESS(1,MATCH(M$2,emission!$1:$1,0),4),1,"")&amp;MATCH($C83,emission!$A:$A,0)))</f>
        <v>#N/A</v>
      </c>
      <c r="AA83">
        <f t="shared" si="56"/>
        <v>561</v>
      </c>
      <c r="AB83">
        <f t="shared" ca="1" si="45"/>
        <v>0</v>
      </c>
      <c r="AC83">
        <f t="shared" ca="1" si="46"/>
        <v>0</v>
      </c>
      <c r="AD83">
        <f t="shared" ca="1" si="47"/>
        <v>2.6253413453854185E-4</v>
      </c>
      <c r="AE83">
        <f t="shared" ca="1" si="48"/>
        <v>0</v>
      </c>
      <c r="AF83">
        <f t="shared" ca="1" si="49"/>
        <v>0</v>
      </c>
      <c r="AG83">
        <f t="shared" ca="1" si="50"/>
        <v>1.5217892552455616E-2</v>
      </c>
      <c r="AH83">
        <f t="shared" ca="1" si="51"/>
        <v>3.3618306871504799E-2</v>
      </c>
      <c r="AI83">
        <f t="shared" ca="1" si="52"/>
        <v>2.17642724206124E-2</v>
      </c>
      <c r="AJ83" t="e">
        <f t="shared" ca="1" si="53"/>
        <v>#N/A</v>
      </c>
      <c r="AK83" t="e">
        <f t="shared" ca="1" si="54"/>
        <v>#N/A</v>
      </c>
    </row>
    <row r="84" spans="1:37" x14ac:dyDescent="0.25">
      <c r="A84">
        <f t="shared" si="43"/>
        <v>561</v>
      </c>
      <c r="B84">
        <f t="shared" si="44"/>
        <v>730</v>
      </c>
      <c r="C84">
        <f t="shared" si="55"/>
        <v>739</v>
      </c>
      <c r="D84">
        <f ca="1">VLOOKUP($A84,excitation!$A$1:$CV$577,MATCH('A1 PMT'!D$3,excitation!$A$1:$CV$1,0),0)*SUM(INDIRECT("emission!"&amp;SUBSTITUTE(ADDRESS(1,MATCH(D$2,emission!$1:$1,0),4),1,"")&amp;MATCH($B84,emission!$A:$A,0)):INDIRECT("emission!"&amp;SUBSTITUTE(ADDRESS(1,MATCH(D$2,emission!$1:$1,0),4),1,"")&amp;MATCH($C84,emission!$A:$A,0)))</f>
        <v>0</v>
      </c>
      <c r="E84">
        <f ca="1">VLOOKUP($A84,excitation!$A$1:$CV$577,MATCH('A1 PMT'!E$3,excitation!$A$1:$CV$1,0),0)*SUM(INDIRECT("emission!"&amp;SUBSTITUTE(ADDRESS(1,MATCH(E$2,emission!$1:$1,0),4),1,"")&amp;MATCH($B84,emission!$A:$A,0)):INDIRECT("emission!"&amp;SUBSTITUTE(ADDRESS(1,MATCH(E$2,emission!$1:$1,0),4),1,"")&amp;MATCH($C84,emission!$A:$A,0)))</f>
        <v>0</v>
      </c>
      <c r="F84">
        <f ca="1">VLOOKUP($A84,excitation!$A$1:$CV$577,MATCH('A1 PMT'!F$3,excitation!$A$1:$CV$1,0),0)*SUM(INDIRECT("emission!"&amp;SUBSTITUTE(ADDRESS(1,MATCH(F$2,emission!$1:$1,0),4),1,"")&amp;MATCH($B84,emission!$A:$A,0)):INDIRECT("emission!"&amp;SUBSTITUTE(ADDRESS(1,MATCH(F$2,emission!$1:$1,0),4),1,"")&amp;MATCH($C84,emission!$A:$A,0)))</f>
        <v>0</v>
      </c>
      <c r="G84">
        <f ca="1">VLOOKUP($A84,excitation!$A$1:$CV$577,MATCH('A1 PMT'!G$3,excitation!$A$1:$CV$1,0),0)*SUM(INDIRECT("emission!"&amp;SUBSTITUTE(ADDRESS(1,MATCH(G$2,emission!$1:$1,0),4),1,"")&amp;MATCH($B84,emission!$A:$A,0)):INDIRECT("emission!"&amp;SUBSTITUTE(ADDRESS(1,MATCH(G$2,emission!$1:$1,0),4),1,"")&amp;MATCH($C84,emission!$A:$A,0)))</f>
        <v>0</v>
      </c>
      <c r="H84">
        <f ca="1">VLOOKUP($A84,excitation!$A$1:$CV$577,MATCH('A1 PMT'!H$3,excitation!$A$1:$CV$1,0),0)*SUM(INDIRECT("emission!"&amp;SUBSTITUTE(ADDRESS(1,MATCH(H$2,emission!$1:$1,0),4),1,"")&amp;MATCH($B84,emission!$A:$A,0)):INDIRECT("emission!"&amp;SUBSTITUTE(ADDRESS(1,MATCH(H$2,emission!$1:$1,0),4),1,"")&amp;MATCH($C84,emission!$A:$A,0)))</f>
        <v>0</v>
      </c>
      <c r="I84">
        <f ca="1">VLOOKUP($A84,excitation!$A$1:$CV$577,MATCH('A1 PMT'!I$3,excitation!$A$1:$CV$1,0),0)*SUM(INDIRECT("emission!"&amp;SUBSTITUTE(ADDRESS(1,MATCH(I$2,emission!$1:$1,0),4),1,"")&amp;MATCH($B84,emission!$A:$A,0)):INDIRECT("emission!"&amp;SUBSTITUTE(ADDRESS(1,MATCH(I$2,emission!$1:$1,0),4),1,"")&amp;MATCH($C84,emission!$A:$A,0)))</f>
        <v>0</v>
      </c>
      <c r="J84">
        <f ca="1">VLOOKUP($A84,excitation!$A$1:$CV$577,MATCH('A1 PMT'!J$3,excitation!$A$1:$CV$1,0),0)*SUM(INDIRECT("emission!"&amp;SUBSTITUTE(ADDRESS(1,MATCH(J$2,emission!$1:$1,0),4),1,"")&amp;MATCH($B84,emission!$A:$A,0)):INDIRECT("emission!"&amp;SUBSTITUTE(ADDRESS(1,MATCH(J$2,emission!$1:$1,0),4),1,"")&amp;MATCH($C84,emission!$A:$A,0)))</f>
        <v>6.077674000000001E-2</v>
      </c>
      <c r="K84">
        <f ca="1">VLOOKUP($A84,excitation!$A$1:$CV$577,MATCH('A1 PMT'!K$3,excitation!$A$1:$CV$1,0),0)*SUM(INDIRECT("emission!"&amp;SUBSTITUTE(ADDRESS(1,MATCH(K$2,emission!$1:$1,0),4),1,"")&amp;MATCH($B84,emission!$A:$A,0)):INDIRECT("emission!"&amp;SUBSTITUTE(ADDRESS(1,MATCH(K$2,emission!$1:$1,0),4),1,"")&amp;MATCH($C84,emission!$A:$A,0)))</f>
        <v>0.14992</v>
      </c>
      <c r="L84" t="e">
        <f ca="1">VLOOKUP($A84,excitation!$A$1:$CV$577,MATCH('A1 PMT'!L$3,excitation!$A$1:$CV$1,0),0)*SUM(INDIRECT("emission!"&amp;SUBSTITUTE(ADDRESS(1,MATCH(L$2,emission!$1:$1,0),4),1,"")&amp;MATCH($B84,emission!$A:$A,0)):INDIRECT("emission!"&amp;SUBSTITUTE(ADDRESS(1,MATCH(L$2,emission!$1:$1,0),4),1,"")&amp;MATCH($C84,emission!$A:$A,0)))</f>
        <v>#N/A</v>
      </c>
      <c r="M84" t="e">
        <f ca="1">VLOOKUP($A84,excitation!$A$1:$CV$577,MATCH('A1 PMT'!M$3,excitation!$A$1:$CV$1,0),0)*SUM(INDIRECT("emission!"&amp;SUBSTITUTE(ADDRESS(1,MATCH(M$2,emission!$1:$1,0),4),1,"")&amp;MATCH($B84,emission!$A:$A,0)):INDIRECT("emission!"&amp;SUBSTITUTE(ADDRESS(1,MATCH(M$2,emission!$1:$1,0),4),1,"")&amp;MATCH($C84,emission!$A:$A,0)))</f>
        <v>#N/A</v>
      </c>
      <c r="AA84">
        <f t="shared" si="56"/>
        <v>561</v>
      </c>
      <c r="AB84">
        <f t="shared" ca="1" si="45"/>
        <v>0</v>
      </c>
      <c r="AC84">
        <f t="shared" ca="1" si="46"/>
        <v>0</v>
      </c>
      <c r="AD84">
        <f t="shared" ca="1" si="47"/>
        <v>0</v>
      </c>
      <c r="AE84">
        <f t="shared" ca="1" si="48"/>
        <v>0</v>
      </c>
      <c r="AF84">
        <f t="shared" ca="1" si="49"/>
        <v>0</v>
      </c>
      <c r="AG84">
        <f t="shared" ca="1" si="50"/>
        <v>0</v>
      </c>
      <c r="AH84">
        <f t="shared" ca="1" si="51"/>
        <v>2.0258833108354232E-2</v>
      </c>
      <c r="AI84">
        <f t="shared" ca="1" si="52"/>
        <v>1.9092896974172664E-2</v>
      </c>
      <c r="AJ84" t="e">
        <f t="shared" ca="1" si="53"/>
        <v>#N/A</v>
      </c>
      <c r="AK84" t="e">
        <f t="shared" ca="1" si="54"/>
        <v>#N/A</v>
      </c>
    </row>
    <row r="85" spans="1:37" x14ac:dyDescent="0.25">
      <c r="A85">
        <f t="shared" si="43"/>
        <v>561</v>
      </c>
      <c r="B85">
        <f t="shared" si="44"/>
        <v>740</v>
      </c>
      <c r="C85">
        <f t="shared" si="55"/>
        <v>749</v>
      </c>
      <c r="D85">
        <f ca="1">VLOOKUP($A85,excitation!$A$1:$CV$577,MATCH('A1 PMT'!D$3,excitation!$A$1:$CV$1,0),0)*SUM(INDIRECT("emission!"&amp;SUBSTITUTE(ADDRESS(1,MATCH(D$2,emission!$1:$1,0),4),1,"")&amp;MATCH($B85,emission!$A:$A,0)):INDIRECT("emission!"&amp;SUBSTITUTE(ADDRESS(1,MATCH(D$2,emission!$1:$1,0),4),1,"")&amp;MATCH($C85,emission!$A:$A,0)))</f>
        <v>0</v>
      </c>
      <c r="E85">
        <f ca="1">VLOOKUP($A85,excitation!$A$1:$CV$577,MATCH('A1 PMT'!E$3,excitation!$A$1:$CV$1,0),0)*SUM(INDIRECT("emission!"&amp;SUBSTITUTE(ADDRESS(1,MATCH(E$2,emission!$1:$1,0),4),1,"")&amp;MATCH($B85,emission!$A:$A,0)):INDIRECT("emission!"&amp;SUBSTITUTE(ADDRESS(1,MATCH(E$2,emission!$1:$1,0),4),1,"")&amp;MATCH($C85,emission!$A:$A,0)))</f>
        <v>0</v>
      </c>
      <c r="F85">
        <f ca="1">VLOOKUP($A85,excitation!$A$1:$CV$577,MATCH('A1 PMT'!F$3,excitation!$A$1:$CV$1,0),0)*SUM(INDIRECT("emission!"&amp;SUBSTITUTE(ADDRESS(1,MATCH(F$2,emission!$1:$1,0),4),1,"")&amp;MATCH($B85,emission!$A:$A,0)):INDIRECT("emission!"&amp;SUBSTITUTE(ADDRESS(1,MATCH(F$2,emission!$1:$1,0),4),1,"")&amp;MATCH($C85,emission!$A:$A,0)))</f>
        <v>0</v>
      </c>
      <c r="G85">
        <f ca="1">VLOOKUP($A85,excitation!$A$1:$CV$577,MATCH('A1 PMT'!G$3,excitation!$A$1:$CV$1,0),0)*SUM(INDIRECT("emission!"&amp;SUBSTITUTE(ADDRESS(1,MATCH(G$2,emission!$1:$1,0),4),1,"")&amp;MATCH($B85,emission!$A:$A,0)):INDIRECT("emission!"&amp;SUBSTITUTE(ADDRESS(1,MATCH(G$2,emission!$1:$1,0),4),1,"")&amp;MATCH($C85,emission!$A:$A,0)))</f>
        <v>0</v>
      </c>
      <c r="H85">
        <f ca="1">VLOOKUP($A85,excitation!$A$1:$CV$577,MATCH('A1 PMT'!H$3,excitation!$A$1:$CV$1,0),0)*SUM(INDIRECT("emission!"&amp;SUBSTITUTE(ADDRESS(1,MATCH(H$2,emission!$1:$1,0),4),1,"")&amp;MATCH($B85,emission!$A:$A,0)):INDIRECT("emission!"&amp;SUBSTITUTE(ADDRESS(1,MATCH(H$2,emission!$1:$1,0),4),1,"")&amp;MATCH($C85,emission!$A:$A,0)))</f>
        <v>0</v>
      </c>
      <c r="I85">
        <f ca="1">VLOOKUP($A85,excitation!$A$1:$CV$577,MATCH('A1 PMT'!I$3,excitation!$A$1:$CV$1,0),0)*SUM(INDIRECT("emission!"&amp;SUBSTITUTE(ADDRESS(1,MATCH(I$2,emission!$1:$1,0),4),1,"")&amp;MATCH($B85,emission!$A:$A,0)):INDIRECT("emission!"&amp;SUBSTITUTE(ADDRESS(1,MATCH(I$2,emission!$1:$1,0),4),1,"")&amp;MATCH($C85,emission!$A:$A,0)))</f>
        <v>0</v>
      </c>
      <c r="J85">
        <f ca="1">VLOOKUP($A85,excitation!$A$1:$CV$577,MATCH('A1 PMT'!J$3,excitation!$A$1:$CV$1,0),0)*SUM(INDIRECT("emission!"&amp;SUBSTITUTE(ADDRESS(1,MATCH(J$2,emission!$1:$1,0),4),1,"")&amp;MATCH($B85,emission!$A:$A,0)):INDIRECT("emission!"&amp;SUBSTITUTE(ADDRESS(1,MATCH(J$2,emission!$1:$1,0),4),1,"")&amp;MATCH($C85,emission!$A:$A,0)))</f>
        <v>3.9339360000000004E-2</v>
      </c>
      <c r="K85">
        <f ca="1">VLOOKUP($A85,excitation!$A$1:$CV$577,MATCH('A1 PMT'!K$3,excitation!$A$1:$CV$1,0),0)*SUM(INDIRECT("emission!"&amp;SUBSTITUTE(ADDRESS(1,MATCH(K$2,emission!$1:$1,0),4),1,"")&amp;MATCH($B85,emission!$A:$A,0)):INDIRECT("emission!"&amp;SUBSTITUTE(ADDRESS(1,MATCH(K$2,emission!$1:$1,0),4),1,"")&amp;MATCH($C85,emission!$A:$A,0)))</f>
        <v>0.11898399999999999</v>
      </c>
      <c r="L85" t="e">
        <f ca="1">VLOOKUP($A85,excitation!$A$1:$CV$577,MATCH('A1 PMT'!L$3,excitation!$A$1:$CV$1,0),0)*SUM(INDIRECT("emission!"&amp;SUBSTITUTE(ADDRESS(1,MATCH(L$2,emission!$1:$1,0),4),1,"")&amp;MATCH($B85,emission!$A:$A,0)):INDIRECT("emission!"&amp;SUBSTITUTE(ADDRESS(1,MATCH(L$2,emission!$1:$1,0),4),1,"")&amp;MATCH($C85,emission!$A:$A,0)))</f>
        <v>#N/A</v>
      </c>
      <c r="M85" t="e">
        <f ca="1">VLOOKUP($A85,excitation!$A$1:$CV$577,MATCH('A1 PMT'!M$3,excitation!$A$1:$CV$1,0),0)*SUM(INDIRECT("emission!"&amp;SUBSTITUTE(ADDRESS(1,MATCH(M$2,emission!$1:$1,0),4),1,"")&amp;MATCH($B85,emission!$A:$A,0)):INDIRECT("emission!"&amp;SUBSTITUTE(ADDRESS(1,MATCH(M$2,emission!$1:$1,0),4),1,"")&amp;MATCH($C85,emission!$A:$A,0)))</f>
        <v>#N/A</v>
      </c>
      <c r="AA85">
        <f t="shared" si="56"/>
        <v>561</v>
      </c>
      <c r="AB85">
        <f t="shared" ca="1" si="45"/>
        <v>0</v>
      </c>
      <c r="AC85">
        <f t="shared" ca="1" si="46"/>
        <v>0</v>
      </c>
      <c r="AD85">
        <f t="shared" ca="1" si="47"/>
        <v>0</v>
      </c>
      <c r="AE85">
        <f t="shared" ca="1" si="48"/>
        <v>0</v>
      </c>
      <c r="AF85">
        <f t="shared" ca="1" si="49"/>
        <v>0</v>
      </c>
      <c r="AG85">
        <f t="shared" ca="1" si="50"/>
        <v>0</v>
      </c>
      <c r="AH85">
        <f t="shared" ca="1" si="51"/>
        <v>1.3113068072250439E-2</v>
      </c>
      <c r="AI85">
        <f t="shared" ca="1" si="52"/>
        <v>1.515307666472092E-2</v>
      </c>
      <c r="AJ85" t="e">
        <f t="shared" ca="1" si="53"/>
        <v>#N/A</v>
      </c>
      <c r="AK85" t="e">
        <f t="shared" ca="1" si="54"/>
        <v>#N/A</v>
      </c>
    </row>
    <row r="86" spans="1:37" x14ac:dyDescent="0.25">
      <c r="A86">
        <f t="shared" si="43"/>
        <v>561</v>
      </c>
      <c r="B86">
        <f t="shared" si="44"/>
        <v>750</v>
      </c>
      <c r="C86">
        <f t="shared" si="55"/>
        <v>759</v>
      </c>
      <c r="D86">
        <f ca="1">VLOOKUP($A86,excitation!$A$1:$CV$577,MATCH('A1 PMT'!D$3,excitation!$A$1:$CV$1,0),0)*SUM(INDIRECT("emission!"&amp;SUBSTITUTE(ADDRESS(1,MATCH(D$2,emission!$1:$1,0),4),1,"")&amp;MATCH($B86,emission!$A:$A,0)):INDIRECT("emission!"&amp;SUBSTITUTE(ADDRESS(1,MATCH(D$2,emission!$1:$1,0),4),1,"")&amp;MATCH($C86,emission!$A:$A,0)))</f>
        <v>0</v>
      </c>
      <c r="E86">
        <f ca="1">VLOOKUP($A86,excitation!$A$1:$CV$577,MATCH('A1 PMT'!E$3,excitation!$A$1:$CV$1,0),0)*SUM(INDIRECT("emission!"&amp;SUBSTITUTE(ADDRESS(1,MATCH(E$2,emission!$1:$1,0),4),1,"")&amp;MATCH($B86,emission!$A:$A,0)):INDIRECT("emission!"&amp;SUBSTITUTE(ADDRESS(1,MATCH(E$2,emission!$1:$1,0),4),1,"")&amp;MATCH($C86,emission!$A:$A,0)))</f>
        <v>0</v>
      </c>
      <c r="F86">
        <f ca="1">VLOOKUP($A86,excitation!$A$1:$CV$577,MATCH('A1 PMT'!F$3,excitation!$A$1:$CV$1,0),0)*SUM(INDIRECT("emission!"&amp;SUBSTITUTE(ADDRESS(1,MATCH(F$2,emission!$1:$1,0),4),1,"")&amp;MATCH($B86,emission!$A:$A,0)):INDIRECT("emission!"&amp;SUBSTITUTE(ADDRESS(1,MATCH(F$2,emission!$1:$1,0),4),1,"")&amp;MATCH($C86,emission!$A:$A,0)))</f>
        <v>0</v>
      </c>
      <c r="G86">
        <f ca="1">VLOOKUP($A86,excitation!$A$1:$CV$577,MATCH('A1 PMT'!G$3,excitation!$A$1:$CV$1,0),0)*SUM(INDIRECT("emission!"&amp;SUBSTITUTE(ADDRESS(1,MATCH(G$2,emission!$1:$1,0),4),1,"")&amp;MATCH($B86,emission!$A:$A,0)):INDIRECT("emission!"&amp;SUBSTITUTE(ADDRESS(1,MATCH(G$2,emission!$1:$1,0),4),1,"")&amp;MATCH($C86,emission!$A:$A,0)))</f>
        <v>0</v>
      </c>
      <c r="H86">
        <f ca="1">VLOOKUP($A86,excitation!$A$1:$CV$577,MATCH('A1 PMT'!H$3,excitation!$A$1:$CV$1,0),0)*SUM(INDIRECT("emission!"&amp;SUBSTITUTE(ADDRESS(1,MATCH(H$2,emission!$1:$1,0),4),1,"")&amp;MATCH($B86,emission!$A:$A,0)):INDIRECT("emission!"&amp;SUBSTITUTE(ADDRESS(1,MATCH(H$2,emission!$1:$1,0),4),1,"")&amp;MATCH($C86,emission!$A:$A,0)))</f>
        <v>0</v>
      </c>
      <c r="I86">
        <f ca="1">VLOOKUP($A86,excitation!$A$1:$CV$577,MATCH('A1 PMT'!I$3,excitation!$A$1:$CV$1,0),0)*SUM(INDIRECT("emission!"&amp;SUBSTITUTE(ADDRESS(1,MATCH(I$2,emission!$1:$1,0),4),1,"")&amp;MATCH($B86,emission!$A:$A,0)):INDIRECT("emission!"&amp;SUBSTITUTE(ADDRESS(1,MATCH(I$2,emission!$1:$1,0),4),1,"")&amp;MATCH($C86,emission!$A:$A,0)))</f>
        <v>0</v>
      </c>
      <c r="J86">
        <f ca="1">VLOOKUP($A86,excitation!$A$1:$CV$577,MATCH('A1 PMT'!J$3,excitation!$A$1:$CV$1,0),0)*SUM(INDIRECT("emission!"&amp;SUBSTITUTE(ADDRESS(1,MATCH(J$2,emission!$1:$1,0),4),1,"")&amp;MATCH($B86,emission!$A:$A,0)):INDIRECT("emission!"&amp;SUBSTITUTE(ADDRESS(1,MATCH(J$2,emission!$1:$1,0),4),1,"")&amp;MATCH($C86,emission!$A:$A,0)))</f>
        <v>2.6611920000000004E-2</v>
      </c>
      <c r="K86">
        <f ca="1">VLOOKUP($A86,excitation!$A$1:$CV$577,MATCH('A1 PMT'!K$3,excitation!$A$1:$CV$1,0),0)*SUM(INDIRECT("emission!"&amp;SUBSTITUTE(ADDRESS(1,MATCH(K$2,emission!$1:$1,0),4),1,"")&amp;MATCH($B86,emission!$A:$A,0)):INDIRECT("emission!"&amp;SUBSTITUTE(ADDRESS(1,MATCH(K$2,emission!$1:$1,0),4),1,"")&amp;MATCH($C86,emission!$A:$A,0)))</f>
        <v>8.409599999999999E-2</v>
      </c>
      <c r="L86" t="e">
        <f ca="1">VLOOKUP($A86,excitation!$A$1:$CV$577,MATCH('A1 PMT'!L$3,excitation!$A$1:$CV$1,0),0)*SUM(INDIRECT("emission!"&amp;SUBSTITUTE(ADDRESS(1,MATCH(L$2,emission!$1:$1,0),4),1,"")&amp;MATCH($B86,emission!$A:$A,0)):INDIRECT("emission!"&amp;SUBSTITUTE(ADDRESS(1,MATCH(L$2,emission!$1:$1,0),4),1,"")&amp;MATCH($C86,emission!$A:$A,0)))</f>
        <v>#N/A</v>
      </c>
      <c r="M86" t="e">
        <f ca="1">VLOOKUP($A86,excitation!$A$1:$CV$577,MATCH('A1 PMT'!M$3,excitation!$A$1:$CV$1,0),0)*SUM(INDIRECT("emission!"&amp;SUBSTITUTE(ADDRESS(1,MATCH(M$2,emission!$1:$1,0),4),1,"")&amp;MATCH($B86,emission!$A:$A,0)):INDIRECT("emission!"&amp;SUBSTITUTE(ADDRESS(1,MATCH(M$2,emission!$1:$1,0),4),1,"")&amp;MATCH($C86,emission!$A:$A,0)))</f>
        <v>#N/A</v>
      </c>
      <c r="AA86">
        <f t="shared" si="56"/>
        <v>561</v>
      </c>
      <c r="AB86">
        <f t="shared" ca="1" si="45"/>
        <v>0</v>
      </c>
      <c r="AC86">
        <f t="shared" ca="1" si="46"/>
        <v>0</v>
      </c>
      <c r="AD86">
        <f t="shared" ca="1" si="47"/>
        <v>0</v>
      </c>
      <c r="AE86">
        <f t="shared" ca="1" si="48"/>
        <v>0</v>
      </c>
      <c r="AF86">
        <f t="shared" ca="1" si="49"/>
        <v>0</v>
      </c>
      <c r="AG86">
        <f t="shared" ca="1" si="50"/>
        <v>0</v>
      </c>
      <c r="AH86">
        <f t="shared" ca="1" si="51"/>
        <v>8.8706048724047082E-3</v>
      </c>
      <c r="AI86">
        <f t="shared" ca="1" si="52"/>
        <v>1.0709953734925455E-2</v>
      </c>
      <c r="AJ86" t="e">
        <f t="shared" ca="1" si="53"/>
        <v>#N/A</v>
      </c>
      <c r="AK86" t="e">
        <f t="shared" ca="1" si="54"/>
        <v>#N/A</v>
      </c>
    </row>
    <row r="87" spans="1:37" x14ac:dyDescent="0.25">
      <c r="A87">
        <f t="shared" si="43"/>
        <v>561</v>
      </c>
      <c r="B87">
        <f t="shared" si="44"/>
        <v>760</v>
      </c>
      <c r="C87">
        <f t="shared" si="55"/>
        <v>769</v>
      </c>
      <c r="D87">
        <f ca="1">VLOOKUP($A87,excitation!$A$1:$CV$577,MATCH('A1 PMT'!D$3,excitation!$A$1:$CV$1,0),0)*SUM(INDIRECT("emission!"&amp;SUBSTITUTE(ADDRESS(1,MATCH(D$2,emission!$1:$1,0),4),1,"")&amp;MATCH($B87,emission!$A:$A,0)):INDIRECT("emission!"&amp;SUBSTITUTE(ADDRESS(1,MATCH(D$2,emission!$1:$1,0),4),1,"")&amp;MATCH($C87,emission!$A:$A,0)))</f>
        <v>0</v>
      </c>
      <c r="E87">
        <f ca="1">VLOOKUP($A87,excitation!$A$1:$CV$577,MATCH('A1 PMT'!E$3,excitation!$A$1:$CV$1,0),0)*SUM(INDIRECT("emission!"&amp;SUBSTITUTE(ADDRESS(1,MATCH(E$2,emission!$1:$1,0),4),1,"")&amp;MATCH($B87,emission!$A:$A,0)):INDIRECT("emission!"&amp;SUBSTITUTE(ADDRESS(1,MATCH(E$2,emission!$1:$1,0),4),1,"")&amp;MATCH($C87,emission!$A:$A,0)))</f>
        <v>0</v>
      </c>
      <c r="F87">
        <f ca="1">VLOOKUP($A87,excitation!$A$1:$CV$577,MATCH('A1 PMT'!F$3,excitation!$A$1:$CV$1,0),0)*SUM(INDIRECT("emission!"&amp;SUBSTITUTE(ADDRESS(1,MATCH(F$2,emission!$1:$1,0),4),1,"")&amp;MATCH($B87,emission!$A:$A,0)):INDIRECT("emission!"&amp;SUBSTITUTE(ADDRESS(1,MATCH(F$2,emission!$1:$1,0),4),1,"")&amp;MATCH($C87,emission!$A:$A,0)))</f>
        <v>0</v>
      </c>
      <c r="G87">
        <f ca="1">VLOOKUP($A87,excitation!$A$1:$CV$577,MATCH('A1 PMT'!G$3,excitation!$A$1:$CV$1,0),0)*SUM(INDIRECT("emission!"&amp;SUBSTITUTE(ADDRESS(1,MATCH(G$2,emission!$1:$1,0),4),1,"")&amp;MATCH($B87,emission!$A:$A,0)):INDIRECT("emission!"&amp;SUBSTITUTE(ADDRESS(1,MATCH(G$2,emission!$1:$1,0),4),1,"")&amp;MATCH($C87,emission!$A:$A,0)))</f>
        <v>0</v>
      </c>
      <c r="H87">
        <f ca="1">VLOOKUP($A87,excitation!$A$1:$CV$577,MATCH('A1 PMT'!H$3,excitation!$A$1:$CV$1,0),0)*SUM(INDIRECT("emission!"&amp;SUBSTITUTE(ADDRESS(1,MATCH(H$2,emission!$1:$1,0),4),1,"")&amp;MATCH($B87,emission!$A:$A,0)):INDIRECT("emission!"&amp;SUBSTITUTE(ADDRESS(1,MATCH(H$2,emission!$1:$1,0),4),1,"")&amp;MATCH($C87,emission!$A:$A,0)))</f>
        <v>0</v>
      </c>
      <c r="I87">
        <f ca="1">VLOOKUP($A87,excitation!$A$1:$CV$577,MATCH('A1 PMT'!I$3,excitation!$A$1:$CV$1,0),0)*SUM(INDIRECT("emission!"&amp;SUBSTITUTE(ADDRESS(1,MATCH(I$2,emission!$1:$1,0),4),1,"")&amp;MATCH($B87,emission!$A:$A,0)):INDIRECT("emission!"&amp;SUBSTITUTE(ADDRESS(1,MATCH(I$2,emission!$1:$1,0),4),1,"")&amp;MATCH($C87,emission!$A:$A,0)))</f>
        <v>0</v>
      </c>
      <c r="J87">
        <f ca="1">VLOOKUP($A87,excitation!$A$1:$CV$577,MATCH('A1 PMT'!J$3,excitation!$A$1:$CV$1,0),0)*SUM(INDIRECT("emission!"&amp;SUBSTITUTE(ADDRESS(1,MATCH(J$2,emission!$1:$1,0),4),1,"")&amp;MATCH($B87,emission!$A:$A,0)):INDIRECT("emission!"&amp;SUBSTITUTE(ADDRESS(1,MATCH(J$2,emission!$1:$1,0),4),1,"")&amp;MATCH($C87,emission!$A:$A,0)))</f>
        <v>1.8930460000000003E-2</v>
      </c>
      <c r="K87">
        <f ca="1">VLOOKUP($A87,excitation!$A$1:$CV$577,MATCH('A1 PMT'!K$3,excitation!$A$1:$CV$1,0),0)*SUM(INDIRECT("emission!"&amp;SUBSTITUTE(ADDRESS(1,MATCH(K$2,emission!$1:$1,0),4),1,"")&amp;MATCH($B87,emission!$A:$A,0)):INDIRECT("emission!"&amp;SUBSTITUTE(ADDRESS(1,MATCH(K$2,emission!$1:$1,0),4),1,"")&amp;MATCH($C87,emission!$A:$A,0)))</f>
        <v>5.5280000000000017E-2</v>
      </c>
      <c r="L87" t="e">
        <f ca="1">VLOOKUP($A87,excitation!$A$1:$CV$577,MATCH('A1 PMT'!L$3,excitation!$A$1:$CV$1,0),0)*SUM(INDIRECT("emission!"&amp;SUBSTITUTE(ADDRESS(1,MATCH(L$2,emission!$1:$1,0),4),1,"")&amp;MATCH($B87,emission!$A:$A,0)):INDIRECT("emission!"&amp;SUBSTITUTE(ADDRESS(1,MATCH(L$2,emission!$1:$1,0),4),1,"")&amp;MATCH($C87,emission!$A:$A,0)))</f>
        <v>#N/A</v>
      </c>
      <c r="M87" t="e">
        <f ca="1">VLOOKUP($A87,excitation!$A$1:$CV$577,MATCH('A1 PMT'!M$3,excitation!$A$1:$CV$1,0),0)*SUM(INDIRECT("emission!"&amp;SUBSTITUTE(ADDRESS(1,MATCH(M$2,emission!$1:$1,0),4),1,"")&amp;MATCH($B87,emission!$A:$A,0)):INDIRECT("emission!"&amp;SUBSTITUTE(ADDRESS(1,MATCH(M$2,emission!$1:$1,0),4),1,"")&amp;MATCH($C87,emission!$A:$A,0)))</f>
        <v>#N/A</v>
      </c>
      <c r="AA87">
        <f t="shared" si="56"/>
        <v>561</v>
      </c>
      <c r="AB87">
        <f t="shared" ca="1" si="45"/>
        <v>0</v>
      </c>
      <c r="AC87">
        <f t="shared" ca="1" si="46"/>
        <v>0</v>
      </c>
      <c r="AD87">
        <f t="shared" ca="1" si="47"/>
        <v>0</v>
      </c>
      <c r="AE87">
        <f t="shared" ca="1" si="48"/>
        <v>0</v>
      </c>
      <c r="AF87">
        <f t="shared" ca="1" si="49"/>
        <v>0</v>
      </c>
      <c r="AG87">
        <f t="shared" ca="1" si="50"/>
        <v>0</v>
      </c>
      <c r="AH87">
        <f t="shared" ca="1" si="51"/>
        <v>6.3101283452250889E-3</v>
      </c>
      <c r="AI87">
        <f t="shared" ca="1" si="52"/>
        <v>7.0401236975204465E-3</v>
      </c>
      <c r="AJ87" t="e">
        <f t="shared" ca="1" si="53"/>
        <v>#N/A</v>
      </c>
      <c r="AK87" t="e">
        <f t="shared" ca="1" si="54"/>
        <v>#N/A</v>
      </c>
    </row>
    <row r="88" spans="1:37" x14ac:dyDescent="0.25">
      <c r="A88">
        <f t="shared" si="43"/>
        <v>561</v>
      </c>
      <c r="B88">
        <f t="shared" si="44"/>
        <v>770</v>
      </c>
      <c r="C88">
        <f t="shared" si="55"/>
        <v>779</v>
      </c>
      <c r="D88">
        <f ca="1">VLOOKUP($A88,excitation!$A$1:$CV$577,MATCH('A1 PMT'!D$3,excitation!$A$1:$CV$1,0),0)*SUM(INDIRECT("emission!"&amp;SUBSTITUTE(ADDRESS(1,MATCH(D$2,emission!$1:$1,0),4),1,"")&amp;MATCH($B88,emission!$A:$A,0)):INDIRECT("emission!"&amp;SUBSTITUTE(ADDRESS(1,MATCH(D$2,emission!$1:$1,0),4),1,"")&amp;MATCH($C88,emission!$A:$A,0)))</f>
        <v>0</v>
      </c>
      <c r="E88">
        <f ca="1">VLOOKUP($A88,excitation!$A$1:$CV$577,MATCH('A1 PMT'!E$3,excitation!$A$1:$CV$1,0),0)*SUM(INDIRECT("emission!"&amp;SUBSTITUTE(ADDRESS(1,MATCH(E$2,emission!$1:$1,0),4),1,"")&amp;MATCH($B88,emission!$A:$A,0)):INDIRECT("emission!"&amp;SUBSTITUTE(ADDRESS(1,MATCH(E$2,emission!$1:$1,0),4),1,"")&amp;MATCH($C88,emission!$A:$A,0)))</f>
        <v>0</v>
      </c>
      <c r="F88">
        <f ca="1">VLOOKUP($A88,excitation!$A$1:$CV$577,MATCH('A1 PMT'!F$3,excitation!$A$1:$CV$1,0),0)*SUM(INDIRECT("emission!"&amp;SUBSTITUTE(ADDRESS(1,MATCH(F$2,emission!$1:$1,0),4),1,"")&amp;MATCH($B88,emission!$A:$A,0)):INDIRECT("emission!"&amp;SUBSTITUTE(ADDRESS(1,MATCH(F$2,emission!$1:$1,0),4),1,"")&amp;MATCH($C88,emission!$A:$A,0)))</f>
        <v>0</v>
      </c>
      <c r="G88">
        <f ca="1">VLOOKUP($A88,excitation!$A$1:$CV$577,MATCH('A1 PMT'!G$3,excitation!$A$1:$CV$1,0),0)*SUM(INDIRECT("emission!"&amp;SUBSTITUTE(ADDRESS(1,MATCH(G$2,emission!$1:$1,0),4),1,"")&amp;MATCH($B88,emission!$A:$A,0)):INDIRECT("emission!"&amp;SUBSTITUTE(ADDRESS(1,MATCH(G$2,emission!$1:$1,0),4),1,"")&amp;MATCH($C88,emission!$A:$A,0)))</f>
        <v>0</v>
      </c>
      <c r="H88">
        <f ca="1">VLOOKUP($A88,excitation!$A$1:$CV$577,MATCH('A1 PMT'!H$3,excitation!$A$1:$CV$1,0),0)*SUM(INDIRECT("emission!"&amp;SUBSTITUTE(ADDRESS(1,MATCH(H$2,emission!$1:$1,0),4),1,"")&amp;MATCH($B88,emission!$A:$A,0)):INDIRECT("emission!"&amp;SUBSTITUTE(ADDRESS(1,MATCH(H$2,emission!$1:$1,0),4),1,"")&amp;MATCH($C88,emission!$A:$A,0)))</f>
        <v>0</v>
      </c>
      <c r="I88">
        <f ca="1">VLOOKUP($A88,excitation!$A$1:$CV$577,MATCH('A1 PMT'!I$3,excitation!$A$1:$CV$1,0),0)*SUM(INDIRECT("emission!"&amp;SUBSTITUTE(ADDRESS(1,MATCH(I$2,emission!$1:$1,0),4),1,"")&amp;MATCH($B88,emission!$A:$A,0)):INDIRECT("emission!"&amp;SUBSTITUTE(ADDRESS(1,MATCH(I$2,emission!$1:$1,0),4),1,"")&amp;MATCH($C88,emission!$A:$A,0)))</f>
        <v>0</v>
      </c>
      <c r="J88">
        <f ca="1">VLOOKUP($A88,excitation!$A$1:$CV$577,MATCH('A1 PMT'!J$3,excitation!$A$1:$CV$1,0),0)*SUM(INDIRECT("emission!"&amp;SUBSTITUTE(ADDRESS(1,MATCH(J$2,emission!$1:$1,0),4),1,"")&amp;MATCH($B88,emission!$A:$A,0)):INDIRECT("emission!"&amp;SUBSTITUTE(ADDRESS(1,MATCH(J$2,emission!$1:$1,0),4),1,"")&amp;MATCH($C88,emission!$A:$A,0)))</f>
        <v>8.6456600000000012E-3</v>
      </c>
      <c r="K88">
        <f ca="1">VLOOKUP($A88,excitation!$A$1:$CV$577,MATCH('A1 PMT'!K$3,excitation!$A$1:$CV$1,0),0)*SUM(INDIRECT("emission!"&amp;SUBSTITUTE(ADDRESS(1,MATCH(K$2,emission!$1:$1,0),4),1,"")&amp;MATCH($B88,emission!$A:$A,0)):INDIRECT("emission!"&amp;SUBSTITUTE(ADDRESS(1,MATCH(K$2,emission!$1:$1,0),4),1,"")&amp;MATCH($C88,emission!$A:$A,0)))</f>
        <v>4.0352000000000006E-2</v>
      </c>
      <c r="L88" t="e">
        <f ca="1">VLOOKUP($A88,excitation!$A$1:$CV$577,MATCH('A1 PMT'!L$3,excitation!$A$1:$CV$1,0),0)*SUM(INDIRECT("emission!"&amp;SUBSTITUTE(ADDRESS(1,MATCH(L$2,emission!$1:$1,0),4),1,"")&amp;MATCH($B88,emission!$A:$A,0)):INDIRECT("emission!"&amp;SUBSTITUTE(ADDRESS(1,MATCH(L$2,emission!$1:$1,0),4),1,"")&amp;MATCH($C88,emission!$A:$A,0)))</f>
        <v>#N/A</v>
      </c>
      <c r="M88" t="e">
        <f ca="1">VLOOKUP($A88,excitation!$A$1:$CV$577,MATCH('A1 PMT'!M$3,excitation!$A$1:$CV$1,0),0)*SUM(INDIRECT("emission!"&amp;SUBSTITUTE(ADDRESS(1,MATCH(M$2,emission!$1:$1,0),4),1,"")&amp;MATCH($B88,emission!$A:$A,0)):INDIRECT("emission!"&amp;SUBSTITUTE(ADDRESS(1,MATCH(M$2,emission!$1:$1,0),4),1,"")&amp;MATCH($C88,emission!$A:$A,0)))</f>
        <v>#N/A</v>
      </c>
      <c r="AA88">
        <f t="shared" si="56"/>
        <v>561</v>
      </c>
      <c r="AB88">
        <f t="shared" ca="1" si="45"/>
        <v>0</v>
      </c>
      <c r="AC88">
        <f t="shared" ca="1" si="46"/>
        <v>0</v>
      </c>
      <c r="AD88">
        <f t="shared" ca="1" si="47"/>
        <v>0</v>
      </c>
      <c r="AE88">
        <f t="shared" ca="1" si="48"/>
        <v>0</v>
      </c>
      <c r="AF88">
        <f t="shared" ca="1" si="49"/>
        <v>0</v>
      </c>
      <c r="AG88">
        <f t="shared" ca="1" si="50"/>
        <v>0</v>
      </c>
      <c r="AH88">
        <f t="shared" ca="1" si="51"/>
        <v>2.8818752544406603E-3</v>
      </c>
      <c r="AI88">
        <f t="shared" ca="1" si="52"/>
        <v>5.1389846498253438E-3</v>
      </c>
      <c r="AJ88" t="e">
        <f t="shared" ca="1" si="53"/>
        <v>#N/A</v>
      </c>
      <c r="AK88" t="e">
        <f t="shared" ca="1" si="54"/>
        <v>#N/A</v>
      </c>
    </row>
    <row r="89" spans="1:37" x14ac:dyDescent="0.25">
      <c r="A89">
        <f t="shared" si="43"/>
        <v>561</v>
      </c>
      <c r="B89">
        <f t="shared" si="44"/>
        <v>780</v>
      </c>
      <c r="C89">
        <f t="shared" si="55"/>
        <v>789</v>
      </c>
      <c r="D89">
        <f ca="1">VLOOKUP($A89,excitation!$A$1:$CV$577,MATCH('A1 PMT'!D$3,excitation!$A$1:$CV$1,0),0)*SUM(INDIRECT("emission!"&amp;SUBSTITUTE(ADDRESS(1,MATCH(D$2,emission!$1:$1,0),4),1,"")&amp;MATCH($B89,emission!$A:$A,0)):INDIRECT("emission!"&amp;SUBSTITUTE(ADDRESS(1,MATCH(D$2,emission!$1:$1,0),4),1,"")&amp;MATCH($C89,emission!$A:$A,0)))</f>
        <v>0</v>
      </c>
      <c r="E89">
        <f ca="1">VLOOKUP($A89,excitation!$A$1:$CV$577,MATCH('A1 PMT'!E$3,excitation!$A$1:$CV$1,0),0)*SUM(INDIRECT("emission!"&amp;SUBSTITUTE(ADDRESS(1,MATCH(E$2,emission!$1:$1,0),4),1,"")&amp;MATCH($B89,emission!$A:$A,0)):INDIRECT("emission!"&amp;SUBSTITUTE(ADDRESS(1,MATCH(E$2,emission!$1:$1,0),4),1,"")&amp;MATCH($C89,emission!$A:$A,0)))</f>
        <v>0</v>
      </c>
      <c r="F89">
        <f ca="1">VLOOKUP($A89,excitation!$A$1:$CV$577,MATCH('A1 PMT'!F$3,excitation!$A$1:$CV$1,0),0)*SUM(INDIRECT("emission!"&amp;SUBSTITUTE(ADDRESS(1,MATCH(F$2,emission!$1:$1,0),4),1,"")&amp;MATCH($B89,emission!$A:$A,0)):INDIRECT("emission!"&amp;SUBSTITUTE(ADDRESS(1,MATCH(F$2,emission!$1:$1,0),4),1,"")&amp;MATCH($C89,emission!$A:$A,0)))</f>
        <v>0</v>
      </c>
      <c r="G89">
        <f ca="1">VLOOKUP($A89,excitation!$A$1:$CV$577,MATCH('A1 PMT'!G$3,excitation!$A$1:$CV$1,0),0)*SUM(INDIRECT("emission!"&amp;SUBSTITUTE(ADDRESS(1,MATCH(G$2,emission!$1:$1,0),4),1,"")&amp;MATCH($B89,emission!$A:$A,0)):INDIRECT("emission!"&amp;SUBSTITUTE(ADDRESS(1,MATCH(G$2,emission!$1:$1,0),4),1,"")&amp;MATCH($C89,emission!$A:$A,0)))</f>
        <v>0</v>
      </c>
      <c r="H89">
        <f ca="1">VLOOKUP($A89,excitation!$A$1:$CV$577,MATCH('A1 PMT'!H$3,excitation!$A$1:$CV$1,0),0)*SUM(INDIRECT("emission!"&amp;SUBSTITUTE(ADDRESS(1,MATCH(H$2,emission!$1:$1,0),4),1,"")&amp;MATCH($B89,emission!$A:$A,0)):INDIRECT("emission!"&amp;SUBSTITUTE(ADDRESS(1,MATCH(H$2,emission!$1:$1,0),4),1,"")&amp;MATCH($C89,emission!$A:$A,0)))</f>
        <v>0</v>
      </c>
      <c r="I89">
        <f ca="1">VLOOKUP($A89,excitation!$A$1:$CV$577,MATCH('A1 PMT'!I$3,excitation!$A$1:$CV$1,0),0)*SUM(INDIRECT("emission!"&amp;SUBSTITUTE(ADDRESS(1,MATCH(I$2,emission!$1:$1,0),4),1,"")&amp;MATCH($B89,emission!$A:$A,0)):INDIRECT("emission!"&amp;SUBSTITUTE(ADDRESS(1,MATCH(I$2,emission!$1:$1,0),4),1,"")&amp;MATCH($C89,emission!$A:$A,0)))</f>
        <v>0</v>
      </c>
      <c r="J89">
        <f ca="1">VLOOKUP($A89,excitation!$A$1:$CV$577,MATCH('A1 PMT'!J$3,excitation!$A$1:$CV$1,0),0)*SUM(INDIRECT("emission!"&amp;SUBSTITUTE(ADDRESS(1,MATCH(J$2,emission!$1:$1,0),4),1,"")&amp;MATCH($B89,emission!$A:$A,0)):INDIRECT("emission!"&amp;SUBSTITUTE(ADDRESS(1,MATCH(J$2,emission!$1:$1,0),4),1,"")&amp;MATCH($C89,emission!$A:$A,0)))</f>
        <v>0</v>
      </c>
      <c r="K89">
        <f ca="1">VLOOKUP($A89,excitation!$A$1:$CV$577,MATCH('A1 PMT'!K$3,excitation!$A$1:$CV$1,0),0)*SUM(INDIRECT("emission!"&amp;SUBSTITUTE(ADDRESS(1,MATCH(K$2,emission!$1:$1,0),4),1,"")&amp;MATCH($B89,emission!$A:$A,0)):INDIRECT("emission!"&amp;SUBSTITUTE(ADDRESS(1,MATCH(K$2,emission!$1:$1,0),4),1,"")&amp;MATCH($C89,emission!$A:$A,0)))</f>
        <v>2.9887999999999998E-2</v>
      </c>
      <c r="L89" t="e">
        <f ca="1">VLOOKUP($A89,excitation!$A$1:$CV$577,MATCH('A1 PMT'!L$3,excitation!$A$1:$CV$1,0),0)*SUM(INDIRECT("emission!"&amp;SUBSTITUTE(ADDRESS(1,MATCH(L$2,emission!$1:$1,0),4),1,"")&amp;MATCH($B89,emission!$A:$A,0)):INDIRECT("emission!"&amp;SUBSTITUTE(ADDRESS(1,MATCH(L$2,emission!$1:$1,0),4),1,"")&amp;MATCH($C89,emission!$A:$A,0)))</f>
        <v>#N/A</v>
      </c>
      <c r="M89" t="e">
        <f ca="1">VLOOKUP($A89,excitation!$A$1:$CV$577,MATCH('A1 PMT'!M$3,excitation!$A$1:$CV$1,0),0)*SUM(INDIRECT("emission!"&amp;SUBSTITUTE(ADDRESS(1,MATCH(M$2,emission!$1:$1,0),4),1,"")&amp;MATCH($B89,emission!$A:$A,0)):INDIRECT("emission!"&amp;SUBSTITUTE(ADDRESS(1,MATCH(M$2,emission!$1:$1,0),4),1,"")&amp;MATCH($C89,emission!$A:$A,0)))</f>
        <v>#N/A</v>
      </c>
      <c r="AA89">
        <f t="shared" si="56"/>
        <v>561</v>
      </c>
      <c r="AB89">
        <f t="shared" ca="1" si="45"/>
        <v>0</v>
      </c>
      <c r="AC89">
        <f t="shared" ca="1" si="46"/>
        <v>0</v>
      </c>
      <c r="AD89">
        <f t="shared" ca="1" si="47"/>
        <v>0</v>
      </c>
      <c r="AE89">
        <f t="shared" ca="1" si="48"/>
        <v>0</v>
      </c>
      <c r="AF89">
        <f t="shared" ca="1" si="49"/>
        <v>0</v>
      </c>
      <c r="AG89">
        <f t="shared" ca="1" si="50"/>
        <v>0</v>
      </c>
      <c r="AH89">
        <f t="shared" ca="1" si="51"/>
        <v>0</v>
      </c>
      <c r="AI89">
        <f t="shared" ca="1" si="52"/>
        <v>3.8063534202512849E-3</v>
      </c>
      <c r="AJ89" t="e">
        <f t="shared" ca="1" si="53"/>
        <v>#N/A</v>
      </c>
      <c r="AK89" t="e">
        <f t="shared" ca="1" si="54"/>
        <v>#N/A</v>
      </c>
    </row>
    <row r="90" spans="1:37" x14ac:dyDescent="0.25">
      <c r="A90">
        <f t="shared" si="43"/>
        <v>561</v>
      </c>
      <c r="B90">
        <f t="shared" si="44"/>
        <v>790</v>
      </c>
      <c r="C90">
        <f t="shared" si="55"/>
        <v>799</v>
      </c>
      <c r="D90">
        <f ca="1">VLOOKUP($A90,excitation!$A$1:$CV$577,MATCH('A1 PMT'!D$3,excitation!$A$1:$CV$1,0),0)*SUM(INDIRECT("emission!"&amp;SUBSTITUTE(ADDRESS(1,MATCH(D$2,emission!$1:$1,0),4),1,"")&amp;MATCH($B90,emission!$A:$A,0)):INDIRECT("emission!"&amp;SUBSTITUTE(ADDRESS(1,MATCH(D$2,emission!$1:$1,0),4),1,"")&amp;MATCH($C90,emission!$A:$A,0)))</f>
        <v>0</v>
      </c>
      <c r="E90">
        <f ca="1">VLOOKUP($A90,excitation!$A$1:$CV$577,MATCH('A1 PMT'!E$3,excitation!$A$1:$CV$1,0),0)*SUM(INDIRECT("emission!"&amp;SUBSTITUTE(ADDRESS(1,MATCH(E$2,emission!$1:$1,0),4),1,"")&amp;MATCH($B90,emission!$A:$A,0)):INDIRECT("emission!"&amp;SUBSTITUTE(ADDRESS(1,MATCH(E$2,emission!$1:$1,0),4),1,"")&amp;MATCH($C90,emission!$A:$A,0)))</f>
        <v>0</v>
      </c>
      <c r="F90">
        <f ca="1">VLOOKUP($A90,excitation!$A$1:$CV$577,MATCH('A1 PMT'!F$3,excitation!$A$1:$CV$1,0),0)*SUM(INDIRECT("emission!"&amp;SUBSTITUTE(ADDRESS(1,MATCH(F$2,emission!$1:$1,0),4),1,"")&amp;MATCH($B90,emission!$A:$A,0)):INDIRECT("emission!"&amp;SUBSTITUTE(ADDRESS(1,MATCH(F$2,emission!$1:$1,0),4),1,"")&amp;MATCH($C90,emission!$A:$A,0)))</f>
        <v>0</v>
      </c>
      <c r="G90">
        <f ca="1">VLOOKUP($A90,excitation!$A$1:$CV$577,MATCH('A1 PMT'!G$3,excitation!$A$1:$CV$1,0),0)*SUM(INDIRECT("emission!"&amp;SUBSTITUTE(ADDRESS(1,MATCH(G$2,emission!$1:$1,0),4),1,"")&amp;MATCH($B90,emission!$A:$A,0)):INDIRECT("emission!"&amp;SUBSTITUTE(ADDRESS(1,MATCH(G$2,emission!$1:$1,0),4),1,"")&amp;MATCH($C90,emission!$A:$A,0)))</f>
        <v>0</v>
      </c>
      <c r="H90">
        <f ca="1">VLOOKUP($A90,excitation!$A$1:$CV$577,MATCH('A1 PMT'!H$3,excitation!$A$1:$CV$1,0),0)*SUM(INDIRECT("emission!"&amp;SUBSTITUTE(ADDRESS(1,MATCH(H$2,emission!$1:$1,0),4),1,"")&amp;MATCH($B90,emission!$A:$A,0)):INDIRECT("emission!"&amp;SUBSTITUTE(ADDRESS(1,MATCH(H$2,emission!$1:$1,0),4),1,"")&amp;MATCH($C90,emission!$A:$A,0)))</f>
        <v>0</v>
      </c>
      <c r="I90">
        <f ca="1">VLOOKUP($A90,excitation!$A$1:$CV$577,MATCH('A1 PMT'!I$3,excitation!$A$1:$CV$1,0),0)*SUM(INDIRECT("emission!"&amp;SUBSTITUTE(ADDRESS(1,MATCH(I$2,emission!$1:$1,0),4),1,"")&amp;MATCH($B90,emission!$A:$A,0)):INDIRECT("emission!"&amp;SUBSTITUTE(ADDRESS(1,MATCH(I$2,emission!$1:$1,0),4),1,"")&amp;MATCH($C90,emission!$A:$A,0)))</f>
        <v>0</v>
      </c>
      <c r="J90">
        <f ca="1">VLOOKUP($A90,excitation!$A$1:$CV$577,MATCH('A1 PMT'!J$3,excitation!$A$1:$CV$1,0),0)*SUM(INDIRECT("emission!"&amp;SUBSTITUTE(ADDRESS(1,MATCH(J$2,emission!$1:$1,0),4),1,"")&amp;MATCH($B90,emission!$A:$A,0)):INDIRECT("emission!"&amp;SUBSTITUTE(ADDRESS(1,MATCH(J$2,emission!$1:$1,0),4),1,"")&amp;MATCH($C90,emission!$A:$A,0)))</f>
        <v>0</v>
      </c>
      <c r="K90">
        <f ca="1">VLOOKUP($A90,excitation!$A$1:$CV$577,MATCH('A1 PMT'!K$3,excitation!$A$1:$CV$1,0),0)*SUM(INDIRECT("emission!"&amp;SUBSTITUTE(ADDRESS(1,MATCH(K$2,emission!$1:$1,0),4),1,"")&amp;MATCH($B90,emission!$A:$A,0)):INDIRECT("emission!"&amp;SUBSTITUTE(ADDRESS(1,MATCH(K$2,emission!$1:$1,0),4),1,"")&amp;MATCH($C90,emission!$A:$A,0)))</f>
        <v>2.3816000000000004E-2</v>
      </c>
      <c r="L90" t="e">
        <f ca="1">VLOOKUP($A90,excitation!$A$1:$CV$577,MATCH('A1 PMT'!L$3,excitation!$A$1:$CV$1,0),0)*SUM(INDIRECT("emission!"&amp;SUBSTITUTE(ADDRESS(1,MATCH(L$2,emission!$1:$1,0),4),1,"")&amp;MATCH($B90,emission!$A:$A,0)):INDIRECT("emission!"&amp;SUBSTITUTE(ADDRESS(1,MATCH(L$2,emission!$1:$1,0),4),1,"")&amp;MATCH($C90,emission!$A:$A,0)))</f>
        <v>#N/A</v>
      </c>
      <c r="M90" t="e">
        <f ca="1">VLOOKUP($A90,excitation!$A$1:$CV$577,MATCH('A1 PMT'!M$3,excitation!$A$1:$CV$1,0),0)*SUM(INDIRECT("emission!"&amp;SUBSTITUTE(ADDRESS(1,MATCH(M$2,emission!$1:$1,0),4),1,"")&amp;MATCH($B90,emission!$A:$A,0)):INDIRECT("emission!"&amp;SUBSTITUTE(ADDRESS(1,MATCH(M$2,emission!$1:$1,0),4),1,"")&amp;MATCH($C90,emission!$A:$A,0)))</f>
        <v>#N/A</v>
      </c>
      <c r="AA90">
        <f t="shared" si="56"/>
        <v>561</v>
      </c>
      <c r="AB90">
        <f t="shared" ca="1" si="45"/>
        <v>0</v>
      </c>
      <c r="AC90">
        <f t="shared" ca="1" si="46"/>
        <v>0</v>
      </c>
      <c r="AD90">
        <f t="shared" ca="1" si="47"/>
        <v>0</v>
      </c>
      <c r="AE90">
        <f t="shared" ca="1" si="48"/>
        <v>0</v>
      </c>
      <c r="AF90">
        <f t="shared" ca="1" si="49"/>
        <v>0</v>
      </c>
      <c r="AG90">
        <f t="shared" ca="1" si="50"/>
        <v>0</v>
      </c>
      <c r="AH90">
        <f t="shared" ca="1" si="51"/>
        <v>0</v>
      </c>
      <c r="AI90">
        <f t="shared" ca="1" si="52"/>
        <v>3.0330605278608342E-3</v>
      </c>
      <c r="AJ90" t="e">
        <f t="shared" ca="1" si="53"/>
        <v>#N/A</v>
      </c>
      <c r="AK90" t="e">
        <f t="shared" ca="1" si="54"/>
        <v>#N/A</v>
      </c>
    </row>
    <row r="91" spans="1:37" x14ac:dyDescent="0.25">
      <c r="A91">
        <f t="shared" si="43"/>
        <v>561</v>
      </c>
      <c r="B91">
        <f t="shared" si="44"/>
        <v>800</v>
      </c>
      <c r="C91">
        <f t="shared" si="55"/>
        <v>809</v>
      </c>
      <c r="D91">
        <f ca="1">VLOOKUP($A91,excitation!$A$1:$CV$577,MATCH('A1 PMT'!D$3,excitation!$A$1:$CV$1,0),0)*SUM(INDIRECT("emission!"&amp;SUBSTITUTE(ADDRESS(1,MATCH(D$2,emission!$1:$1,0),4),1,"")&amp;MATCH($B91,emission!$A:$A,0)):INDIRECT("emission!"&amp;SUBSTITUTE(ADDRESS(1,MATCH(D$2,emission!$1:$1,0),4),1,"")&amp;MATCH($C91,emission!$A:$A,0)))</f>
        <v>0</v>
      </c>
      <c r="E91">
        <f ca="1">VLOOKUP($A91,excitation!$A$1:$CV$577,MATCH('A1 PMT'!E$3,excitation!$A$1:$CV$1,0),0)*SUM(INDIRECT("emission!"&amp;SUBSTITUTE(ADDRESS(1,MATCH(E$2,emission!$1:$1,0),4),1,"")&amp;MATCH($B91,emission!$A:$A,0)):INDIRECT("emission!"&amp;SUBSTITUTE(ADDRESS(1,MATCH(E$2,emission!$1:$1,0),4),1,"")&amp;MATCH($C91,emission!$A:$A,0)))</f>
        <v>0</v>
      </c>
      <c r="F91">
        <f ca="1">VLOOKUP($A91,excitation!$A$1:$CV$577,MATCH('A1 PMT'!F$3,excitation!$A$1:$CV$1,0),0)*SUM(INDIRECT("emission!"&amp;SUBSTITUTE(ADDRESS(1,MATCH(F$2,emission!$1:$1,0),4),1,"")&amp;MATCH($B91,emission!$A:$A,0)):INDIRECT("emission!"&amp;SUBSTITUTE(ADDRESS(1,MATCH(F$2,emission!$1:$1,0),4),1,"")&amp;MATCH($C91,emission!$A:$A,0)))</f>
        <v>0</v>
      </c>
      <c r="G91">
        <f ca="1">VLOOKUP($A91,excitation!$A$1:$CV$577,MATCH('A1 PMT'!G$3,excitation!$A$1:$CV$1,0),0)*SUM(INDIRECT("emission!"&amp;SUBSTITUTE(ADDRESS(1,MATCH(G$2,emission!$1:$1,0),4),1,"")&amp;MATCH($B91,emission!$A:$A,0)):INDIRECT("emission!"&amp;SUBSTITUTE(ADDRESS(1,MATCH(G$2,emission!$1:$1,0),4),1,"")&amp;MATCH($C91,emission!$A:$A,0)))</f>
        <v>0</v>
      </c>
      <c r="H91">
        <f ca="1">VLOOKUP($A91,excitation!$A$1:$CV$577,MATCH('A1 PMT'!H$3,excitation!$A$1:$CV$1,0),0)*SUM(INDIRECT("emission!"&amp;SUBSTITUTE(ADDRESS(1,MATCH(H$2,emission!$1:$1,0),4),1,"")&amp;MATCH($B91,emission!$A:$A,0)):INDIRECT("emission!"&amp;SUBSTITUTE(ADDRESS(1,MATCH(H$2,emission!$1:$1,0),4),1,"")&amp;MATCH($C91,emission!$A:$A,0)))</f>
        <v>0</v>
      </c>
      <c r="I91">
        <f ca="1">VLOOKUP($A91,excitation!$A$1:$CV$577,MATCH('A1 PMT'!I$3,excitation!$A$1:$CV$1,0),0)*SUM(INDIRECT("emission!"&amp;SUBSTITUTE(ADDRESS(1,MATCH(I$2,emission!$1:$1,0),4),1,"")&amp;MATCH($B91,emission!$A:$A,0)):INDIRECT("emission!"&amp;SUBSTITUTE(ADDRESS(1,MATCH(I$2,emission!$1:$1,0),4),1,"")&amp;MATCH($C91,emission!$A:$A,0)))</f>
        <v>0</v>
      </c>
      <c r="J91">
        <f ca="1">VLOOKUP($A91,excitation!$A$1:$CV$577,MATCH('A1 PMT'!J$3,excitation!$A$1:$CV$1,0),0)*SUM(INDIRECT("emission!"&amp;SUBSTITUTE(ADDRESS(1,MATCH(J$2,emission!$1:$1,0),4),1,"")&amp;MATCH($B91,emission!$A:$A,0)):INDIRECT("emission!"&amp;SUBSTITUTE(ADDRESS(1,MATCH(J$2,emission!$1:$1,0),4),1,"")&amp;MATCH($C91,emission!$A:$A,0)))</f>
        <v>0</v>
      </c>
      <c r="K91">
        <f ca="1">VLOOKUP($A91,excitation!$A$1:$CV$577,MATCH('A1 PMT'!K$3,excitation!$A$1:$CV$1,0),0)*SUM(INDIRECT("emission!"&amp;SUBSTITUTE(ADDRESS(1,MATCH(K$2,emission!$1:$1,0),4),1,"")&amp;MATCH($B91,emission!$A:$A,0)):INDIRECT("emission!"&amp;SUBSTITUTE(ADDRESS(1,MATCH(K$2,emission!$1:$1,0),4),1,"")&amp;MATCH($C91,emission!$A:$A,0)))</f>
        <v>2.0560000000000001E-3</v>
      </c>
      <c r="L91" t="e">
        <f ca="1">VLOOKUP($A91,excitation!$A$1:$CV$577,MATCH('A1 PMT'!L$3,excitation!$A$1:$CV$1,0),0)*SUM(INDIRECT("emission!"&amp;SUBSTITUTE(ADDRESS(1,MATCH(L$2,emission!$1:$1,0),4),1,"")&amp;MATCH($B91,emission!$A:$A,0)):INDIRECT("emission!"&amp;SUBSTITUTE(ADDRESS(1,MATCH(L$2,emission!$1:$1,0),4),1,"")&amp;MATCH($C91,emission!$A:$A,0)))</f>
        <v>#N/A</v>
      </c>
      <c r="M91" t="e">
        <f ca="1">VLOOKUP($A91,excitation!$A$1:$CV$577,MATCH('A1 PMT'!M$3,excitation!$A$1:$CV$1,0),0)*SUM(INDIRECT("emission!"&amp;SUBSTITUTE(ADDRESS(1,MATCH(M$2,emission!$1:$1,0),4),1,"")&amp;MATCH($B91,emission!$A:$A,0)):INDIRECT("emission!"&amp;SUBSTITUTE(ADDRESS(1,MATCH(M$2,emission!$1:$1,0),4),1,"")&amp;MATCH($C91,emission!$A:$A,0)))</f>
        <v>#N/A</v>
      </c>
      <c r="AA91">
        <f t="shared" si="56"/>
        <v>561</v>
      </c>
      <c r="AB91">
        <f t="shared" ca="1" si="45"/>
        <v>0</v>
      </c>
      <c r="AC91">
        <f t="shared" ca="1" si="46"/>
        <v>0</v>
      </c>
      <c r="AD91">
        <f t="shared" ca="1" si="47"/>
        <v>0</v>
      </c>
      <c r="AE91">
        <f t="shared" ca="1" si="48"/>
        <v>0</v>
      </c>
      <c r="AF91">
        <f t="shared" ca="1" si="49"/>
        <v>0</v>
      </c>
      <c r="AG91">
        <f t="shared" ca="1" si="50"/>
        <v>0</v>
      </c>
      <c r="AH91">
        <f t="shared" ca="1" si="51"/>
        <v>0</v>
      </c>
      <c r="AI91">
        <f t="shared" ca="1" si="52"/>
        <v>2.6183962232456643E-4</v>
      </c>
      <c r="AJ91" t="e">
        <f t="shared" ca="1" si="53"/>
        <v>#N/A</v>
      </c>
      <c r="AK91" t="e">
        <f t="shared" ca="1" si="54"/>
        <v>#N/A</v>
      </c>
    </row>
    <row r="92" spans="1:37" x14ac:dyDescent="0.25">
      <c r="A92">
        <f t="shared" si="43"/>
        <v>640</v>
      </c>
      <c r="B92">
        <f t="shared" si="44"/>
        <v>660</v>
      </c>
      <c r="C92">
        <f t="shared" si="55"/>
        <v>669</v>
      </c>
      <c r="D92">
        <f ca="1">VLOOKUP($A92,excitation!$A$1:$CV$577,MATCH('A1 PMT'!D$3,excitation!$A$1:$CV$1,0),0)*SUM(INDIRECT("emission!"&amp;SUBSTITUTE(ADDRESS(1,MATCH(D$2,emission!$1:$1,0),4),1,"")&amp;MATCH($B92,emission!$A:$A,0)):INDIRECT("emission!"&amp;SUBSTITUTE(ADDRESS(1,MATCH(D$2,emission!$1:$1,0),4),1,"")&amp;MATCH($C92,emission!$A:$A,0)))</f>
        <v>0</v>
      </c>
      <c r="E92">
        <f ca="1">VLOOKUP($A92,excitation!$A$1:$CV$577,MATCH('A1 PMT'!E$3,excitation!$A$1:$CV$1,0),0)*SUM(INDIRECT("emission!"&amp;SUBSTITUTE(ADDRESS(1,MATCH(E$2,emission!$1:$1,0),4),1,"")&amp;MATCH($B92,emission!$A:$A,0)):INDIRECT("emission!"&amp;SUBSTITUTE(ADDRESS(1,MATCH(E$2,emission!$1:$1,0),4),1,"")&amp;MATCH($C92,emission!$A:$A,0)))</f>
        <v>0</v>
      </c>
      <c r="F92">
        <f ca="1">VLOOKUP($A92,excitation!$A$1:$CV$577,MATCH('A1 PMT'!F$3,excitation!$A$1:$CV$1,0),0)*SUM(INDIRECT("emission!"&amp;SUBSTITUTE(ADDRESS(1,MATCH(F$2,emission!$1:$1,0),4),1,"")&amp;MATCH($B92,emission!$A:$A,0)):INDIRECT("emission!"&amp;SUBSTITUTE(ADDRESS(1,MATCH(F$2,emission!$1:$1,0),4),1,"")&amp;MATCH($C92,emission!$A:$A,0)))</f>
        <v>0</v>
      </c>
      <c r="G92">
        <f ca="1">VLOOKUP($A92,excitation!$A$1:$CV$577,MATCH('A1 PMT'!G$3,excitation!$A$1:$CV$1,0),0)*SUM(INDIRECT("emission!"&amp;SUBSTITUTE(ADDRESS(1,MATCH(G$2,emission!$1:$1,0),4),1,"")&amp;MATCH($B92,emission!$A:$A,0)):INDIRECT("emission!"&amp;SUBSTITUTE(ADDRESS(1,MATCH(G$2,emission!$1:$1,0),4),1,"")&amp;MATCH($C92,emission!$A:$A,0)))</f>
        <v>0</v>
      </c>
      <c r="H92">
        <f ca="1">VLOOKUP($A92,excitation!$A$1:$CV$577,MATCH('A1 PMT'!H$3,excitation!$A$1:$CV$1,0),0)*SUM(INDIRECT("emission!"&amp;SUBSTITUTE(ADDRESS(1,MATCH(H$2,emission!$1:$1,0),4),1,"")&amp;MATCH($B92,emission!$A:$A,0)):INDIRECT("emission!"&amp;SUBSTITUTE(ADDRESS(1,MATCH(H$2,emission!$1:$1,0),4),1,"")&amp;MATCH($C92,emission!$A:$A,0)))</f>
        <v>0</v>
      </c>
      <c r="I92">
        <f ca="1">VLOOKUP($A92,excitation!$A$1:$CV$577,MATCH('A1 PMT'!I$3,excitation!$A$1:$CV$1,0),0)*SUM(INDIRECT("emission!"&amp;SUBSTITUTE(ADDRESS(1,MATCH(I$2,emission!$1:$1,0),4),1,"")&amp;MATCH($B92,emission!$A:$A,0)):INDIRECT("emission!"&amp;SUBSTITUTE(ADDRESS(1,MATCH(I$2,emission!$1:$1,0),4),1,"")&amp;MATCH($C92,emission!$A:$A,0)))</f>
        <v>0</v>
      </c>
      <c r="J92">
        <f ca="1">VLOOKUP($A92,excitation!$A$1:$CV$577,MATCH('A1 PMT'!J$3,excitation!$A$1:$CV$1,0),0)*SUM(INDIRECT("emission!"&amp;SUBSTITUTE(ADDRESS(1,MATCH(J$2,emission!$1:$1,0),4),1,"")&amp;MATCH($B92,emission!$A:$A,0)):INDIRECT("emission!"&amp;SUBSTITUTE(ADDRESS(1,MATCH(J$2,emission!$1:$1,0),4),1,"")&amp;MATCH($C92,emission!$A:$A,0)))</f>
        <v>0.2141139</v>
      </c>
      <c r="K92">
        <f ca="1">VLOOKUP($A92,excitation!$A$1:$CV$577,MATCH('A1 PMT'!K$3,excitation!$A$1:$CV$1,0),0)*SUM(INDIRECT("emission!"&amp;SUBSTITUTE(ADDRESS(1,MATCH(K$2,emission!$1:$1,0),4),1,"")&amp;MATCH($B92,emission!$A:$A,0)):INDIRECT("emission!"&amp;SUBSTITUTE(ADDRESS(1,MATCH(K$2,emission!$1:$1,0),4),1,"")&amp;MATCH($C92,emission!$A:$A,0)))</f>
        <v>7.2679685200000002</v>
      </c>
      <c r="L92" t="e">
        <f ca="1">VLOOKUP($A92,excitation!$A$1:$CV$577,MATCH('A1 PMT'!L$3,excitation!$A$1:$CV$1,0),0)*SUM(INDIRECT("emission!"&amp;SUBSTITUTE(ADDRESS(1,MATCH(L$2,emission!$1:$1,0),4),1,"")&amp;MATCH($B92,emission!$A:$A,0)):INDIRECT("emission!"&amp;SUBSTITUTE(ADDRESS(1,MATCH(L$2,emission!$1:$1,0),4),1,"")&amp;MATCH($C92,emission!$A:$A,0)))</f>
        <v>#N/A</v>
      </c>
      <c r="M92" t="e">
        <f ca="1">VLOOKUP($A92,excitation!$A$1:$CV$577,MATCH('A1 PMT'!M$3,excitation!$A$1:$CV$1,0),0)*SUM(INDIRECT("emission!"&amp;SUBSTITUTE(ADDRESS(1,MATCH(M$2,emission!$1:$1,0),4),1,"")&amp;MATCH($B92,emission!$A:$A,0)):INDIRECT("emission!"&amp;SUBSTITUTE(ADDRESS(1,MATCH(M$2,emission!$1:$1,0),4),1,"")&amp;MATCH($C92,emission!$A:$A,0)))</f>
        <v>#N/A</v>
      </c>
      <c r="AA92">
        <f t="shared" si="56"/>
        <v>640</v>
      </c>
      <c r="AB92">
        <f t="shared" ca="1" si="45"/>
        <v>0</v>
      </c>
      <c r="AC92">
        <f t="shared" ca="1" si="46"/>
        <v>0</v>
      </c>
      <c r="AD92">
        <f t="shared" ca="1" si="47"/>
        <v>0</v>
      </c>
      <c r="AE92">
        <f t="shared" ca="1" si="48"/>
        <v>0</v>
      </c>
      <c r="AF92">
        <f t="shared" ca="1" si="49"/>
        <v>0</v>
      </c>
      <c r="AG92">
        <f t="shared" ca="1" si="50"/>
        <v>0</v>
      </c>
      <c r="AH92">
        <f t="shared" ca="1" si="51"/>
        <v>7.1371017370771228E-2</v>
      </c>
      <c r="AI92">
        <f t="shared" ca="1" si="52"/>
        <v>0.92560414997258667</v>
      </c>
      <c r="AJ92" t="e">
        <f t="shared" ca="1" si="53"/>
        <v>#N/A</v>
      </c>
      <c r="AK92" t="e">
        <f t="shared" ca="1" si="54"/>
        <v>#N/A</v>
      </c>
    </row>
    <row r="93" spans="1:37" x14ac:dyDescent="0.25">
      <c r="A93">
        <f t="shared" si="43"/>
        <v>640</v>
      </c>
      <c r="B93">
        <f t="shared" si="44"/>
        <v>670</v>
      </c>
      <c r="C93">
        <f t="shared" si="55"/>
        <v>679</v>
      </c>
      <c r="D93">
        <f ca="1">VLOOKUP($A93,excitation!$A$1:$CV$577,MATCH('A1 PMT'!D$3,excitation!$A$1:$CV$1,0),0)*SUM(INDIRECT("emission!"&amp;SUBSTITUTE(ADDRESS(1,MATCH(D$2,emission!$1:$1,0),4),1,"")&amp;MATCH($B93,emission!$A:$A,0)):INDIRECT("emission!"&amp;SUBSTITUTE(ADDRESS(1,MATCH(D$2,emission!$1:$1,0),4),1,"")&amp;MATCH($C93,emission!$A:$A,0)))</f>
        <v>0</v>
      </c>
      <c r="E93">
        <f ca="1">VLOOKUP($A93,excitation!$A$1:$CV$577,MATCH('A1 PMT'!E$3,excitation!$A$1:$CV$1,0),0)*SUM(INDIRECT("emission!"&amp;SUBSTITUTE(ADDRESS(1,MATCH(E$2,emission!$1:$1,0),4),1,"")&amp;MATCH($B93,emission!$A:$A,0)):INDIRECT("emission!"&amp;SUBSTITUTE(ADDRESS(1,MATCH(E$2,emission!$1:$1,0),4),1,"")&amp;MATCH($C93,emission!$A:$A,0)))</f>
        <v>0</v>
      </c>
      <c r="F93">
        <f ca="1">VLOOKUP($A93,excitation!$A$1:$CV$577,MATCH('A1 PMT'!F$3,excitation!$A$1:$CV$1,0),0)*SUM(INDIRECT("emission!"&amp;SUBSTITUTE(ADDRESS(1,MATCH(F$2,emission!$1:$1,0),4),1,"")&amp;MATCH($B93,emission!$A:$A,0)):INDIRECT("emission!"&amp;SUBSTITUTE(ADDRESS(1,MATCH(F$2,emission!$1:$1,0),4),1,"")&amp;MATCH($C93,emission!$A:$A,0)))</f>
        <v>0</v>
      </c>
      <c r="G93">
        <f ca="1">VLOOKUP($A93,excitation!$A$1:$CV$577,MATCH('A1 PMT'!G$3,excitation!$A$1:$CV$1,0),0)*SUM(INDIRECT("emission!"&amp;SUBSTITUTE(ADDRESS(1,MATCH(G$2,emission!$1:$1,0),4),1,"")&amp;MATCH($B93,emission!$A:$A,0)):INDIRECT("emission!"&amp;SUBSTITUTE(ADDRESS(1,MATCH(G$2,emission!$1:$1,0),4),1,"")&amp;MATCH($C93,emission!$A:$A,0)))</f>
        <v>0</v>
      </c>
      <c r="H93">
        <f ca="1">VLOOKUP($A93,excitation!$A$1:$CV$577,MATCH('A1 PMT'!H$3,excitation!$A$1:$CV$1,0),0)*SUM(INDIRECT("emission!"&amp;SUBSTITUTE(ADDRESS(1,MATCH(H$2,emission!$1:$1,0),4),1,"")&amp;MATCH($B93,emission!$A:$A,0)):INDIRECT("emission!"&amp;SUBSTITUTE(ADDRESS(1,MATCH(H$2,emission!$1:$1,0),4),1,"")&amp;MATCH($C93,emission!$A:$A,0)))</f>
        <v>0</v>
      </c>
      <c r="I93">
        <f ca="1">VLOOKUP($A93,excitation!$A$1:$CV$577,MATCH('A1 PMT'!I$3,excitation!$A$1:$CV$1,0),0)*SUM(INDIRECT("emission!"&amp;SUBSTITUTE(ADDRESS(1,MATCH(I$2,emission!$1:$1,0),4),1,"")&amp;MATCH($B93,emission!$A:$A,0)):INDIRECT("emission!"&amp;SUBSTITUTE(ADDRESS(1,MATCH(I$2,emission!$1:$1,0),4),1,"")&amp;MATCH($C93,emission!$A:$A,0)))</f>
        <v>0</v>
      </c>
      <c r="J93">
        <f ca="1">VLOOKUP($A93,excitation!$A$1:$CV$577,MATCH('A1 PMT'!J$3,excitation!$A$1:$CV$1,0),0)*SUM(INDIRECT("emission!"&amp;SUBSTITUTE(ADDRESS(1,MATCH(J$2,emission!$1:$1,0),4),1,"")&amp;MATCH($B93,emission!$A:$A,0)):INDIRECT("emission!"&amp;SUBSTITUTE(ADDRESS(1,MATCH(J$2,emission!$1:$1,0),4),1,"")&amp;MATCH($C93,emission!$A:$A,0)))</f>
        <v>0.15341689999999999</v>
      </c>
      <c r="K93">
        <f ca="1">VLOOKUP($A93,excitation!$A$1:$CV$577,MATCH('A1 PMT'!K$3,excitation!$A$1:$CV$1,0),0)*SUM(INDIRECT("emission!"&amp;SUBSTITUTE(ADDRESS(1,MATCH(K$2,emission!$1:$1,0),4),1,"")&amp;MATCH($B93,emission!$A:$A,0)):INDIRECT("emission!"&amp;SUBSTITUTE(ADDRESS(1,MATCH(K$2,emission!$1:$1,0),4),1,"")&amp;MATCH($C93,emission!$A:$A,0)))</f>
        <v>7.8521347599999993</v>
      </c>
      <c r="L93" t="e">
        <f ca="1">VLOOKUP($A93,excitation!$A$1:$CV$577,MATCH('A1 PMT'!L$3,excitation!$A$1:$CV$1,0),0)*SUM(INDIRECT("emission!"&amp;SUBSTITUTE(ADDRESS(1,MATCH(L$2,emission!$1:$1,0),4),1,"")&amp;MATCH($B93,emission!$A:$A,0)):INDIRECT("emission!"&amp;SUBSTITUTE(ADDRESS(1,MATCH(L$2,emission!$1:$1,0),4),1,"")&amp;MATCH($C93,emission!$A:$A,0)))</f>
        <v>#N/A</v>
      </c>
      <c r="M93" t="e">
        <f ca="1">VLOOKUP($A93,excitation!$A$1:$CV$577,MATCH('A1 PMT'!M$3,excitation!$A$1:$CV$1,0),0)*SUM(INDIRECT("emission!"&amp;SUBSTITUTE(ADDRESS(1,MATCH(M$2,emission!$1:$1,0),4),1,"")&amp;MATCH($B93,emission!$A:$A,0)):INDIRECT("emission!"&amp;SUBSTITUTE(ADDRESS(1,MATCH(M$2,emission!$1:$1,0),4),1,"")&amp;MATCH($C93,emission!$A:$A,0)))</f>
        <v>#N/A</v>
      </c>
      <c r="AA93">
        <f t="shared" si="56"/>
        <v>640</v>
      </c>
      <c r="AB93">
        <f t="shared" ca="1" si="45"/>
        <v>0</v>
      </c>
      <c r="AC93">
        <f t="shared" ca="1" si="46"/>
        <v>0</v>
      </c>
      <c r="AD93">
        <f t="shared" ca="1" si="47"/>
        <v>0</v>
      </c>
      <c r="AE93">
        <f t="shared" ca="1" si="48"/>
        <v>0</v>
      </c>
      <c r="AF93">
        <f t="shared" ca="1" si="49"/>
        <v>0</v>
      </c>
      <c r="AG93">
        <f t="shared" ca="1" si="50"/>
        <v>0</v>
      </c>
      <c r="AH93">
        <f t="shared" ca="1" si="51"/>
        <v>5.1138764157160614E-2</v>
      </c>
      <c r="AI93">
        <f t="shared" ca="1" si="52"/>
        <v>1</v>
      </c>
      <c r="AJ93" t="e">
        <f t="shared" ca="1" si="53"/>
        <v>#N/A</v>
      </c>
      <c r="AK93" t="e">
        <f t="shared" ca="1" si="54"/>
        <v>#N/A</v>
      </c>
    </row>
    <row r="94" spans="1:37" x14ac:dyDescent="0.25">
      <c r="A94">
        <f t="shared" si="43"/>
        <v>640</v>
      </c>
      <c r="B94">
        <f t="shared" si="44"/>
        <v>680</v>
      </c>
      <c r="C94">
        <f t="shared" si="55"/>
        <v>689</v>
      </c>
      <c r="D94">
        <f ca="1">VLOOKUP($A94,excitation!$A$1:$CV$577,MATCH('A1 PMT'!D$3,excitation!$A$1:$CV$1,0),0)*SUM(INDIRECT("emission!"&amp;SUBSTITUTE(ADDRESS(1,MATCH(D$2,emission!$1:$1,0),4),1,"")&amp;MATCH($B94,emission!$A:$A,0)):INDIRECT("emission!"&amp;SUBSTITUTE(ADDRESS(1,MATCH(D$2,emission!$1:$1,0),4),1,"")&amp;MATCH($C94,emission!$A:$A,0)))</f>
        <v>0</v>
      </c>
      <c r="E94">
        <f ca="1">VLOOKUP($A94,excitation!$A$1:$CV$577,MATCH('A1 PMT'!E$3,excitation!$A$1:$CV$1,0),0)*SUM(INDIRECT("emission!"&amp;SUBSTITUTE(ADDRESS(1,MATCH(E$2,emission!$1:$1,0),4),1,"")&amp;MATCH($B94,emission!$A:$A,0)):INDIRECT("emission!"&amp;SUBSTITUTE(ADDRESS(1,MATCH(E$2,emission!$1:$1,0),4),1,"")&amp;MATCH($C94,emission!$A:$A,0)))</f>
        <v>0</v>
      </c>
      <c r="F94">
        <f ca="1">VLOOKUP($A94,excitation!$A$1:$CV$577,MATCH('A1 PMT'!F$3,excitation!$A$1:$CV$1,0),0)*SUM(INDIRECT("emission!"&amp;SUBSTITUTE(ADDRESS(1,MATCH(F$2,emission!$1:$1,0),4),1,"")&amp;MATCH($B94,emission!$A:$A,0)):INDIRECT("emission!"&amp;SUBSTITUTE(ADDRESS(1,MATCH(F$2,emission!$1:$1,0),4),1,"")&amp;MATCH($C94,emission!$A:$A,0)))</f>
        <v>0</v>
      </c>
      <c r="G94">
        <f ca="1">VLOOKUP($A94,excitation!$A$1:$CV$577,MATCH('A1 PMT'!G$3,excitation!$A$1:$CV$1,0),0)*SUM(INDIRECT("emission!"&amp;SUBSTITUTE(ADDRESS(1,MATCH(G$2,emission!$1:$1,0),4),1,"")&amp;MATCH($B94,emission!$A:$A,0)):INDIRECT("emission!"&amp;SUBSTITUTE(ADDRESS(1,MATCH(G$2,emission!$1:$1,0),4),1,"")&amp;MATCH($C94,emission!$A:$A,0)))</f>
        <v>0</v>
      </c>
      <c r="H94">
        <f ca="1">VLOOKUP($A94,excitation!$A$1:$CV$577,MATCH('A1 PMT'!H$3,excitation!$A$1:$CV$1,0),0)*SUM(INDIRECT("emission!"&amp;SUBSTITUTE(ADDRESS(1,MATCH(H$2,emission!$1:$1,0),4),1,"")&amp;MATCH($B94,emission!$A:$A,0)):INDIRECT("emission!"&amp;SUBSTITUTE(ADDRESS(1,MATCH(H$2,emission!$1:$1,0),4),1,"")&amp;MATCH($C94,emission!$A:$A,0)))</f>
        <v>0</v>
      </c>
      <c r="I94">
        <f ca="1">VLOOKUP($A94,excitation!$A$1:$CV$577,MATCH('A1 PMT'!I$3,excitation!$A$1:$CV$1,0),0)*SUM(INDIRECT("emission!"&amp;SUBSTITUTE(ADDRESS(1,MATCH(I$2,emission!$1:$1,0),4),1,"")&amp;MATCH($B94,emission!$A:$A,0)):INDIRECT("emission!"&amp;SUBSTITUTE(ADDRESS(1,MATCH(I$2,emission!$1:$1,0),4),1,"")&amp;MATCH($C94,emission!$A:$A,0)))</f>
        <v>0</v>
      </c>
      <c r="J94">
        <f ca="1">VLOOKUP($A94,excitation!$A$1:$CV$577,MATCH('A1 PMT'!J$3,excitation!$A$1:$CV$1,0),0)*SUM(INDIRECT("emission!"&amp;SUBSTITUTE(ADDRESS(1,MATCH(J$2,emission!$1:$1,0),4),1,"")&amp;MATCH($B94,emission!$A:$A,0)):INDIRECT("emission!"&amp;SUBSTITUTE(ADDRESS(1,MATCH(J$2,emission!$1:$1,0),4),1,"")&amp;MATCH($C94,emission!$A:$A,0)))</f>
        <v>0.12813709999999998</v>
      </c>
      <c r="K94">
        <f ca="1">VLOOKUP($A94,excitation!$A$1:$CV$577,MATCH('A1 PMT'!K$3,excitation!$A$1:$CV$1,0),0)*SUM(INDIRECT("emission!"&amp;SUBSTITUTE(ADDRESS(1,MATCH(K$2,emission!$1:$1,0),4),1,"")&amp;MATCH($B94,emission!$A:$A,0)):INDIRECT("emission!"&amp;SUBSTITUTE(ADDRESS(1,MATCH(K$2,emission!$1:$1,0),4),1,"")&amp;MATCH($C94,emission!$A:$A,0)))</f>
        <v>5.7870210000000002</v>
      </c>
      <c r="L94" t="e">
        <f ca="1">VLOOKUP($A94,excitation!$A$1:$CV$577,MATCH('A1 PMT'!L$3,excitation!$A$1:$CV$1,0),0)*SUM(INDIRECT("emission!"&amp;SUBSTITUTE(ADDRESS(1,MATCH(L$2,emission!$1:$1,0),4),1,"")&amp;MATCH($B94,emission!$A:$A,0)):INDIRECT("emission!"&amp;SUBSTITUTE(ADDRESS(1,MATCH(L$2,emission!$1:$1,0),4),1,"")&amp;MATCH($C94,emission!$A:$A,0)))</f>
        <v>#N/A</v>
      </c>
      <c r="M94" t="e">
        <f ca="1">VLOOKUP($A94,excitation!$A$1:$CV$577,MATCH('A1 PMT'!M$3,excitation!$A$1:$CV$1,0),0)*SUM(INDIRECT("emission!"&amp;SUBSTITUTE(ADDRESS(1,MATCH(M$2,emission!$1:$1,0),4),1,"")&amp;MATCH($B94,emission!$A:$A,0)):INDIRECT("emission!"&amp;SUBSTITUTE(ADDRESS(1,MATCH(M$2,emission!$1:$1,0),4),1,"")&amp;MATCH($C94,emission!$A:$A,0)))</f>
        <v>#N/A</v>
      </c>
      <c r="AA94">
        <f t="shared" si="56"/>
        <v>640</v>
      </c>
      <c r="AB94">
        <f t="shared" ca="1" si="45"/>
        <v>0</v>
      </c>
      <c r="AC94">
        <f t="shared" ca="1" si="46"/>
        <v>0</v>
      </c>
      <c r="AD94">
        <f t="shared" ca="1" si="47"/>
        <v>0</v>
      </c>
      <c r="AE94">
        <f t="shared" ca="1" si="48"/>
        <v>0</v>
      </c>
      <c r="AF94">
        <f t="shared" ca="1" si="49"/>
        <v>0</v>
      </c>
      <c r="AG94">
        <f t="shared" ca="1" si="50"/>
        <v>0</v>
      </c>
      <c r="AH94">
        <f t="shared" ca="1" si="51"/>
        <v>4.2712197526364466E-2</v>
      </c>
      <c r="AI94">
        <f t="shared" ca="1" si="52"/>
        <v>0.73699970477837295</v>
      </c>
      <c r="AJ94" t="e">
        <f t="shared" ca="1" si="53"/>
        <v>#N/A</v>
      </c>
      <c r="AK94" t="e">
        <f t="shared" ca="1" si="54"/>
        <v>#N/A</v>
      </c>
    </row>
    <row r="95" spans="1:37" x14ac:dyDescent="0.25">
      <c r="A95">
        <f t="shared" si="43"/>
        <v>640</v>
      </c>
      <c r="B95">
        <f t="shared" si="44"/>
        <v>690</v>
      </c>
      <c r="C95">
        <f t="shared" si="55"/>
        <v>699</v>
      </c>
      <c r="D95">
        <f ca="1">VLOOKUP($A95,excitation!$A$1:$CV$577,MATCH('A1 PMT'!D$3,excitation!$A$1:$CV$1,0),0)*SUM(INDIRECT("emission!"&amp;SUBSTITUTE(ADDRESS(1,MATCH(D$2,emission!$1:$1,0),4),1,"")&amp;MATCH($B95,emission!$A:$A,0)):INDIRECT("emission!"&amp;SUBSTITUTE(ADDRESS(1,MATCH(D$2,emission!$1:$1,0),4),1,"")&amp;MATCH($C95,emission!$A:$A,0)))</f>
        <v>0</v>
      </c>
      <c r="E95">
        <f ca="1">VLOOKUP($A95,excitation!$A$1:$CV$577,MATCH('A1 PMT'!E$3,excitation!$A$1:$CV$1,0),0)*SUM(INDIRECT("emission!"&amp;SUBSTITUTE(ADDRESS(1,MATCH(E$2,emission!$1:$1,0),4),1,"")&amp;MATCH($B95,emission!$A:$A,0)):INDIRECT("emission!"&amp;SUBSTITUTE(ADDRESS(1,MATCH(E$2,emission!$1:$1,0),4),1,"")&amp;MATCH($C95,emission!$A:$A,0)))</f>
        <v>0</v>
      </c>
      <c r="F95">
        <f ca="1">VLOOKUP($A95,excitation!$A$1:$CV$577,MATCH('A1 PMT'!F$3,excitation!$A$1:$CV$1,0),0)*SUM(INDIRECT("emission!"&amp;SUBSTITUTE(ADDRESS(1,MATCH(F$2,emission!$1:$1,0),4),1,"")&amp;MATCH($B95,emission!$A:$A,0)):INDIRECT("emission!"&amp;SUBSTITUTE(ADDRESS(1,MATCH(F$2,emission!$1:$1,0),4),1,"")&amp;MATCH($C95,emission!$A:$A,0)))</f>
        <v>0</v>
      </c>
      <c r="G95">
        <f ca="1">VLOOKUP($A95,excitation!$A$1:$CV$577,MATCH('A1 PMT'!G$3,excitation!$A$1:$CV$1,0),0)*SUM(INDIRECT("emission!"&amp;SUBSTITUTE(ADDRESS(1,MATCH(G$2,emission!$1:$1,0),4),1,"")&amp;MATCH($B95,emission!$A:$A,0)):INDIRECT("emission!"&amp;SUBSTITUTE(ADDRESS(1,MATCH(G$2,emission!$1:$1,0),4),1,"")&amp;MATCH($C95,emission!$A:$A,0)))</f>
        <v>0</v>
      </c>
      <c r="H95">
        <f ca="1">VLOOKUP($A95,excitation!$A$1:$CV$577,MATCH('A1 PMT'!H$3,excitation!$A$1:$CV$1,0),0)*SUM(INDIRECT("emission!"&amp;SUBSTITUTE(ADDRESS(1,MATCH(H$2,emission!$1:$1,0),4),1,"")&amp;MATCH($B95,emission!$A:$A,0)):INDIRECT("emission!"&amp;SUBSTITUTE(ADDRESS(1,MATCH(H$2,emission!$1:$1,0),4),1,"")&amp;MATCH($C95,emission!$A:$A,0)))</f>
        <v>0</v>
      </c>
      <c r="I95">
        <f ca="1">VLOOKUP($A95,excitation!$A$1:$CV$577,MATCH('A1 PMT'!I$3,excitation!$A$1:$CV$1,0),0)*SUM(INDIRECT("emission!"&amp;SUBSTITUTE(ADDRESS(1,MATCH(I$2,emission!$1:$1,0),4),1,"")&amp;MATCH($B95,emission!$A:$A,0)):INDIRECT("emission!"&amp;SUBSTITUTE(ADDRESS(1,MATCH(I$2,emission!$1:$1,0),4),1,"")&amp;MATCH($C95,emission!$A:$A,0)))</f>
        <v>0</v>
      </c>
      <c r="J95">
        <f ca="1">VLOOKUP($A95,excitation!$A$1:$CV$577,MATCH('A1 PMT'!J$3,excitation!$A$1:$CV$1,0),0)*SUM(INDIRECT("emission!"&amp;SUBSTITUTE(ADDRESS(1,MATCH(J$2,emission!$1:$1,0),4),1,"")&amp;MATCH($B95,emission!$A:$A,0)):INDIRECT("emission!"&amp;SUBSTITUTE(ADDRESS(1,MATCH(J$2,emission!$1:$1,0),4),1,"")&amp;MATCH($C95,emission!$A:$A,0)))</f>
        <v>0.1032213</v>
      </c>
      <c r="K95">
        <f ca="1">VLOOKUP($A95,excitation!$A$1:$CV$577,MATCH('A1 PMT'!K$3,excitation!$A$1:$CV$1,0),0)*SUM(INDIRECT("emission!"&amp;SUBSTITUTE(ADDRESS(1,MATCH(K$2,emission!$1:$1,0),4),1,"")&amp;MATCH($B95,emission!$A:$A,0)):INDIRECT("emission!"&amp;SUBSTITUTE(ADDRESS(1,MATCH(K$2,emission!$1:$1,0),4),1,"")&amp;MATCH($C95,emission!$A:$A,0)))</f>
        <v>3.64126978</v>
      </c>
      <c r="L95" t="e">
        <f ca="1">VLOOKUP($A95,excitation!$A$1:$CV$577,MATCH('A1 PMT'!L$3,excitation!$A$1:$CV$1,0),0)*SUM(INDIRECT("emission!"&amp;SUBSTITUTE(ADDRESS(1,MATCH(L$2,emission!$1:$1,0),4),1,"")&amp;MATCH($B95,emission!$A:$A,0)):INDIRECT("emission!"&amp;SUBSTITUTE(ADDRESS(1,MATCH(L$2,emission!$1:$1,0),4),1,"")&amp;MATCH($C95,emission!$A:$A,0)))</f>
        <v>#N/A</v>
      </c>
      <c r="M95" t="e">
        <f ca="1">VLOOKUP($A95,excitation!$A$1:$CV$577,MATCH('A1 PMT'!M$3,excitation!$A$1:$CV$1,0),0)*SUM(INDIRECT("emission!"&amp;SUBSTITUTE(ADDRESS(1,MATCH(M$2,emission!$1:$1,0),4),1,"")&amp;MATCH($B95,emission!$A:$A,0)):INDIRECT("emission!"&amp;SUBSTITUTE(ADDRESS(1,MATCH(M$2,emission!$1:$1,0),4),1,"")&amp;MATCH($C95,emission!$A:$A,0)))</f>
        <v>#N/A</v>
      </c>
      <c r="AA95">
        <f t="shared" si="56"/>
        <v>640</v>
      </c>
      <c r="AB95">
        <f t="shared" ca="1" si="45"/>
        <v>0</v>
      </c>
      <c r="AC95">
        <f t="shared" ca="1" si="46"/>
        <v>0</v>
      </c>
      <c r="AD95">
        <f t="shared" ca="1" si="47"/>
        <v>0</v>
      </c>
      <c r="AE95">
        <f t="shared" ca="1" si="48"/>
        <v>0</v>
      </c>
      <c r="AF95">
        <f t="shared" ca="1" si="49"/>
        <v>0</v>
      </c>
      <c r="AG95">
        <f t="shared" ca="1" si="50"/>
        <v>0</v>
      </c>
      <c r="AH95">
        <f t="shared" ca="1" si="51"/>
        <v>3.4406963748423565E-2</v>
      </c>
      <c r="AI95">
        <f t="shared" ca="1" si="52"/>
        <v>0.46372991438572819</v>
      </c>
      <c r="AJ95" t="e">
        <f t="shared" ca="1" si="53"/>
        <v>#N/A</v>
      </c>
      <c r="AK95" t="e">
        <f t="shared" ca="1" si="54"/>
        <v>#N/A</v>
      </c>
    </row>
    <row r="96" spans="1:37" x14ac:dyDescent="0.25">
      <c r="A96">
        <f t="shared" si="43"/>
        <v>640</v>
      </c>
      <c r="B96">
        <f t="shared" si="44"/>
        <v>700</v>
      </c>
      <c r="C96">
        <f t="shared" si="55"/>
        <v>709</v>
      </c>
      <c r="D96">
        <f ca="1">VLOOKUP($A96,excitation!$A$1:$CV$577,MATCH('A1 PMT'!D$3,excitation!$A$1:$CV$1,0),0)*SUM(INDIRECT("emission!"&amp;SUBSTITUTE(ADDRESS(1,MATCH(D$2,emission!$1:$1,0),4),1,"")&amp;MATCH($B96,emission!$A:$A,0)):INDIRECT("emission!"&amp;SUBSTITUTE(ADDRESS(1,MATCH(D$2,emission!$1:$1,0),4),1,"")&amp;MATCH($C96,emission!$A:$A,0)))</f>
        <v>0</v>
      </c>
      <c r="E96">
        <f ca="1">VLOOKUP($A96,excitation!$A$1:$CV$577,MATCH('A1 PMT'!E$3,excitation!$A$1:$CV$1,0),0)*SUM(INDIRECT("emission!"&amp;SUBSTITUTE(ADDRESS(1,MATCH(E$2,emission!$1:$1,0),4),1,"")&amp;MATCH($B96,emission!$A:$A,0)):INDIRECT("emission!"&amp;SUBSTITUTE(ADDRESS(1,MATCH(E$2,emission!$1:$1,0),4),1,"")&amp;MATCH($C96,emission!$A:$A,0)))</f>
        <v>0</v>
      </c>
      <c r="F96">
        <f ca="1">VLOOKUP($A96,excitation!$A$1:$CV$577,MATCH('A1 PMT'!F$3,excitation!$A$1:$CV$1,0),0)*SUM(INDIRECT("emission!"&amp;SUBSTITUTE(ADDRESS(1,MATCH(F$2,emission!$1:$1,0),4),1,"")&amp;MATCH($B96,emission!$A:$A,0)):INDIRECT("emission!"&amp;SUBSTITUTE(ADDRESS(1,MATCH(F$2,emission!$1:$1,0),4),1,"")&amp;MATCH($C96,emission!$A:$A,0)))</f>
        <v>0</v>
      </c>
      <c r="G96">
        <f ca="1">VLOOKUP($A96,excitation!$A$1:$CV$577,MATCH('A1 PMT'!G$3,excitation!$A$1:$CV$1,0),0)*SUM(INDIRECT("emission!"&amp;SUBSTITUTE(ADDRESS(1,MATCH(G$2,emission!$1:$1,0),4),1,"")&amp;MATCH($B96,emission!$A:$A,0)):INDIRECT("emission!"&amp;SUBSTITUTE(ADDRESS(1,MATCH(G$2,emission!$1:$1,0),4),1,"")&amp;MATCH($C96,emission!$A:$A,0)))</f>
        <v>0</v>
      </c>
      <c r="H96">
        <f ca="1">VLOOKUP($A96,excitation!$A$1:$CV$577,MATCH('A1 PMT'!H$3,excitation!$A$1:$CV$1,0),0)*SUM(INDIRECT("emission!"&amp;SUBSTITUTE(ADDRESS(1,MATCH(H$2,emission!$1:$1,0),4),1,"")&amp;MATCH($B96,emission!$A:$A,0)):INDIRECT("emission!"&amp;SUBSTITUTE(ADDRESS(1,MATCH(H$2,emission!$1:$1,0),4),1,"")&amp;MATCH($C96,emission!$A:$A,0)))</f>
        <v>0</v>
      </c>
      <c r="I96">
        <f ca="1">VLOOKUP($A96,excitation!$A$1:$CV$577,MATCH('A1 PMT'!I$3,excitation!$A$1:$CV$1,0),0)*SUM(INDIRECT("emission!"&amp;SUBSTITUTE(ADDRESS(1,MATCH(I$2,emission!$1:$1,0),4),1,"")&amp;MATCH($B96,emission!$A:$A,0)):INDIRECT("emission!"&amp;SUBSTITUTE(ADDRESS(1,MATCH(I$2,emission!$1:$1,0),4),1,"")&amp;MATCH($C96,emission!$A:$A,0)))</f>
        <v>0</v>
      </c>
      <c r="J96">
        <f ca="1">VLOOKUP($A96,excitation!$A$1:$CV$577,MATCH('A1 PMT'!J$3,excitation!$A$1:$CV$1,0),0)*SUM(INDIRECT("emission!"&amp;SUBSTITUTE(ADDRESS(1,MATCH(J$2,emission!$1:$1,0),4),1,"")&amp;MATCH($B96,emission!$A:$A,0)):INDIRECT("emission!"&amp;SUBSTITUTE(ADDRESS(1,MATCH(J$2,emission!$1:$1,0),4),1,"")&amp;MATCH($C96,emission!$A:$A,0)))</f>
        <v>7.4410699999999996E-2</v>
      </c>
      <c r="K96">
        <f ca="1">VLOOKUP($A96,excitation!$A$1:$CV$577,MATCH('A1 PMT'!K$3,excitation!$A$1:$CV$1,0),0)*SUM(INDIRECT("emission!"&amp;SUBSTITUTE(ADDRESS(1,MATCH(K$2,emission!$1:$1,0),4),1,"")&amp;MATCH($B96,emission!$A:$A,0)):INDIRECT("emission!"&amp;SUBSTITUTE(ADDRESS(1,MATCH(K$2,emission!$1:$1,0),4),1,"")&amp;MATCH($C96,emission!$A:$A,0)))</f>
        <v>2.4312111400000003</v>
      </c>
      <c r="L96" t="e">
        <f ca="1">VLOOKUP($A96,excitation!$A$1:$CV$577,MATCH('A1 PMT'!L$3,excitation!$A$1:$CV$1,0),0)*SUM(INDIRECT("emission!"&amp;SUBSTITUTE(ADDRESS(1,MATCH(L$2,emission!$1:$1,0),4),1,"")&amp;MATCH($B96,emission!$A:$A,0)):INDIRECT("emission!"&amp;SUBSTITUTE(ADDRESS(1,MATCH(L$2,emission!$1:$1,0),4),1,"")&amp;MATCH($C96,emission!$A:$A,0)))</f>
        <v>#N/A</v>
      </c>
      <c r="M96" t="e">
        <f ca="1">VLOOKUP($A96,excitation!$A$1:$CV$577,MATCH('A1 PMT'!M$3,excitation!$A$1:$CV$1,0),0)*SUM(INDIRECT("emission!"&amp;SUBSTITUTE(ADDRESS(1,MATCH(M$2,emission!$1:$1,0),4),1,"")&amp;MATCH($B96,emission!$A:$A,0)):INDIRECT("emission!"&amp;SUBSTITUTE(ADDRESS(1,MATCH(M$2,emission!$1:$1,0),4),1,"")&amp;MATCH($C96,emission!$A:$A,0)))</f>
        <v>#N/A</v>
      </c>
      <c r="AA96">
        <f t="shared" si="56"/>
        <v>640</v>
      </c>
      <c r="AB96">
        <f t="shared" ca="1" si="45"/>
        <v>0</v>
      </c>
      <c r="AC96">
        <f t="shared" ca="1" si="46"/>
        <v>0</v>
      </c>
      <c r="AD96">
        <f t="shared" ca="1" si="47"/>
        <v>0</v>
      </c>
      <c r="AE96">
        <f t="shared" ca="1" si="48"/>
        <v>0</v>
      </c>
      <c r="AF96">
        <f t="shared" ca="1" si="49"/>
        <v>0</v>
      </c>
      <c r="AG96">
        <f t="shared" ca="1" si="50"/>
        <v>0</v>
      </c>
      <c r="AH96">
        <f t="shared" ca="1" si="51"/>
        <v>2.4803468444931628E-2</v>
      </c>
      <c r="AI96">
        <f t="shared" ca="1" si="52"/>
        <v>0.30962422504322895</v>
      </c>
      <c r="AJ96" t="e">
        <f t="shared" ca="1" si="53"/>
        <v>#N/A</v>
      </c>
      <c r="AK96" t="e">
        <f t="shared" ca="1" si="54"/>
        <v>#N/A</v>
      </c>
    </row>
    <row r="97" spans="1:37" x14ac:dyDescent="0.25">
      <c r="A97">
        <f t="shared" si="43"/>
        <v>640</v>
      </c>
      <c r="B97">
        <f t="shared" si="44"/>
        <v>710</v>
      </c>
      <c r="C97">
        <f t="shared" si="55"/>
        <v>719</v>
      </c>
      <c r="D97">
        <f ca="1">VLOOKUP($A97,excitation!$A$1:$CV$577,MATCH('A1 PMT'!D$3,excitation!$A$1:$CV$1,0),0)*SUM(INDIRECT("emission!"&amp;SUBSTITUTE(ADDRESS(1,MATCH(D$2,emission!$1:$1,0),4),1,"")&amp;MATCH($B97,emission!$A:$A,0)):INDIRECT("emission!"&amp;SUBSTITUTE(ADDRESS(1,MATCH(D$2,emission!$1:$1,0),4),1,"")&amp;MATCH($C97,emission!$A:$A,0)))</f>
        <v>0</v>
      </c>
      <c r="E97">
        <f ca="1">VLOOKUP($A97,excitation!$A$1:$CV$577,MATCH('A1 PMT'!E$3,excitation!$A$1:$CV$1,0),0)*SUM(INDIRECT("emission!"&amp;SUBSTITUTE(ADDRESS(1,MATCH(E$2,emission!$1:$1,0),4),1,"")&amp;MATCH($B97,emission!$A:$A,0)):INDIRECT("emission!"&amp;SUBSTITUTE(ADDRESS(1,MATCH(E$2,emission!$1:$1,0),4),1,"")&amp;MATCH($C97,emission!$A:$A,0)))</f>
        <v>0</v>
      </c>
      <c r="F97">
        <f ca="1">VLOOKUP($A97,excitation!$A$1:$CV$577,MATCH('A1 PMT'!F$3,excitation!$A$1:$CV$1,0),0)*SUM(INDIRECT("emission!"&amp;SUBSTITUTE(ADDRESS(1,MATCH(F$2,emission!$1:$1,0),4),1,"")&amp;MATCH($B97,emission!$A:$A,0)):INDIRECT("emission!"&amp;SUBSTITUTE(ADDRESS(1,MATCH(F$2,emission!$1:$1,0),4),1,"")&amp;MATCH($C97,emission!$A:$A,0)))</f>
        <v>0</v>
      </c>
      <c r="G97">
        <f ca="1">VLOOKUP($A97,excitation!$A$1:$CV$577,MATCH('A1 PMT'!G$3,excitation!$A$1:$CV$1,0),0)*SUM(INDIRECT("emission!"&amp;SUBSTITUTE(ADDRESS(1,MATCH(G$2,emission!$1:$1,0),4),1,"")&amp;MATCH($B97,emission!$A:$A,0)):INDIRECT("emission!"&amp;SUBSTITUTE(ADDRESS(1,MATCH(G$2,emission!$1:$1,0),4),1,"")&amp;MATCH($C97,emission!$A:$A,0)))</f>
        <v>0</v>
      </c>
      <c r="H97">
        <f ca="1">VLOOKUP($A97,excitation!$A$1:$CV$577,MATCH('A1 PMT'!H$3,excitation!$A$1:$CV$1,0),0)*SUM(INDIRECT("emission!"&amp;SUBSTITUTE(ADDRESS(1,MATCH(H$2,emission!$1:$1,0),4),1,"")&amp;MATCH($B97,emission!$A:$A,0)):INDIRECT("emission!"&amp;SUBSTITUTE(ADDRESS(1,MATCH(H$2,emission!$1:$1,0),4),1,"")&amp;MATCH($C97,emission!$A:$A,0)))</f>
        <v>0</v>
      </c>
      <c r="I97">
        <f ca="1">VLOOKUP($A97,excitation!$A$1:$CV$577,MATCH('A1 PMT'!I$3,excitation!$A$1:$CV$1,0),0)*SUM(INDIRECT("emission!"&amp;SUBSTITUTE(ADDRESS(1,MATCH(I$2,emission!$1:$1,0),4),1,"")&amp;MATCH($B97,emission!$A:$A,0)):INDIRECT("emission!"&amp;SUBSTITUTE(ADDRESS(1,MATCH(I$2,emission!$1:$1,0),4),1,"")&amp;MATCH($C97,emission!$A:$A,0)))</f>
        <v>0</v>
      </c>
      <c r="J97">
        <f ca="1">VLOOKUP($A97,excitation!$A$1:$CV$577,MATCH('A1 PMT'!J$3,excitation!$A$1:$CV$1,0),0)*SUM(INDIRECT("emission!"&amp;SUBSTITUTE(ADDRESS(1,MATCH(J$2,emission!$1:$1,0),4),1,"")&amp;MATCH($B97,emission!$A:$A,0)):INDIRECT("emission!"&amp;SUBSTITUTE(ADDRESS(1,MATCH(J$2,emission!$1:$1,0),4),1,"")&amp;MATCH($C97,emission!$A:$A,0)))</f>
        <v>4.7310900000000003E-2</v>
      </c>
      <c r="K97">
        <f ca="1">VLOOKUP($A97,excitation!$A$1:$CV$577,MATCH('A1 PMT'!K$3,excitation!$A$1:$CV$1,0),0)*SUM(INDIRECT("emission!"&amp;SUBSTITUTE(ADDRESS(1,MATCH(K$2,emission!$1:$1,0),4),1,"")&amp;MATCH($B97,emission!$A:$A,0)):INDIRECT("emission!"&amp;SUBSTITUTE(ADDRESS(1,MATCH(K$2,emission!$1:$1,0),4),1,"")&amp;MATCH($C97,emission!$A:$A,0)))</f>
        <v>1.9430813000000002</v>
      </c>
      <c r="L97" t="e">
        <f ca="1">VLOOKUP($A97,excitation!$A$1:$CV$577,MATCH('A1 PMT'!L$3,excitation!$A$1:$CV$1,0),0)*SUM(INDIRECT("emission!"&amp;SUBSTITUTE(ADDRESS(1,MATCH(L$2,emission!$1:$1,0),4),1,"")&amp;MATCH($B97,emission!$A:$A,0)):INDIRECT("emission!"&amp;SUBSTITUTE(ADDRESS(1,MATCH(L$2,emission!$1:$1,0),4),1,"")&amp;MATCH($C97,emission!$A:$A,0)))</f>
        <v>#N/A</v>
      </c>
      <c r="M97" t="e">
        <f ca="1">VLOOKUP($A97,excitation!$A$1:$CV$577,MATCH('A1 PMT'!M$3,excitation!$A$1:$CV$1,0),0)*SUM(INDIRECT("emission!"&amp;SUBSTITUTE(ADDRESS(1,MATCH(M$2,emission!$1:$1,0),4),1,"")&amp;MATCH($B97,emission!$A:$A,0)):INDIRECT("emission!"&amp;SUBSTITUTE(ADDRESS(1,MATCH(M$2,emission!$1:$1,0),4),1,"")&amp;MATCH($C97,emission!$A:$A,0)))</f>
        <v>#N/A</v>
      </c>
      <c r="AA97">
        <f t="shared" si="56"/>
        <v>640</v>
      </c>
      <c r="AB97">
        <f t="shared" ca="1" si="45"/>
        <v>0</v>
      </c>
      <c r="AC97">
        <f t="shared" ca="1" si="46"/>
        <v>0</v>
      </c>
      <c r="AD97">
        <f t="shared" ca="1" si="47"/>
        <v>0</v>
      </c>
      <c r="AE97">
        <f t="shared" ca="1" si="48"/>
        <v>0</v>
      </c>
      <c r="AF97">
        <f t="shared" ca="1" si="49"/>
        <v>0</v>
      </c>
      <c r="AG97">
        <f t="shared" ca="1" si="50"/>
        <v>0</v>
      </c>
      <c r="AH97">
        <f t="shared" ca="1" si="51"/>
        <v>1.5770237549859307E-2</v>
      </c>
      <c r="AI97">
        <f t="shared" ca="1" si="52"/>
        <v>0.24745898528109322</v>
      </c>
      <c r="AJ97" t="e">
        <f t="shared" ca="1" si="53"/>
        <v>#N/A</v>
      </c>
      <c r="AK97" t="e">
        <f t="shared" ca="1" si="54"/>
        <v>#N/A</v>
      </c>
    </row>
    <row r="98" spans="1:37" x14ac:dyDescent="0.25">
      <c r="A98">
        <f t="shared" si="43"/>
        <v>640</v>
      </c>
      <c r="B98">
        <f t="shared" si="44"/>
        <v>720</v>
      </c>
      <c r="C98">
        <f t="shared" si="55"/>
        <v>729</v>
      </c>
      <c r="D98">
        <f ca="1">VLOOKUP($A98,excitation!$A$1:$CV$577,MATCH('A1 PMT'!D$3,excitation!$A$1:$CV$1,0),0)*SUM(INDIRECT("emission!"&amp;SUBSTITUTE(ADDRESS(1,MATCH(D$2,emission!$1:$1,0),4),1,"")&amp;MATCH($B98,emission!$A:$A,0)):INDIRECT("emission!"&amp;SUBSTITUTE(ADDRESS(1,MATCH(D$2,emission!$1:$1,0),4),1,"")&amp;MATCH($C98,emission!$A:$A,0)))</f>
        <v>0</v>
      </c>
      <c r="E98">
        <f ca="1">VLOOKUP($A98,excitation!$A$1:$CV$577,MATCH('A1 PMT'!E$3,excitation!$A$1:$CV$1,0),0)*SUM(INDIRECT("emission!"&amp;SUBSTITUTE(ADDRESS(1,MATCH(E$2,emission!$1:$1,0),4),1,"")&amp;MATCH($B98,emission!$A:$A,0)):INDIRECT("emission!"&amp;SUBSTITUTE(ADDRESS(1,MATCH(E$2,emission!$1:$1,0),4),1,"")&amp;MATCH($C98,emission!$A:$A,0)))</f>
        <v>0</v>
      </c>
      <c r="F98">
        <f ca="1">VLOOKUP($A98,excitation!$A$1:$CV$577,MATCH('A1 PMT'!F$3,excitation!$A$1:$CV$1,0),0)*SUM(INDIRECT("emission!"&amp;SUBSTITUTE(ADDRESS(1,MATCH(F$2,emission!$1:$1,0),4),1,"")&amp;MATCH($B98,emission!$A:$A,0)):INDIRECT("emission!"&amp;SUBSTITUTE(ADDRESS(1,MATCH(F$2,emission!$1:$1,0),4),1,"")&amp;MATCH($C98,emission!$A:$A,0)))</f>
        <v>0</v>
      </c>
      <c r="G98">
        <f ca="1">VLOOKUP($A98,excitation!$A$1:$CV$577,MATCH('A1 PMT'!G$3,excitation!$A$1:$CV$1,0),0)*SUM(INDIRECT("emission!"&amp;SUBSTITUTE(ADDRESS(1,MATCH(G$2,emission!$1:$1,0),4),1,"")&amp;MATCH($B98,emission!$A:$A,0)):INDIRECT("emission!"&amp;SUBSTITUTE(ADDRESS(1,MATCH(G$2,emission!$1:$1,0),4),1,"")&amp;MATCH($C98,emission!$A:$A,0)))</f>
        <v>0</v>
      </c>
      <c r="H98">
        <f ca="1">VLOOKUP($A98,excitation!$A$1:$CV$577,MATCH('A1 PMT'!H$3,excitation!$A$1:$CV$1,0),0)*SUM(INDIRECT("emission!"&amp;SUBSTITUTE(ADDRESS(1,MATCH(H$2,emission!$1:$1,0),4),1,"")&amp;MATCH($B98,emission!$A:$A,0)):INDIRECT("emission!"&amp;SUBSTITUTE(ADDRESS(1,MATCH(H$2,emission!$1:$1,0),4),1,"")&amp;MATCH($C98,emission!$A:$A,0)))</f>
        <v>0</v>
      </c>
      <c r="I98">
        <f ca="1">VLOOKUP($A98,excitation!$A$1:$CV$577,MATCH('A1 PMT'!I$3,excitation!$A$1:$CV$1,0),0)*SUM(INDIRECT("emission!"&amp;SUBSTITUTE(ADDRESS(1,MATCH(I$2,emission!$1:$1,0),4),1,"")&amp;MATCH($B98,emission!$A:$A,0)):INDIRECT("emission!"&amp;SUBSTITUTE(ADDRESS(1,MATCH(I$2,emission!$1:$1,0),4),1,"")&amp;MATCH($C98,emission!$A:$A,0)))</f>
        <v>0</v>
      </c>
      <c r="J98">
        <f ca="1">VLOOKUP($A98,excitation!$A$1:$CV$577,MATCH('A1 PMT'!J$3,excitation!$A$1:$CV$1,0),0)*SUM(INDIRECT("emission!"&amp;SUBSTITUTE(ADDRESS(1,MATCH(J$2,emission!$1:$1,0),4),1,"")&amp;MATCH($B98,emission!$A:$A,0)):INDIRECT("emission!"&amp;SUBSTITUTE(ADDRESS(1,MATCH(J$2,emission!$1:$1,0),4),1,"")&amp;MATCH($C98,emission!$A:$A,0)))</f>
        <v>2.8555800000000003E-2</v>
      </c>
      <c r="K98">
        <f ca="1">VLOOKUP($A98,excitation!$A$1:$CV$577,MATCH('A1 PMT'!K$3,excitation!$A$1:$CV$1,0),0)*SUM(INDIRECT("emission!"&amp;SUBSTITUTE(ADDRESS(1,MATCH(K$2,emission!$1:$1,0),4),1,"")&amp;MATCH($B98,emission!$A:$A,0)):INDIRECT("emission!"&amp;SUBSTITUTE(ADDRESS(1,MATCH(K$2,emission!$1:$1,0),4),1,"")&amp;MATCH($C98,emission!$A:$A,0)))</f>
        <v>1.7685599799999996</v>
      </c>
      <c r="L98" t="e">
        <f ca="1">VLOOKUP($A98,excitation!$A$1:$CV$577,MATCH('A1 PMT'!L$3,excitation!$A$1:$CV$1,0),0)*SUM(INDIRECT("emission!"&amp;SUBSTITUTE(ADDRESS(1,MATCH(L$2,emission!$1:$1,0),4),1,"")&amp;MATCH($B98,emission!$A:$A,0)):INDIRECT("emission!"&amp;SUBSTITUTE(ADDRESS(1,MATCH(L$2,emission!$1:$1,0),4),1,"")&amp;MATCH($C98,emission!$A:$A,0)))</f>
        <v>#N/A</v>
      </c>
      <c r="M98" t="e">
        <f ca="1">VLOOKUP($A98,excitation!$A$1:$CV$577,MATCH('A1 PMT'!M$3,excitation!$A$1:$CV$1,0),0)*SUM(INDIRECT("emission!"&amp;SUBSTITUTE(ADDRESS(1,MATCH(M$2,emission!$1:$1,0),4),1,"")&amp;MATCH($B98,emission!$A:$A,0)):INDIRECT("emission!"&amp;SUBSTITUTE(ADDRESS(1,MATCH(M$2,emission!$1:$1,0),4),1,"")&amp;MATCH($C98,emission!$A:$A,0)))</f>
        <v>#N/A</v>
      </c>
      <c r="AA98">
        <f t="shared" si="56"/>
        <v>640</v>
      </c>
      <c r="AB98">
        <f t="shared" ca="1" si="45"/>
        <v>0</v>
      </c>
      <c r="AC98">
        <f t="shared" ca="1" si="46"/>
        <v>0</v>
      </c>
      <c r="AD98">
        <f t="shared" ca="1" si="47"/>
        <v>0</v>
      </c>
      <c r="AE98">
        <f t="shared" ca="1" si="48"/>
        <v>0</v>
      </c>
      <c r="AF98">
        <f t="shared" ca="1" si="49"/>
        <v>0</v>
      </c>
      <c r="AG98">
        <f t="shared" ca="1" si="50"/>
        <v>0</v>
      </c>
      <c r="AH98">
        <f t="shared" ca="1" si="51"/>
        <v>9.5185623064932695E-3</v>
      </c>
      <c r="AI98">
        <f t="shared" ca="1" si="52"/>
        <v>0.22523301421281258</v>
      </c>
      <c r="AJ98" t="e">
        <f t="shared" ca="1" si="53"/>
        <v>#N/A</v>
      </c>
      <c r="AK98" t="e">
        <f t="shared" ca="1" si="54"/>
        <v>#N/A</v>
      </c>
    </row>
    <row r="99" spans="1:37" x14ac:dyDescent="0.25">
      <c r="A99">
        <f t="shared" ref="A99:A106" si="57">IF(ROW()&lt;$X$3,$S$3,IF(ROW()&lt;$X$4,$S$4,IF(ROW()&lt;$X$5,$S$5,IF(ROW()&lt;$X$6,$S$6,IF(ROW()&lt;$X$7,$S$7,IF(ROW()&lt;$X$8,$S$8,IF(ROW()&lt;$X$9,$S$9,NA())))))))</f>
        <v>640</v>
      </c>
      <c r="B99">
        <f t="shared" ref="B99:B106" si="58">IF(A99=A98,B98+$P$4,VLOOKUP(A99,$S$2:$T$9,2,FALSE))</f>
        <v>730</v>
      </c>
      <c r="C99">
        <f t="shared" si="55"/>
        <v>739</v>
      </c>
      <c r="D99">
        <f ca="1">VLOOKUP($A99,excitation!$A$1:$CV$577,MATCH('A1 PMT'!D$3,excitation!$A$1:$CV$1,0),0)*SUM(INDIRECT("emission!"&amp;SUBSTITUTE(ADDRESS(1,MATCH(D$2,emission!$1:$1,0),4),1,"")&amp;MATCH($B99,emission!$A:$A,0)):INDIRECT("emission!"&amp;SUBSTITUTE(ADDRESS(1,MATCH(D$2,emission!$1:$1,0),4),1,"")&amp;MATCH($C99,emission!$A:$A,0)))</f>
        <v>0</v>
      </c>
      <c r="E99">
        <f ca="1">VLOOKUP($A99,excitation!$A$1:$CV$577,MATCH('A1 PMT'!E$3,excitation!$A$1:$CV$1,0),0)*SUM(INDIRECT("emission!"&amp;SUBSTITUTE(ADDRESS(1,MATCH(E$2,emission!$1:$1,0),4),1,"")&amp;MATCH($B99,emission!$A:$A,0)):INDIRECT("emission!"&amp;SUBSTITUTE(ADDRESS(1,MATCH(E$2,emission!$1:$1,0),4),1,"")&amp;MATCH($C99,emission!$A:$A,0)))</f>
        <v>0</v>
      </c>
      <c r="F99">
        <f ca="1">VLOOKUP($A99,excitation!$A$1:$CV$577,MATCH('A1 PMT'!F$3,excitation!$A$1:$CV$1,0),0)*SUM(INDIRECT("emission!"&amp;SUBSTITUTE(ADDRESS(1,MATCH(F$2,emission!$1:$1,0),4),1,"")&amp;MATCH($B99,emission!$A:$A,0)):INDIRECT("emission!"&amp;SUBSTITUTE(ADDRESS(1,MATCH(F$2,emission!$1:$1,0),4),1,"")&amp;MATCH($C99,emission!$A:$A,0)))</f>
        <v>0</v>
      </c>
      <c r="G99">
        <f ca="1">VLOOKUP($A99,excitation!$A$1:$CV$577,MATCH('A1 PMT'!G$3,excitation!$A$1:$CV$1,0),0)*SUM(INDIRECT("emission!"&amp;SUBSTITUTE(ADDRESS(1,MATCH(G$2,emission!$1:$1,0),4),1,"")&amp;MATCH($B99,emission!$A:$A,0)):INDIRECT("emission!"&amp;SUBSTITUTE(ADDRESS(1,MATCH(G$2,emission!$1:$1,0),4),1,"")&amp;MATCH($C99,emission!$A:$A,0)))</f>
        <v>0</v>
      </c>
      <c r="H99">
        <f ca="1">VLOOKUP($A99,excitation!$A$1:$CV$577,MATCH('A1 PMT'!H$3,excitation!$A$1:$CV$1,0),0)*SUM(INDIRECT("emission!"&amp;SUBSTITUTE(ADDRESS(1,MATCH(H$2,emission!$1:$1,0),4),1,"")&amp;MATCH($B99,emission!$A:$A,0)):INDIRECT("emission!"&amp;SUBSTITUTE(ADDRESS(1,MATCH(H$2,emission!$1:$1,0),4),1,"")&amp;MATCH($C99,emission!$A:$A,0)))</f>
        <v>0</v>
      </c>
      <c r="I99">
        <f ca="1">VLOOKUP($A99,excitation!$A$1:$CV$577,MATCH('A1 PMT'!I$3,excitation!$A$1:$CV$1,0),0)*SUM(INDIRECT("emission!"&amp;SUBSTITUTE(ADDRESS(1,MATCH(I$2,emission!$1:$1,0),4),1,"")&amp;MATCH($B99,emission!$A:$A,0)):INDIRECT("emission!"&amp;SUBSTITUTE(ADDRESS(1,MATCH(I$2,emission!$1:$1,0),4),1,"")&amp;MATCH($C99,emission!$A:$A,0)))</f>
        <v>0</v>
      </c>
      <c r="J99">
        <f ca="1">VLOOKUP($A99,excitation!$A$1:$CV$577,MATCH('A1 PMT'!J$3,excitation!$A$1:$CV$1,0),0)*SUM(INDIRECT("emission!"&amp;SUBSTITUTE(ADDRESS(1,MATCH(J$2,emission!$1:$1,0),4),1,"")&amp;MATCH($B99,emission!$A:$A,0)):INDIRECT("emission!"&amp;SUBSTITUTE(ADDRESS(1,MATCH(J$2,emission!$1:$1,0),4),1,"")&amp;MATCH($C99,emission!$A:$A,0)))</f>
        <v>1.72081E-2</v>
      </c>
      <c r="K99">
        <f ca="1">VLOOKUP($A99,excitation!$A$1:$CV$577,MATCH('A1 PMT'!K$3,excitation!$A$1:$CV$1,0),0)*SUM(INDIRECT("emission!"&amp;SUBSTITUTE(ADDRESS(1,MATCH(K$2,emission!$1:$1,0),4),1,"")&amp;MATCH($B99,emission!$A:$A,0)):INDIRECT("emission!"&amp;SUBSTITUTE(ADDRESS(1,MATCH(K$2,emission!$1:$1,0),4),1,"")&amp;MATCH($C99,emission!$A:$A,0)))</f>
        <v>1.5514845999999998</v>
      </c>
      <c r="L99" t="e">
        <f ca="1">VLOOKUP($A99,excitation!$A$1:$CV$577,MATCH('A1 PMT'!L$3,excitation!$A$1:$CV$1,0),0)*SUM(INDIRECT("emission!"&amp;SUBSTITUTE(ADDRESS(1,MATCH(L$2,emission!$1:$1,0),4),1,"")&amp;MATCH($B99,emission!$A:$A,0)):INDIRECT("emission!"&amp;SUBSTITUTE(ADDRESS(1,MATCH(L$2,emission!$1:$1,0),4),1,"")&amp;MATCH($C99,emission!$A:$A,0)))</f>
        <v>#N/A</v>
      </c>
      <c r="M99" t="e">
        <f ca="1">VLOOKUP($A99,excitation!$A$1:$CV$577,MATCH('A1 PMT'!M$3,excitation!$A$1:$CV$1,0),0)*SUM(INDIRECT("emission!"&amp;SUBSTITUTE(ADDRESS(1,MATCH(M$2,emission!$1:$1,0),4),1,"")&amp;MATCH($B99,emission!$A:$A,0)):INDIRECT("emission!"&amp;SUBSTITUTE(ADDRESS(1,MATCH(M$2,emission!$1:$1,0),4),1,"")&amp;MATCH($C99,emission!$A:$A,0)))</f>
        <v>#N/A</v>
      </c>
      <c r="AA99">
        <f t="shared" si="56"/>
        <v>640</v>
      </c>
      <c r="AB99">
        <f t="shared" ref="AB99:AB106" ca="1" si="59">D99/MAX(D$3:D$911)</f>
        <v>0</v>
      </c>
      <c r="AC99">
        <f t="shared" ref="AC99:AC106" ca="1" si="60">E99/MAX(E$3:E$911)</f>
        <v>0</v>
      </c>
      <c r="AD99">
        <f t="shared" ref="AD99:AD106" ca="1" si="61">F99/MAX(F$3:F$911)</f>
        <v>0</v>
      </c>
      <c r="AE99">
        <f t="shared" ref="AE99:AE106" ca="1" si="62">G99/MAX(G$3:G$911)</f>
        <v>0</v>
      </c>
      <c r="AF99">
        <f t="shared" ref="AF99:AF106" ca="1" si="63">H99/MAX(H$3:H$911)</f>
        <v>0</v>
      </c>
      <c r="AG99">
        <f t="shared" ref="AG99:AG106" ca="1" si="64">I99/MAX(I$3:I$911)</f>
        <v>0</v>
      </c>
      <c r="AH99">
        <f t="shared" ref="AH99:AH106" ca="1" si="65">J99/MAX(J$3:J$911)</f>
        <v>5.7360106187312847E-3</v>
      </c>
      <c r="AI99">
        <f t="shared" ref="AI99:AI106" ca="1" si="66">K99/MAX(K$3:K$911)</f>
        <v>0.19758761756146934</v>
      </c>
      <c r="AJ99" t="e">
        <f t="shared" ref="AJ99:AJ106" ca="1" si="67">L99/MAX(L$3:L$911)</f>
        <v>#N/A</v>
      </c>
      <c r="AK99" t="e">
        <f t="shared" ref="AK99:AK106" ca="1" si="68">M99/MAX(M$3:M$911)</f>
        <v>#N/A</v>
      </c>
    </row>
    <row r="100" spans="1:37" x14ac:dyDescent="0.25">
      <c r="A100">
        <f t="shared" si="57"/>
        <v>640</v>
      </c>
      <c r="B100">
        <f t="shared" si="58"/>
        <v>740</v>
      </c>
      <c r="C100">
        <f t="shared" ref="C100:C106" si="69">B100+$P$4-1</f>
        <v>749</v>
      </c>
      <c r="D100">
        <f ca="1">VLOOKUP($A100,excitation!$A$1:$CV$577,MATCH('A1 PMT'!D$3,excitation!$A$1:$CV$1,0),0)*SUM(INDIRECT("emission!"&amp;SUBSTITUTE(ADDRESS(1,MATCH(D$2,emission!$1:$1,0),4),1,"")&amp;MATCH($B100,emission!$A:$A,0)):INDIRECT("emission!"&amp;SUBSTITUTE(ADDRESS(1,MATCH(D$2,emission!$1:$1,0),4),1,"")&amp;MATCH($C100,emission!$A:$A,0)))</f>
        <v>0</v>
      </c>
      <c r="E100">
        <f ca="1">VLOOKUP($A100,excitation!$A$1:$CV$577,MATCH('A1 PMT'!E$3,excitation!$A$1:$CV$1,0),0)*SUM(INDIRECT("emission!"&amp;SUBSTITUTE(ADDRESS(1,MATCH(E$2,emission!$1:$1,0),4),1,"")&amp;MATCH($B100,emission!$A:$A,0)):INDIRECT("emission!"&amp;SUBSTITUTE(ADDRESS(1,MATCH(E$2,emission!$1:$1,0),4),1,"")&amp;MATCH($C100,emission!$A:$A,0)))</f>
        <v>0</v>
      </c>
      <c r="F100">
        <f ca="1">VLOOKUP($A100,excitation!$A$1:$CV$577,MATCH('A1 PMT'!F$3,excitation!$A$1:$CV$1,0),0)*SUM(INDIRECT("emission!"&amp;SUBSTITUTE(ADDRESS(1,MATCH(F$2,emission!$1:$1,0),4),1,"")&amp;MATCH($B100,emission!$A:$A,0)):INDIRECT("emission!"&amp;SUBSTITUTE(ADDRESS(1,MATCH(F$2,emission!$1:$1,0),4),1,"")&amp;MATCH($C100,emission!$A:$A,0)))</f>
        <v>0</v>
      </c>
      <c r="G100">
        <f ca="1">VLOOKUP($A100,excitation!$A$1:$CV$577,MATCH('A1 PMT'!G$3,excitation!$A$1:$CV$1,0),0)*SUM(INDIRECT("emission!"&amp;SUBSTITUTE(ADDRESS(1,MATCH(G$2,emission!$1:$1,0),4),1,"")&amp;MATCH($B100,emission!$A:$A,0)):INDIRECT("emission!"&amp;SUBSTITUTE(ADDRESS(1,MATCH(G$2,emission!$1:$1,0),4),1,"")&amp;MATCH($C100,emission!$A:$A,0)))</f>
        <v>0</v>
      </c>
      <c r="H100">
        <f ca="1">VLOOKUP($A100,excitation!$A$1:$CV$577,MATCH('A1 PMT'!H$3,excitation!$A$1:$CV$1,0),0)*SUM(INDIRECT("emission!"&amp;SUBSTITUTE(ADDRESS(1,MATCH(H$2,emission!$1:$1,0),4),1,"")&amp;MATCH($B100,emission!$A:$A,0)):INDIRECT("emission!"&amp;SUBSTITUTE(ADDRESS(1,MATCH(H$2,emission!$1:$1,0),4),1,"")&amp;MATCH($C100,emission!$A:$A,0)))</f>
        <v>0</v>
      </c>
      <c r="I100">
        <f ca="1">VLOOKUP($A100,excitation!$A$1:$CV$577,MATCH('A1 PMT'!I$3,excitation!$A$1:$CV$1,0),0)*SUM(INDIRECT("emission!"&amp;SUBSTITUTE(ADDRESS(1,MATCH(I$2,emission!$1:$1,0),4),1,"")&amp;MATCH($B100,emission!$A:$A,0)):INDIRECT("emission!"&amp;SUBSTITUTE(ADDRESS(1,MATCH(I$2,emission!$1:$1,0),4),1,"")&amp;MATCH($C100,emission!$A:$A,0)))</f>
        <v>0</v>
      </c>
      <c r="J100">
        <f ca="1">VLOOKUP($A100,excitation!$A$1:$CV$577,MATCH('A1 PMT'!J$3,excitation!$A$1:$CV$1,0),0)*SUM(INDIRECT("emission!"&amp;SUBSTITUTE(ADDRESS(1,MATCH(J$2,emission!$1:$1,0),4),1,"")&amp;MATCH($B100,emission!$A:$A,0)):INDIRECT("emission!"&amp;SUBSTITUTE(ADDRESS(1,MATCH(J$2,emission!$1:$1,0),4),1,"")&amp;MATCH($C100,emission!$A:$A,0)))</f>
        <v>1.11384E-2</v>
      </c>
      <c r="K100">
        <f ca="1">VLOOKUP($A100,excitation!$A$1:$CV$577,MATCH('A1 PMT'!K$3,excitation!$A$1:$CV$1,0),0)*SUM(INDIRECT("emission!"&amp;SUBSTITUTE(ADDRESS(1,MATCH(K$2,emission!$1:$1,0),4),1,"")&amp;MATCH($B100,emission!$A:$A,0)):INDIRECT("emission!"&amp;SUBSTITUTE(ADDRESS(1,MATCH(K$2,emission!$1:$1,0),4),1,"")&amp;MATCH($C100,emission!$A:$A,0)))</f>
        <v>1.2313356699999998</v>
      </c>
      <c r="L100" t="e">
        <f ca="1">VLOOKUP($A100,excitation!$A$1:$CV$577,MATCH('A1 PMT'!L$3,excitation!$A$1:$CV$1,0),0)*SUM(INDIRECT("emission!"&amp;SUBSTITUTE(ADDRESS(1,MATCH(L$2,emission!$1:$1,0),4),1,"")&amp;MATCH($B100,emission!$A:$A,0)):INDIRECT("emission!"&amp;SUBSTITUTE(ADDRESS(1,MATCH(L$2,emission!$1:$1,0),4),1,"")&amp;MATCH($C100,emission!$A:$A,0)))</f>
        <v>#N/A</v>
      </c>
      <c r="M100" t="e">
        <f ca="1">VLOOKUP($A100,excitation!$A$1:$CV$577,MATCH('A1 PMT'!M$3,excitation!$A$1:$CV$1,0),0)*SUM(INDIRECT("emission!"&amp;SUBSTITUTE(ADDRESS(1,MATCH(M$2,emission!$1:$1,0),4),1,"")&amp;MATCH($B100,emission!$A:$A,0)):INDIRECT("emission!"&amp;SUBSTITUTE(ADDRESS(1,MATCH(M$2,emission!$1:$1,0),4),1,"")&amp;MATCH($C100,emission!$A:$A,0)))</f>
        <v>#N/A</v>
      </c>
      <c r="AA100">
        <f t="shared" si="56"/>
        <v>640</v>
      </c>
      <c r="AB100">
        <f t="shared" ca="1" si="59"/>
        <v>0</v>
      </c>
      <c r="AC100">
        <f t="shared" ca="1" si="60"/>
        <v>0</v>
      </c>
      <c r="AD100">
        <f t="shared" ca="1" si="61"/>
        <v>0</v>
      </c>
      <c r="AE100">
        <f t="shared" ca="1" si="62"/>
        <v>0</v>
      </c>
      <c r="AF100">
        <f t="shared" ca="1" si="63"/>
        <v>0</v>
      </c>
      <c r="AG100">
        <f t="shared" ca="1" si="64"/>
        <v>0</v>
      </c>
      <c r="AH100">
        <f t="shared" ca="1" si="65"/>
        <v>3.7127852973702232E-3</v>
      </c>
      <c r="AI100">
        <f t="shared" ca="1" si="66"/>
        <v>0.15681540213403061</v>
      </c>
      <c r="AJ100" t="e">
        <f t="shared" ca="1" si="67"/>
        <v>#N/A</v>
      </c>
      <c r="AK100" t="e">
        <f t="shared" ca="1" si="68"/>
        <v>#N/A</v>
      </c>
    </row>
    <row r="101" spans="1:37" x14ac:dyDescent="0.25">
      <c r="A101">
        <f t="shared" si="57"/>
        <v>640</v>
      </c>
      <c r="B101">
        <f t="shared" si="58"/>
        <v>750</v>
      </c>
      <c r="C101">
        <f t="shared" si="69"/>
        <v>759</v>
      </c>
      <c r="D101">
        <f ca="1">VLOOKUP($A101,excitation!$A$1:$CV$577,MATCH('A1 PMT'!D$3,excitation!$A$1:$CV$1,0),0)*SUM(INDIRECT("emission!"&amp;SUBSTITUTE(ADDRESS(1,MATCH(D$2,emission!$1:$1,0),4),1,"")&amp;MATCH($B101,emission!$A:$A,0)):INDIRECT("emission!"&amp;SUBSTITUTE(ADDRESS(1,MATCH(D$2,emission!$1:$1,0),4),1,"")&amp;MATCH($C101,emission!$A:$A,0)))</f>
        <v>0</v>
      </c>
      <c r="E101">
        <f ca="1">VLOOKUP($A101,excitation!$A$1:$CV$577,MATCH('A1 PMT'!E$3,excitation!$A$1:$CV$1,0),0)*SUM(INDIRECT("emission!"&amp;SUBSTITUTE(ADDRESS(1,MATCH(E$2,emission!$1:$1,0),4),1,"")&amp;MATCH($B101,emission!$A:$A,0)):INDIRECT("emission!"&amp;SUBSTITUTE(ADDRESS(1,MATCH(E$2,emission!$1:$1,0),4),1,"")&amp;MATCH($C101,emission!$A:$A,0)))</f>
        <v>0</v>
      </c>
      <c r="F101">
        <f ca="1">VLOOKUP($A101,excitation!$A$1:$CV$577,MATCH('A1 PMT'!F$3,excitation!$A$1:$CV$1,0),0)*SUM(INDIRECT("emission!"&amp;SUBSTITUTE(ADDRESS(1,MATCH(F$2,emission!$1:$1,0),4),1,"")&amp;MATCH($B101,emission!$A:$A,0)):INDIRECT("emission!"&amp;SUBSTITUTE(ADDRESS(1,MATCH(F$2,emission!$1:$1,0),4),1,"")&amp;MATCH($C101,emission!$A:$A,0)))</f>
        <v>0</v>
      </c>
      <c r="G101">
        <f ca="1">VLOOKUP($A101,excitation!$A$1:$CV$577,MATCH('A1 PMT'!G$3,excitation!$A$1:$CV$1,0),0)*SUM(INDIRECT("emission!"&amp;SUBSTITUTE(ADDRESS(1,MATCH(G$2,emission!$1:$1,0),4),1,"")&amp;MATCH($B101,emission!$A:$A,0)):INDIRECT("emission!"&amp;SUBSTITUTE(ADDRESS(1,MATCH(G$2,emission!$1:$1,0),4),1,"")&amp;MATCH($C101,emission!$A:$A,0)))</f>
        <v>0</v>
      </c>
      <c r="H101">
        <f ca="1">VLOOKUP($A101,excitation!$A$1:$CV$577,MATCH('A1 PMT'!H$3,excitation!$A$1:$CV$1,0),0)*SUM(INDIRECT("emission!"&amp;SUBSTITUTE(ADDRESS(1,MATCH(H$2,emission!$1:$1,0),4),1,"")&amp;MATCH($B101,emission!$A:$A,0)):INDIRECT("emission!"&amp;SUBSTITUTE(ADDRESS(1,MATCH(H$2,emission!$1:$1,0),4),1,"")&amp;MATCH($C101,emission!$A:$A,0)))</f>
        <v>0</v>
      </c>
      <c r="I101">
        <f ca="1">VLOOKUP($A101,excitation!$A$1:$CV$577,MATCH('A1 PMT'!I$3,excitation!$A$1:$CV$1,0),0)*SUM(INDIRECT("emission!"&amp;SUBSTITUTE(ADDRESS(1,MATCH(I$2,emission!$1:$1,0),4),1,"")&amp;MATCH($B101,emission!$A:$A,0)):INDIRECT("emission!"&amp;SUBSTITUTE(ADDRESS(1,MATCH(I$2,emission!$1:$1,0),4),1,"")&amp;MATCH($C101,emission!$A:$A,0)))</f>
        <v>0</v>
      </c>
      <c r="J101">
        <f ca="1">VLOOKUP($A101,excitation!$A$1:$CV$577,MATCH('A1 PMT'!J$3,excitation!$A$1:$CV$1,0),0)*SUM(INDIRECT("emission!"&amp;SUBSTITUTE(ADDRESS(1,MATCH(J$2,emission!$1:$1,0),4),1,"")&amp;MATCH($B101,emission!$A:$A,0)):INDIRECT("emission!"&amp;SUBSTITUTE(ADDRESS(1,MATCH(J$2,emission!$1:$1,0),4),1,"")&amp;MATCH($C101,emission!$A:$A,0)))</f>
        <v>7.5348000000000012E-3</v>
      </c>
      <c r="K101">
        <f ca="1">VLOOKUP($A101,excitation!$A$1:$CV$577,MATCH('A1 PMT'!K$3,excitation!$A$1:$CV$1,0),0)*SUM(INDIRECT("emission!"&amp;SUBSTITUTE(ADDRESS(1,MATCH(K$2,emission!$1:$1,0),4),1,"")&amp;MATCH($B101,emission!$A:$A,0)):INDIRECT("emission!"&amp;SUBSTITUTE(ADDRESS(1,MATCH(K$2,emission!$1:$1,0),4),1,"")&amp;MATCH($C101,emission!$A:$A,0)))</f>
        <v>0.87028847999999992</v>
      </c>
      <c r="L101" t="e">
        <f ca="1">VLOOKUP($A101,excitation!$A$1:$CV$577,MATCH('A1 PMT'!L$3,excitation!$A$1:$CV$1,0),0)*SUM(INDIRECT("emission!"&amp;SUBSTITUTE(ADDRESS(1,MATCH(L$2,emission!$1:$1,0),4),1,"")&amp;MATCH($B101,emission!$A:$A,0)):INDIRECT("emission!"&amp;SUBSTITUTE(ADDRESS(1,MATCH(L$2,emission!$1:$1,0),4),1,"")&amp;MATCH($C101,emission!$A:$A,0)))</f>
        <v>#N/A</v>
      </c>
      <c r="M101" t="e">
        <f ca="1">VLOOKUP($A101,excitation!$A$1:$CV$577,MATCH('A1 PMT'!M$3,excitation!$A$1:$CV$1,0),0)*SUM(INDIRECT("emission!"&amp;SUBSTITUTE(ADDRESS(1,MATCH(M$2,emission!$1:$1,0),4),1,"")&amp;MATCH($B101,emission!$A:$A,0)):INDIRECT("emission!"&amp;SUBSTITUTE(ADDRESS(1,MATCH(M$2,emission!$1:$1,0),4),1,"")&amp;MATCH($C101,emission!$A:$A,0)))</f>
        <v>#N/A</v>
      </c>
      <c r="AA101">
        <f t="shared" si="56"/>
        <v>640</v>
      </c>
      <c r="AB101">
        <f t="shared" ca="1" si="59"/>
        <v>0</v>
      </c>
      <c r="AC101">
        <f t="shared" ca="1" si="60"/>
        <v>0</v>
      </c>
      <c r="AD101">
        <f t="shared" ca="1" si="61"/>
        <v>0</v>
      </c>
      <c r="AE101">
        <f t="shared" ca="1" si="62"/>
        <v>0</v>
      </c>
      <c r="AF101">
        <f t="shared" ca="1" si="63"/>
        <v>0</v>
      </c>
      <c r="AG101">
        <f t="shared" ca="1" si="64"/>
        <v>0</v>
      </c>
      <c r="AH101">
        <f t="shared" ca="1" si="65"/>
        <v>2.5115900541033869E-3</v>
      </c>
      <c r="AI101">
        <f t="shared" ca="1" si="66"/>
        <v>0.11083463371430981</v>
      </c>
      <c r="AJ101" t="e">
        <f t="shared" ca="1" si="67"/>
        <v>#N/A</v>
      </c>
      <c r="AK101" t="e">
        <f t="shared" ca="1" si="68"/>
        <v>#N/A</v>
      </c>
    </row>
    <row r="102" spans="1:37" x14ac:dyDescent="0.25">
      <c r="A102">
        <f t="shared" si="57"/>
        <v>640</v>
      </c>
      <c r="B102">
        <f t="shared" si="58"/>
        <v>760</v>
      </c>
      <c r="C102">
        <f t="shared" si="69"/>
        <v>769</v>
      </c>
      <c r="D102">
        <f ca="1">VLOOKUP($A102,excitation!$A$1:$CV$577,MATCH('A1 PMT'!D$3,excitation!$A$1:$CV$1,0),0)*SUM(INDIRECT("emission!"&amp;SUBSTITUTE(ADDRESS(1,MATCH(D$2,emission!$1:$1,0),4),1,"")&amp;MATCH($B102,emission!$A:$A,0)):INDIRECT("emission!"&amp;SUBSTITUTE(ADDRESS(1,MATCH(D$2,emission!$1:$1,0),4),1,"")&amp;MATCH($C102,emission!$A:$A,0)))</f>
        <v>0</v>
      </c>
      <c r="E102">
        <f ca="1">VLOOKUP($A102,excitation!$A$1:$CV$577,MATCH('A1 PMT'!E$3,excitation!$A$1:$CV$1,0),0)*SUM(INDIRECT("emission!"&amp;SUBSTITUTE(ADDRESS(1,MATCH(E$2,emission!$1:$1,0),4),1,"")&amp;MATCH($B102,emission!$A:$A,0)):INDIRECT("emission!"&amp;SUBSTITUTE(ADDRESS(1,MATCH(E$2,emission!$1:$1,0),4),1,"")&amp;MATCH($C102,emission!$A:$A,0)))</f>
        <v>0</v>
      </c>
      <c r="F102">
        <f ca="1">VLOOKUP($A102,excitation!$A$1:$CV$577,MATCH('A1 PMT'!F$3,excitation!$A$1:$CV$1,0),0)*SUM(INDIRECT("emission!"&amp;SUBSTITUTE(ADDRESS(1,MATCH(F$2,emission!$1:$1,0),4),1,"")&amp;MATCH($B102,emission!$A:$A,0)):INDIRECT("emission!"&amp;SUBSTITUTE(ADDRESS(1,MATCH(F$2,emission!$1:$1,0),4),1,"")&amp;MATCH($C102,emission!$A:$A,0)))</f>
        <v>0</v>
      </c>
      <c r="G102">
        <f ca="1">VLOOKUP($A102,excitation!$A$1:$CV$577,MATCH('A1 PMT'!G$3,excitation!$A$1:$CV$1,0),0)*SUM(INDIRECT("emission!"&amp;SUBSTITUTE(ADDRESS(1,MATCH(G$2,emission!$1:$1,0),4),1,"")&amp;MATCH($B102,emission!$A:$A,0)):INDIRECT("emission!"&amp;SUBSTITUTE(ADDRESS(1,MATCH(G$2,emission!$1:$1,0),4),1,"")&amp;MATCH($C102,emission!$A:$A,0)))</f>
        <v>0</v>
      </c>
      <c r="H102">
        <f ca="1">VLOOKUP($A102,excitation!$A$1:$CV$577,MATCH('A1 PMT'!H$3,excitation!$A$1:$CV$1,0),0)*SUM(INDIRECT("emission!"&amp;SUBSTITUTE(ADDRESS(1,MATCH(H$2,emission!$1:$1,0),4),1,"")&amp;MATCH($B102,emission!$A:$A,0)):INDIRECT("emission!"&amp;SUBSTITUTE(ADDRESS(1,MATCH(H$2,emission!$1:$1,0),4),1,"")&amp;MATCH($C102,emission!$A:$A,0)))</f>
        <v>0</v>
      </c>
      <c r="I102">
        <f ca="1">VLOOKUP($A102,excitation!$A$1:$CV$577,MATCH('A1 PMT'!I$3,excitation!$A$1:$CV$1,0),0)*SUM(INDIRECT("emission!"&amp;SUBSTITUTE(ADDRESS(1,MATCH(I$2,emission!$1:$1,0),4),1,"")&amp;MATCH($B102,emission!$A:$A,0)):INDIRECT("emission!"&amp;SUBSTITUTE(ADDRESS(1,MATCH(I$2,emission!$1:$1,0),4),1,"")&amp;MATCH($C102,emission!$A:$A,0)))</f>
        <v>0</v>
      </c>
      <c r="J102">
        <f ca="1">VLOOKUP($A102,excitation!$A$1:$CV$577,MATCH('A1 PMT'!J$3,excitation!$A$1:$CV$1,0),0)*SUM(INDIRECT("emission!"&amp;SUBSTITUTE(ADDRESS(1,MATCH(J$2,emission!$1:$1,0),4),1,"")&amp;MATCH($B102,emission!$A:$A,0)):INDIRECT("emission!"&amp;SUBSTITUTE(ADDRESS(1,MATCH(J$2,emission!$1:$1,0),4),1,"")&amp;MATCH($C102,emission!$A:$A,0)))</f>
        <v>5.3599000000000008E-3</v>
      </c>
      <c r="K102">
        <f ca="1">VLOOKUP($A102,excitation!$A$1:$CV$577,MATCH('A1 PMT'!K$3,excitation!$A$1:$CV$1,0),0)*SUM(INDIRECT("emission!"&amp;SUBSTITUTE(ADDRESS(1,MATCH(K$2,emission!$1:$1,0),4),1,"")&amp;MATCH($B102,emission!$A:$A,0)):INDIRECT("emission!"&amp;SUBSTITUTE(ADDRESS(1,MATCH(K$2,emission!$1:$1,0),4),1,"")&amp;MATCH($C102,emission!$A:$A,0)))</f>
        <v>0.57207890000000017</v>
      </c>
      <c r="L102" t="e">
        <f ca="1">VLOOKUP($A102,excitation!$A$1:$CV$577,MATCH('A1 PMT'!L$3,excitation!$A$1:$CV$1,0),0)*SUM(INDIRECT("emission!"&amp;SUBSTITUTE(ADDRESS(1,MATCH(L$2,emission!$1:$1,0),4),1,"")&amp;MATCH($B102,emission!$A:$A,0)):INDIRECT("emission!"&amp;SUBSTITUTE(ADDRESS(1,MATCH(L$2,emission!$1:$1,0),4),1,"")&amp;MATCH($C102,emission!$A:$A,0)))</f>
        <v>#N/A</v>
      </c>
      <c r="M102" t="e">
        <f ca="1">VLOOKUP($A102,excitation!$A$1:$CV$577,MATCH('A1 PMT'!M$3,excitation!$A$1:$CV$1,0),0)*SUM(INDIRECT("emission!"&amp;SUBSTITUTE(ADDRESS(1,MATCH(M$2,emission!$1:$1,0),4),1,"")&amp;MATCH($B102,emission!$A:$A,0)):INDIRECT("emission!"&amp;SUBSTITUTE(ADDRESS(1,MATCH(M$2,emission!$1:$1,0),4),1,"")&amp;MATCH($C102,emission!$A:$A,0)))</f>
        <v>#N/A</v>
      </c>
      <c r="AA102">
        <f t="shared" si="56"/>
        <v>640</v>
      </c>
      <c r="AB102">
        <f t="shared" ca="1" si="59"/>
        <v>0</v>
      </c>
      <c r="AC102">
        <f t="shared" ca="1" si="60"/>
        <v>0</v>
      </c>
      <c r="AD102">
        <f t="shared" ca="1" si="61"/>
        <v>0</v>
      </c>
      <c r="AE102">
        <f t="shared" ca="1" si="62"/>
        <v>0</v>
      </c>
      <c r="AF102">
        <f t="shared" ca="1" si="63"/>
        <v>0</v>
      </c>
      <c r="AG102">
        <f t="shared" ca="1" si="64"/>
        <v>0</v>
      </c>
      <c r="AH102">
        <f t="shared" ca="1" si="65"/>
        <v>1.7866262582933513E-3</v>
      </c>
      <c r="AI102">
        <f t="shared" ca="1" si="66"/>
        <v>7.2856480114714711E-2</v>
      </c>
      <c r="AJ102" t="e">
        <f t="shared" ca="1" si="67"/>
        <v>#N/A</v>
      </c>
      <c r="AK102" t="e">
        <f t="shared" ca="1" si="68"/>
        <v>#N/A</v>
      </c>
    </row>
    <row r="103" spans="1:37" x14ac:dyDescent="0.25">
      <c r="A103">
        <f t="shared" si="57"/>
        <v>640</v>
      </c>
      <c r="B103">
        <f t="shared" si="58"/>
        <v>770</v>
      </c>
      <c r="C103">
        <f t="shared" si="69"/>
        <v>779</v>
      </c>
      <c r="D103">
        <f ca="1">VLOOKUP($A103,excitation!$A$1:$CV$577,MATCH('A1 PMT'!D$3,excitation!$A$1:$CV$1,0),0)*SUM(INDIRECT("emission!"&amp;SUBSTITUTE(ADDRESS(1,MATCH(D$2,emission!$1:$1,0),4),1,"")&amp;MATCH($B103,emission!$A:$A,0)):INDIRECT("emission!"&amp;SUBSTITUTE(ADDRESS(1,MATCH(D$2,emission!$1:$1,0),4),1,"")&amp;MATCH($C103,emission!$A:$A,0)))</f>
        <v>0</v>
      </c>
      <c r="E103">
        <f ca="1">VLOOKUP($A103,excitation!$A$1:$CV$577,MATCH('A1 PMT'!E$3,excitation!$A$1:$CV$1,0),0)*SUM(INDIRECT("emission!"&amp;SUBSTITUTE(ADDRESS(1,MATCH(E$2,emission!$1:$1,0),4),1,"")&amp;MATCH($B103,emission!$A:$A,0)):INDIRECT("emission!"&amp;SUBSTITUTE(ADDRESS(1,MATCH(E$2,emission!$1:$1,0),4),1,"")&amp;MATCH($C103,emission!$A:$A,0)))</f>
        <v>0</v>
      </c>
      <c r="F103">
        <f ca="1">VLOOKUP($A103,excitation!$A$1:$CV$577,MATCH('A1 PMT'!F$3,excitation!$A$1:$CV$1,0),0)*SUM(INDIRECT("emission!"&amp;SUBSTITUTE(ADDRESS(1,MATCH(F$2,emission!$1:$1,0),4),1,"")&amp;MATCH($B103,emission!$A:$A,0)):INDIRECT("emission!"&amp;SUBSTITUTE(ADDRESS(1,MATCH(F$2,emission!$1:$1,0),4),1,"")&amp;MATCH($C103,emission!$A:$A,0)))</f>
        <v>0</v>
      </c>
      <c r="G103">
        <f ca="1">VLOOKUP($A103,excitation!$A$1:$CV$577,MATCH('A1 PMT'!G$3,excitation!$A$1:$CV$1,0),0)*SUM(INDIRECT("emission!"&amp;SUBSTITUTE(ADDRESS(1,MATCH(G$2,emission!$1:$1,0),4),1,"")&amp;MATCH($B103,emission!$A:$A,0)):INDIRECT("emission!"&amp;SUBSTITUTE(ADDRESS(1,MATCH(G$2,emission!$1:$1,0),4),1,"")&amp;MATCH($C103,emission!$A:$A,0)))</f>
        <v>0</v>
      </c>
      <c r="H103">
        <f ca="1">VLOOKUP($A103,excitation!$A$1:$CV$577,MATCH('A1 PMT'!H$3,excitation!$A$1:$CV$1,0),0)*SUM(INDIRECT("emission!"&amp;SUBSTITUTE(ADDRESS(1,MATCH(H$2,emission!$1:$1,0),4),1,"")&amp;MATCH($B103,emission!$A:$A,0)):INDIRECT("emission!"&amp;SUBSTITUTE(ADDRESS(1,MATCH(H$2,emission!$1:$1,0),4),1,"")&amp;MATCH($C103,emission!$A:$A,0)))</f>
        <v>0</v>
      </c>
      <c r="I103">
        <f ca="1">VLOOKUP($A103,excitation!$A$1:$CV$577,MATCH('A1 PMT'!I$3,excitation!$A$1:$CV$1,0),0)*SUM(INDIRECT("emission!"&amp;SUBSTITUTE(ADDRESS(1,MATCH(I$2,emission!$1:$1,0),4),1,"")&amp;MATCH($B103,emission!$A:$A,0)):INDIRECT("emission!"&amp;SUBSTITUTE(ADDRESS(1,MATCH(I$2,emission!$1:$1,0),4),1,"")&amp;MATCH($C103,emission!$A:$A,0)))</f>
        <v>0</v>
      </c>
      <c r="J103">
        <f ca="1">VLOOKUP($A103,excitation!$A$1:$CV$577,MATCH('A1 PMT'!J$3,excitation!$A$1:$CV$1,0),0)*SUM(INDIRECT("emission!"&amp;SUBSTITUTE(ADDRESS(1,MATCH(J$2,emission!$1:$1,0),4),1,"")&amp;MATCH($B103,emission!$A:$A,0)):INDIRECT("emission!"&amp;SUBSTITUTE(ADDRESS(1,MATCH(J$2,emission!$1:$1,0),4),1,"")&amp;MATCH($C103,emission!$A:$A,0)))</f>
        <v>2.4478999999999998E-3</v>
      </c>
      <c r="K103">
        <f ca="1">VLOOKUP($A103,excitation!$A$1:$CV$577,MATCH('A1 PMT'!K$3,excitation!$A$1:$CV$1,0),0)*SUM(INDIRECT("emission!"&amp;SUBSTITUTE(ADDRESS(1,MATCH(K$2,emission!$1:$1,0),4),1,"")&amp;MATCH($B103,emission!$A:$A,0)):INDIRECT("emission!"&amp;SUBSTITUTE(ADDRESS(1,MATCH(K$2,emission!$1:$1,0),4),1,"")&amp;MATCH($C103,emission!$A:$A,0)))</f>
        <v>0.41759276000000006</v>
      </c>
      <c r="L103" t="e">
        <f ca="1">VLOOKUP($A103,excitation!$A$1:$CV$577,MATCH('A1 PMT'!L$3,excitation!$A$1:$CV$1,0),0)*SUM(INDIRECT("emission!"&amp;SUBSTITUTE(ADDRESS(1,MATCH(L$2,emission!$1:$1,0),4),1,"")&amp;MATCH($B103,emission!$A:$A,0)):INDIRECT("emission!"&amp;SUBSTITUTE(ADDRESS(1,MATCH(L$2,emission!$1:$1,0),4),1,"")&amp;MATCH($C103,emission!$A:$A,0)))</f>
        <v>#N/A</v>
      </c>
      <c r="M103" t="e">
        <f ca="1">VLOOKUP($A103,excitation!$A$1:$CV$577,MATCH('A1 PMT'!M$3,excitation!$A$1:$CV$1,0),0)*SUM(INDIRECT("emission!"&amp;SUBSTITUTE(ADDRESS(1,MATCH(M$2,emission!$1:$1,0),4),1,"")&amp;MATCH($B103,emission!$A:$A,0)):INDIRECT("emission!"&amp;SUBSTITUTE(ADDRESS(1,MATCH(M$2,emission!$1:$1,0),4),1,"")&amp;MATCH($C103,emission!$A:$A,0)))</f>
        <v>#N/A</v>
      </c>
      <c r="AA103">
        <f t="shared" si="56"/>
        <v>640</v>
      </c>
      <c r="AB103">
        <f t="shared" ca="1" si="59"/>
        <v>0</v>
      </c>
      <c r="AC103">
        <f t="shared" ca="1" si="60"/>
        <v>0</v>
      </c>
      <c r="AD103">
        <f t="shared" ca="1" si="61"/>
        <v>0</v>
      </c>
      <c r="AE103">
        <f t="shared" ca="1" si="62"/>
        <v>0</v>
      </c>
      <c r="AF103">
        <f t="shared" ca="1" si="63"/>
        <v>0</v>
      </c>
      <c r="AG103">
        <f t="shared" ca="1" si="64"/>
        <v>0</v>
      </c>
      <c r="AH103">
        <f t="shared" ca="1" si="65"/>
        <v>8.1596343545146238E-4</v>
      </c>
      <c r="AI103">
        <f t="shared" ca="1" si="66"/>
        <v>5.3182067394880024E-2</v>
      </c>
      <c r="AJ103" t="e">
        <f t="shared" ca="1" si="67"/>
        <v>#N/A</v>
      </c>
      <c r="AK103" t="e">
        <f t="shared" ca="1" si="68"/>
        <v>#N/A</v>
      </c>
    </row>
    <row r="104" spans="1:37" x14ac:dyDescent="0.25">
      <c r="A104">
        <f t="shared" si="57"/>
        <v>640</v>
      </c>
      <c r="B104">
        <f t="shared" si="58"/>
        <v>780</v>
      </c>
      <c r="C104">
        <f t="shared" si="69"/>
        <v>789</v>
      </c>
      <c r="D104">
        <f ca="1">VLOOKUP($A104,excitation!$A$1:$CV$577,MATCH('A1 PMT'!D$3,excitation!$A$1:$CV$1,0),0)*SUM(INDIRECT("emission!"&amp;SUBSTITUTE(ADDRESS(1,MATCH(D$2,emission!$1:$1,0),4),1,"")&amp;MATCH($B104,emission!$A:$A,0)):INDIRECT("emission!"&amp;SUBSTITUTE(ADDRESS(1,MATCH(D$2,emission!$1:$1,0),4),1,"")&amp;MATCH($C104,emission!$A:$A,0)))</f>
        <v>0</v>
      </c>
      <c r="E104">
        <f ca="1">VLOOKUP($A104,excitation!$A$1:$CV$577,MATCH('A1 PMT'!E$3,excitation!$A$1:$CV$1,0),0)*SUM(INDIRECT("emission!"&amp;SUBSTITUTE(ADDRESS(1,MATCH(E$2,emission!$1:$1,0),4),1,"")&amp;MATCH($B104,emission!$A:$A,0)):INDIRECT("emission!"&amp;SUBSTITUTE(ADDRESS(1,MATCH(E$2,emission!$1:$1,0),4),1,"")&amp;MATCH($C104,emission!$A:$A,0)))</f>
        <v>0</v>
      </c>
      <c r="F104">
        <f ca="1">VLOOKUP($A104,excitation!$A$1:$CV$577,MATCH('A1 PMT'!F$3,excitation!$A$1:$CV$1,0),0)*SUM(INDIRECT("emission!"&amp;SUBSTITUTE(ADDRESS(1,MATCH(F$2,emission!$1:$1,0),4),1,"")&amp;MATCH($B104,emission!$A:$A,0)):INDIRECT("emission!"&amp;SUBSTITUTE(ADDRESS(1,MATCH(F$2,emission!$1:$1,0),4),1,"")&amp;MATCH($C104,emission!$A:$A,0)))</f>
        <v>0</v>
      </c>
      <c r="G104">
        <f ca="1">VLOOKUP($A104,excitation!$A$1:$CV$577,MATCH('A1 PMT'!G$3,excitation!$A$1:$CV$1,0),0)*SUM(INDIRECT("emission!"&amp;SUBSTITUTE(ADDRESS(1,MATCH(G$2,emission!$1:$1,0),4),1,"")&amp;MATCH($B104,emission!$A:$A,0)):INDIRECT("emission!"&amp;SUBSTITUTE(ADDRESS(1,MATCH(G$2,emission!$1:$1,0),4),1,"")&amp;MATCH($C104,emission!$A:$A,0)))</f>
        <v>0</v>
      </c>
      <c r="H104">
        <f ca="1">VLOOKUP($A104,excitation!$A$1:$CV$577,MATCH('A1 PMT'!H$3,excitation!$A$1:$CV$1,0),0)*SUM(INDIRECT("emission!"&amp;SUBSTITUTE(ADDRESS(1,MATCH(H$2,emission!$1:$1,0),4),1,"")&amp;MATCH($B104,emission!$A:$A,0)):INDIRECT("emission!"&amp;SUBSTITUTE(ADDRESS(1,MATCH(H$2,emission!$1:$1,0),4),1,"")&amp;MATCH($C104,emission!$A:$A,0)))</f>
        <v>0</v>
      </c>
      <c r="I104">
        <f ca="1">VLOOKUP($A104,excitation!$A$1:$CV$577,MATCH('A1 PMT'!I$3,excitation!$A$1:$CV$1,0),0)*SUM(INDIRECT("emission!"&amp;SUBSTITUTE(ADDRESS(1,MATCH(I$2,emission!$1:$1,0),4),1,"")&amp;MATCH($B104,emission!$A:$A,0)):INDIRECT("emission!"&amp;SUBSTITUTE(ADDRESS(1,MATCH(I$2,emission!$1:$1,0),4),1,"")&amp;MATCH($C104,emission!$A:$A,0)))</f>
        <v>0</v>
      </c>
      <c r="J104">
        <f ca="1">VLOOKUP($A104,excitation!$A$1:$CV$577,MATCH('A1 PMT'!J$3,excitation!$A$1:$CV$1,0),0)*SUM(INDIRECT("emission!"&amp;SUBSTITUTE(ADDRESS(1,MATCH(J$2,emission!$1:$1,0),4),1,"")&amp;MATCH($B104,emission!$A:$A,0)):INDIRECT("emission!"&amp;SUBSTITUTE(ADDRESS(1,MATCH(J$2,emission!$1:$1,0),4),1,"")&amp;MATCH($C104,emission!$A:$A,0)))</f>
        <v>0</v>
      </c>
      <c r="K104">
        <f ca="1">VLOOKUP($A104,excitation!$A$1:$CV$577,MATCH('A1 PMT'!K$3,excitation!$A$1:$CV$1,0),0)*SUM(INDIRECT("emission!"&amp;SUBSTITUTE(ADDRESS(1,MATCH(K$2,emission!$1:$1,0),4),1,"")&amp;MATCH($B104,emission!$A:$A,0)):INDIRECT("emission!"&amp;SUBSTITUTE(ADDRESS(1,MATCH(K$2,emission!$1:$1,0),4),1,"")&amp;MATCH($C104,emission!$A:$A,0)))</f>
        <v>0.30930343999999999</v>
      </c>
      <c r="L104" t="e">
        <f ca="1">VLOOKUP($A104,excitation!$A$1:$CV$577,MATCH('A1 PMT'!L$3,excitation!$A$1:$CV$1,0),0)*SUM(INDIRECT("emission!"&amp;SUBSTITUTE(ADDRESS(1,MATCH(L$2,emission!$1:$1,0),4),1,"")&amp;MATCH($B104,emission!$A:$A,0)):INDIRECT("emission!"&amp;SUBSTITUTE(ADDRESS(1,MATCH(L$2,emission!$1:$1,0),4),1,"")&amp;MATCH($C104,emission!$A:$A,0)))</f>
        <v>#N/A</v>
      </c>
      <c r="M104" t="e">
        <f ca="1">VLOOKUP($A104,excitation!$A$1:$CV$577,MATCH('A1 PMT'!M$3,excitation!$A$1:$CV$1,0),0)*SUM(INDIRECT("emission!"&amp;SUBSTITUTE(ADDRESS(1,MATCH(M$2,emission!$1:$1,0),4),1,"")&amp;MATCH($B104,emission!$A:$A,0)):INDIRECT("emission!"&amp;SUBSTITUTE(ADDRESS(1,MATCH(M$2,emission!$1:$1,0),4),1,"")&amp;MATCH($C104,emission!$A:$A,0)))</f>
        <v>#N/A</v>
      </c>
      <c r="AA104">
        <f t="shared" si="56"/>
        <v>640</v>
      </c>
      <c r="AB104">
        <f t="shared" ca="1" si="59"/>
        <v>0</v>
      </c>
      <c r="AC104">
        <f t="shared" ca="1" si="60"/>
        <v>0</v>
      </c>
      <c r="AD104">
        <f t="shared" ca="1" si="61"/>
        <v>0</v>
      </c>
      <c r="AE104">
        <f t="shared" ca="1" si="62"/>
        <v>0</v>
      </c>
      <c r="AF104">
        <f t="shared" ca="1" si="63"/>
        <v>0</v>
      </c>
      <c r="AG104">
        <f t="shared" ca="1" si="64"/>
        <v>0</v>
      </c>
      <c r="AH104">
        <f t="shared" ca="1" si="65"/>
        <v>0</v>
      </c>
      <c r="AI104">
        <f t="shared" ca="1" si="66"/>
        <v>3.9390999957825482E-2</v>
      </c>
      <c r="AJ104" t="e">
        <f t="shared" ca="1" si="67"/>
        <v>#N/A</v>
      </c>
      <c r="AK104" t="e">
        <f t="shared" ca="1" si="68"/>
        <v>#N/A</v>
      </c>
    </row>
    <row r="105" spans="1:37" x14ac:dyDescent="0.25">
      <c r="A105">
        <f t="shared" si="57"/>
        <v>640</v>
      </c>
      <c r="B105">
        <f t="shared" si="58"/>
        <v>790</v>
      </c>
      <c r="C105">
        <f t="shared" si="69"/>
        <v>799</v>
      </c>
      <c r="D105">
        <f ca="1">VLOOKUP($A105,excitation!$A$1:$CV$577,MATCH('A1 PMT'!D$3,excitation!$A$1:$CV$1,0),0)*SUM(INDIRECT("emission!"&amp;SUBSTITUTE(ADDRESS(1,MATCH(D$2,emission!$1:$1,0),4),1,"")&amp;MATCH($B105,emission!$A:$A,0)):INDIRECT("emission!"&amp;SUBSTITUTE(ADDRESS(1,MATCH(D$2,emission!$1:$1,0),4),1,"")&amp;MATCH($C105,emission!$A:$A,0)))</f>
        <v>0</v>
      </c>
      <c r="E105">
        <f ca="1">VLOOKUP($A105,excitation!$A$1:$CV$577,MATCH('A1 PMT'!E$3,excitation!$A$1:$CV$1,0),0)*SUM(INDIRECT("emission!"&amp;SUBSTITUTE(ADDRESS(1,MATCH(E$2,emission!$1:$1,0),4),1,"")&amp;MATCH($B105,emission!$A:$A,0)):INDIRECT("emission!"&amp;SUBSTITUTE(ADDRESS(1,MATCH(E$2,emission!$1:$1,0),4),1,"")&amp;MATCH($C105,emission!$A:$A,0)))</f>
        <v>0</v>
      </c>
      <c r="F105">
        <f ca="1">VLOOKUP($A105,excitation!$A$1:$CV$577,MATCH('A1 PMT'!F$3,excitation!$A$1:$CV$1,0),0)*SUM(INDIRECT("emission!"&amp;SUBSTITUTE(ADDRESS(1,MATCH(F$2,emission!$1:$1,0),4),1,"")&amp;MATCH($B105,emission!$A:$A,0)):INDIRECT("emission!"&amp;SUBSTITUTE(ADDRESS(1,MATCH(F$2,emission!$1:$1,0),4),1,"")&amp;MATCH($C105,emission!$A:$A,0)))</f>
        <v>0</v>
      </c>
      <c r="G105">
        <f ca="1">VLOOKUP($A105,excitation!$A$1:$CV$577,MATCH('A1 PMT'!G$3,excitation!$A$1:$CV$1,0),0)*SUM(INDIRECT("emission!"&amp;SUBSTITUTE(ADDRESS(1,MATCH(G$2,emission!$1:$1,0),4),1,"")&amp;MATCH($B105,emission!$A:$A,0)):INDIRECT("emission!"&amp;SUBSTITUTE(ADDRESS(1,MATCH(G$2,emission!$1:$1,0),4),1,"")&amp;MATCH($C105,emission!$A:$A,0)))</f>
        <v>0</v>
      </c>
      <c r="H105">
        <f ca="1">VLOOKUP($A105,excitation!$A$1:$CV$577,MATCH('A1 PMT'!H$3,excitation!$A$1:$CV$1,0),0)*SUM(INDIRECT("emission!"&amp;SUBSTITUTE(ADDRESS(1,MATCH(H$2,emission!$1:$1,0),4),1,"")&amp;MATCH($B105,emission!$A:$A,0)):INDIRECT("emission!"&amp;SUBSTITUTE(ADDRESS(1,MATCH(H$2,emission!$1:$1,0),4),1,"")&amp;MATCH($C105,emission!$A:$A,0)))</f>
        <v>0</v>
      </c>
      <c r="I105">
        <f ca="1">VLOOKUP($A105,excitation!$A$1:$CV$577,MATCH('A1 PMT'!I$3,excitation!$A$1:$CV$1,0),0)*SUM(INDIRECT("emission!"&amp;SUBSTITUTE(ADDRESS(1,MATCH(I$2,emission!$1:$1,0),4),1,"")&amp;MATCH($B105,emission!$A:$A,0)):INDIRECT("emission!"&amp;SUBSTITUTE(ADDRESS(1,MATCH(I$2,emission!$1:$1,0),4),1,"")&amp;MATCH($C105,emission!$A:$A,0)))</f>
        <v>0</v>
      </c>
      <c r="J105">
        <f ca="1">VLOOKUP($A105,excitation!$A$1:$CV$577,MATCH('A1 PMT'!J$3,excitation!$A$1:$CV$1,0),0)*SUM(INDIRECT("emission!"&amp;SUBSTITUTE(ADDRESS(1,MATCH(J$2,emission!$1:$1,0),4),1,"")&amp;MATCH($B105,emission!$A:$A,0)):INDIRECT("emission!"&amp;SUBSTITUTE(ADDRESS(1,MATCH(J$2,emission!$1:$1,0),4),1,"")&amp;MATCH($C105,emission!$A:$A,0)))</f>
        <v>0</v>
      </c>
      <c r="K105">
        <f ca="1">VLOOKUP($A105,excitation!$A$1:$CV$577,MATCH('A1 PMT'!K$3,excitation!$A$1:$CV$1,0),0)*SUM(INDIRECT("emission!"&amp;SUBSTITUTE(ADDRESS(1,MATCH(K$2,emission!$1:$1,0),4),1,"")&amp;MATCH($B105,emission!$A:$A,0)):INDIRECT("emission!"&amp;SUBSTITUTE(ADDRESS(1,MATCH(K$2,emission!$1:$1,0),4),1,"")&amp;MATCH($C105,emission!$A:$A,0)))</f>
        <v>0.24646583</v>
      </c>
      <c r="L105" t="e">
        <f ca="1">VLOOKUP($A105,excitation!$A$1:$CV$577,MATCH('A1 PMT'!L$3,excitation!$A$1:$CV$1,0),0)*SUM(INDIRECT("emission!"&amp;SUBSTITUTE(ADDRESS(1,MATCH(L$2,emission!$1:$1,0),4),1,"")&amp;MATCH($B105,emission!$A:$A,0)):INDIRECT("emission!"&amp;SUBSTITUTE(ADDRESS(1,MATCH(L$2,emission!$1:$1,0),4),1,"")&amp;MATCH($C105,emission!$A:$A,0)))</f>
        <v>#N/A</v>
      </c>
      <c r="M105" t="e">
        <f ca="1">VLOOKUP($A105,excitation!$A$1:$CV$577,MATCH('A1 PMT'!M$3,excitation!$A$1:$CV$1,0),0)*SUM(INDIRECT("emission!"&amp;SUBSTITUTE(ADDRESS(1,MATCH(M$2,emission!$1:$1,0),4),1,"")&amp;MATCH($B105,emission!$A:$A,0)):INDIRECT("emission!"&amp;SUBSTITUTE(ADDRESS(1,MATCH(M$2,emission!$1:$1,0),4),1,"")&amp;MATCH($C105,emission!$A:$A,0)))</f>
        <v>#N/A</v>
      </c>
      <c r="AA105">
        <f t="shared" si="56"/>
        <v>640</v>
      </c>
      <c r="AB105">
        <f t="shared" ca="1" si="59"/>
        <v>0</v>
      </c>
      <c r="AC105">
        <f t="shared" ca="1" si="60"/>
        <v>0</v>
      </c>
      <c r="AD105">
        <f t="shared" ca="1" si="61"/>
        <v>0</v>
      </c>
      <c r="AE105">
        <f t="shared" ca="1" si="62"/>
        <v>0</v>
      </c>
      <c r="AF105">
        <f t="shared" ca="1" si="63"/>
        <v>0</v>
      </c>
      <c r="AG105">
        <f t="shared" ca="1" si="64"/>
        <v>0</v>
      </c>
      <c r="AH105">
        <f t="shared" ca="1" si="65"/>
        <v>0</v>
      </c>
      <c r="AI105">
        <f t="shared" ca="1" si="66"/>
        <v>3.1388385137699801E-2</v>
      </c>
      <c r="AJ105" t="e">
        <f t="shared" ca="1" si="67"/>
        <v>#N/A</v>
      </c>
      <c r="AK105" t="e">
        <f t="shared" ca="1" si="68"/>
        <v>#N/A</v>
      </c>
    </row>
    <row r="106" spans="1:37" x14ac:dyDescent="0.25">
      <c r="A106">
        <f t="shared" si="57"/>
        <v>640</v>
      </c>
      <c r="B106">
        <f t="shared" si="58"/>
        <v>800</v>
      </c>
      <c r="C106">
        <f t="shared" si="69"/>
        <v>809</v>
      </c>
      <c r="D106">
        <f ca="1">VLOOKUP($A106,excitation!$A$1:$CV$577,MATCH('A1 PMT'!D$3,excitation!$A$1:$CV$1,0),0)*SUM(INDIRECT("emission!"&amp;SUBSTITUTE(ADDRESS(1,MATCH(D$2,emission!$1:$1,0),4),1,"")&amp;MATCH($B106,emission!$A:$A,0)):INDIRECT("emission!"&amp;SUBSTITUTE(ADDRESS(1,MATCH(D$2,emission!$1:$1,0),4),1,"")&amp;MATCH($C106,emission!$A:$A,0)))</f>
        <v>0</v>
      </c>
      <c r="E106">
        <f ca="1">VLOOKUP($A106,excitation!$A$1:$CV$577,MATCH('A1 PMT'!E$3,excitation!$A$1:$CV$1,0),0)*SUM(INDIRECT("emission!"&amp;SUBSTITUTE(ADDRESS(1,MATCH(E$2,emission!$1:$1,0),4),1,"")&amp;MATCH($B106,emission!$A:$A,0)):INDIRECT("emission!"&amp;SUBSTITUTE(ADDRESS(1,MATCH(E$2,emission!$1:$1,0),4),1,"")&amp;MATCH($C106,emission!$A:$A,0)))</f>
        <v>0</v>
      </c>
      <c r="F106">
        <f ca="1">VLOOKUP($A106,excitation!$A$1:$CV$577,MATCH('A1 PMT'!F$3,excitation!$A$1:$CV$1,0),0)*SUM(INDIRECT("emission!"&amp;SUBSTITUTE(ADDRESS(1,MATCH(F$2,emission!$1:$1,0),4),1,"")&amp;MATCH($B106,emission!$A:$A,0)):INDIRECT("emission!"&amp;SUBSTITUTE(ADDRESS(1,MATCH(F$2,emission!$1:$1,0),4),1,"")&amp;MATCH($C106,emission!$A:$A,0)))</f>
        <v>0</v>
      </c>
      <c r="G106">
        <f ca="1">VLOOKUP($A106,excitation!$A$1:$CV$577,MATCH('A1 PMT'!G$3,excitation!$A$1:$CV$1,0),0)*SUM(INDIRECT("emission!"&amp;SUBSTITUTE(ADDRESS(1,MATCH(G$2,emission!$1:$1,0),4),1,"")&amp;MATCH($B106,emission!$A:$A,0)):INDIRECT("emission!"&amp;SUBSTITUTE(ADDRESS(1,MATCH(G$2,emission!$1:$1,0),4),1,"")&amp;MATCH($C106,emission!$A:$A,0)))</f>
        <v>0</v>
      </c>
      <c r="H106">
        <f ca="1">VLOOKUP($A106,excitation!$A$1:$CV$577,MATCH('A1 PMT'!H$3,excitation!$A$1:$CV$1,0),0)*SUM(INDIRECT("emission!"&amp;SUBSTITUTE(ADDRESS(1,MATCH(H$2,emission!$1:$1,0),4),1,"")&amp;MATCH($B106,emission!$A:$A,0)):INDIRECT("emission!"&amp;SUBSTITUTE(ADDRESS(1,MATCH(H$2,emission!$1:$1,0),4),1,"")&amp;MATCH($C106,emission!$A:$A,0)))</f>
        <v>0</v>
      </c>
      <c r="I106">
        <f ca="1">VLOOKUP($A106,excitation!$A$1:$CV$577,MATCH('A1 PMT'!I$3,excitation!$A$1:$CV$1,0),0)*SUM(INDIRECT("emission!"&amp;SUBSTITUTE(ADDRESS(1,MATCH(I$2,emission!$1:$1,0),4),1,"")&amp;MATCH($B106,emission!$A:$A,0)):INDIRECT("emission!"&amp;SUBSTITUTE(ADDRESS(1,MATCH(I$2,emission!$1:$1,0),4),1,"")&amp;MATCH($C106,emission!$A:$A,0)))</f>
        <v>0</v>
      </c>
      <c r="J106">
        <f ca="1">VLOOKUP($A106,excitation!$A$1:$CV$577,MATCH('A1 PMT'!J$3,excitation!$A$1:$CV$1,0),0)*SUM(INDIRECT("emission!"&amp;SUBSTITUTE(ADDRESS(1,MATCH(J$2,emission!$1:$1,0),4),1,"")&amp;MATCH($B106,emission!$A:$A,0)):INDIRECT("emission!"&amp;SUBSTITUTE(ADDRESS(1,MATCH(J$2,emission!$1:$1,0),4),1,"")&amp;MATCH($C106,emission!$A:$A,0)))</f>
        <v>0</v>
      </c>
      <c r="K106">
        <f ca="1">VLOOKUP($A106,excitation!$A$1:$CV$577,MATCH('A1 PMT'!K$3,excitation!$A$1:$CV$1,0),0)*SUM(INDIRECT("emission!"&amp;SUBSTITUTE(ADDRESS(1,MATCH(K$2,emission!$1:$1,0),4),1,"")&amp;MATCH($B106,emission!$A:$A,0)):INDIRECT("emission!"&amp;SUBSTITUTE(ADDRESS(1,MATCH(K$2,emission!$1:$1,0),4),1,"")&amp;MATCH($C106,emission!$A:$A,0)))</f>
        <v>2.1277029999999999E-2</v>
      </c>
      <c r="L106" t="e">
        <f ca="1">VLOOKUP($A106,excitation!$A$1:$CV$577,MATCH('A1 PMT'!L$3,excitation!$A$1:$CV$1,0),0)*SUM(INDIRECT("emission!"&amp;SUBSTITUTE(ADDRESS(1,MATCH(L$2,emission!$1:$1,0),4),1,"")&amp;MATCH($B106,emission!$A:$A,0)):INDIRECT("emission!"&amp;SUBSTITUTE(ADDRESS(1,MATCH(L$2,emission!$1:$1,0),4),1,"")&amp;MATCH($C106,emission!$A:$A,0)))</f>
        <v>#N/A</v>
      </c>
      <c r="M106" t="e">
        <f ca="1">VLOOKUP($A106,excitation!$A$1:$CV$577,MATCH('A1 PMT'!M$3,excitation!$A$1:$CV$1,0),0)*SUM(INDIRECT("emission!"&amp;SUBSTITUTE(ADDRESS(1,MATCH(M$2,emission!$1:$1,0),4),1,"")&amp;MATCH($B106,emission!$A:$A,0)):INDIRECT("emission!"&amp;SUBSTITUTE(ADDRESS(1,MATCH(M$2,emission!$1:$1,0),4),1,"")&amp;MATCH($C106,emission!$A:$A,0)))</f>
        <v>#N/A</v>
      </c>
      <c r="AA106">
        <f t="shared" si="56"/>
        <v>640</v>
      </c>
      <c r="AB106">
        <f t="shared" ca="1" si="59"/>
        <v>0</v>
      </c>
      <c r="AC106">
        <f t="shared" ca="1" si="60"/>
        <v>0</v>
      </c>
      <c r="AD106">
        <f t="shared" ca="1" si="61"/>
        <v>0</v>
      </c>
      <c r="AE106">
        <f t="shared" ca="1" si="62"/>
        <v>0</v>
      </c>
      <c r="AF106">
        <f t="shared" ca="1" si="63"/>
        <v>0</v>
      </c>
      <c r="AG106">
        <f t="shared" ca="1" si="64"/>
        <v>0</v>
      </c>
      <c r="AH106">
        <f t="shared" ca="1" si="65"/>
        <v>0</v>
      </c>
      <c r="AI106">
        <f t="shared" ca="1" si="66"/>
        <v>2.7097127915313569E-3</v>
      </c>
      <c r="AJ106" t="e">
        <f t="shared" ca="1" si="67"/>
        <v>#N/A</v>
      </c>
      <c r="AK106" t="e">
        <f t="shared" ca="1" si="68"/>
        <v>#N/A</v>
      </c>
    </row>
  </sheetData>
  <mergeCells count="1">
    <mergeCell ref="B1:C1"/>
  </mergeCells>
  <conditionalFormatting sqref="P36:Y4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list!$A$2:$A$100</xm:f>
          </x14:formula1>
          <xm:sqref>D2:M2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AM36"/>
  <sheetViews>
    <sheetView zoomScale="85" zoomScaleNormal="85" workbookViewId="0">
      <selection activeCell="I31" sqref="I31"/>
    </sheetView>
  </sheetViews>
  <sheetFormatPr defaultRowHeight="15" x14ac:dyDescent="0.25"/>
  <sheetData>
    <row r="1" spans="1:39" x14ac:dyDescent="0.25">
      <c r="O1" t="s">
        <v>40</v>
      </c>
      <c r="Q1" t="s">
        <v>41</v>
      </c>
      <c r="T1" t="s">
        <v>42</v>
      </c>
      <c r="U1" t="s">
        <v>43</v>
      </c>
    </row>
    <row r="2" spans="1:39" ht="15.75" thickBot="1" x14ac:dyDescent="0.3">
      <c r="C2" s="23" t="s">
        <v>37</v>
      </c>
      <c r="D2" s="23" t="s">
        <v>5</v>
      </c>
      <c r="E2" s="23" t="s">
        <v>7</v>
      </c>
      <c r="F2" s="23" t="s">
        <v>9</v>
      </c>
      <c r="G2" s="23" t="s">
        <v>11</v>
      </c>
      <c r="H2" s="23" t="s">
        <v>86</v>
      </c>
      <c r="I2" s="23" t="s">
        <v>2</v>
      </c>
      <c r="J2" s="23" t="s">
        <v>2</v>
      </c>
      <c r="K2" s="23" t="s">
        <v>2</v>
      </c>
      <c r="L2" s="23" t="s">
        <v>2</v>
      </c>
      <c r="O2">
        <v>405</v>
      </c>
      <c r="P2" s="10"/>
      <c r="Q2">
        <v>450</v>
      </c>
      <c r="R2">
        <v>45</v>
      </c>
      <c r="T2">
        <f>ROUND(Q2-R2/2,0)</f>
        <v>428</v>
      </c>
      <c r="U2">
        <f>ROUND(Q2+R2/2,0)</f>
        <v>473</v>
      </c>
      <c r="AD2" s="11" t="str">
        <f t="shared" ref="AD2:AM2" si="0">C2</f>
        <v>DAPI</v>
      </c>
      <c r="AE2" s="11" t="str">
        <f t="shared" si="0"/>
        <v>Alexa 488</v>
      </c>
      <c r="AF2" s="11" t="str">
        <f t="shared" si="0"/>
        <v>Alexa 532</v>
      </c>
      <c r="AG2" s="11" t="str">
        <f t="shared" si="0"/>
        <v>Alexa 555</v>
      </c>
      <c r="AH2" s="11" t="str">
        <f t="shared" si="0"/>
        <v>Alexa 594</v>
      </c>
      <c r="AI2" s="11" t="str">
        <f t="shared" si="0"/>
        <v>DyLight 649</v>
      </c>
      <c r="AJ2" s="11" t="str">
        <f t="shared" si="0"/>
        <v>-</v>
      </c>
      <c r="AK2" s="11" t="str">
        <f t="shared" si="0"/>
        <v>-</v>
      </c>
      <c r="AL2" s="11" t="str">
        <f t="shared" si="0"/>
        <v>-</v>
      </c>
      <c r="AM2" s="11" t="str">
        <f t="shared" si="0"/>
        <v>-</v>
      </c>
    </row>
    <row r="3" spans="1:39" x14ac:dyDescent="0.25">
      <c r="A3" s="41">
        <v>405</v>
      </c>
      <c r="B3" s="10" t="s">
        <v>60</v>
      </c>
      <c r="C3">
        <f ca="1">VLOOKUP($O$2,excitation!$A$1:$CV$577,MATCH(CytoFlex!C$2,excitation!$A$1:$CV$1,0),0)*SUM(INDIRECT("emission!"&amp;SUBSTITUTE(ADDRESS(1,MATCH(C$2,emission!$1:$1,0),4),1,"")&amp;MATCH($T$2,emission!$A:$A,0)):INDIRECT("emission!"&amp;SUBSTITUTE(ADDRESS(1,MATCH(C$2,emission!$1:$1,0),4),1,"")&amp;MATCH($U$2,emission!$A:$A,0)))</f>
        <v>3.3293049000000008</v>
      </c>
      <c r="D3">
        <f ca="1">VLOOKUP($O$2,excitation!$A$1:$CV$577,MATCH(CytoFlex!D$2,excitation!$A$1:$CV$1,0),0)*SUM(INDIRECT("emission!"&amp;SUBSTITUTE(ADDRESS(1,MATCH(D$2,emission!$1:$1,0),4),1,"")&amp;MATCH($T$2,emission!$A:$A,0)):INDIRECT("emission!"&amp;SUBSTITUTE(ADDRESS(1,MATCH(D$2,emission!$1:$1,0),4),1,"")&amp;MATCH($U$2,emission!$A:$A,0)))</f>
        <v>0</v>
      </c>
      <c r="E3">
        <f ca="1">VLOOKUP($O$2,excitation!$A$1:$CV$577,MATCH(CytoFlex!E$2,excitation!$A$1:$CV$1,0),0)*SUM(INDIRECT("emission!"&amp;SUBSTITUTE(ADDRESS(1,MATCH(E$2,emission!$1:$1,0),4),1,"")&amp;MATCH($T$2,emission!$A:$A,0)):INDIRECT("emission!"&amp;SUBSTITUTE(ADDRESS(1,MATCH(E$2,emission!$1:$1,0),4),1,"")&amp;MATCH($U$2,emission!$A:$A,0)))</f>
        <v>0</v>
      </c>
      <c r="F3">
        <f ca="1">VLOOKUP($O$2,excitation!$A$1:$CV$577,MATCH(CytoFlex!F$2,excitation!$A$1:$CV$1,0),0)*SUM(INDIRECT("emission!"&amp;SUBSTITUTE(ADDRESS(1,MATCH(F$2,emission!$1:$1,0),4),1,"")&amp;MATCH($T$2,emission!$A:$A,0)):INDIRECT("emission!"&amp;SUBSTITUTE(ADDRESS(1,MATCH(F$2,emission!$1:$1,0),4),1,"")&amp;MATCH($U$2,emission!$A:$A,0)))</f>
        <v>0</v>
      </c>
      <c r="G3">
        <f ca="1">VLOOKUP($O$2,excitation!$A$1:$CV$577,MATCH(CytoFlex!G$2,excitation!$A$1:$CV$1,0),0)*SUM(INDIRECT("emission!"&amp;SUBSTITUTE(ADDRESS(1,MATCH(G$2,emission!$1:$1,0),4),1,"")&amp;MATCH($T$2,emission!$A:$A,0)):INDIRECT("emission!"&amp;SUBSTITUTE(ADDRESS(1,MATCH(G$2,emission!$1:$1,0),4),1,"")&amp;MATCH($U$2,emission!$A:$A,0)))</f>
        <v>0</v>
      </c>
      <c r="H3">
        <f ca="1">VLOOKUP($O$2,excitation!$A$1:$CV$577,MATCH(CytoFlex!H$2,excitation!$A$1:$CV$1,0),0)*SUM(INDIRECT("emission!"&amp;SUBSTITUTE(ADDRESS(1,MATCH(H$2,emission!$1:$1,0),4),1,"")&amp;MATCH($T$2,emission!$A:$A,0)):INDIRECT("emission!"&amp;SUBSTITUTE(ADDRESS(1,MATCH(H$2,emission!$1:$1,0),4),1,"")&amp;MATCH($U$2,emission!$A:$A,0)))</f>
        <v>0</v>
      </c>
      <c r="I3" t="e">
        <f ca="1">VLOOKUP($O$2,excitation!$A$1:$CV$577,MATCH(CytoFlex!I$2,excitation!$A$1:$CV$1,0),0)*SUM(INDIRECT("emission!"&amp;SUBSTITUTE(ADDRESS(1,MATCH(I$2,emission!$1:$1,0),4),1,"")&amp;MATCH($T$2,emission!$A:$A,0)):INDIRECT("emission!"&amp;SUBSTITUTE(ADDRESS(1,MATCH(I$2,emission!$1:$1,0),4),1,"")&amp;MATCH($U$2,emission!$A:$A,0)))</f>
        <v>#N/A</v>
      </c>
      <c r="J3" t="e">
        <f ca="1">VLOOKUP($O$2,excitation!$A$1:$CV$577,MATCH(CytoFlex!J$2,excitation!$A$1:$CV$1,0),0)*SUM(INDIRECT("emission!"&amp;SUBSTITUTE(ADDRESS(1,MATCH(J$2,emission!$1:$1,0),4),1,"")&amp;MATCH($T$2,emission!$A:$A,0)):INDIRECT("emission!"&amp;SUBSTITUTE(ADDRESS(1,MATCH(J$2,emission!$1:$1,0),4),1,"")&amp;MATCH($U$2,emission!$A:$A,0)))</f>
        <v>#N/A</v>
      </c>
      <c r="K3" t="e">
        <f ca="1">VLOOKUP($O$2,excitation!$A$1:$CV$577,MATCH(CytoFlex!K$2,excitation!$A$1:$CV$1,0),0)*SUM(INDIRECT("emission!"&amp;SUBSTITUTE(ADDRESS(1,MATCH(K$2,emission!$1:$1,0),4),1,"")&amp;MATCH($T$2,emission!$A:$A,0)):INDIRECT("emission!"&amp;SUBSTITUTE(ADDRESS(1,MATCH(K$2,emission!$1:$1,0),4),1,"")&amp;MATCH($U$2,emission!$A:$A,0)))</f>
        <v>#N/A</v>
      </c>
      <c r="L3" t="e">
        <f ca="1">VLOOKUP($O$2,excitation!$A$1:$CV$577,MATCH(CytoFlex!L$2,excitation!$A$1:$CV$1,0),0)*SUM(INDIRECT("emission!"&amp;SUBSTITUTE(ADDRESS(1,MATCH(L$2,emission!$1:$1,0),4),1,"")&amp;MATCH($T$2,emission!$A:$A,0)):INDIRECT("emission!"&amp;SUBSTITUTE(ADDRESS(1,MATCH(L$2,emission!$1:$1,0),4),1,"")&amp;MATCH($U$2,emission!$A:$A,0)))</f>
        <v>#N/A</v>
      </c>
      <c r="O3">
        <v>488</v>
      </c>
      <c r="P3" s="10"/>
      <c r="Q3">
        <v>525</v>
      </c>
      <c r="R3">
        <v>40</v>
      </c>
      <c r="T3">
        <f t="shared" ref="T3:T9" si="1">ROUND(Q3-R3/2,0)</f>
        <v>505</v>
      </c>
      <c r="U3">
        <f t="shared" ref="U3:U9" si="2">ROUND(Q3+R3/2,0)</f>
        <v>545</v>
      </c>
      <c r="AB3" s="41">
        <v>405</v>
      </c>
      <c r="AC3" s="10" t="s">
        <v>60</v>
      </c>
      <c r="AD3">
        <f t="shared" ref="AD3:AK15" ca="1" si="3">C3/MAX(C$3:C$27)</f>
        <v>1</v>
      </c>
      <c r="AE3">
        <f t="shared" ca="1" si="3"/>
        <v>0</v>
      </c>
      <c r="AF3">
        <f t="shared" ca="1" si="3"/>
        <v>0</v>
      </c>
      <c r="AG3">
        <f t="shared" ca="1" si="3"/>
        <v>0</v>
      </c>
      <c r="AH3">
        <f t="shared" ca="1" si="3"/>
        <v>0</v>
      </c>
      <c r="AI3">
        <f t="shared" ca="1" si="3"/>
        <v>0</v>
      </c>
      <c r="AJ3" t="e">
        <f t="shared" ca="1" si="3"/>
        <v>#N/A</v>
      </c>
      <c r="AK3" t="e">
        <f t="shared" ca="1" si="3"/>
        <v>#N/A</v>
      </c>
      <c r="AL3" t="e">
        <f t="shared" ref="AL3:AL15" ca="1" si="4">K3/SUM(K$3:K$27)</f>
        <v>#N/A</v>
      </c>
      <c r="AM3" t="e">
        <f t="shared" ref="AM3:AM15" ca="1" si="5">L3/SUM(L$3:L$27)</f>
        <v>#N/A</v>
      </c>
    </row>
    <row r="4" spans="1:39" x14ac:dyDescent="0.25">
      <c r="A4" s="41"/>
      <c r="B4" s="10" t="s">
        <v>61</v>
      </c>
      <c r="C4">
        <f ca="1">VLOOKUP($O$2,excitation!$A$1:$CV$577,MATCH(CytoFlex!C$2,excitation!$A$1:$CV$1,0),0)*SUM(INDIRECT("emission!"&amp;SUBSTITUTE(ADDRESS(1,MATCH(C$2,emission!$1:$1,0),4),1,"")&amp;MATCH($T$3,emission!$A:$A,0)):INDIRECT("emission!"&amp;SUBSTITUTE(ADDRESS(1,MATCH(C$2,emission!$1:$1,0),4),1,"")&amp;MATCH($U$3,emission!$A:$A,0)))</f>
        <v>1.3727672000000006</v>
      </c>
      <c r="D4">
        <f ca="1">VLOOKUP($O$2,excitation!$A$1:$CV$577,MATCH(CytoFlex!D$2,excitation!$A$1:$CV$1,0),0)*SUM(INDIRECT("emission!"&amp;SUBSTITUTE(ADDRESS(1,MATCH(D$2,emission!$1:$1,0),4),1,"")&amp;MATCH($T$3,emission!$A:$A,0)):INDIRECT("emission!"&amp;SUBSTITUTE(ADDRESS(1,MATCH(D$2,emission!$1:$1,0),4),1,"")&amp;MATCH($U$3,emission!$A:$A,0)))</f>
        <v>0.81895696000000007</v>
      </c>
      <c r="E4">
        <f ca="1">VLOOKUP($O$2,excitation!$A$1:$CV$577,MATCH(CytoFlex!E$2,excitation!$A$1:$CV$1,0),0)*SUM(INDIRECT("emission!"&amp;SUBSTITUTE(ADDRESS(1,MATCH(E$2,emission!$1:$1,0),4),1,"")&amp;MATCH($T$3,emission!$A:$A,0)):INDIRECT("emission!"&amp;SUBSTITUTE(ADDRESS(1,MATCH(E$2,emission!$1:$1,0),4),1,"")&amp;MATCH($U$3,emission!$A:$A,0)))</f>
        <v>0.19351295999999996</v>
      </c>
      <c r="F4">
        <f ca="1">VLOOKUP($O$2,excitation!$A$1:$CV$577,MATCH(CytoFlex!F$2,excitation!$A$1:$CV$1,0),0)*SUM(INDIRECT("emission!"&amp;SUBSTITUTE(ADDRESS(1,MATCH(F$2,emission!$1:$1,0),4),1,"")&amp;MATCH($T$3,emission!$A:$A,0)):INDIRECT("emission!"&amp;SUBSTITUTE(ADDRESS(1,MATCH(F$2,emission!$1:$1,0),4),1,"")&amp;MATCH($U$3,emission!$A:$A,0)))</f>
        <v>1.8745399999999996E-3</v>
      </c>
      <c r="G4">
        <f ca="1">VLOOKUP($O$2,excitation!$A$1:$CV$577,MATCH(CytoFlex!G$2,excitation!$A$1:$CV$1,0),0)*SUM(INDIRECT("emission!"&amp;SUBSTITUTE(ADDRESS(1,MATCH(G$2,emission!$1:$1,0),4),1,"")&amp;MATCH($T$3,emission!$A:$A,0)):INDIRECT("emission!"&amp;SUBSTITUTE(ADDRESS(1,MATCH(G$2,emission!$1:$1,0),4),1,"")&amp;MATCH($U$3,emission!$A:$A,0)))</f>
        <v>0</v>
      </c>
      <c r="H4">
        <f ca="1">VLOOKUP($O$2,excitation!$A$1:$CV$577,MATCH(CytoFlex!H$2,excitation!$A$1:$CV$1,0),0)*SUM(INDIRECT("emission!"&amp;SUBSTITUTE(ADDRESS(1,MATCH(H$2,emission!$1:$1,0),4),1,"")&amp;MATCH($T$3,emission!$A:$A,0)):INDIRECT("emission!"&amp;SUBSTITUTE(ADDRESS(1,MATCH(H$2,emission!$1:$1,0),4),1,"")&amp;MATCH($U$3,emission!$A:$A,0)))</f>
        <v>0</v>
      </c>
      <c r="I4" t="e">
        <f ca="1">VLOOKUP($O$2,excitation!$A$1:$CV$577,MATCH(CytoFlex!I$2,excitation!$A$1:$CV$1,0),0)*SUM(INDIRECT("emission!"&amp;SUBSTITUTE(ADDRESS(1,MATCH(I$2,emission!$1:$1,0),4),1,"")&amp;MATCH($T$3,emission!$A:$A,0)):INDIRECT("emission!"&amp;SUBSTITUTE(ADDRESS(1,MATCH(I$2,emission!$1:$1,0),4),1,"")&amp;MATCH($U$3,emission!$A:$A,0)))</f>
        <v>#N/A</v>
      </c>
      <c r="J4" t="e">
        <f ca="1">VLOOKUP($O$2,excitation!$A$1:$CV$577,MATCH(CytoFlex!J$2,excitation!$A$1:$CV$1,0),0)*SUM(INDIRECT("emission!"&amp;SUBSTITUTE(ADDRESS(1,MATCH(J$2,emission!$1:$1,0),4),1,"")&amp;MATCH($T$3,emission!$A:$A,0)):INDIRECT("emission!"&amp;SUBSTITUTE(ADDRESS(1,MATCH(J$2,emission!$1:$1,0),4),1,"")&amp;MATCH($U$3,emission!$A:$A,0)))</f>
        <v>#N/A</v>
      </c>
      <c r="K4" t="e">
        <f ca="1">VLOOKUP($O$2,excitation!$A$1:$CV$577,MATCH(CytoFlex!K$2,excitation!$A$1:$CV$1,0),0)*SUM(INDIRECT("emission!"&amp;SUBSTITUTE(ADDRESS(1,MATCH(K$2,emission!$1:$1,0),4),1,"")&amp;MATCH($T$3,emission!$A:$A,0)):INDIRECT("emission!"&amp;SUBSTITUTE(ADDRESS(1,MATCH(K$2,emission!$1:$1,0),4),1,"")&amp;MATCH($U$3,emission!$A:$A,0)))</f>
        <v>#N/A</v>
      </c>
      <c r="L4" t="e">
        <f ca="1">VLOOKUP($O$2,excitation!$A$1:$CV$577,MATCH(CytoFlex!L$2,excitation!$A$1:$CV$1,0),0)*SUM(INDIRECT("emission!"&amp;SUBSTITUTE(ADDRESS(1,MATCH(L$2,emission!$1:$1,0),4),1,"")&amp;MATCH($T$3,emission!$A:$A,0)):INDIRECT("emission!"&amp;SUBSTITUTE(ADDRESS(1,MATCH(L$2,emission!$1:$1,0),4),1,"")&amp;MATCH($U$3,emission!$A:$A,0)))</f>
        <v>#N/A</v>
      </c>
      <c r="O4">
        <v>561</v>
      </c>
      <c r="P4" s="10"/>
      <c r="Q4">
        <v>585</v>
      </c>
      <c r="R4">
        <v>42</v>
      </c>
      <c r="T4">
        <f t="shared" si="1"/>
        <v>564</v>
      </c>
      <c r="U4">
        <f t="shared" si="2"/>
        <v>606</v>
      </c>
      <c r="AB4" s="41"/>
      <c r="AC4" s="10" t="s">
        <v>61</v>
      </c>
      <c r="AD4">
        <f t="shared" ca="1" si="3"/>
        <v>0.41232847132745348</v>
      </c>
      <c r="AE4">
        <f t="shared" ca="1" si="3"/>
        <v>3.3785581271614788E-2</v>
      </c>
      <c r="AF4">
        <f t="shared" ca="1" si="3"/>
        <v>6.9121683477982129E-2</v>
      </c>
      <c r="AG4">
        <f t="shared" ca="1" si="3"/>
        <v>9.12568759913309E-5</v>
      </c>
      <c r="AH4">
        <f t="shared" ca="1" si="3"/>
        <v>0</v>
      </c>
      <c r="AI4">
        <f t="shared" ca="1" si="3"/>
        <v>0</v>
      </c>
      <c r="AJ4" t="e">
        <f t="shared" ca="1" si="3"/>
        <v>#N/A</v>
      </c>
      <c r="AK4" t="e">
        <f t="shared" ca="1" si="3"/>
        <v>#N/A</v>
      </c>
      <c r="AL4" t="e">
        <f t="shared" ca="1" si="4"/>
        <v>#N/A</v>
      </c>
      <c r="AM4" t="e">
        <f t="shared" ca="1" si="5"/>
        <v>#N/A</v>
      </c>
    </row>
    <row r="5" spans="1:39" x14ac:dyDescent="0.25">
      <c r="A5" s="41"/>
      <c r="B5" s="10" t="s">
        <v>62</v>
      </c>
      <c r="C5">
        <f ca="1">VLOOKUP($O$2,excitation!$A$1:$CV$577,MATCH(CytoFlex!C$2,excitation!$A$1:$CV$1,0),0)*SUM(INDIRECT("emission!"&amp;SUBSTITUTE(ADDRESS(1,MATCH(C$2,emission!$1:$1,0),4),1,"")&amp;MATCH($T$5,emission!$A:$A,0)):INDIRECT("emission!"&amp;SUBSTITUTE(ADDRESS(1,MATCH(C$2,emission!$1:$1,0),4),1,"")&amp;MATCH($U$5,emission!$A:$A,0)))</f>
        <v>0</v>
      </c>
      <c r="D5">
        <f ca="1">VLOOKUP($O$2,excitation!$A$1:$CV$577,MATCH(CytoFlex!D$2,excitation!$A$1:$CV$1,0),0)*SUM(INDIRECT("emission!"&amp;SUBSTITUTE(ADDRESS(1,MATCH(D$2,emission!$1:$1,0),4),1,"")&amp;MATCH($T$5,emission!$A:$A,0)):INDIRECT("emission!"&amp;SUBSTITUTE(ADDRESS(1,MATCH(D$2,emission!$1:$1,0),4),1,"")&amp;MATCH($U$5,emission!$A:$A,0)))</f>
        <v>2.5481280000000002E-2</v>
      </c>
      <c r="E5">
        <f ca="1">VLOOKUP($O$2,excitation!$A$1:$CV$577,MATCH(CytoFlex!E$2,excitation!$A$1:$CV$1,0),0)*SUM(INDIRECT("emission!"&amp;SUBSTITUTE(ADDRESS(1,MATCH(E$2,emission!$1:$1,0),4),1,"")&amp;MATCH($T$5,emission!$A:$A,0)):INDIRECT("emission!"&amp;SUBSTITUTE(ADDRESS(1,MATCH(E$2,emission!$1:$1,0),4),1,"")&amp;MATCH($U$5,emission!$A:$A,0)))</f>
        <v>8.8961279999999976E-2</v>
      </c>
      <c r="F5">
        <f ca="1">VLOOKUP($O$2,excitation!$A$1:$CV$577,MATCH(CytoFlex!F$2,excitation!$A$1:$CV$1,0),0)*SUM(INDIRECT("emission!"&amp;SUBSTITUTE(ADDRESS(1,MATCH(F$2,emission!$1:$1,0),4),1,"")&amp;MATCH($T$5,emission!$A:$A,0)):INDIRECT("emission!"&amp;SUBSTITUTE(ADDRESS(1,MATCH(F$2,emission!$1:$1,0),4),1,"")&amp;MATCH($U$5,emission!$A:$A,0)))</f>
        <v>3.0936559999999998E-2</v>
      </c>
      <c r="G5">
        <f ca="1">VLOOKUP($O$2,excitation!$A$1:$CV$577,MATCH(CytoFlex!G$2,excitation!$A$1:$CV$1,0),0)*SUM(INDIRECT("emission!"&amp;SUBSTITUTE(ADDRESS(1,MATCH(G$2,emission!$1:$1,0),4),1,"")&amp;MATCH($T$5,emission!$A:$A,0)):INDIRECT("emission!"&amp;SUBSTITUTE(ADDRESS(1,MATCH(G$2,emission!$1:$1,0),4),1,"")&amp;MATCH($U$5,emission!$A:$A,0)))</f>
        <v>1.60204485</v>
      </c>
      <c r="H5">
        <f ca="1">VLOOKUP($O$2,excitation!$A$1:$CV$577,MATCH(CytoFlex!H$2,excitation!$A$1:$CV$1,0),0)*SUM(INDIRECT("emission!"&amp;SUBSTITUTE(ADDRESS(1,MATCH(H$2,emission!$1:$1,0),4),1,"")&amp;MATCH($T$5,emission!$A:$A,0)):INDIRECT("emission!"&amp;SUBSTITUTE(ADDRESS(1,MATCH(H$2,emission!$1:$1,0),4),1,"")&amp;MATCH($U$5,emission!$A:$A,0)))</f>
        <v>0</v>
      </c>
      <c r="I5" t="e">
        <f ca="1">VLOOKUP($O$2,excitation!$A$1:$CV$577,MATCH(CytoFlex!I$2,excitation!$A$1:$CV$1,0),0)*SUM(INDIRECT("emission!"&amp;SUBSTITUTE(ADDRESS(1,MATCH(I$2,emission!$1:$1,0),4),1,"")&amp;MATCH($T$5,emission!$A:$A,0)):INDIRECT("emission!"&amp;SUBSTITUTE(ADDRESS(1,MATCH(I$2,emission!$1:$1,0),4),1,"")&amp;MATCH($U$5,emission!$A:$A,0)))</f>
        <v>#N/A</v>
      </c>
      <c r="J5" t="e">
        <f ca="1">VLOOKUP($O$2,excitation!$A$1:$CV$577,MATCH(CytoFlex!J$2,excitation!$A$1:$CV$1,0),0)*SUM(INDIRECT("emission!"&amp;SUBSTITUTE(ADDRESS(1,MATCH(J$2,emission!$1:$1,0),4),1,"")&amp;MATCH($T$5,emission!$A:$A,0)):INDIRECT("emission!"&amp;SUBSTITUTE(ADDRESS(1,MATCH(J$2,emission!$1:$1,0),4),1,"")&amp;MATCH($U$5,emission!$A:$A,0)))</f>
        <v>#N/A</v>
      </c>
      <c r="K5" t="e">
        <f ca="1">VLOOKUP($O$2,excitation!$A$1:$CV$577,MATCH(CytoFlex!K$2,excitation!$A$1:$CV$1,0),0)*SUM(INDIRECT("emission!"&amp;SUBSTITUTE(ADDRESS(1,MATCH(K$2,emission!$1:$1,0),4),1,"")&amp;MATCH($T$5,emission!$A:$A,0)):INDIRECT("emission!"&amp;SUBSTITUTE(ADDRESS(1,MATCH(K$2,emission!$1:$1,0),4),1,"")&amp;MATCH($U$5,emission!$A:$A,0)))</f>
        <v>#N/A</v>
      </c>
      <c r="L5" t="e">
        <f ca="1">VLOOKUP($O$2,excitation!$A$1:$CV$577,MATCH(CytoFlex!L$2,excitation!$A$1:$CV$1,0),0)*SUM(INDIRECT("emission!"&amp;SUBSTITUTE(ADDRESS(1,MATCH(L$2,emission!$1:$1,0),4),1,"")&amp;MATCH($T$5,emission!$A:$A,0)):INDIRECT("emission!"&amp;SUBSTITUTE(ADDRESS(1,MATCH(L$2,emission!$1:$1,0),4),1,"")&amp;MATCH($U$5,emission!$A:$A,0)))</f>
        <v>#N/A</v>
      </c>
      <c r="O5">
        <v>638</v>
      </c>
      <c r="P5" s="10"/>
      <c r="Q5">
        <v>610</v>
      </c>
      <c r="R5">
        <v>20</v>
      </c>
      <c r="T5">
        <f t="shared" si="1"/>
        <v>600</v>
      </c>
      <c r="U5">
        <f t="shared" si="2"/>
        <v>620</v>
      </c>
      <c r="AB5" s="41"/>
      <c r="AC5" s="10" t="s">
        <v>62</v>
      </c>
      <c r="AD5">
        <f t="shared" ca="1" si="3"/>
        <v>0</v>
      </c>
      <c r="AE5">
        <f t="shared" ca="1" si="3"/>
        <v>1.0512150190954755E-3</v>
      </c>
      <c r="AF5">
        <f t="shared" ca="1" si="3"/>
        <v>3.1776442456133903E-2</v>
      </c>
      <c r="AG5">
        <f t="shared" ca="1" si="3"/>
        <v>1.5060621910006552E-3</v>
      </c>
      <c r="AH5">
        <f t="shared" ca="1" si="3"/>
        <v>0.19585647159333622</v>
      </c>
      <c r="AI5">
        <f t="shared" ca="1" si="3"/>
        <v>0</v>
      </c>
      <c r="AJ5" t="e">
        <f t="shared" ca="1" si="3"/>
        <v>#N/A</v>
      </c>
      <c r="AK5" t="e">
        <f t="shared" ca="1" si="3"/>
        <v>#N/A</v>
      </c>
      <c r="AL5" t="e">
        <f t="shared" ca="1" si="4"/>
        <v>#N/A</v>
      </c>
      <c r="AM5" t="e">
        <f t="shared" ca="1" si="5"/>
        <v>#N/A</v>
      </c>
    </row>
    <row r="6" spans="1:39" x14ac:dyDescent="0.25">
      <c r="A6" s="41"/>
      <c r="B6" s="10" t="s">
        <v>63</v>
      </c>
      <c r="C6">
        <f ca="1">VLOOKUP($O$2,excitation!$A$1:$CV$577,MATCH(CytoFlex!C$2,excitation!$A$1:$CV$1,0),0)*SUM(INDIRECT("emission!"&amp;SUBSTITUTE(ADDRESS(1,MATCH(C$2,emission!$1:$1,0),4),1,"")&amp;MATCH($T$6,emission!$A:$A,0)):INDIRECT("emission!"&amp;SUBSTITUTE(ADDRESS(1,MATCH(C$2,emission!$1:$1,0),4),1,"")&amp;MATCH($U$6,emission!$A:$A,0)))</f>
        <v>0</v>
      </c>
      <c r="D6">
        <f ca="1">VLOOKUP($O$2,excitation!$A$1:$CV$577,MATCH(CytoFlex!D$2,excitation!$A$1:$CV$1,0),0)*SUM(INDIRECT("emission!"&amp;SUBSTITUTE(ADDRESS(1,MATCH(D$2,emission!$1:$1,0),4),1,"")&amp;MATCH($T$6,emission!$A:$A,0)):INDIRECT("emission!"&amp;SUBSTITUTE(ADDRESS(1,MATCH(D$2,emission!$1:$1,0),4),1,"")&amp;MATCH($U$6,emission!$A:$A,0)))</f>
        <v>4.3586399999999996E-3</v>
      </c>
      <c r="E6">
        <f ca="1">VLOOKUP($O$2,excitation!$A$1:$CV$577,MATCH(CytoFlex!E$2,excitation!$A$1:$CV$1,0),0)*SUM(INDIRECT("emission!"&amp;SUBSTITUTE(ADDRESS(1,MATCH(E$2,emission!$1:$1,0),4),1,"")&amp;MATCH($T$6,emission!$A:$A,0)):INDIRECT("emission!"&amp;SUBSTITUTE(ADDRESS(1,MATCH(E$2,emission!$1:$1,0),4),1,"")&amp;MATCH($U$6,emission!$A:$A,0)))</f>
        <v>1.5757439999999998E-2</v>
      </c>
      <c r="F6">
        <f ca="1">VLOOKUP($O$2,excitation!$A$1:$CV$577,MATCH(CytoFlex!F$2,excitation!$A$1:$CV$1,0),0)*SUM(INDIRECT("emission!"&amp;SUBSTITUTE(ADDRESS(1,MATCH(F$2,emission!$1:$1,0),4),1,"")&amp;MATCH($T$6,emission!$A:$A,0)):INDIRECT("emission!"&amp;SUBSTITUTE(ADDRESS(1,MATCH(F$2,emission!$1:$1,0),4),1,"")&amp;MATCH($U$6,emission!$A:$A,0)))</f>
        <v>7.5810000000000001E-3</v>
      </c>
      <c r="G6">
        <f ca="1">VLOOKUP($O$2,excitation!$A$1:$CV$577,MATCH(CytoFlex!G$2,excitation!$A$1:$CV$1,0),0)*SUM(INDIRECT("emission!"&amp;SUBSTITUTE(ADDRESS(1,MATCH(G$2,emission!$1:$1,0),4),1,"")&amp;MATCH($T$6,emission!$A:$A,0)):INDIRECT("emission!"&amp;SUBSTITUTE(ADDRESS(1,MATCH(G$2,emission!$1:$1,0),4),1,"")&amp;MATCH($U$6,emission!$A:$A,0)))</f>
        <v>0.69672743000000015</v>
      </c>
      <c r="H6">
        <f ca="1">VLOOKUP($O$2,excitation!$A$1:$CV$577,MATCH(CytoFlex!H$2,excitation!$A$1:$CV$1,0),0)*SUM(INDIRECT("emission!"&amp;SUBSTITUTE(ADDRESS(1,MATCH(H$2,emission!$1:$1,0),4),1,"")&amp;MATCH($T$6,emission!$A:$A,0)):INDIRECT("emission!"&amp;SUBSTITUTE(ADDRESS(1,MATCH(H$2,emission!$1:$1,0),4),1,"")&amp;MATCH($U$6,emission!$A:$A,0)))</f>
        <v>0</v>
      </c>
      <c r="I6" t="e">
        <f ca="1">VLOOKUP($O$2,excitation!$A$1:$CV$577,MATCH(CytoFlex!I$2,excitation!$A$1:$CV$1,0),0)*SUM(INDIRECT("emission!"&amp;SUBSTITUTE(ADDRESS(1,MATCH(I$2,emission!$1:$1,0),4),1,"")&amp;MATCH($T$6,emission!$A:$A,0)):INDIRECT("emission!"&amp;SUBSTITUTE(ADDRESS(1,MATCH(I$2,emission!$1:$1,0),4),1,"")&amp;MATCH($U$6,emission!$A:$A,0)))</f>
        <v>#N/A</v>
      </c>
      <c r="J6" t="e">
        <f ca="1">VLOOKUP($O$2,excitation!$A$1:$CV$577,MATCH(CytoFlex!J$2,excitation!$A$1:$CV$1,0),0)*SUM(INDIRECT("emission!"&amp;SUBSTITUTE(ADDRESS(1,MATCH(J$2,emission!$1:$1,0),4),1,"")&amp;MATCH($T$6,emission!$A:$A,0)):INDIRECT("emission!"&amp;SUBSTITUTE(ADDRESS(1,MATCH(J$2,emission!$1:$1,0),4),1,"")&amp;MATCH($U$6,emission!$A:$A,0)))</f>
        <v>#N/A</v>
      </c>
      <c r="K6" t="e">
        <f ca="1">VLOOKUP($O$2,excitation!$A$1:$CV$577,MATCH(CytoFlex!K$2,excitation!$A$1:$CV$1,0),0)*SUM(INDIRECT("emission!"&amp;SUBSTITUTE(ADDRESS(1,MATCH(K$2,emission!$1:$1,0),4),1,"")&amp;MATCH($T$6,emission!$A:$A,0)):INDIRECT("emission!"&amp;SUBSTITUTE(ADDRESS(1,MATCH(K$2,emission!$1:$1,0),4),1,"")&amp;MATCH($U$6,emission!$A:$A,0)))</f>
        <v>#N/A</v>
      </c>
      <c r="L6" t="e">
        <f ca="1">VLOOKUP($O$2,excitation!$A$1:$CV$577,MATCH(CytoFlex!L$2,excitation!$A$1:$CV$1,0),0)*SUM(INDIRECT("emission!"&amp;SUBSTITUTE(ADDRESS(1,MATCH(L$2,emission!$1:$1,0),4),1,"")&amp;MATCH($T$6,emission!$A:$A,0)):INDIRECT("emission!"&amp;SUBSTITUTE(ADDRESS(1,MATCH(L$2,emission!$1:$1,0),4),1,"")&amp;MATCH($U$6,emission!$A:$A,0)))</f>
        <v>#N/A</v>
      </c>
      <c r="P6" s="10"/>
      <c r="Q6">
        <v>660</v>
      </c>
      <c r="R6">
        <v>20</v>
      </c>
      <c r="T6">
        <f t="shared" si="1"/>
        <v>650</v>
      </c>
      <c r="U6">
        <f t="shared" si="2"/>
        <v>670</v>
      </c>
      <c r="AB6" s="41"/>
      <c r="AC6" s="10" t="s">
        <v>63</v>
      </c>
      <c r="AD6">
        <f t="shared" ca="1" si="3"/>
        <v>0</v>
      </c>
      <c r="AE6">
        <f t="shared" ca="1" si="3"/>
        <v>1.7981309537159446E-4</v>
      </c>
      <c r="AF6">
        <f t="shared" ca="1" si="3"/>
        <v>5.6284642646326878E-3</v>
      </c>
      <c r="AG6">
        <f t="shared" ca="1" si="3"/>
        <v>3.6906034381249783E-4</v>
      </c>
      <c r="AH6">
        <f t="shared" ca="1" si="3"/>
        <v>8.5177750237200409E-2</v>
      </c>
      <c r="AI6">
        <f t="shared" ca="1" si="3"/>
        <v>0</v>
      </c>
      <c r="AJ6" t="e">
        <f t="shared" ca="1" si="3"/>
        <v>#N/A</v>
      </c>
      <c r="AK6" t="e">
        <f t="shared" ca="1" si="3"/>
        <v>#N/A</v>
      </c>
      <c r="AL6" t="e">
        <f t="shared" ca="1" si="4"/>
        <v>#N/A</v>
      </c>
      <c r="AM6" t="e">
        <f t="shared" ca="1" si="5"/>
        <v>#N/A</v>
      </c>
    </row>
    <row r="7" spans="1:39" x14ac:dyDescent="0.25">
      <c r="A7" s="41">
        <v>488</v>
      </c>
      <c r="B7" s="10" t="s">
        <v>61</v>
      </c>
      <c r="C7">
        <f ca="1">VLOOKUP($O$3,excitation!$A$1:$CV$577,MATCH(CytoFlex!C$2,excitation!$A$1:$CV$1,0),0)*SUM(INDIRECT("emission!"&amp;SUBSTITUTE(ADDRESS(1,MATCH(C$2,emission!$1:$1,0),4),1,"")&amp;MATCH($T$3,emission!$A:$A,0)):INDIRECT("emission!"&amp;SUBSTITUTE(ADDRESS(1,MATCH(C$2,emission!$1:$1,0),4),1,"")&amp;MATCH($U$3,emission!$A:$A,0)))</f>
        <v>0</v>
      </c>
      <c r="D7">
        <f ca="1">VLOOKUP($O$3,excitation!$A$1:$CV$577,MATCH(CytoFlex!D$2,excitation!$A$1:$CV$1,0),0)*SUM(INDIRECT("emission!"&amp;SUBSTITUTE(ADDRESS(1,MATCH(D$2,emission!$1:$1,0),4),1,"")&amp;MATCH($T$3,emission!$A:$A,0)):INDIRECT("emission!"&amp;SUBSTITUTE(ADDRESS(1,MATCH(D$2,emission!$1:$1,0),4),1,"")&amp;MATCH($U$3,emission!$A:$A,0)))</f>
        <v>24.239836320000002</v>
      </c>
      <c r="E7">
        <f ca="1">VLOOKUP($O$3,excitation!$A$1:$CV$577,MATCH(CytoFlex!E$2,excitation!$A$1:$CV$1,0),0)*SUM(INDIRECT("emission!"&amp;SUBSTITUTE(ADDRESS(1,MATCH(E$2,emission!$1:$1,0),4),1,"")&amp;MATCH($T$3,emission!$A:$A,0)):INDIRECT("emission!"&amp;SUBSTITUTE(ADDRESS(1,MATCH(E$2,emission!$1:$1,0),4),1,"")&amp;MATCH($U$3,emission!$A:$A,0)))</f>
        <v>2.3937149999999998</v>
      </c>
      <c r="F7">
        <f ca="1">VLOOKUP($O$3,excitation!$A$1:$CV$577,MATCH(CytoFlex!F$2,excitation!$A$1:$CV$1,0),0)*SUM(INDIRECT("emission!"&amp;SUBSTITUTE(ADDRESS(1,MATCH(F$2,emission!$1:$1,0),4),1,"")&amp;MATCH($T$3,emission!$A:$A,0)):INDIRECT("emission!"&amp;SUBSTITUTE(ADDRESS(1,MATCH(F$2,emission!$1:$1,0),4),1,"")&amp;MATCH($U$3,emission!$A:$A,0)))</f>
        <v>7.0295249999999976E-2</v>
      </c>
      <c r="G7">
        <f ca="1">VLOOKUP($O$3,excitation!$A$1:$CV$577,MATCH(CytoFlex!G$2,excitation!$A$1:$CV$1,0),0)*SUM(INDIRECT("emission!"&amp;SUBSTITUTE(ADDRESS(1,MATCH(G$2,emission!$1:$1,0),4),1,"")&amp;MATCH($T$3,emission!$A:$A,0)):INDIRECT("emission!"&amp;SUBSTITUTE(ADDRESS(1,MATCH(G$2,emission!$1:$1,0),4),1,"")&amp;MATCH($U$3,emission!$A:$A,0)))</f>
        <v>0</v>
      </c>
      <c r="H7">
        <f ca="1">VLOOKUP($O$3,excitation!$A$1:$CV$577,MATCH(CytoFlex!H$2,excitation!$A$1:$CV$1,0),0)*SUM(INDIRECT("emission!"&amp;SUBSTITUTE(ADDRESS(1,MATCH(H$2,emission!$1:$1,0),4),1,"")&amp;MATCH($T$3,emission!$A:$A,0)):INDIRECT("emission!"&amp;SUBSTITUTE(ADDRESS(1,MATCH(H$2,emission!$1:$1,0),4),1,"")&amp;MATCH($U$3,emission!$A:$A,0)))</f>
        <v>0</v>
      </c>
      <c r="I7" t="e">
        <f ca="1">VLOOKUP($O$3,excitation!$A$1:$CV$577,MATCH(CytoFlex!I$2,excitation!$A$1:$CV$1,0),0)*SUM(INDIRECT("emission!"&amp;SUBSTITUTE(ADDRESS(1,MATCH(I$2,emission!$1:$1,0),4),1,"")&amp;MATCH($T$3,emission!$A:$A,0)):INDIRECT("emission!"&amp;SUBSTITUTE(ADDRESS(1,MATCH(I$2,emission!$1:$1,0),4),1,"")&amp;MATCH($U$3,emission!$A:$A,0)))</f>
        <v>#N/A</v>
      </c>
      <c r="J7" t="e">
        <f ca="1">VLOOKUP($O$3,excitation!$A$1:$CV$577,MATCH(CytoFlex!J$2,excitation!$A$1:$CV$1,0),0)*SUM(INDIRECT("emission!"&amp;SUBSTITUTE(ADDRESS(1,MATCH(J$2,emission!$1:$1,0),4),1,"")&amp;MATCH($T$3,emission!$A:$A,0)):INDIRECT("emission!"&amp;SUBSTITUTE(ADDRESS(1,MATCH(J$2,emission!$1:$1,0),4),1,"")&amp;MATCH($U$3,emission!$A:$A,0)))</f>
        <v>#N/A</v>
      </c>
      <c r="K7" t="e">
        <f ca="1">VLOOKUP($O$3,excitation!$A$1:$CV$577,MATCH(CytoFlex!K$2,excitation!$A$1:$CV$1,0),0)*SUM(INDIRECT("emission!"&amp;SUBSTITUTE(ADDRESS(1,MATCH(K$2,emission!$1:$1,0),4),1,"")&amp;MATCH($T$3,emission!$A:$A,0)):INDIRECT("emission!"&amp;SUBSTITUTE(ADDRESS(1,MATCH(K$2,emission!$1:$1,0),4),1,"")&amp;MATCH($U$3,emission!$A:$A,0)))</f>
        <v>#N/A</v>
      </c>
      <c r="L7" t="e">
        <f ca="1">VLOOKUP($O$3,excitation!$A$1:$CV$577,MATCH(CytoFlex!L$2,excitation!$A$1:$CV$1,0),0)*SUM(INDIRECT("emission!"&amp;SUBSTITUTE(ADDRESS(1,MATCH(L$2,emission!$1:$1,0),4),1,"")&amp;MATCH($T$3,emission!$A:$A,0)):INDIRECT("emission!"&amp;SUBSTITUTE(ADDRESS(1,MATCH(L$2,emission!$1:$1,0),4),1,"")&amp;MATCH($U$3,emission!$A:$A,0)))</f>
        <v>#N/A</v>
      </c>
      <c r="P7" s="10"/>
      <c r="Q7">
        <v>690</v>
      </c>
      <c r="R7">
        <v>50</v>
      </c>
      <c r="T7">
        <f t="shared" si="1"/>
        <v>665</v>
      </c>
      <c r="U7">
        <f t="shared" si="2"/>
        <v>715</v>
      </c>
      <c r="AB7" s="41">
        <v>488</v>
      </c>
      <c r="AC7" s="10" t="s">
        <v>61</v>
      </c>
      <c r="AD7">
        <f t="shared" ca="1" si="3"/>
        <v>0</v>
      </c>
      <c r="AE7">
        <f t="shared" ca="1" si="3"/>
        <v>1</v>
      </c>
      <c r="AF7">
        <f t="shared" ca="1" si="3"/>
        <v>0.8550208242719145</v>
      </c>
      <c r="AG7">
        <f t="shared" ca="1" si="3"/>
        <v>3.4221328496749082E-3</v>
      </c>
      <c r="AH7">
        <f t="shared" ca="1" si="3"/>
        <v>0</v>
      </c>
      <c r="AI7">
        <f t="shared" ca="1" si="3"/>
        <v>0</v>
      </c>
      <c r="AJ7" t="e">
        <f t="shared" ca="1" si="3"/>
        <v>#N/A</v>
      </c>
      <c r="AK7" t="e">
        <f t="shared" ca="1" si="3"/>
        <v>#N/A</v>
      </c>
      <c r="AL7" t="e">
        <f t="shared" ca="1" si="4"/>
        <v>#N/A</v>
      </c>
      <c r="AM7" t="e">
        <f t="shared" ca="1" si="5"/>
        <v>#N/A</v>
      </c>
    </row>
    <row r="8" spans="1:39" x14ac:dyDescent="0.25">
      <c r="A8" s="41"/>
      <c r="B8" s="10" t="s">
        <v>64</v>
      </c>
      <c r="C8">
        <f ca="1">VLOOKUP($O$3,excitation!$A$1:$CV$577,MATCH(CytoFlex!C$2,excitation!$A$1:$CV$1,0),0)*SUM(INDIRECT("emission!"&amp;SUBSTITUTE(ADDRESS(1,MATCH(C$2,emission!$1:$1,0),4),1,"")&amp;MATCH($T$7,emission!$A:$A,0)):INDIRECT("emission!"&amp;SUBSTITUTE(ADDRESS(1,MATCH(C$2,emission!$1:$1,0),4),1,"")&amp;MATCH($U$7,emission!$A:$A,0)))</f>
        <v>0</v>
      </c>
      <c r="D8">
        <f ca="1">VLOOKUP($O$3,excitation!$A$1:$CV$577,MATCH(CytoFlex!D$2,excitation!$A$1:$CV$1,0),0)*SUM(INDIRECT("emission!"&amp;SUBSTITUTE(ADDRESS(1,MATCH(D$2,emission!$1:$1,0),4),1,"")&amp;MATCH($T$7,emission!$A:$A,0)):INDIRECT("emission!"&amp;SUBSTITUTE(ADDRESS(1,MATCH(D$2,emission!$1:$1,0),4),1,"")&amp;MATCH($U$7,emission!$A:$A,0)))</f>
        <v>4.954362000000001E-2</v>
      </c>
      <c r="E8">
        <f ca="1">VLOOKUP($O$3,excitation!$A$1:$CV$577,MATCH(CytoFlex!E$2,excitation!$A$1:$CV$1,0),0)*SUM(INDIRECT("emission!"&amp;SUBSTITUTE(ADDRESS(1,MATCH(E$2,emission!$1:$1,0),4),1,"")&amp;MATCH($T$7,emission!$A:$A,0)):INDIRECT("emission!"&amp;SUBSTITUTE(ADDRESS(1,MATCH(E$2,emission!$1:$1,0),4),1,"")&amp;MATCH($U$7,emission!$A:$A,0)))</f>
        <v>7.5952500000000006E-2</v>
      </c>
      <c r="F8">
        <f ca="1">VLOOKUP($O$3,excitation!$A$1:$CV$577,MATCH(CytoFlex!F$2,excitation!$A$1:$CV$1,0),0)*SUM(INDIRECT("emission!"&amp;SUBSTITUTE(ADDRESS(1,MATCH(F$2,emission!$1:$1,0),4),1,"")&amp;MATCH($T$7,emission!$A:$A,0)):INDIRECT("emission!"&amp;SUBSTITUTE(ADDRESS(1,MATCH(F$2,emission!$1:$1,0),4),1,"")&amp;MATCH($U$7,emission!$A:$A,0)))</f>
        <v>0.32438699999999993</v>
      </c>
      <c r="G8">
        <f ca="1">VLOOKUP($O$3,excitation!$A$1:$CV$577,MATCH(CytoFlex!G$2,excitation!$A$1:$CV$1,0),0)*SUM(INDIRECT("emission!"&amp;SUBSTITUTE(ADDRESS(1,MATCH(G$2,emission!$1:$1,0),4),1,"")&amp;MATCH($T$7,emission!$A:$A,0)):INDIRECT("emission!"&amp;SUBSTITUTE(ADDRESS(1,MATCH(G$2,emission!$1:$1,0),4),1,"")&amp;MATCH($U$7,emission!$A:$A,0)))</f>
        <v>0.45611475000000007</v>
      </c>
      <c r="H8">
        <f ca="1">VLOOKUP($O$3,excitation!$A$1:$CV$577,MATCH(CytoFlex!H$2,excitation!$A$1:$CV$1,0),0)*SUM(INDIRECT("emission!"&amp;SUBSTITUTE(ADDRESS(1,MATCH(H$2,emission!$1:$1,0),4),1,"")&amp;MATCH($T$7,emission!$A:$A,0)):INDIRECT("emission!"&amp;SUBSTITUTE(ADDRESS(1,MATCH(H$2,emission!$1:$1,0),4),1,"")&amp;MATCH($U$7,emission!$A:$A,0)))</f>
        <v>0.22709999560341279</v>
      </c>
      <c r="I8" t="e">
        <f ca="1">VLOOKUP($O$3,excitation!$A$1:$CV$577,MATCH(CytoFlex!I$2,excitation!$A$1:$CV$1,0),0)*SUM(INDIRECT("emission!"&amp;SUBSTITUTE(ADDRESS(1,MATCH(I$2,emission!$1:$1,0),4),1,"")&amp;MATCH($T$7,emission!$A:$A,0)):INDIRECT("emission!"&amp;SUBSTITUTE(ADDRESS(1,MATCH(I$2,emission!$1:$1,0),4),1,"")&amp;MATCH($U$7,emission!$A:$A,0)))</f>
        <v>#N/A</v>
      </c>
      <c r="J8" t="e">
        <f ca="1">VLOOKUP($O$3,excitation!$A$1:$CV$577,MATCH(CytoFlex!J$2,excitation!$A$1:$CV$1,0),0)*SUM(INDIRECT("emission!"&amp;SUBSTITUTE(ADDRESS(1,MATCH(J$2,emission!$1:$1,0),4),1,"")&amp;MATCH($T$7,emission!$A:$A,0)):INDIRECT("emission!"&amp;SUBSTITUTE(ADDRESS(1,MATCH(J$2,emission!$1:$1,0),4),1,"")&amp;MATCH($U$7,emission!$A:$A,0)))</f>
        <v>#N/A</v>
      </c>
      <c r="K8" t="e">
        <f ca="1">VLOOKUP($O$3,excitation!$A$1:$CV$577,MATCH(CytoFlex!K$2,excitation!$A$1:$CV$1,0),0)*SUM(INDIRECT("emission!"&amp;SUBSTITUTE(ADDRESS(1,MATCH(K$2,emission!$1:$1,0),4),1,"")&amp;MATCH($T$7,emission!$A:$A,0)):INDIRECT("emission!"&amp;SUBSTITUTE(ADDRESS(1,MATCH(K$2,emission!$1:$1,0),4),1,"")&amp;MATCH($U$7,emission!$A:$A,0)))</f>
        <v>#N/A</v>
      </c>
      <c r="L8" t="e">
        <f ca="1">VLOOKUP($O$3,excitation!$A$1:$CV$577,MATCH(CytoFlex!L$2,excitation!$A$1:$CV$1,0),0)*SUM(INDIRECT("emission!"&amp;SUBSTITUTE(ADDRESS(1,MATCH(L$2,emission!$1:$1,0),4),1,"")&amp;MATCH($T$7,emission!$A:$A,0)):INDIRECT("emission!"&amp;SUBSTITUTE(ADDRESS(1,MATCH(L$2,emission!$1:$1,0),4),1,"")&amp;MATCH($U$7,emission!$A:$A,0)))</f>
        <v>#N/A</v>
      </c>
      <c r="P8" s="10"/>
      <c r="Q8">
        <v>712</v>
      </c>
      <c r="R8">
        <v>25</v>
      </c>
      <c r="T8">
        <f t="shared" si="1"/>
        <v>700</v>
      </c>
      <c r="U8">
        <f t="shared" si="2"/>
        <v>725</v>
      </c>
      <c r="AB8" s="41"/>
      <c r="AC8" s="10" t="s">
        <v>64</v>
      </c>
      <c r="AD8">
        <f t="shared" ca="1" si="3"/>
        <v>0</v>
      </c>
      <c r="AE8">
        <f t="shared" ca="1" si="3"/>
        <v>2.0438925142048981E-3</v>
      </c>
      <c r="AF8">
        <f t="shared" ca="1" si="3"/>
        <v>2.7129783268063489E-2</v>
      </c>
      <c r="AG8">
        <f t="shared" ca="1" si="3"/>
        <v>1.5791897869450563E-2</v>
      </c>
      <c r="AH8">
        <f t="shared" ca="1" si="3"/>
        <v>5.57618755658911E-2</v>
      </c>
      <c r="AI8">
        <f t="shared" ca="1" si="3"/>
        <v>2.0364059568395938E-2</v>
      </c>
      <c r="AJ8" t="e">
        <f t="shared" ca="1" si="3"/>
        <v>#N/A</v>
      </c>
      <c r="AK8" t="e">
        <f t="shared" ca="1" si="3"/>
        <v>#N/A</v>
      </c>
      <c r="AL8" t="e">
        <f t="shared" ca="1" si="4"/>
        <v>#N/A</v>
      </c>
      <c r="AM8" t="e">
        <f t="shared" ca="1" si="5"/>
        <v>#N/A</v>
      </c>
    </row>
    <row r="9" spans="1:39" ht="15.75" x14ac:dyDescent="0.25">
      <c r="A9" s="41">
        <v>561</v>
      </c>
      <c r="B9" s="10" t="s">
        <v>62</v>
      </c>
      <c r="C9">
        <f ca="1">VLOOKUP($O$4,excitation!$A$1:$CV$577,MATCH(CytoFlex!C$2,excitation!$A$1:$CV$1,0),0)*SUM(INDIRECT("emission!"&amp;SUBSTITUTE(ADDRESS(1,MATCH(C$2,emission!$1:$1,0),4),1,"")&amp;MATCH($T$5,emission!$A:$A,0)):INDIRECT("emission!"&amp;SUBSTITUTE(ADDRESS(1,MATCH(C$2,emission!$1:$1,0),4),1,"")&amp;MATCH($U$5,emission!$A:$A,0)))</f>
        <v>0</v>
      </c>
      <c r="D9">
        <f ca="1">VLOOKUP($O$4,excitation!$A$1:$CV$577,MATCH(CytoFlex!D$2,excitation!$A$1:$CV$1,0),0)*SUM(INDIRECT("emission!"&amp;SUBSTITUTE(ADDRESS(1,MATCH(D$2,emission!$1:$1,0),4),1,"")&amp;MATCH($T$5,emission!$A:$A,0)):INDIRECT("emission!"&amp;SUBSTITUTE(ADDRESS(1,MATCH(D$2,emission!$1:$1,0),4),1,"")&amp;MATCH($U$5,emission!$A:$A,0)))</f>
        <v>0</v>
      </c>
      <c r="E9">
        <f ca="1">VLOOKUP($O$4,excitation!$A$1:$CV$577,MATCH(CytoFlex!E$2,excitation!$A$1:$CV$1,0),0)*SUM(INDIRECT("emission!"&amp;SUBSTITUTE(ADDRESS(1,MATCH(E$2,emission!$1:$1,0),4),1,"")&amp;MATCH($T$5,emission!$A:$A,0)):INDIRECT("emission!"&amp;SUBSTITUTE(ADDRESS(1,MATCH(E$2,emission!$1:$1,0),4),1,"")&amp;MATCH($U$5,emission!$A:$A,0)))</f>
        <v>0.62921571999999992</v>
      </c>
      <c r="F9">
        <f ca="1">VLOOKUP($O$4,excitation!$A$1:$CV$577,MATCH(CytoFlex!F$2,excitation!$A$1:$CV$1,0),0)*SUM(INDIRECT("emission!"&amp;SUBSTITUTE(ADDRESS(1,MATCH(F$2,emission!$1:$1,0),4),1,"")&amp;MATCH($T$5,emission!$A:$A,0)):INDIRECT("emission!"&amp;SUBSTITUTE(ADDRESS(1,MATCH(F$2,emission!$1:$1,0),4),1,"")&amp;MATCH($U$5,emission!$A:$A,0)))</f>
        <v>6.0399562799999993</v>
      </c>
      <c r="G9">
        <f ca="1">VLOOKUP($O$4,excitation!$A$1:$CV$577,MATCH(CytoFlex!G$2,excitation!$A$1:$CV$1,0),0)*SUM(INDIRECT("emission!"&amp;SUBSTITUTE(ADDRESS(1,MATCH(G$2,emission!$1:$1,0),4),1,"")&amp;MATCH($T$5,emission!$A:$A,0)):INDIRECT("emission!"&amp;SUBSTITUTE(ADDRESS(1,MATCH(G$2,emission!$1:$1,0),4),1,"")&amp;MATCH($U$5,emission!$A:$A,0)))</f>
        <v>8.1796880999999981</v>
      </c>
      <c r="H9">
        <f ca="1">VLOOKUP($O$4,excitation!$A$1:$CV$577,MATCH(CytoFlex!H$2,excitation!$A$1:$CV$1,0),0)*SUM(INDIRECT("emission!"&amp;SUBSTITUTE(ADDRESS(1,MATCH(H$2,emission!$1:$1,0),4),1,"")&amp;MATCH($T$5,emission!$A:$A,0)):INDIRECT("emission!"&amp;SUBSTITUTE(ADDRESS(1,MATCH(H$2,emission!$1:$1,0),4),1,"")&amp;MATCH($U$5,emission!$A:$A,0)))</f>
        <v>0</v>
      </c>
      <c r="I9" t="e">
        <f ca="1">VLOOKUP($O$4,excitation!$A$1:$CV$577,MATCH(CytoFlex!I$2,excitation!$A$1:$CV$1,0),0)*SUM(INDIRECT("emission!"&amp;SUBSTITUTE(ADDRESS(1,MATCH(I$2,emission!$1:$1,0),4),1,"")&amp;MATCH($T$5,emission!$A:$A,0)):INDIRECT("emission!"&amp;SUBSTITUTE(ADDRESS(1,MATCH(I$2,emission!$1:$1,0),4),1,"")&amp;MATCH($U$5,emission!$A:$A,0)))</f>
        <v>#N/A</v>
      </c>
      <c r="J9" t="e">
        <f ca="1">VLOOKUP($O$4,excitation!$A$1:$CV$577,MATCH(CytoFlex!J$2,excitation!$A$1:$CV$1,0),0)*SUM(INDIRECT("emission!"&amp;SUBSTITUTE(ADDRESS(1,MATCH(J$2,emission!$1:$1,0),4),1,"")&amp;MATCH($T$5,emission!$A:$A,0)):INDIRECT("emission!"&amp;SUBSTITUTE(ADDRESS(1,MATCH(J$2,emission!$1:$1,0),4),1,"")&amp;MATCH($U$5,emission!$A:$A,0)))</f>
        <v>#N/A</v>
      </c>
      <c r="K9" t="e">
        <f ca="1">VLOOKUP($O$4,excitation!$A$1:$CV$577,MATCH(CytoFlex!K$2,excitation!$A$1:$CV$1,0),0)*SUM(INDIRECT("emission!"&amp;SUBSTITUTE(ADDRESS(1,MATCH(K$2,emission!$1:$1,0),4),1,"")&amp;MATCH($T$5,emission!$A:$A,0)):INDIRECT("emission!"&amp;SUBSTITUTE(ADDRESS(1,MATCH(K$2,emission!$1:$1,0),4),1,"")&amp;MATCH($U$5,emission!$A:$A,0)))</f>
        <v>#N/A</v>
      </c>
      <c r="L9" t="e">
        <f ca="1">VLOOKUP($O$4,excitation!$A$1:$CV$577,MATCH(CytoFlex!L$2,excitation!$A$1:$CV$1,0),0)*SUM(INDIRECT("emission!"&amp;SUBSTITUTE(ADDRESS(1,MATCH(L$2,emission!$1:$1,0),4),1,"")&amp;MATCH($T$5,emission!$A:$A,0)):INDIRECT("emission!"&amp;SUBSTITUTE(ADDRESS(1,MATCH(L$2,emission!$1:$1,0),4),1,"")&amp;MATCH($U$5,emission!$A:$A,0)))</f>
        <v>#N/A</v>
      </c>
      <c r="O9" s="12"/>
      <c r="P9" s="10"/>
      <c r="Q9">
        <v>780</v>
      </c>
      <c r="R9">
        <v>60</v>
      </c>
      <c r="T9">
        <f t="shared" si="1"/>
        <v>750</v>
      </c>
      <c r="U9">
        <f t="shared" si="2"/>
        <v>810</v>
      </c>
      <c r="AB9" s="41">
        <v>561</v>
      </c>
      <c r="AC9" s="10" t="s">
        <v>62</v>
      </c>
      <c r="AD9">
        <f t="shared" ca="1" si="3"/>
        <v>0</v>
      </c>
      <c r="AE9">
        <f t="shared" ca="1" si="3"/>
        <v>0</v>
      </c>
      <c r="AF9">
        <f t="shared" ca="1" si="3"/>
        <v>0.22475212945536377</v>
      </c>
      <c r="AG9">
        <f t="shared" ca="1" si="3"/>
        <v>0.29403882618510158</v>
      </c>
      <c r="AH9">
        <f t="shared" ca="1" si="3"/>
        <v>1</v>
      </c>
      <c r="AI9">
        <f t="shared" ca="1" si="3"/>
        <v>0</v>
      </c>
      <c r="AJ9" t="e">
        <f t="shared" ca="1" si="3"/>
        <v>#N/A</v>
      </c>
      <c r="AK9" t="e">
        <f t="shared" ca="1" si="3"/>
        <v>#N/A</v>
      </c>
      <c r="AL9" t="e">
        <f t="shared" ca="1" si="4"/>
        <v>#N/A</v>
      </c>
      <c r="AM9" t="e">
        <f t="shared" ca="1" si="5"/>
        <v>#N/A</v>
      </c>
    </row>
    <row r="10" spans="1:39" x14ac:dyDescent="0.25">
      <c r="A10" s="41"/>
      <c r="B10" s="10" t="s">
        <v>65</v>
      </c>
      <c r="C10">
        <f ca="1">VLOOKUP($O$4,excitation!$A$1:$CV$577,MATCH(CytoFlex!C$2,excitation!$A$1:$CV$1,0),0)*SUM(INDIRECT("emission!"&amp;SUBSTITUTE(ADDRESS(1,MATCH(C$2,emission!$1:$1,0),4),1,"")&amp;MATCH($T$4,emission!$A:$A,0)):INDIRECT("emission!"&amp;SUBSTITUTE(ADDRESS(1,MATCH(C$2,emission!$1:$1,0),4),1,"")&amp;MATCH($U$4,emission!$A:$A,0)))</f>
        <v>0</v>
      </c>
      <c r="D10">
        <f ca="1">VLOOKUP($O$4,excitation!$A$1:$CV$577,MATCH(CytoFlex!D$2,excitation!$A$1:$CV$1,0),0)*SUM(INDIRECT("emission!"&amp;SUBSTITUTE(ADDRESS(1,MATCH(D$2,emission!$1:$1,0),4),1,"")&amp;MATCH($T$4,emission!$A:$A,0)):INDIRECT("emission!"&amp;SUBSTITUTE(ADDRESS(1,MATCH(D$2,emission!$1:$1,0),4),1,"")&amp;MATCH($U$4,emission!$A:$A,0)))</f>
        <v>0</v>
      </c>
      <c r="E10">
        <f ca="1">VLOOKUP($O$4,excitation!$A$1:$CV$577,MATCH(CytoFlex!E$2,excitation!$A$1:$CV$1,0),0)*SUM(INDIRECT("emission!"&amp;SUBSTITUTE(ADDRESS(1,MATCH(E$2,emission!$1:$1,0),4),1,"")&amp;MATCH($T$4,emission!$A:$A,0)):INDIRECT("emission!"&amp;SUBSTITUTE(ADDRESS(1,MATCH(E$2,emission!$1:$1,0),4),1,"")&amp;MATCH($U$4,emission!$A:$A,0)))</f>
        <v>2.7995984800000011</v>
      </c>
      <c r="F10">
        <f ca="1">VLOOKUP($O$4,excitation!$A$1:$CV$577,MATCH(CytoFlex!F$2,excitation!$A$1:$CV$1,0),0)*SUM(INDIRECT("emission!"&amp;SUBSTITUTE(ADDRESS(1,MATCH(F$2,emission!$1:$1,0),4),1,"")&amp;MATCH($T$4,emission!$A:$A,0)):INDIRECT("emission!"&amp;SUBSTITUTE(ADDRESS(1,MATCH(F$2,emission!$1:$1,0),4),1,"")&amp;MATCH($U$4,emission!$A:$A,0)))</f>
        <v>20.541356249999996</v>
      </c>
      <c r="G10">
        <f ca="1">VLOOKUP($O$4,excitation!$A$1:$CV$577,MATCH(CytoFlex!G$2,excitation!$A$1:$CV$1,0),0)*SUM(INDIRECT("emission!"&amp;SUBSTITUTE(ADDRESS(1,MATCH(G$2,emission!$1:$1,0),4),1,"")&amp;MATCH($T$4,emission!$A:$A,0)):INDIRECT("emission!"&amp;SUBSTITUTE(ADDRESS(1,MATCH(G$2,emission!$1:$1,0),4),1,"")&amp;MATCH($U$4,emission!$A:$A,0)))</f>
        <v>4.1819623999999997</v>
      </c>
      <c r="H10">
        <f ca="1">VLOOKUP($O$4,excitation!$A$1:$CV$577,MATCH(CytoFlex!H$2,excitation!$A$1:$CV$1,0),0)*SUM(INDIRECT("emission!"&amp;SUBSTITUTE(ADDRESS(1,MATCH(H$2,emission!$1:$1,0),4),1,"")&amp;MATCH($T$4,emission!$A:$A,0)):INDIRECT("emission!"&amp;SUBSTITUTE(ADDRESS(1,MATCH(H$2,emission!$1:$1,0),4),1,"")&amp;MATCH($U$4,emission!$A:$A,0)))</f>
        <v>0</v>
      </c>
      <c r="I10" t="e">
        <f ca="1">VLOOKUP($O$4,excitation!$A$1:$CV$577,MATCH(CytoFlex!I$2,excitation!$A$1:$CV$1,0),0)*SUM(INDIRECT("emission!"&amp;SUBSTITUTE(ADDRESS(1,MATCH(I$2,emission!$1:$1,0),4),1,"")&amp;MATCH($T$4,emission!$A:$A,0)):INDIRECT("emission!"&amp;SUBSTITUTE(ADDRESS(1,MATCH(I$2,emission!$1:$1,0),4),1,"")&amp;MATCH($U$4,emission!$A:$A,0)))</f>
        <v>#N/A</v>
      </c>
      <c r="J10" t="e">
        <f ca="1">VLOOKUP($O$4,excitation!$A$1:$CV$577,MATCH(CytoFlex!J$2,excitation!$A$1:$CV$1,0),0)*SUM(INDIRECT("emission!"&amp;SUBSTITUTE(ADDRESS(1,MATCH(J$2,emission!$1:$1,0),4),1,"")&amp;MATCH($T$4,emission!$A:$A,0)):INDIRECT("emission!"&amp;SUBSTITUTE(ADDRESS(1,MATCH(J$2,emission!$1:$1,0),4),1,"")&amp;MATCH($U$4,emission!$A:$A,0)))</f>
        <v>#N/A</v>
      </c>
      <c r="K10" t="e">
        <f ca="1">VLOOKUP($O$4,excitation!$A$1:$CV$577,MATCH(CytoFlex!K$2,excitation!$A$1:$CV$1,0),0)*SUM(INDIRECT("emission!"&amp;SUBSTITUTE(ADDRESS(1,MATCH(K$2,emission!$1:$1,0),4),1,"")&amp;MATCH($T$4,emission!$A:$A,0)):INDIRECT("emission!"&amp;SUBSTITUTE(ADDRESS(1,MATCH(K$2,emission!$1:$1,0),4),1,"")&amp;MATCH($U$4,emission!$A:$A,0)))</f>
        <v>#N/A</v>
      </c>
      <c r="L10" t="e">
        <f ca="1">VLOOKUP($O$4,excitation!$A$1:$CV$577,MATCH(CytoFlex!L$2,excitation!$A$1:$CV$1,0),0)*SUM(INDIRECT("emission!"&amp;SUBSTITUTE(ADDRESS(1,MATCH(L$2,emission!$1:$1,0),4),1,"")&amp;MATCH($T$4,emission!$A:$A,0)):INDIRECT("emission!"&amp;SUBSTITUTE(ADDRESS(1,MATCH(L$2,emission!$1:$1,0),4),1,"")&amp;MATCH($U$4,emission!$A:$A,0)))</f>
        <v>#N/A</v>
      </c>
      <c r="AB10" s="41"/>
      <c r="AC10" s="10" t="s">
        <v>65</v>
      </c>
      <c r="AD10">
        <f t="shared" ca="1" si="3"/>
        <v>0</v>
      </c>
      <c r="AE10">
        <f t="shared" ca="1" si="3"/>
        <v>0</v>
      </c>
      <c r="AF10">
        <f t="shared" ca="1" si="3"/>
        <v>1</v>
      </c>
      <c r="AG10">
        <f t="shared" ca="1" si="3"/>
        <v>1</v>
      </c>
      <c r="AH10">
        <f t="shared" ca="1" si="3"/>
        <v>0.51126184138977138</v>
      </c>
      <c r="AI10">
        <f t="shared" ca="1" si="3"/>
        <v>0</v>
      </c>
      <c r="AJ10" t="e">
        <f t="shared" ca="1" si="3"/>
        <v>#N/A</v>
      </c>
      <c r="AK10" t="e">
        <f t="shared" ca="1" si="3"/>
        <v>#N/A</v>
      </c>
      <c r="AL10" t="e">
        <f t="shared" ca="1" si="4"/>
        <v>#N/A</v>
      </c>
      <c r="AM10" t="e">
        <f t="shared" ca="1" si="5"/>
        <v>#N/A</v>
      </c>
    </row>
    <row r="11" spans="1:39" x14ac:dyDescent="0.25">
      <c r="A11" s="41"/>
      <c r="B11" s="10" t="s">
        <v>64</v>
      </c>
      <c r="C11">
        <f ca="1">VLOOKUP($O$4,excitation!$A$1:$CV$577,MATCH(CytoFlex!C$2,excitation!$A$1:$CV$1,0),0)*SUM(INDIRECT("emission!"&amp;SUBSTITUTE(ADDRESS(1,MATCH(C$2,emission!$1:$1,0),4),1,"")&amp;MATCH($T$7,emission!$A:$A,0)):INDIRECT("emission!"&amp;SUBSTITUTE(ADDRESS(1,MATCH(C$2,emission!$1:$1,0),4),1,"")&amp;MATCH($U$7,emission!$A:$A,0)))</f>
        <v>0</v>
      </c>
      <c r="D11">
        <f ca="1">VLOOKUP($O$4,excitation!$A$1:$CV$577,MATCH(CytoFlex!D$2,excitation!$A$1:$CV$1,0),0)*SUM(INDIRECT("emission!"&amp;SUBSTITUTE(ADDRESS(1,MATCH(D$2,emission!$1:$1,0),4),1,"")&amp;MATCH($T$7,emission!$A:$A,0)):INDIRECT("emission!"&amp;SUBSTITUTE(ADDRESS(1,MATCH(D$2,emission!$1:$1,0),4),1,"")&amp;MATCH($U$7,emission!$A:$A,0)))</f>
        <v>0</v>
      </c>
      <c r="E11">
        <f ca="1">VLOOKUP($O$4,excitation!$A$1:$CV$577,MATCH(CytoFlex!E$2,excitation!$A$1:$CV$1,0),0)*SUM(INDIRECT("emission!"&amp;SUBSTITUTE(ADDRESS(1,MATCH(E$2,emission!$1:$1,0),4),1,"")&amp;MATCH($T$7,emission!$A:$A,0)):INDIRECT("emission!"&amp;SUBSTITUTE(ADDRESS(1,MATCH(E$2,emission!$1:$1,0),4),1,"")&amp;MATCH($U$7,emission!$A:$A,0)))</f>
        <v>4.3428840000000003E-2</v>
      </c>
      <c r="F11">
        <f ca="1">VLOOKUP($O$4,excitation!$A$1:$CV$577,MATCH(CytoFlex!F$2,excitation!$A$1:$CV$1,0),0)*SUM(INDIRECT("emission!"&amp;SUBSTITUTE(ADDRESS(1,MATCH(F$2,emission!$1:$1,0),4),1,"")&amp;MATCH($T$7,emission!$A:$A,0)):INDIRECT("emission!"&amp;SUBSTITUTE(ADDRESS(1,MATCH(F$2,emission!$1:$1,0),4),1,"")&amp;MATCH($U$7,emission!$A:$A,0)))</f>
        <v>1.6888611599999999</v>
      </c>
      <c r="G11">
        <f ca="1">VLOOKUP($O$4,excitation!$A$1:$CV$577,MATCH(CytoFlex!G$2,excitation!$A$1:$CV$1,0),0)*SUM(INDIRECT("emission!"&amp;SUBSTITUTE(ADDRESS(1,MATCH(G$2,emission!$1:$1,0),4),1,"")&amp;MATCH($T$7,emission!$A:$A,0)):INDIRECT("emission!"&amp;SUBSTITUTE(ADDRESS(1,MATCH(G$2,emission!$1:$1,0),4),1,"")&amp;MATCH($U$7,emission!$A:$A,0)))</f>
        <v>4.6934709000000003</v>
      </c>
      <c r="H11">
        <f ca="1">VLOOKUP($O$4,excitation!$A$1:$CV$577,MATCH(CytoFlex!H$2,excitation!$A$1:$CV$1,0),0)*SUM(INDIRECT("emission!"&amp;SUBSTITUTE(ADDRESS(1,MATCH(H$2,emission!$1:$1,0),4),1,"")&amp;MATCH($T$7,emission!$A:$A,0)):INDIRECT("emission!"&amp;SUBSTITUTE(ADDRESS(1,MATCH(H$2,emission!$1:$1,0),4),1,"")&amp;MATCH($U$7,emission!$A:$A,0)))</f>
        <v>1.5897000115245532</v>
      </c>
      <c r="I11" t="e">
        <f ca="1">VLOOKUP($O$4,excitation!$A$1:$CV$577,MATCH(CytoFlex!I$2,excitation!$A$1:$CV$1,0),0)*SUM(INDIRECT("emission!"&amp;SUBSTITUTE(ADDRESS(1,MATCH(I$2,emission!$1:$1,0),4),1,"")&amp;MATCH($T$7,emission!$A:$A,0)):INDIRECT("emission!"&amp;SUBSTITUTE(ADDRESS(1,MATCH(I$2,emission!$1:$1,0),4),1,"")&amp;MATCH($U$7,emission!$A:$A,0)))</f>
        <v>#N/A</v>
      </c>
      <c r="J11" t="e">
        <f ca="1">VLOOKUP($O$4,excitation!$A$1:$CV$577,MATCH(CytoFlex!J$2,excitation!$A$1:$CV$1,0),0)*SUM(INDIRECT("emission!"&amp;SUBSTITUTE(ADDRESS(1,MATCH(J$2,emission!$1:$1,0),4),1,"")&amp;MATCH($T$7,emission!$A:$A,0)):INDIRECT("emission!"&amp;SUBSTITUTE(ADDRESS(1,MATCH(J$2,emission!$1:$1,0),4),1,"")&amp;MATCH($U$7,emission!$A:$A,0)))</f>
        <v>#N/A</v>
      </c>
      <c r="K11" t="e">
        <f ca="1">VLOOKUP($O$4,excitation!$A$1:$CV$577,MATCH(CytoFlex!K$2,excitation!$A$1:$CV$1,0),0)*SUM(INDIRECT("emission!"&amp;SUBSTITUTE(ADDRESS(1,MATCH(K$2,emission!$1:$1,0),4),1,"")&amp;MATCH($T$7,emission!$A:$A,0)):INDIRECT("emission!"&amp;SUBSTITUTE(ADDRESS(1,MATCH(K$2,emission!$1:$1,0),4),1,"")&amp;MATCH($U$7,emission!$A:$A,0)))</f>
        <v>#N/A</v>
      </c>
      <c r="L11" t="e">
        <f ca="1">VLOOKUP($O$4,excitation!$A$1:$CV$577,MATCH(CytoFlex!L$2,excitation!$A$1:$CV$1,0),0)*SUM(INDIRECT("emission!"&amp;SUBSTITUTE(ADDRESS(1,MATCH(L$2,emission!$1:$1,0),4),1,"")&amp;MATCH($T$7,emission!$A:$A,0)):INDIRECT("emission!"&amp;SUBSTITUTE(ADDRESS(1,MATCH(L$2,emission!$1:$1,0),4),1,"")&amp;MATCH($U$7,emission!$A:$A,0)))</f>
        <v>#N/A</v>
      </c>
      <c r="AB11" s="41"/>
      <c r="AC11" s="10" t="s">
        <v>64</v>
      </c>
      <c r="AD11">
        <f t="shared" ca="1" si="3"/>
        <v>0</v>
      </c>
      <c r="AE11">
        <f t="shared" ca="1" si="3"/>
        <v>0</v>
      </c>
      <c r="AF11">
        <f t="shared" ca="1" si="3"/>
        <v>1.5512524496012724E-2</v>
      </c>
      <c r="AG11">
        <f t="shared" ca="1" si="3"/>
        <v>8.2217607223476305E-2</v>
      </c>
      <c r="AH11">
        <f t="shared" ca="1" si="3"/>
        <v>0.57379582725165301</v>
      </c>
      <c r="AI11">
        <f t="shared" ca="1" si="3"/>
        <v>0.14254842077187263</v>
      </c>
      <c r="AJ11" t="e">
        <f t="shared" ca="1" si="3"/>
        <v>#N/A</v>
      </c>
      <c r="AK11" t="e">
        <f t="shared" ca="1" si="3"/>
        <v>#N/A</v>
      </c>
      <c r="AL11" t="e">
        <f t="shared" ca="1" si="4"/>
        <v>#N/A</v>
      </c>
      <c r="AM11" t="e">
        <f t="shared" ca="1" si="5"/>
        <v>#N/A</v>
      </c>
    </row>
    <row r="12" spans="1:39" x14ac:dyDescent="0.25">
      <c r="A12" s="41"/>
      <c r="B12" s="10" t="s">
        <v>66</v>
      </c>
      <c r="C12">
        <f ca="1">VLOOKUP($O$4,excitation!$A$1:$CV$577,MATCH(CytoFlex!C$2,excitation!$A$1:$CV$1,0),0)*SUM(INDIRECT("emission!"&amp;SUBSTITUTE(ADDRESS(1,MATCH(C$2,emission!$1:$1,0),4),1,"")&amp;MATCH($T$9,emission!$A:$A,0)):INDIRECT("emission!"&amp;SUBSTITUTE(ADDRESS(1,MATCH(C$2,emission!$1:$1,0),4),1,"")&amp;MATCH($U$9,emission!$A:$A,0)))</f>
        <v>0</v>
      </c>
      <c r="D12">
        <f ca="1">VLOOKUP($O$4,excitation!$A$1:$CV$577,MATCH(CytoFlex!D$2,excitation!$A$1:$CV$1,0),0)*SUM(INDIRECT("emission!"&amp;SUBSTITUTE(ADDRESS(1,MATCH(D$2,emission!$1:$1,0),4),1,"")&amp;MATCH($T$9,emission!$A:$A,0)):INDIRECT("emission!"&amp;SUBSTITUTE(ADDRESS(1,MATCH(D$2,emission!$1:$1,0),4),1,"")&amp;MATCH($U$9,emission!$A:$A,0)))</f>
        <v>0</v>
      </c>
      <c r="E12">
        <f ca="1">VLOOKUP($O$4,excitation!$A$1:$CV$577,MATCH(CytoFlex!E$2,excitation!$A$1:$CV$1,0),0)*SUM(INDIRECT("emission!"&amp;SUBSTITUTE(ADDRESS(1,MATCH(E$2,emission!$1:$1,0),4),1,"")&amp;MATCH($T$9,emission!$A:$A,0)):INDIRECT("emission!"&amp;SUBSTITUTE(ADDRESS(1,MATCH(E$2,emission!$1:$1,0),4),1,"")&amp;MATCH($U$9,emission!$A:$A,0)))</f>
        <v>0</v>
      </c>
      <c r="F12">
        <f ca="1">VLOOKUP($O$4,excitation!$A$1:$CV$577,MATCH(CytoFlex!F$2,excitation!$A$1:$CV$1,0),0)*SUM(INDIRECT("emission!"&amp;SUBSTITUTE(ADDRESS(1,MATCH(F$2,emission!$1:$1,0),4),1,"")&amp;MATCH($T$9,emission!$A:$A,0)):INDIRECT("emission!"&amp;SUBSTITUTE(ADDRESS(1,MATCH(F$2,emission!$1:$1,0),4),1,"")&amp;MATCH($U$9,emission!$A:$A,0)))</f>
        <v>0</v>
      </c>
      <c r="G12">
        <f ca="1">VLOOKUP($O$4,excitation!$A$1:$CV$577,MATCH(CytoFlex!G$2,excitation!$A$1:$CV$1,0),0)*SUM(INDIRECT("emission!"&amp;SUBSTITUTE(ADDRESS(1,MATCH(G$2,emission!$1:$1,0),4),1,"")&amp;MATCH($T$9,emission!$A:$A,0)):INDIRECT("emission!"&amp;SUBSTITUTE(ADDRESS(1,MATCH(G$2,emission!$1:$1,0),4),1,"")&amp;MATCH($U$9,emission!$A:$A,0)))</f>
        <v>1.59188E-2</v>
      </c>
      <c r="H12">
        <f ca="1">VLOOKUP($O$4,excitation!$A$1:$CV$577,MATCH(CytoFlex!H$2,excitation!$A$1:$CV$1,0),0)*SUM(INDIRECT("emission!"&amp;SUBSTITUTE(ADDRESS(1,MATCH(H$2,emission!$1:$1,0),4),1,"")&amp;MATCH($T$9,emission!$A:$A,0)):INDIRECT("emission!"&amp;SUBSTITUTE(ADDRESS(1,MATCH(H$2,emission!$1:$1,0),4),1,"")&amp;MATCH($U$9,emission!$A:$A,0)))</f>
        <v>6.9999998529674605E-7</v>
      </c>
      <c r="I12" t="e">
        <f ca="1">VLOOKUP($O$4,excitation!$A$1:$CV$577,MATCH(CytoFlex!I$2,excitation!$A$1:$CV$1,0),0)*SUM(INDIRECT("emission!"&amp;SUBSTITUTE(ADDRESS(1,MATCH(I$2,emission!$1:$1,0),4),1,"")&amp;MATCH($T$9,emission!$A:$A,0)):INDIRECT("emission!"&amp;SUBSTITUTE(ADDRESS(1,MATCH(I$2,emission!$1:$1,0),4),1,"")&amp;MATCH($U$9,emission!$A:$A,0)))</f>
        <v>#N/A</v>
      </c>
      <c r="J12" t="e">
        <f ca="1">VLOOKUP($O$4,excitation!$A$1:$CV$577,MATCH(CytoFlex!J$2,excitation!$A$1:$CV$1,0),0)*SUM(INDIRECT("emission!"&amp;SUBSTITUTE(ADDRESS(1,MATCH(J$2,emission!$1:$1,0),4),1,"")&amp;MATCH($T$9,emission!$A:$A,0)):INDIRECT("emission!"&amp;SUBSTITUTE(ADDRESS(1,MATCH(J$2,emission!$1:$1,0),4),1,"")&amp;MATCH($U$9,emission!$A:$A,0)))</f>
        <v>#N/A</v>
      </c>
      <c r="K12" t="e">
        <f ca="1">VLOOKUP($O$4,excitation!$A$1:$CV$577,MATCH(CytoFlex!K$2,excitation!$A$1:$CV$1,0),0)*SUM(INDIRECT("emission!"&amp;SUBSTITUTE(ADDRESS(1,MATCH(K$2,emission!$1:$1,0),4),1,"")&amp;MATCH($T$9,emission!$A:$A,0)):INDIRECT("emission!"&amp;SUBSTITUTE(ADDRESS(1,MATCH(K$2,emission!$1:$1,0),4),1,"")&amp;MATCH($U$9,emission!$A:$A,0)))</f>
        <v>#N/A</v>
      </c>
      <c r="L12" t="e">
        <f ca="1">VLOOKUP($O$4,excitation!$A$1:$CV$577,MATCH(CytoFlex!L$2,excitation!$A$1:$CV$1,0),0)*SUM(INDIRECT("emission!"&amp;SUBSTITUTE(ADDRESS(1,MATCH(L$2,emission!$1:$1,0),4),1,"")&amp;MATCH($T$9,emission!$A:$A,0)):INDIRECT("emission!"&amp;SUBSTITUTE(ADDRESS(1,MATCH(L$2,emission!$1:$1,0),4),1,"")&amp;MATCH($U$9,emission!$A:$A,0)))</f>
        <v>#N/A</v>
      </c>
      <c r="AB12" s="41"/>
      <c r="AC12" s="10" t="s">
        <v>66</v>
      </c>
      <c r="AD12">
        <f t="shared" ca="1" si="3"/>
        <v>0</v>
      </c>
      <c r="AE12">
        <f t="shared" ca="1" si="3"/>
        <v>0</v>
      </c>
      <c r="AF12">
        <f t="shared" ca="1" si="3"/>
        <v>0</v>
      </c>
      <c r="AG12">
        <f t="shared" ca="1" si="3"/>
        <v>0</v>
      </c>
      <c r="AH12">
        <f t="shared" ca="1" si="3"/>
        <v>1.9461377751066088E-3</v>
      </c>
      <c r="AI12">
        <f t="shared" ca="1" si="3"/>
        <v>6.2769007813424185E-8</v>
      </c>
      <c r="AJ12" t="e">
        <f t="shared" ca="1" si="3"/>
        <v>#N/A</v>
      </c>
      <c r="AK12" t="e">
        <f t="shared" ca="1" si="3"/>
        <v>#N/A</v>
      </c>
      <c r="AL12" t="e">
        <f t="shared" ca="1" si="4"/>
        <v>#N/A</v>
      </c>
      <c r="AM12" t="e">
        <f t="shared" ca="1" si="5"/>
        <v>#N/A</v>
      </c>
    </row>
    <row r="13" spans="1:39" x14ac:dyDescent="0.25">
      <c r="A13" s="41">
        <v>638</v>
      </c>
      <c r="B13" s="10" t="s">
        <v>66</v>
      </c>
      <c r="C13">
        <f ca="1">VLOOKUP($O$5,excitation!$A$1:$CV$577,MATCH(CytoFlex!C$2,excitation!$A$1:$CV$1,0),0)*SUM(INDIRECT("emission!"&amp;SUBSTITUTE(ADDRESS(1,MATCH(C$2,emission!$1:$1,0),4),1,"")&amp;MATCH($T$9,emission!$A:$A,0)):INDIRECT("emission!"&amp;SUBSTITUTE(ADDRESS(1,MATCH(C$2,emission!$1:$1,0),4),1,"")&amp;MATCH($U$9,emission!$A:$A,0)))</f>
        <v>0</v>
      </c>
      <c r="D13">
        <f ca="1">VLOOKUP($O$5,excitation!$A$1:$CV$577,MATCH(CytoFlex!D$2,excitation!$A$1:$CV$1,0),0)*SUM(INDIRECT("emission!"&amp;SUBSTITUTE(ADDRESS(1,MATCH(D$2,emission!$1:$1,0),4),1,"")&amp;MATCH($T$9,emission!$A:$A,0)):INDIRECT("emission!"&amp;SUBSTITUTE(ADDRESS(1,MATCH(D$2,emission!$1:$1,0),4),1,"")&amp;MATCH($U$9,emission!$A:$A,0)))</f>
        <v>0</v>
      </c>
      <c r="E13">
        <f ca="1">VLOOKUP($O$5,excitation!$A$1:$CV$577,MATCH(CytoFlex!E$2,excitation!$A$1:$CV$1,0),0)*SUM(INDIRECT("emission!"&amp;SUBSTITUTE(ADDRESS(1,MATCH(E$2,emission!$1:$1,0),4),1,"")&amp;MATCH($T$9,emission!$A:$A,0)):INDIRECT("emission!"&amp;SUBSTITUTE(ADDRESS(1,MATCH(E$2,emission!$1:$1,0),4),1,"")&amp;MATCH($U$9,emission!$A:$A,0)))</f>
        <v>0</v>
      </c>
      <c r="F13">
        <f ca="1">VLOOKUP($O$5,excitation!$A$1:$CV$577,MATCH(CytoFlex!F$2,excitation!$A$1:$CV$1,0),0)*SUM(INDIRECT("emission!"&amp;SUBSTITUTE(ADDRESS(1,MATCH(F$2,emission!$1:$1,0),4),1,"")&amp;MATCH($T$9,emission!$A:$A,0)):INDIRECT("emission!"&amp;SUBSTITUTE(ADDRESS(1,MATCH(F$2,emission!$1:$1,0),4),1,"")&amp;MATCH($U$9,emission!$A:$A,0)))</f>
        <v>0</v>
      </c>
      <c r="G13">
        <f ca="1">VLOOKUP($O$5,excitation!$A$1:$CV$577,MATCH(CytoFlex!G$2,excitation!$A$1:$CV$1,0),0)*SUM(INDIRECT("emission!"&amp;SUBSTITUTE(ADDRESS(1,MATCH(G$2,emission!$1:$1,0),4),1,"")&amp;MATCH($T$9,emission!$A:$A,0)):INDIRECT("emission!"&amp;SUBSTITUTE(ADDRESS(1,MATCH(G$2,emission!$1:$1,0),4),1,"")&amp;MATCH($U$9,emission!$A:$A,0)))</f>
        <v>9.3840000000000004E-4</v>
      </c>
      <c r="H13">
        <f ca="1">VLOOKUP($O$5,excitation!$A$1:$CV$577,MATCH(CytoFlex!H$2,excitation!$A$1:$CV$1,0),0)*SUM(INDIRECT("emission!"&amp;SUBSTITUTE(ADDRESS(1,MATCH(H$2,emission!$1:$1,0),4),1,"")&amp;MATCH($T$9,emission!$A:$A,0)):INDIRECT("emission!"&amp;SUBSTITUTE(ADDRESS(1,MATCH(H$2,emission!$1:$1,0),4),1,"")&amp;MATCH($U$9,emission!$A:$A,0)))</f>
        <v>6.7999998997431832E-6</v>
      </c>
      <c r="I13" t="e">
        <f ca="1">VLOOKUP($O$5,excitation!$A$1:$CV$577,MATCH(CytoFlex!I$2,excitation!$A$1:$CV$1,0),0)*SUM(INDIRECT("emission!"&amp;SUBSTITUTE(ADDRESS(1,MATCH(I$2,emission!$1:$1,0),4),1,"")&amp;MATCH($T$9,emission!$A:$A,0)):INDIRECT("emission!"&amp;SUBSTITUTE(ADDRESS(1,MATCH(I$2,emission!$1:$1,0),4),1,"")&amp;MATCH($U$9,emission!$A:$A,0)))</f>
        <v>#N/A</v>
      </c>
      <c r="J13" t="e">
        <f ca="1">VLOOKUP($O$5,excitation!$A$1:$CV$577,MATCH(CytoFlex!J$2,excitation!$A$1:$CV$1,0),0)*SUM(INDIRECT("emission!"&amp;SUBSTITUTE(ADDRESS(1,MATCH(J$2,emission!$1:$1,0),4),1,"")&amp;MATCH($T$9,emission!$A:$A,0)):INDIRECT("emission!"&amp;SUBSTITUTE(ADDRESS(1,MATCH(J$2,emission!$1:$1,0),4),1,"")&amp;MATCH($U$9,emission!$A:$A,0)))</f>
        <v>#N/A</v>
      </c>
      <c r="K13" t="e">
        <f ca="1">VLOOKUP($O$5,excitation!$A$1:$CV$577,MATCH(CytoFlex!K$2,excitation!$A$1:$CV$1,0),0)*SUM(INDIRECT("emission!"&amp;SUBSTITUTE(ADDRESS(1,MATCH(K$2,emission!$1:$1,0),4),1,"")&amp;MATCH($T$9,emission!$A:$A,0)):INDIRECT("emission!"&amp;SUBSTITUTE(ADDRESS(1,MATCH(K$2,emission!$1:$1,0),4),1,"")&amp;MATCH($U$9,emission!$A:$A,0)))</f>
        <v>#N/A</v>
      </c>
      <c r="L13" t="e">
        <f ca="1">VLOOKUP($O$5,excitation!$A$1:$CV$577,MATCH(CytoFlex!L$2,excitation!$A$1:$CV$1,0),0)*SUM(INDIRECT("emission!"&amp;SUBSTITUTE(ADDRESS(1,MATCH(L$2,emission!$1:$1,0),4),1,"")&amp;MATCH($T$9,emission!$A:$A,0)):INDIRECT("emission!"&amp;SUBSTITUTE(ADDRESS(1,MATCH(L$2,emission!$1:$1,0),4),1,"")&amp;MATCH($U$9,emission!$A:$A,0)))</f>
        <v>#N/A</v>
      </c>
      <c r="AB13" s="41">
        <v>638</v>
      </c>
      <c r="AC13" s="10" t="s">
        <v>66</v>
      </c>
      <c r="AD13">
        <f t="shared" ca="1" si="3"/>
        <v>0</v>
      </c>
      <c r="AE13">
        <f t="shared" ca="1" si="3"/>
        <v>0</v>
      </c>
      <c r="AF13">
        <f t="shared" ca="1" si="3"/>
        <v>0</v>
      </c>
      <c r="AG13">
        <f t="shared" ca="1" si="3"/>
        <v>0</v>
      </c>
      <c r="AH13">
        <f t="shared" ca="1" si="3"/>
        <v>1.1472320075382828E-4</v>
      </c>
      <c r="AI13">
        <f t="shared" ca="1" si="3"/>
        <v>6.0975607971951721E-7</v>
      </c>
      <c r="AJ13" t="e">
        <f t="shared" ca="1" si="3"/>
        <v>#N/A</v>
      </c>
      <c r="AK13" t="e">
        <f t="shared" ca="1" si="3"/>
        <v>#N/A</v>
      </c>
      <c r="AL13" t="e">
        <f t="shared" ca="1" si="4"/>
        <v>#N/A</v>
      </c>
      <c r="AM13" t="e">
        <f t="shared" ca="1" si="5"/>
        <v>#N/A</v>
      </c>
    </row>
    <row r="14" spans="1:39" x14ac:dyDescent="0.25">
      <c r="A14" s="41"/>
      <c r="B14" s="10" t="s">
        <v>67</v>
      </c>
      <c r="C14">
        <f ca="1">VLOOKUP($O$5,excitation!$A$1:$CV$577,MATCH(CytoFlex!C$2,excitation!$A$1:$CV$1,0),0)*SUM(INDIRECT("emission!"&amp;SUBSTITUTE(ADDRESS(1,MATCH(C$2,emission!$1:$1,0),4),1,"")&amp;MATCH($T$8,emission!$A:$A,0)):INDIRECT("emission!"&amp;SUBSTITUTE(ADDRESS(1,MATCH(C$2,emission!$1:$1,0),4),1,"")&amp;MATCH($U$8,emission!$A:$A,0)))</f>
        <v>0</v>
      </c>
      <c r="D14">
        <f ca="1">VLOOKUP($O$5,excitation!$A$1:$CV$577,MATCH(CytoFlex!D$2,excitation!$A$1:$CV$1,0),0)*SUM(INDIRECT("emission!"&amp;SUBSTITUTE(ADDRESS(1,MATCH(D$2,emission!$1:$1,0),4),1,"")&amp;MATCH($T$8,emission!$A:$A,0)):INDIRECT("emission!"&amp;SUBSTITUTE(ADDRESS(1,MATCH(D$2,emission!$1:$1,0),4),1,"")&amp;MATCH($U$8,emission!$A:$A,0)))</f>
        <v>0</v>
      </c>
      <c r="E14">
        <f ca="1">VLOOKUP($O$5,excitation!$A$1:$CV$577,MATCH(CytoFlex!E$2,excitation!$A$1:$CV$1,0),0)*SUM(INDIRECT("emission!"&amp;SUBSTITUTE(ADDRESS(1,MATCH(E$2,emission!$1:$1,0),4),1,"")&amp;MATCH($T$8,emission!$A:$A,0)):INDIRECT("emission!"&amp;SUBSTITUTE(ADDRESS(1,MATCH(E$2,emission!$1:$1,0),4),1,"")&amp;MATCH($U$8,emission!$A:$A,0)))</f>
        <v>0</v>
      </c>
      <c r="F14">
        <f ca="1">VLOOKUP($O$5,excitation!$A$1:$CV$577,MATCH(CytoFlex!F$2,excitation!$A$1:$CV$1,0),0)*SUM(INDIRECT("emission!"&amp;SUBSTITUTE(ADDRESS(1,MATCH(F$2,emission!$1:$1,0),4),1,"")&amp;MATCH($T$8,emission!$A:$A,0)):INDIRECT("emission!"&amp;SUBSTITUTE(ADDRESS(1,MATCH(F$2,emission!$1:$1,0),4),1,"")&amp;MATCH($U$8,emission!$A:$A,0)))</f>
        <v>0</v>
      </c>
      <c r="G14">
        <f ca="1">VLOOKUP($O$5,excitation!$A$1:$CV$577,MATCH(CytoFlex!G$2,excitation!$A$1:$CV$1,0),0)*SUM(INDIRECT("emission!"&amp;SUBSTITUTE(ADDRESS(1,MATCH(G$2,emission!$1:$1,0),4),1,"")&amp;MATCH($T$8,emission!$A:$A,0)):INDIRECT("emission!"&amp;SUBSTITUTE(ADDRESS(1,MATCH(G$2,emission!$1:$1,0),4),1,"")&amp;MATCH($U$8,emission!$A:$A,0)))</f>
        <v>7.2146400000000013E-2</v>
      </c>
      <c r="H14">
        <f ca="1">VLOOKUP($O$5,excitation!$A$1:$CV$577,MATCH(CytoFlex!H$2,excitation!$A$1:$CV$1,0),0)*SUM(INDIRECT("emission!"&amp;SUBSTITUTE(ADDRESS(1,MATCH(H$2,emission!$1:$1,0),4),1,"")&amp;MATCH($T$8,emission!$A:$A,0)):INDIRECT("emission!"&amp;SUBSTITUTE(ADDRESS(1,MATCH(H$2,emission!$1:$1,0),4),1,"")&amp;MATCH($U$8,emission!$A:$A,0)))</f>
        <v>1.5912000191688618</v>
      </c>
      <c r="I14" t="e">
        <f ca="1">VLOOKUP($O$5,excitation!$A$1:$CV$577,MATCH(CytoFlex!I$2,excitation!$A$1:$CV$1,0),0)*SUM(INDIRECT("emission!"&amp;SUBSTITUTE(ADDRESS(1,MATCH(I$2,emission!$1:$1,0),4),1,"")&amp;MATCH($T$8,emission!$A:$A,0)):INDIRECT("emission!"&amp;SUBSTITUTE(ADDRESS(1,MATCH(I$2,emission!$1:$1,0),4),1,"")&amp;MATCH($U$8,emission!$A:$A,0)))</f>
        <v>#N/A</v>
      </c>
      <c r="J14" t="e">
        <f ca="1">VLOOKUP($O$5,excitation!$A$1:$CV$577,MATCH(CytoFlex!J$2,excitation!$A$1:$CV$1,0),0)*SUM(INDIRECT("emission!"&amp;SUBSTITUTE(ADDRESS(1,MATCH(J$2,emission!$1:$1,0),4),1,"")&amp;MATCH($T$8,emission!$A:$A,0)):INDIRECT("emission!"&amp;SUBSTITUTE(ADDRESS(1,MATCH(J$2,emission!$1:$1,0),4),1,"")&amp;MATCH($U$8,emission!$A:$A,0)))</f>
        <v>#N/A</v>
      </c>
      <c r="K14" t="e">
        <f ca="1">VLOOKUP($O$5,excitation!$A$1:$CV$577,MATCH(CytoFlex!K$2,excitation!$A$1:$CV$1,0),0)*SUM(INDIRECT("emission!"&amp;SUBSTITUTE(ADDRESS(1,MATCH(K$2,emission!$1:$1,0),4),1,"")&amp;MATCH($T$8,emission!$A:$A,0)):INDIRECT("emission!"&amp;SUBSTITUTE(ADDRESS(1,MATCH(K$2,emission!$1:$1,0),4),1,"")&amp;MATCH($U$8,emission!$A:$A,0)))</f>
        <v>#N/A</v>
      </c>
      <c r="L14" t="e">
        <f ca="1">VLOOKUP($O$5,excitation!$A$1:$CV$577,MATCH(CytoFlex!L$2,excitation!$A$1:$CV$1,0),0)*SUM(INDIRECT("emission!"&amp;SUBSTITUTE(ADDRESS(1,MATCH(L$2,emission!$1:$1,0),4),1,"")&amp;MATCH($T$8,emission!$A:$A,0)):INDIRECT("emission!"&amp;SUBSTITUTE(ADDRESS(1,MATCH(L$2,emission!$1:$1,0),4),1,"")&amp;MATCH($U$8,emission!$A:$A,0)))</f>
        <v>#N/A</v>
      </c>
      <c r="AB14" s="41"/>
      <c r="AC14" s="10" t="s">
        <v>67</v>
      </c>
      <c r="AD14">
        <f t="shared" ca="1" si="3"/>
        <v>0</v>
      </c>
      <c r="AE14">
        <f t="shared" ca="1" si="3"/>
        <v>0</v>
      </c>
      <c r="AF14">
        <f t="shared" ca="1" si="3"/>
        <v>0</v>
      </c>
      <c r="AG14">
        <f t="shared" ca="1" si="3"/>
        <v>0</v>
      </c>
      <c r="AH14">
        <f t="shared" ca="1" si="3"/>
        <v>8.8201896108972694E-3</v>
      </c>
      <c r="AI14">
        <f t="shared" ca="1" si="3"/>
        <v>0.14268292647690617</v>
      </c>
      <c r="AJ14" t="e">
        <f t="shared" ca="1" si="3"/>
        <v>#N/A</v>
      </c>
      <c r="AK14" t="e">
        <f t="shared" ca="1" si="3"/>
        <v>#N/A</v>
      </c>
      <c r="AL14" t="e">
        <f t="shared" ca="1" si="4"/>
        <v>#N/A</v>
      </c>
      <c r="AM14" t="e">
        <f t="shared" ca="1" si="5"/>
        <v>#N/A</v>
      </c>
    </row>
    <row r="15" spans="1:39" x14ac:dyDescent="0.25">
      <c r="A15" s="41"/>
      <c r="B15" s="10" t="s">
        <v>63</v>
      </c>
      <c r="C15">
        <f ca="1">VLOOKUP($O$5,excitation!$A$1:$CV$577,MATCH(CytoFlex!C$2,excitation!$A$1:$CV$1,0),0)*SUM(INDIRECT("emission!"&amp;SUBSTITUTE(ADDRESS(1,MATCH(C$2,emission!$1:$1,0),4),1,"")&amp;MATCH($T$6,emission!$A:$A,0)):INDIRECT("emission!"&amp;SUBSTITUTE(ADDRESS(1,MATCH(C$2,emission!$1:$1,0),4),1,"")&amp;MATCH($U$6,emission!$A:$A,0)))</f>
        <v>0</v>
      </c>
      <c r="D15">
        <f ca="1">VLOOKUP($O$5,excitation!$A$1:$CV$577,MATCH(CytoFlex!D$2,excitation!$A$1:$CV$1,0),0)*SUM(INDIRECT("emission!"&amp;SUBSTITUTE(ADDRESS(1,MATCH(D$2,emission!$1:$1,0),4),1,"")&amp;MATCH($T$6,emission!$A:$A,0)):INDIRECT("emission!"&amp;SUBSTITUTE(ADDRESS(1,MATCH(D$2,emission!$1:$1,0),4),1,"")&amp;MATCH($U$6,emission!$A:$A,0)))</f>
        <v>0</v>
      </c>
      <c r="E15">
        <f ca="1">VLOOKUP($O$5,excitation!$A$1:$CV$577,MATCH(CytoFlex!E$2,excitation!$A$1:$CV$1,0),0)*SUM(INDIRECT("emission!"&amp;SUBSTITUTE(ADDRESS(1,MATCH(E$2,emission!$1:$1,0),4),1,"")&amp;MATCH($T$6,emission!$A:$A,0)):INDIRECT("emission!"&amp;SUBSTITUTE(ADDRESS(1,MATCH(E$2,emission!$1:$1,0),4),1,"")&amp;MATCH($U$6,emission!$A:$A,0)))</f>
        <v>4.4317799999999997E-3</v>
      </c>
      <c r="F15">
        <f ca="1">VLOOKUP($O$5,excitation!$A$1:$CV$577,MATCH(CytoFlex!F$2,excitation!$A$1:$CV$1,0),0)*SUM(INDIRECT("emission!"&amp;SUBSTITUTE(ADDRESS(1,MATCH(F$2,emission!$1:$1,0),4),1,"")&amp;MATCH($T$6,emission!$A:$A,0)):INDIRECT("emission!"&amp;SUBSTITUTE(ADDRESS(1,MATCH(F$2,emission!$1:$1,0),4),1,"")&amp;MATCH($U$6,emission!$A:$A,0)))</f>
        <v>0</v>
      </c>
      <c r="G15">
        <f ca="1">VLOOKUP($O$5,excitation!$A$1:$CV$577,MATCH(CytoFlex!G$2,excitation!$A$1:$CV$1,0),0)*SUM(INDIRECT("emission!"&amp;SUBSTITUTE(ADDRESS(1,MATCH(G$2,emission!$1:$1,0),4),1,"")&amp;MATCH($T$6,emission!$A:$A,0)):INDIRECT("emission!"&amp;SUBSTITUTE(ADDRESS(1,MATCH(G$2,emission!$1:$1,0),4),1,"")&amp;MATCH($U$6,emission!$A:$A,0)))</f>
        <v>0.20970204000000006</v>
      </c>
      <c r="H15">
        <f ca="1">VLOOKUP($O$5,excitation!$A$1:$CV$577,MATCH(CytoFlex!H$2,excitation!$A$1:$CV$1,0),0)*SUM(INDIRECT("emission!"&amp;SUBSTITUTE(ADDRESS(1,MATCH(H$2,emission!$1:$1,0),4),1,"")&amp;MATCH($T$6,emission!$A:$A,0)):INDIRECT("emission!"&amp;SUBSTITUTE(ADDRESS(1,MATCH(H$2,emission!$1:$1,0),4),1,"")&amp;MATCH($U$6,emission!$A:$A,0)))</f>
        <v>11.152000161886253</v>
      </c>
      <c r="I15" t="e">
        <f ca="1">VLOOKUP($O$5,excitation!$A$1:$CV$577,MATCH(CytoFlex!I$2,excitation!$A$1:$CV$1,0),0)*SUM(INDIRECT("emission!"&amp;SUBSTITUTE(ADDRESS(1,MATCH(I$2,emission!$1:$1,0),4),1,"")&amp;MATCH($T$6,emission!$A:$A,0)):INDIRECT("emission!"&amp;SUBSTITUTE(ADDRESS(1,MATCH(I$2,emission!$1:$1,0),4),1,"")&amp;MATCH($U$6,emission!$A:$A,0)))</f>
        <v>#N/A</v>
      </c>
      <c r="J15" t="e">
        <f ca="1">VLOOKUP($O$5,excitation!$A$1:$CV$577,MATCH(CytoFlex!J$2,excitation!$A$1:$CV$1,0),0)*SUM(INDIRECT("emission!"&amp;SUBSTITUTE(ADDRESS(1,MATCH(J$2,emission!$1:$1,0),4),1,"")&amp;MATCH($T$6,emission!$A:$A,0)):INDIRECT("emission!"&amp;SUBSTITUTE(ADDRESS(1,MATCH(J$2,emission!$1:$1,0),4),1,"")&amp;MATCH($U$6,emission!$A:$A,0)))</f>
        <v>#N/A</v>
      </c>
      <c r="K15" t="e">
        <f ca="1">VLOOKUP($O$5,excitation!$A$1:$CV$577,MATCH(CytoFlex!K$2,excitation!$A$1:$CV$1,0),0)*SUM(INDIRECT("emission!"&amp;SUBSTITUTE(ADDRESS(1,MATCH(K$2,emission!$1:$1,0),4),1,"")&amp;MATCH($T$6,emission!$A:$A,0)):INDIRECT("emission!"&amp;SUBSTITUTE(ADDRESS(1,MATCH(K$2,emission!$1:$1,0),4),1,"")&amp;MATCH($U$6,emission!$A:$A,0)))</f>
        <v>#N/A</v>
      </c>
      <c r="L15" t="e">
        <f ca="1">VLOOKUP($O$5,excitation!$A$1:$CV$577,MATCH(CytoFlex!L$2,excitation!$A$1:$CV$1,0),0)*SUM(INDIRECT("emission!"&amp;SUBSTITUTE(ADDRESS(1,MATCH(L$2,emission!$1:$1,0),4),1,"")&amp;MATCH($T$6,emission!$A:$A,0)):INDIRECT("emission!"&amp;SUBSTITUTE(ADDRESS(1,MATCH(L$2,emission!$1:$1,0),4),1,"")&amp;MATCH($U$6,emission!$A:$A,0)))</f>
        <v>#N/A</v>
      </c>
      <c r="AB15" s="41"/>
      <c r="AC15" s="10" t="s">
        <v>63</v>
      </c>
      <c r="AD15">
        <f t="shared" ca="1" si="3"/>
        <v>0</v>
      </c>
      <c r="AE15">
        <f t="shared" ca="1" si="3"/>
        <v>0</v>
      </c>
      <c r="AF15">
        <f t="shared" ca="1" si="3"/>
        <v>1.5830055744279438E-3</v>
      </c>
      <c r="AG15">
        <f t="shared" ca="1" si="3"/>
        <v>0</v>
      </c>
      <c r="AH15">
        <f t="shared" ca="1" si="3"/>
        <v>2.5636923735515064E-2</v>
      </c>
      <c r="AI15">
        <f t="shared" ca="1" si="3"/>
        <v>1</v>
      </c>
      <c r="AJ15" t="e">
        <f t="shared" ca="1" si="3"/>
        <v>#N/A</v>
      </c>
      <c r="AK15" t="e">
        <f t="shared" ca="1" si="3"/>
        <v>#N/A</v>
      </c>
      <c r="AL15" t="e">
        <f t="shared" ca="1" si="4"/>
        <v>#N/A</v>
      </c>
      <c r="AM15" t="e">
        <f t="shared" ca="1" si="5"/>
        <v>#N/A</v>
      </c>
    </row>
    <row r="16" spans="1:39" x14ac:dyDescent="0.25">
      <c r="A16" s="10"/>
      <c r="B16" s="10"/>
      <c r="AB16" s="10"/>
      <c r="AC16" s="10"/>
    </row>
    <row r="17" spans="1:29" x14ac:dyDescent="0.25">
      <c r="A17" s="10"/>
      <c r="B17" s="10"/>
      <c r="AB17" s="10"/>
      <c r="AC17" s="10"/>
    </row>
    <row r="18" spans="1:29" x14ac:dyDescent="0.25">
      <c r="A18" s="10"/>
      <c r="B18" s="10"/>
      <c r="AB18" s="10"/>
      <c r="AC18" s="10"/>
    </row>
    <row r="19" spans="1:29" x14ac:dyDescent="0.25">
      <c r="A19" s="10"/>
      <c r="B19" s="10"/>
      <c r="AB19" s="10"/>
      <c r="AC19" s="10"/>
    </row>
    <row r="20" spans="1:29" x14ac:dyDescent="0.25">
      <c r="A20" s="10"/>
      <c r="B20" s="10"/>
      <c r="J20" s="20"/>
      <c r="AB20" s="10"/>
      <c r="AC20" s="10"/>
    </row>
    <row r="21" spans="1:29" x14ac:dyDescent="0.25">
      <c r="A21" s="10"/>
      <c r="B21" s="10"/>
      <c r="AB21" s="10"/>
      <c r="AC21" s="10"/>
    </row>
    <row r="22" spans="1:29" x14ac:dyDescent="0.25">
      <c r="A22" s="10"/>
      <c r="B22" s="10"/>
      <c r="AB22" s="10"/>
      <c r="AC22" s="10"/>
    </row>
    <row r="23" spans="1:29" x14ac:dyDescent="0.25">
      <c r="A23" s="10"/>
      <c r="B23" s="10"/>
      <c r="AB23" s="10"/>
      <c r="AC23" s="10"/>
    </row>
    <row r="24" spans="1:29" x14ac:dyDescent="0.25">
      <c r="A24" s="10"/>
      <c r="B24" s="10"/>
      <c r="O24" s="1"/>
      <c r="P24" s="1" t="str">
        <f t="shared" ref="P24:Y24" si="6">C2</f>
        <v>DAPI</v>
      </c>
      <c r="Q24" s="1" t="str">
        <f t="shared" si="6"/>
        <v>Alexa 488</v>
      </c>
      <c r="R24" s="1" t="str">
        <f t="shared" si="6"/>
        <v>Alexa 532</v>
      </c>
      <c r="S24" s="1" t="str">
        <f t="shared" si="6"/>
        <v>Alexa 555</v>
      </c>
      <c r="T24" s="1" t="str">
        <f t="shared" si="6"/>
        <v>Alexa 594</v>
      </c>
      <c r="U24" s="1" t="str">
        <f t="shared" si="6"/>
        <v>DyLight 649</v>
      </c>
      <c r="V24" s="1" t="str">
        <f t="shared" si="6"/>
        <v>-</v>
      </c>
      <c r="W24" s="1" t="str">
        <f t="shared" si="6"/>
        <v>-</v>
      </c>
      <c r="X24" s="1" t="str">
        <f t="shared" si="6"/>
        <v>-</v>
      </c>
      <c r="Y24" s="1" t="str">
        <f t="shared" si="6"/>
        <v>-</v>
      </c>
      <c r="Z24" s="14"/>
      <c r="AB24" s="10"/>
      <c r="AC24" s="10"/>
    </row>
    <row r="25" spans="1:29" x14ac:dyDescent="0.25">
      <c r="A25" s="10"/>
      <c r="B25" s="10"/>
      <c r="O25" s="1" t="str">
        <f>$C$2</f>
        <v>DAPI</v>
      </c>
      <c r="P25" s="15">
        <f t="shared" ref="P25:Y25" ca="1" si="7">PEARSON($C$3:$C$27,C3:C27)</f>
        <v>1</v>
      </c>
      <c r="Q25" s="15">
        <f t="shared" ca="1" si="7"/>
        <v>-0.10218473053088417</v>
      </c>
      <c r="R25" s="15">
        <f t="shared" ca="1" si="7"/>
        <v>-0.17887402907357547</v>
      </c>
      <c r="S25" s="15">
        <f t="shared" ca="1" si="7"/>
        <v>-0.15499929400599499</v>
      </c>
      <c r="T25" s="15">
        <f t="shared" ca="1" si="7"/>
        <v>-0.24435049193309943</v>
      </c>
      <c r="U25" s="15">
        <f t="shared" ca="1" si="7"/>
        <v>-0.14747446787438209</v>
      </c>
      <c r="V25" s="15" t="e">
        <f t="shared" ca="1" si="7"/>
        <v>#N/A</v>
      </c>
      <c r="W25" s="15" t="e">
        <f t="shared" ca="1" si="7"/>
        <v>#N/A</v>
      </c>
      <c r="X25" s="15" t="e">
        <f t="shared" ca="1" si="7"/>
        <v>#N/A</v>
      </c>
      <c r="Y25" s="15" t="e">
        <f t="shared" ca="1" si="7"/>
        <v>#N/A</v>
      </c>
      <c r="Z25" s="13"/>
      <c r="AB25" s="10"/>
      <c r="AC25" s="10"/>
    </row>
    <row r="26" spans="1:29" x14ac:dyDescent="0.25">
      <c r="A26" s="10"/>
      <c r="B26" s="10"/>
      <c r="O26" s="1" t="str">
        <f>$D$2</f>
        <v>Alexa 488</v>
      </c>
      <c r="P26" s="15">
        <f t="shared" ref="P26:Y26" ca="1" si="8">PEARSON($D$3:$D$27,C3:C27)</f>
        <v>-0.10218473053088417</v>
      </c>
      <c r="Q26" s="15">
        <f t="shared" ca="1" si="8"/>
        <v>0.99999999999999978</v>
      </c>
      <c r="R26" s="15">
        <f t="shared" ca="1" si="8"/>
        <v>0.59804599751517462</v>
      </c>
      <c r="S26" s="15">
        <f t="shared" ca="1" si="8"/>
        <v>-0.11605581777444696</v>
      </c>
      <c r="T26" s="15">
        <f t="shared" ca="1" si="8"/>
        <v>-0.18844705315519769</v>
      </c>
      <c r="U26" s="15">
        <f t="shared" ca="1" si="8"/>
        <v>-0.11388388148629637</v>
      </c>
      <c r="V26" s="15" t="e">
        <f t="shared" ca="1" si="8"/>
        <v>#N/A</v>
      </c>
      <c r="W26" s="15" t="e">
        <f t="shared" ca="1" si="8"/>
        <v>#N/A</v>
      </c>
      <c r="X26" s="15" t="e">
        <f t="shared" ca="1" si="8"/>
        <v>#N/A</v>
      </c>
      <c r="Y26" s="15" t="e">
        <f t="shared" ca="1" si="8"/>
        <v>#N/A</v>
      </c>
      <c r="Z26" s="13"/>
      <c r="AB26" s="10"/>
      <c r="AC26" s="10"/>
    </row>
    <row r="27" spans="1:29" x14ac:dyDescent="0.25">
      <c r="A27" s="17"/>
      <c r="B27" s="10"/>
      <c r="O27" s="1" t="str">
        <f>$E$2</f>
        <v>Alexa 532</v>
      </c>
      <c r="P27" s="15">
        <f t="shared" ref="P27:Y27" ca="1" si="9">PEARSON($E$3:$E$27,C3:C27)</f>
        <v>-0.17887402907357547</v>
      </c>
      <c r="Q27" s="15">
        <f t="shared" ca="1" si="9"/>
        <v>0.59804599751517462</v>
      </c>
      <c r="R27" s="15">
        <f t="shared" ca="1" si="9"/>
        <v>1.0000000000000002</v>
      </c>
      <c r="S27" s="15">
        <f t="shared" ca="1" si="9"/>
        <v>0.7216798816937342</v>
      </c>
      <c r="T27" s="15">
        <f t="shared" ca="1" si="9"/>
        <v>0.25781752566083066</v>
      </c>
      <c r="U27" s="15">
        <f t="shared" ca="1" si="9"/>
        <v>-0.19422642619839772</v>
      </c>
      <c r="V27" s="15" t="e">
        <f t="shared" ca="1" si="9"/>
        <v>#N/A</v>
      </c>
      <c r="W27" s="15" t="e">
        <f t="shared" ca="1" si="9"/>
        <v>#N/A</v>
      </c>
      <c r="X27" s="15" t="e">
        <f t="shared" ca="1" si="9"/>
        <v>#N/A</v>
      </c>
      <c r="Y27" s="15" t="e">
        <f t="shared" ca="1" si="9"/>
        <v>#N/A</v>
      </c>
      <c r="Z27" s="13"/>
      <c r="AB27" s="17"/>
      <c r="AC27" s="10"/>
    </row>
    <row r="28" spans="1:29" x14ac:dyDescent="0.25">
      <c r="B28" s="10"/>
      <c r="O28" s="1" t="str">
        <f>$F$2</f>
        <v>Alexa 555</v>
      </c>
      <c r="P28" s="15">
        <f t="shared" ref="P28:Y28" ca="1" si="10">PEARSON($F$3:$F$27,C3:C27)</f>
        <v>-0.15499929400599499</v>
      </c>
      <c r="Q28" s="15">
        <f t="shared" ca="1" si="10"/>
        <v>-0.11605581777444696</v>
      </c>
      <c r="R28" s="15">
        <f t="shared" ca="1" si="10"/>
        <v>0.7216798816937342</v>
      </c>
      <c r="S28" s="15">
        <f t="shared" ca="1" si="10"/>
        <v>0.99999999999999989</v>
      </c>
      <c r="T28" s="15">
        <f t="shared" ca="1" si="10"/>
        <v>0.55982522669698342</v>
      </c>
      <c r="U28" s="15">
        <f t="shared" ca="1" si="10"/>
        <v>-0.13848681040154387</v>
      </c>
      <c r="V28" s="15" t="e">
        <f t="shared" ca="1" si="10"/>
        <v>#N/A</v>
      </c>
      <c r="W28" s="15" t="e">
        <f t="shared" ca="1" si="10"/>
        <v>#N/A</v>
      </c>
      <c r="X28" s="15" t="e">
        <f t="shared" ca="1" si="10"/>
        <v>#N/A</v>
      </c>
      <c r="Y28" s="15" t="e">
        <f t="shared" ca="1" si="10"/>
        <v>#N/A</v>
      </c>
    </row>
    <row r="29" spans="1:29" x14ac:dyDescent="0.25">
      <c r="B29" s="10"/>
      <c r="O29" s="1" t="str">
        <f>$G$2</f>
        <v>Alexa 594</v>
      </c>
      <c r="P29" s="15">
        <f t="shared" ref="P29:Y29" ca="1" si="11">PEARSON($G$3:$G$27,C3:C27)</f>
        <v>-0.24435049193309943</v>
      </c>
      <c r="Q29" s="15">
        <f t="shared" ca="1" si="11"/>
        <v>-0.18844705315519769</v>
      </c>
      <c r="R29" s="15">
        <f t="shared" ca="1" si="11"/>
        <v>0.25781752566083066</v>
      </c>
      <c r="S29" s="15">
        <f t="shared" ca="1" si="11"/>
        <v>0.55982522669698342</v>
      </c>
      <c r="T29" s="15">
        <f t="shared" ca="1" si="11"/>
        <v>0.99999999999999989</v>
      </c>
      <c r="U29" s="15">
        <f t="shared" ca="1" si="11"/>
        <v>-0.13254847727427788</v>
      </c>
      <c r="V29" s="15" t="e">
        <f t="shared" ca="1" si="11"/>
        <v>#N/A</v>
      </c>
      <c r="W29" s="15" t="e">
        <f t="shared" ca="1" si="11"/>
        <v>#N/A</v>
      </c>
      <c r="X29" s="15" t="e">
        <f t="shared" ca="1" si="11"/>
        <v>#N/A</v>
      </c>
      <c r="Y29" s="15" t="e">
        <f t="shared" ca="1" si="11"/>
        <v>#N/A</v>
      </c>
    </row>
    <row r="30" spans="1:29" x14ac:dyDescent="0.25">
      <c r="B30" s="10"/>
      <c r="I30" s="9"/>
      <c r="O30" s="1" t="str">
        <f>$H$2</f>
        <v>DyLight 649</v>
      </c>
      <c r="P30" s="15">
        <f t="shared" ref="P30:Y30" ca="1" si="12">PEARSON($H$3:$H$27,C3:C27)</f>
        <v>-0.14747446787438209</v>
      </c>
      <c r="Q30" s="15">
        <f t="shared" ca="1" si="12"/>
        <v>-0.11388388148629637</v>
      </c>
      <c r="R30" s="15">
        <f t="shared" ca="1" si="12"/>
        <v>-0.19422642619839772</v>
      </c>
      <c r="S30" s="15">
        <f t="shared" ca="1" si="12"/>
        <v>-0.13848681040154387</v>
      </c>
      <c r="T30" s="15">
        <f t="shared" ca="1" si="12"/>
        <v>-0.13254847727427788</v>
      </c>
      <c r="U30" s="15">
        <f t="shared" ca="1" si="12"/>
        <v>0.99999999999999978</v>
      </c>
      <c r="V30" s="15" t="e">
        <f t="shared" ca="1" si="12"/>
        <v>#N/A</v>
      </c>
      <c r="W30" s="15" t="e">
        <f t="shared" ca="1" si="12"/>
        <v>#N/A</v>
      </c>
      <c r="X30" s="15" t="e">
        <f t="shared" ca="1" si="12"/>
        <v>#N/A</v>
      </c>
      <c r="Y30" s="15" t="e">
        <f t="shared" ca="1" si="12"/>
        <v>#N/A</v>
      </c>
    </row>
    <row r="31" spans="1:29" x14ac:dyDescent="0.25">
      <c r="B31" s="10"/>
      <c r="O31" s="1" t="str">
        <f>$I$2</f>
        <v>-</v>
      </c>
      <c r="P31" s="15" t="e">
        <f t="shared" ref="P31:Y31" ca="1" si="13">PEARSON($I$3:$I$27,C3:C27)</f>
        <v>#N/A</v>
      </c>
      <c r="Q31" s="15" t="e">
        <f t="shared" ca="1" si="13"/>
        <v>#N/A</v>
      </c>
      <c r="R31" s="15" t="e">
        <f t="shared" ca="1" si="13"/>
        <v>#N/A</v>
      </c>
      <c r="S31" s="15" t="e">
        <f t="shared" ca="1" si="13"/>
        <v>#N/A</v>
      </c>
      <c r="T31" s="15" t="e">
        <f t="shared" ca="1" si="13"/>
        <v>#N/A</v>
      </c>
      <c r="U31" s="15" t="e">
        <f t="shared" ca="1" si="13"/>
        <v>#N/A</v>
      </c>
      <c r="V31" s="15" t="e">
        <f t="shared" ca="1" si="13"/>
        <v>#N/A</v>
      </c>
      <c r="W31" s="15" t="e">
        <f t="shared" ca="1" si="13"/>
        <v>#N/A</v>
      </c>
      <c r="X31" s="15" t="e">
        <f t="shared" ca="1" si="13"/>
        <v>#N/A</v>
      </c>
      <c r="Y31" s="15" t="e">
        <f t="shared" ca="1" si="13"/>
        <v>#N/A</v>
      </c>
    </row>
    <row r="32" spans="1:29" x14ac:dyDescent="0.25">
      <c r="B32" s="10"/>
      <c r="O32" s="1" t="str">
        <f>$J$2</f>
        <v>-</v>
      </c>
      <c r="P32" s="15" t="e">
        <f t="shared" ref="P32:Y32" ca="1" si="14">PEARSON($J$3:$J$27,C3:C27)</f>
        <v>#N/A</v>
      </c>
      <c r="Q32" s="15" t="e">
        <f t="shared" ca="1" si="14"/>
        <v>#N/A</v>
      </c>
      <c r="R32" s="15" t="e">
        <f t="shared" ca="1" si="14"/>
        <v>#N/A</v>
      </c>
      <c r="S32" s="15" t="e">
        <f t="shared" ca="1" si="14"/>
        <v>#N/A</v>
      </c>
      <c r="T32" s="15" t="e">
        <f t="shared" ca="1" si="14"/>
        <v>#N/A</v>
      </c>
      <c r="U32" s="15" t="e">
        <f t="shared" ca="1" si="14"/>
        <v>#N/A</v>
      </c>
      <c r="V32" s="15" t="e">
        <f t="shared" ca="1" si="14"/>
        <v>#N/A</v>
      </c>
      <c r="W32" s="15" t="e">
        <f t="shared" ca="1" si="14"/>
        <v>#N/A</v>
      </c>
      <c r="X32" s="15" t="e">
        <f t="shared" ca="1" si="14"/>
        <v>#N/A</v>
      </c>
      <c r="Y32" s="15" t="e">
        <f t="shared" ca="1" si="14"/>
        <v>#N/A</v>
      </c>
    </row>
    <row r="33" spans="2:25" x14ac:dyDescent="0.25">
      <c r="B33" s="10"/>
      <c r="O33" s="1" t="str">
        <f>$K$2</f>
        <v>-</v>
      </c>
      <c r="P33" s="15" t="e">
        <f t="shared" ref="P33:Y33" ca="1" si="15">PEARSON($K$3:$K$27,C3:C27)</f>
        <v>#N/A</v>
      </c>
      <c r="Q33" s="15" t="e">
        <f t="shared" ca="1" si="15"/>
        <v>#N/A</v>
      </c>
      <c r="R33" s="15" t="e">
        <f t="shared" ca="1" si="15"/>
        <v>#N/A</v>
      </c>
      <c r="S33" s="15" t="e">
        <f t="shared" ca="1" si="15"/>
        <v>#N/A</v>
      </c>
      <c r="T33" s="15" t="e">
        <f t="shared" ca="1" si="15"/>
        <v>#N/A</v>
      </c>
      <c r="U33" s="15" t="e">
        <f t="shared" ca="1" si="15"/>
        <v>#N/A</v>
      </c>
      <c r="V33" s="15" t="e">
        <f t="shared" ca="1" si="15"/>
        <v>#N/A</v>
      </c>
      <c r="W33" s="15" t="e">
        <f t="shared" ca="1" si="15"/>
        <v>#N/A</v>
      </c>
      <c r="X33" s="15" t="e">
        <f t="shared" ca="1" si="15"/>
        <v>#N/A</v>
      </c>
      <c r="Y33" s="15" t="e">
        <f t="shared" ca="1" si="15"/>
        <v>#N/A</v>
      </c>
    </row>
    <row r="34" spans="2:25" x14ac:dyDescent="0.25">
      <c r="B34" s="10"/>
      <c r="O34" s="1" t="str">
        <f>$L$2</f>
        <v>-</v>
      </c>
      <c r="P34" s="15" t="e">
        <f t="shared" ref="P34:Y34" ca="1" si="16">PEARSON($L$3:$L$27,C3:C27)</f>
        <v>#N/A</v>
      </c>
      <c r="Q34" s="15" t="e">
        <f t="shared" ca="1" si="16"/>
        <v>#N/A</v>
      </c>
      <c r="R34" s="15" t="e">
        <f t="shared" ca="1" si="16"/>
        <v>#N/A</v>
      </c>
      <c r="S34" s="15" t="e">
        <f t="shared" ca="1" si="16"/>
        <v>#N/A</v>
      </c>
      <c r="T34" s="15" t="e">
        <f t="shared" ca="1" si="16"/>
        <v>#N/A</v>
      </c>
      <c r="U34" s="15" t="e">
        <f t="shared" ca="1" si="16"/>
        <v>#N/A</v>
      </c>
      <c r="V34" s="15" t="e">
        <f t="shared" ca="1" si="16"/>
        <v>#N/A</v>
      </c>
      <c r="W34" s="15" t="e">
        <f t="shared" ca="1" si="16"/>
        <v>#N/A</v>
      </c>
      <c r="X34" s="15" t="e">
        <f t="shared" ca="1" si="16"/>
        <v>#N/A</v>
      </c>
      <c r="Y34" s="15" t="e">
        <f t="shared" ca="1" si="16"/>
        <v>#N/A</v>
      </c>
    </row>
    <row r="35" spans="2:25" x14ac:dyDescent="0.25">
      <c r="B35" s="10"/>
    </row>
    <row r="36" spans="2:25" x14ac:dyDescent="0.25">
      <c r="B36" s="10"/>
    </row>
  </sheetData>
  <sortState ref="B25:B36">
    <sortCondition ref="B25"/>
  </sortState>
  <mergeCells count="8">
    <mergeCell ref="AB3:AB6"/>
    <mergeCell ref="AB7:AB8"/>
    <mergeCell ref="AB9:AB12"/>
    <mergeCell ref="AB13:AB15"/>
    <mergeCell ref="A3:A6"/>
    <mergeCell ref="A7:A8"/>
    <mergeCell ref="A9:A12"/>
    <mergeCell ref="A13:A15"/>
  </mergeCells>
  <conditionalFormatting sqref="P25:Y34 Z25:Z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list!$A$2:$A$100</xm:f>
          </x14:formula1>
          <xm:sqref>C2:L2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S577"/>
  <sheetViews>
    <sheetView workbookViewId="0">
      <selection activeCell="AJ1" sqref="AJ1:AS1048576"/>
    </sheetView>
  </sheetViews>
  <sheetFormatPr defaultRowHeight="15" x14ac:dyDescent="0.25"/>
  <cols>
    <col min="1" max="1" width="9.140625" style="1"/>
  </cols>
  <sheetData>
    <row r="1" spans="1:45" s="1" customFormat="1" x14ac:dyDescent="0.25">
      <c r="B1" s="1" t="s">
        <v>37</v>
      </c>
      <c r="C1" s="3" t="s">
        <v>3</v>
      </c>
      <c r="D1" s="3" t="s">
        <v>0</v>
      </c>
      <c r="E1" s="3" t="s">
        <v>4</v>
      </c>
      <c r="F1" s="1" t="s">
        <v>1</v>
      </c>
      <c r="G1" s="3" t="s">
        <v>5</v>
      </c>
      <c r="H1" s="3" t="s">
        <v>6</v>
      </c>
      <c r="I1" s="3" t="s">
        <v>7</v>
      </c>
      <c r="J1" s="1" t="s">
        <v>32</v>
      </c>
      <c r="K1" s="3" t="s">
        <v>9</v>
      </c>
      <c r="L1" s="3" t="s">
        <v>8</v>
      </c>
      <c r="M1" s="1" t="s">
        <v>38</v>
      </c>
      <c r="N1" s="3" t="s">
        <v>10</v>
      </c>
      <c r="O1" s="1" t="s">
        <v>33</v>
      </c>
      <c r="P1" s="3" t="s">
        <v>11</v>
      </c>
      <c r="Q1" s="1" t="s">
        <v>39</v>
      </c>
      <c r="R1" s="3" t="s">
        <v>12</v>
      </c>
      <c r="S1" s="3" t="s">
        <v>13</v>
      </c>
      <c r="T1" s="3" t="s">
        <v>14</v>
      </c>
      <c r="U1" s="1" t="s">
        <v>34</v>
      </c>
      <c r="V1" s="3" t="s">
        <v>15</v>
      </c>
      <c r="W1" s="3" t="s">
        <v>16</v>
      </c>
      <c r="X1" s="1" t="s">
        <v>35</v>
      </c>
      <c r="Y1" s="3" t="s">
        <v>17</v>
      </c>
      <c r="Z1" s="3" t="s">
        <v>18</v>
      </c>
      <c r="AA1" s="1" t="s">
        <v>36</v>
      </c>
      <c r="AB1" s="3" t="s">
        <v>19</v>
      </c>
      <c r="AC1" s="3" t="s">
        <v>20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s="7" t="s">
        <v>25</v>
      </c>
      <c r="AK1" s="7" t="s">
        <v>26</v>
      </c>
      <c r="AL1" s="7" t="s">
        <v>27</v>
      </c>
      <c r="AM1" s="7" t="s">
        <v>85</v>
      </c>
      <c r="AN1" s="7" t="s">
        <v>28</v>
      </c>
      <c r="AO1" s="7" t="s">
        <v>29</v>
      </c>
      <c r="AP1" s="7" t="s">
        <v>86</v>
      </c>
      <c r="AQ1" s="7" t="s">
        <v>30</v>
      </c>
      <c r="AR1" s="7" t="s">
        <v>90</v>
      </c>
      <c r="AS1" s="7" t="s">
        <v>31</v>
      </c>
    </row>
    <row r="2" spans="1:45" x14ac:dyDescent="0.25">
      <c r="A2" s="1">
        <v>300</v>
      </c>
      <c r="B2">
        <v>0.25069999999999998</v>
      </c>
      <c r="C2">
        <v>0.41539999999999999</v>
      </c>
      <c r="D2">
        <v>0.33600000000000002</v>
      </c>
      <c r="E2">
        <v>0.52200000000000002</v>
      </c>
      <c r="F2">
        <v>0.53639999999999999</v>
      </c>
      <c r="G2">
        <v>0.372</v>
      </c>
      <c r="H2">
        <v>0.17799999999999999</v>
      </c>
      <c r="I2">
        <v>0.23599999999999999</v>
      </c>
      <c r="K2">
        <v>0.111</v>
      </c>
      <c r="L2">
        <v>0.30590000000000001</v>
      </c>
      <c r="N2">
        <v>0.1837</v>
      </c>
      <c r="P2">
        <v>0.1988</v>
      </c>
      <c r="T2">
        <v>0.44700000000000001</v>
      </c>
      <c r="W2">
        <v>0.1191</v>
      </c>
      <c r="AD2">
        <v>0.26140000000000002</v>
      </c>
      <c r="AE2">
        <v>0.26140000000000002</v>
      </c>
      <c r="AF2">
        <v>9.6199999999999994E-2</v>
      </c>
      <c r="AH2">
        <v>0.13200000000000001</v>
      </c>
      <c r="AJ2">
        <v>0.23000000417232999</v>
      </c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5">
      <c r="A3" s="1">
        <v>301</v>
      </c>
      <c r="B3">
        <v>0.25369999999999998</v>
      </c>
      <c r="C3">
        <v>0.40960000000000002</v>
      </c>
      <c r="D3">
        <v>0.28210000000000002</v>
      </c>
      <c r="E3">
        <v>0.44450000000000001</v>
      </c>
      <c r="F3">
        <v>0.50570000000000004</v>
      </c>
      <c r="G3">
        <v>0.35139999999999999</v>
      </c>
      <c r="H3">
        <v>0.16819999999999999</v>
      </c>
      <c r="I3">
        <v>0.219</v>
      </c>
      <c r="K3">
        <v>9.7299999999999998E-2</v>
      </c>
      <c r="L3">
        <v>0.2762</v>
      </c>
      <c r="N3">
        <v>0.155</v>
      </c>
      <c r="P3">
        <v>0.17960000000000001</v>
      </c>
      <c r="T3">
        <v>0.3967</v>
      </c>
      <c r="W3">
        <v>0.1079</v>
      </c>
      <c r="AD3">
        <v>0.23760000000000001</v>
      </c>
      <c r="AE3">
        <v>0.23760000000000001</v>
      </c>
      <c r="AF3">
        <v>8.72E-2</v>
      </c>
      <c r="AH3">
        <v>0.11749999999999999</v>
      </c>
      <c r="AJ3">
        <v>0.23000000417232999</v>
      </c>
      <c r="AK3" s="7"/>
      <c r="AL3" s="7"/>
      <c r="AM3" s="7"/>
      <c r="AN3" s="7"/>
      <c r="AO3" s="7"/>
      <c r="AP3" s="7"/>
      <c r="AQ3" s="7"/>
      <c r="AR3" s="7"/>
      <c r="AS3" s="7"/>
    </row>
    <row r="4" spans="1:45" x14ac:dyDescent="0.25">
      <c r="A4" s="1">
        <v>302</v>
      </c>
      <c r="B4">
        <v>0.25740000000000002</v>
      </c>
      <c r="C4">
        <v>0.41070000000000001</v>
      </c>
      <c r="D4">
        <v>0.23960000000000001</v>
      </c>
      <c r="E4">
        <v>0.37619999999999998</v>
      </c>
      <c r="F4">
        <v>0.4783</v>
      </c>
      <c r="G4">
        <v>0.33639999999999998</v>
      </c>
      <c r="H4">
        <v>0.16020000000000001</v>
      </c>
      <c r="I4">
        <v>0.20530000000000001</v>
      </c>
      <c r="K4">
        <v>8.8700000000000001E-2</v>
      </c>
      <c r="L4">
        <v>0.25190000000000001</v>
      </c>
      <c r="N4">
        <v>0.13120000000000001</v>
      </c>
      <c r="P4">
        <v>0.16220000000000001</v>
      </c>
      <c r="T4">
        <v>0.34389999999999998</v>
      </c>
      <c r="W4">
        <v>9.7299999999999998E-2</v>
      </c>
      <c r="AD4">
        <v>0.21609999999999999</v>
      </c>
      <c r="AE4">
        <v>0.21609999999999999</v>
      </c>
      <c r="AF4">
        <v>8.0100000000000005E-2</v>
      </c>
      <c r="AH4">
        <v>0.10630000000000001</v>
      </c>
      <c r="AJ4">
        <v>0.23999999463558</v>
      </c>
      <c r="AK4" s="7"/>
      <c r="AL4" s="7"/>
      <c r="AM4" s="7"/>
      <c r="AN4" s="7"/>
      <c r="AO4" s="7"/>
      <c r="AP4" s="7"/>
      <c r="AQ4" s="7"/>
      <c r="AR4" s="7"/>
      <c r="AS4" s="7"/>
    </row>
    <row r="5" spans="1:45" x14ac:dyDescent="0.25">
      <c r="A5" s="1">
        <v>303</v>
      </c>
      <c r="B5">
        <v>0.26169999999999999</v>
      </c>
      <c r="C5">
        <v>0.41270000000000001</v>
      </c>
      <c r="D5">
        <v>0.2021</v>
      </c>
      <c r="E5">
        <v>0.31740000000000002</v>
      </c>
      <c r="F5">
        <v>0.45069999999999999</v>
      </c>
      <c r="G5">
        <v>0.32300000000000001</v>
      </c>
      <c r="H5">
        <v>0.1545</v>
      </c>
      <c r="I5">
        <v>0.19159999999999999</v>
      </c>
      <c r="K5">
        <v>8.2500000000000004E-2</v>
      </c>
      <c r="L5">
        <v>0.23080000000000001</v>
      </c>
      <c r="N5">
        <v>0.1144</v>
      </c>
      <c r="P5">
        <v>0.1472</v>
      </c>
      <c r="T5">
        <v>0.29499999999999998</v>
      </c>
      <c r="W5">
        <v>9.0499999999999997E-2</v>
      </c>
      <c r="AD5">
        <v>0.19550000000000001</v>
      </c>
      <c r="AE5">
        <v>0.19550000000000001</v>
      </c>
      <c r="AF5">
        <v>7.3899999999999993E-2</v>
      </c>
      <c r="AH5">
        <v>0.1037</v>
      </c>
      <c r="AJ5">
        <v>0.25</v>
      </c>
      <c r="AK5" s="7"/>
      <c r="AL5" s="7"/>
      <c r="AM5" s="7"/>
      <c r="AN5" s="7"/>
      <c r="AO5" s="7"/>
      <c r="AP5" s="7"/>
      <c r="AQ5" s="7"/>
      <c r="AR5" s="7"/>
      <c r="AS5" s="7"/>
    </row>
    <row r="6" spans="1:45" x14ac:dyDescent="0.25">
      <c r="A6" s="1">
        <v>304</v>
      </c>
      <c r="B6">
        <v>0.26729999999999998</v>
      </c>
      <c r="C6">
        <v>0.40989999999999999</v>
      </c>
      <c r="D6">
        <v>0.17330000000000001</v>
      </c>
      <c r="E6">
        <v>0.27329999999999999</v>
      </c>
      <c r="F6">
        <v>0.43009999999999998</v>
      </c>
      <c r="G6">
        <v>0.30890000000000001</v>
      </c>
      <c r="H6">
        <v>0.1497</v>
      </c>
      <c r="I6">
        <v>0.17849999999999999</v>
      </c>
      <c r="K6">
        <v>8.0799999999999997E-2</v>
      </c>
      <c r="L6">
        <v>0.2097</v>
      </c>
      <c r="N6">
        <v>0.1</v>
      </c>
      <c r="P6">
        <v>0.13539999999999999</v>
      </c>
      <c r="T6">
        <v>0.24890000000000001</v>
      </c>
      <c r="W6">
        <v>8.5199999999999998E-2</v>
      </c>
      <c r="AD6">
        <v>0.17660000000000001</v>
      </c>
      <c r="AE6">
        <v>0.17660000000000001</v>
      </c>
      <c r="AF6">
        <v>6.7500000000000004E-2</v>
      </c>
      <c r="AH6">
        <v>0.13020000000000001</v>
      </c>
      <c r="AJ6">
        <v>0.25999999046326</v>
      </c>
      <c r="AK6" s="7"/>
      <c r="AL6" s="7"/>
      <c r="AM6" s="7"/>
      <c r="AN6" s="7"/>
      <c r="AO6" s="7"/>
      <c r="AP6" s="7"/>
      <c r="AQ6" s="7"/>
      <c r="AR6" s="7"/>
      <c r="AS6" s="7"/>
    </row>
    <row r="7" spans="1:45" x14ac:dyDescent="0.25">
      <c r="A7" s="1">
        <v>305</v>
      </c>
      <c r="B7">
        <v>0.27410000000000001</v>
      </c>
      <c r="C7">
        <v>0.41570000000000001</v>
      </c>
      <c r="D7">
        <v>0.15190000000000001</v>
      </c>
      <c r="E7">
        <v>0.2366</v>
      </c>
      <c r="F7">
        <v>0.40989999999999999</v>
      </c>
      <c r="G7">
        <v>0.29930000000000001</v>
      </c>
      <c r="H7">
        <v>0.14660000000000001</v>
      </c>
      <c r="I7">
        <v>0.1696</v>
      </c>
      <c r="K7">
        <v>6.7799999999999999E-2</v>
      </c>
      <c r="L7">
        <v>0.1946</v>
      </c>
      <c r="N7">
        <v>8.7999999999999995E-2</v>
      </c>
      <c r="P7">
        <v>0.1166</v>
      </c>
      <c r="T7">
        <v>0.2109</v>
      </c>
      <c r="W7">
        <v>8.1000000000000003E-2</v>
      </c>
      <c r="AD7">
        <v>0.16020000000000001</v>
      </c>
      <c r="AE7">
        <v>0.16020000000000001</v>
      </c>
      <c r="AF7">
        <v>6.1199999999999997E-2</v>
      </c>
      <c r="AH7">
        <v>0.1633</v>
      </c>
      <c r="AJ7">
        <v>0.27000001072884</v>
      </c>
      <c r="AK7" s="7"/>
      <c r="AL7" s="7"/>
      <c r="AM7" s="7"/>
      <c r="AN7" s="7"/>
      <c r="AO7" s="7"/>
      <c r="AP7" s="7"/>
      <c r="AQ7" s="7"/>
      <c r="AR7" s="7"/>
      <c r="AS7" s="7"/>
    </row>
    <row r="8" spans="1:45" x14ac:dyDescent="0.25">
      <c r="A8" s="1">
        <v>306</v>
      </c>
      <c r="B8">
        <v>0.28179999999999999</v>
      </c>
      <c r="C8">
        <v>0.42009999999999997</v>
      </c>
      <c r="D8">
        <v>0.13539999999999999</v>
      </c>
      <c r="E8">
        <v>0.20599999999999999</v>
      </c>
      <c r="F8">
        <v>0.39410000000000001</v>
      </c>
      <c r="G8">
        <v>0.29110000000000003</v>
      </c>
      <c r="H8">
        <v>0.14549999999999999</v>
      </c>
      <c r="I8">
        <v>0.161</v>
      </c>
      <c r="K8">
        <v>5.7099999999999998E-2</v>
      </c>
      <c r="L8">
        <v>0.17829999999999999</v>
      </c>
      <c r="N8">
        <v>8.0199999999999994E-2</v>
      </c>
      <c r="P8">
        <v>9.9900000000000003E-2</v>
      </c>
      <c r="T8">
        <v>0.17979999999999999</v>
      </c>
      <c r="W8">
        <v>7.8299999999999995E-2</v>
      </c>
      <c r="AD8">
        <v>0.14680000000000001</v>
      </c>
      <c r="AE8">
        <v>0.14680000000000001</v>
      </c>
      <c r="AF8">
        <v>5.79E-2</v>
      </c>
      <c r="AH8">
        <v>0.16089999999999999</v>
      </c>
      <c r="AJ8">
        <v>0.28000000119209001</v>
      </c>
      <c r="AK8" s="7"/>
      <c r="AL8" s="7"/>
      <c r="AM8" s="7"/>
      <c r="AN8" s="7"/>
      <c r="AO8" s="7"/>
      <c r="AP8" s="7"/>
      <c r="AQ8" s="7"/>
      <c r="AR8" s="7"/>
      <c r="AS8" s="7"/>
    </row>
    <row r="9" spans="1:45" x14ac:dyDescent="0.25">
      <c r="A9" s="1">
        <v>307</v>
      </c>
      <c r="B9">
        <v>0.29039999999999999</v>
      </c>
      <c r="C9">
        <v>0.4204</v>
      </c>
      <c r="D9">
        <v>0.1212</v>
      </c>
      <c r="E9">
        <v>0.188</v>
      </c>
      <c r="F9">
        <v>0.38390000000000002</v>
      </c>
      <c r="G9">
        <v>0.28170000000000001</v>
      </c>
      <c r="H9">
        <v>0.14530000000000001</v>
      </c>
      <c r="I9">
        <v>0.1515</v>
      </c>
      <c r="K9">
        <v>5.7299999999999997E-2</v>
      </c>
      <c r="L9">
        <v>0.16300000000000001</v>
      </c>
      <c r="N9">
        <v>7.3899999999999993E-2</v>
      </c>
      <c r="P9">
        <v>8.3599999999999994E-2</v>
      </c>
      <c r="T9">
        <v>0.15459999999999999</v>
      </c>
      <c r="W9">
        <v>7.6999999999999999E-2</v>
      </c>
      <c r="AD9">
        <v>0.13550000000000001</v>
      </c>
      <c r="AE9">
        <v>0.13550000000000001</v>
      </c>
      <c r="AF9">
        <v>5.4100000000000002E-2</v>
      </c>
      <c r="AH9">
        <v>0.1095</v>
      </c>
      <c r="AJ9">
        <v>0.28999999165535001</v>
      </c>
      <c r="AK9" s="7"/>
      <c r="AL9" s="7"/>
      <c r="AM9" s="7"/>
      <c r="AN9" s="7"/>
      <c r="AO9" s="7"/>
      <c r="AP9" s="7"/>
      <c r="AQ9" s="7"/>
      <c r="AR9" s="7"/>
      <c r="AS9" s="7"/>
    </row>
    <row r="10" spans="1:45" x14ac:dyDescent="0.25">
      <c r="A10" s="1">
        <v>308</v>
      </c>
      <c r="B10">
        <v>0.30099999999999999</v>
      </c>
      <c r="C10">
        <v>0.42620000000000002</v>
      </c>
      <c r="D10">
        <v>0.1108</v>
      </c>
      <c r="E10">
        <v>0.17610000000000001</v>
      </c>
      <c r="F10">
        <v>0.37119999999999997</v>
      </c>
      <c r="G10">
        <v>0.27839999999999998</v>
      </c>
      <c r="H10">
        <v>0.1452</v>
      </c>
      <c r="I10">
        <v>0.14710000000000001</v>
      </c>
      <c r="K10">
        <v>5.33E-2</v>
      </c>
      <c r="L10">
        <v>0.157</v>
      </c>
      <c r="N10">
        <v>6.7100000000000007E-2</v>
      </c>
      <c r="P10">
        <v>7.3499999999999996E-2</v>
      </c>
      <c r="T10">
        <v>0.13400000000000001</v>
      </c>
      <c r="W10">
        <v>7.6799999999999993E-2</v>
      </c>
      <c r="AD10">
        <v>0.1275</v>
      </c>
      <c r="AE10">
        <v>0.1275</v>
      </c>
      <c r="AF10">
        <v>5.28E-2</v>
      </c>
      <c r="AH10">
        <v>6.7299999999999999E-2</v>
      </c>
      <c r="AJ10">
        <v>0.30000001192093001</v>
      </c>
      <c r="AK10" s="7"/>
      <c r="AL10" s="7"/>
      <c r="AM10" s="7"/>
      <c r="AN10" s="7"/>
      <c r="AO10" s="7"/>
      <c r="AP10" s="7"/>
      <c r="AQ10" s="7"/>
      <c r="AR10" s="7"/>
      <c r="AS10" s="7"/>
    </row>
    <row r="11" spans="1:45" x14ac:dyDescent="0.25">
      <c r="A11" s="1">
        <v>309</v>
      </c>
      <c r="B11">
        <v>0.31219999999999998</v>
      </c>
      <c r="C11">
        <v>0.43340000000000001</v>
      </c>
      <c r="D11">
        <v>0.1032</v>
      </c>
      <c r="E11">
        <v>0.1651</v>
      </c>
      <c r="F11">
        <v>0.36080000000000001</v>
      </c>
      <c r="G11">
        <v>0.27500000000000002</v>
      </c>
      <c r="H11">
        <v>0.1452</v>
      </c>
      <c r="I11">
        <v>0.1424</v>
      </c>
      <c r="K11">
        <v>4.3099999999999999E-2</v>
      </c>
      <c r="L11">
        <v>0.1469</v>
      </c>
      <c r="N11">
        <v>6.3500000000000001E-2</v>
      </c>
      <c r="P11">
        <v>6.7699999999999996E-2</v>
      </c>
      <c r="T11">
        <v>0.1193</v>
      </c>
      <c r="W11">
        <v>7.6499999999999999E-2</v>
      </c>
      <c r="AD11">
        <v>0.1183</v>
      </c>
      <c r="AE11">
        <v>0.1183</v>
      </c>
      <c r="AF11">
        <v>4.9000000000000002E-2</v>
      </c>
      <c r="AH11">
        <v>5.7299999999999997E-2</v>
      </c>
      <c r="AJ11">
        <v>0.31000000238419001</v>
      </c>
      <c r="AK11" s="7"/>
      <c r="AL11" s="7"/>
      <c r="AM11" s="7"/>
      <c r="AN11" s="7"/>
      <c r="AO11" s="7"/>
      <c r="AP11" s="7"/>
      <c r="AQ11" s="7"/>
      <c r="AR11" s="7"/>
      <c r="AS11" s="7"/>
    </row>
    <row r="12" spans="1:45" x14ac:dyDescent="0.25">
      <c r="A12" s="1">
        <v>310</v>
      </c>
      <c r="B12">
        <v>0.32519999999999999</v>
      </c>
      <c r="C12">
        <v>0.437</v>
      </c>
      <c r="D12">
        <v>9.6100000000000005E-2</v>
      </c>
      <c r="E12">
        <v>0.1585</v>
      </c>
      <c r="F12">
        <v>0.3644</v>
      </c>
      <c r="G12">
        <v>0.27289999999999998</v>
      </c>
      <c r="H12">
        <v>0.1474</v>
      </c>
      <c r="I12">
        <v>0.13900000000000001</v>
      </c>
      <c r="K12">
        <v>4.5199999999999997E-2</v>
      </c>
      <c r="L12">
        <v>0.13769999999999999</v>
      </c>
      <c r="N12">
        <v>5.9200000000000003E-2</v>
      </c>
      <c r="P12">
        <v>5.79E-2</v>
      </c>
      <c r="T12">
        <v>0.1051</v>
      </c>
      <c r="W12">
        <v>7.8E-2</v>
      </c>
      <c r="AD12">
        <v>0.1123</v>
      </c>
      <c r="AE12">
        <v>0.1123</v>
      </c>
      <c r="AF12">
        <v>4.87E-2</v>
      </c>
      <c r="AH12">
        <v>5.5E-2</v>
      </c>
      <c r="AJ12">
        <v>0.31999999284744002</v>
      </c>
      <c r="AK12" s="7"/>
      <c r="AL12" s="7"/>
      <c r="AM12" s="7"/>
      <c r="AN12" s="7"/>
      <c r="AO12" s="7"/>
      <c r="AP12" s="7"/>
      <c r="AQ12" s="7"/>
      <c r="AR12" s="7"/>
      <c r="AS12" s="7"/>
    </row>
    <row r="13" spans="1:45" x14ac:dyDescent="0.25">
      <c r="A13" s="1">
        <v>311</v>
      </c>
      <c r="B13">
        <v>0.34079999999999999</v>
      </c>
      <c r="C13">
        <v>0.44309999999999999</v>
      </c>
      <c r="D13">
        <v>9.0999999999999998E-2</v>
      </c>
      <c r="E13">
        <v>0.15570000000000001</v>
      </c>
      <c r="F13">
        <v>0.35699999999999998</v>
      </c>
      <c r="G13">
        <v>0.27260000000000001</v>
      </c>
      <c r="H13">
        <v>0.1479</v>
      </c>
      <c r="I13">
        <v>0.13780000000000001</v>
      </c>
      <c r="K13">
        <v>4.3900000000000002E-2</v>
      </c>
      <c r="L13">
        <v>0.13400000000000001</v>
      </c>
      <c r="N13">
        <v>5.5199999999999999E-2</v>
      </c>
      <c r="P13">
        <v>5.0799999999999998E-2</v>
      </c>
      <c r="T13">
        <v>9.1999999999999998E-2</v>
      </c>
      <c r="W13">
        <v>7.8200000000000006E-2</v>
      </c>
      <c r="AD13">
        <v>0.1075</v>
      </c>
      <c r="AE13">
        <v>0.1075</v>
      </c>
      <c r="AF13">
        <v>4.7399999999999998E-2</v>
      </c>
      <c r="AH13">
        <v>5.45E-2</v>
      </c>
      <c r="AJ13">
        <v>0.33000001311302002</v>
      </c>
      <c r="AK13" s="7"/>
      <c r="AL13" s="7"/>
      <c r="AM13" s="7"/>
      <c r="AN13" s="7"/>
      <c r="AO13" s="7"/>
      <c r="AP13" s="7"/>
      <c r="AQ13" s="7"/>
      <c r="AR13" s="7"/>
      <c r="AS13" s="7"/>
    </row>
    <row r="14" spans="1:45" x14ac:dyDescent="0.25">
      <c r="A14" s="1">
        <v>312</v>
      </c>
      <c r="B14">
        <v>0.35749999999999998</v>
      </c>
      <c r="C14">
        <v>0.44779999999999998</v>
      </c>
      <c r="D14">
        <v>8.6199999999999999E-2</v>
      </c>
      <c r="E14">
        <v>0.15310000000000001</v>
      </c>
      <c r="F14">
        <v>0.35370000000000001</v>
      </c>
      <c r="G14">
        <v>0.27429999999999999</v>
      </c>
      <c r="H14">
        <v>0.1489</v>
      </c>
      <c r="I14">
        <v>0.13800000000000001</v>
      </c>
      <c r="K14">
        <v>3.9600000000000003E-2</v>
      </c>
      <c r="L14">
        <v>0.13289999999999999</v>
      </c>
      <c r="N14">
        <v>5.5100000000000003E-2</v>
      </c>
      <c r="P14">
        <v>5.2699999999999997E-2</v>
      </c>
      <c r="T14">
        <v>8.5099999999999995E-2</v>
      </c>
      <c r="W14">
        <v>8.0500000000000002E-2</v>
      </c>
      <c r="AD14">
        <v>0.10150000000000001</v>
      </c>
      <c r="AE14">
        <v>0.10150000000000001</v>
      </c>
      <c r="AF14">
        <v>4.5900000000000003E-2</v>
      </c>
      <c r="AH14">
        <v>5.4199999999999998E-2</v>
      </c>
      <c r="AJ14">
        <v>0.34000000357628002</v>
      </c>
      <c r="AK14" s="7"/>
      <c r="AL14" s="7"/>
      <c r="AM14" s="7"/>
      <c r="AN14" s="7"/>
      <c r="AO14" s="7"/>
      <c r="AP14" s="7"/>
      <c r="AQ14" s="7"/>
      <c r="AR14" s="7"/>
      <c r="AS14" s="7"/>
    </row>
    <row r="15" spans="1:45" x14ac:dyDescent="0.25">
      <c r="A15" s="1">
        <v>313</v>
      </c>
      <c r="B15">
        <v>0.37580000000000002</v>
      </c>
      <c r="C15">
        <v>0.45540000000000003</v>
      </c>
      <c r="D15">
        <v>8.3699999999999997E-2</v>
      </c>
      <c r="E15">
        <v>0.14929999999999999</v>
      </c>
      <c r="F15">
        <v>0.35610000000000003</v>
      </c>
      <c r="G15">
        <v>0.2737</v>
      </c>
      <c r="H15">
        <v>0.1492</v>
      </c>
      <c r="I15">
        <v>0.13869999999999999</v>
      </c>
      <c r="K15">
        <v>3.85E-2</v>
      </c>
      <c r="L15">
        <v>0.12859999999999999</v>
      </c>
      <c r="N15">
        <v>5.0799999999999998E-2</v>
      </c>
      <c r="P15">
        <v>4.6199999999999998E-2</v>
      </c>
      <c r="T15">
        <v>7.7399999999999997E-2</v>
      </c>
      <c r="W15">
        <v>8.2900000000000001E-2</v>
      </c>
      <c r="AD15">
        <v>9.7199999999999995E-2</v>
      </c>
      <c r="AE15">
        <v>9.7199999999999995E-2</v>
      </c>
      <c r="AF15">
        <v>4.4600000000000001E-2</v>
      </c>
      <c r="AH15">
        <v>5.4600000000000003E-2</v>
      </c>
      <c r="AJ15">
        <v>0.34999999403954002</v>
      </c>
      <c r="AK15" s="7"/>
      <c r="AL15" s="7"/>
      <c r="AM15" s="7"/>
      <c r="AN15" s="7"/>
      <c r="AO15" s="7"/>
      <c r="AP15" s="7"/>
      <c r="AQ15" s="7"/>
      <c r="AR15" s="7"/>
      <c r="AS15" s="7"/>
    </row>
    <row r="16" spans="1:45" x14ac:dyDescent="0.25">
      <c r="A16" s="1">
        <v>314</v>
      </c>
      <c r="B16">
        <v>0.39629999999999999</v>
      </c>
      <c r="C16">
        <v>0.4657</v>
      </c>
      <c r="D16">
        <v>8.0799999999999997E-2</v>
      </c>
      <c r="E16">
        <v>0.1462</v>
      </c>
      <c r="F16">
        <v>0.34960000000000002</v>
      </c>
      <c r="G16">
        <v>0.27429999999999999</v>
      </c>
      <c r="H16">
        <v>0.151</v>
      </c>
      <c r="I16">
        <v>0.14000000000000001</v>
      </c>
      <c r="K16">
        <v>3.7999999999999999E-2</v>
      </c>
      <c r="L16">
        <v>0.12720000000000001</v>
      </c>
      <c r="N16">
        <v>4.9399999999999999E-2</v>
      </c>
      <c r="P16">
        <v>4.2700000000000002E-2</v>
      </c>
      <c r="T16">
        <v>7.0900000000000005E-2</v>
      </c>
      <c r="W16">
        <v>8.4599999999999995E-2</v>
      </c>
      <c r="AD16">
        <v>9.3700000000000006E-2</v>
      </c>
      <c r="AE16">
        <v>9.3700000000000006E-2</v>
      </c>
      <c r="AF16">
        <v>4.3900000000000002E-2</v>
      </c>
      <c r="AH16">
        <v>5.45E-2</v>
      </c>
      <c r="AJ16">
        <v>0.37000000476837003</v>
      </c>
      <c r="AK16" s="7"/>
      <c r="AL16" s="7"/>
      <c r="AM16" s="7"/>
      <c r="AN16" s="7"/>
      <c r="AO16" s="7"/>
      <c r="AP16" s="7"/>
      <c r="AQ16" s="7"/>
      <c r="AR16" s="7"/>
      <c r="AS16" s="7"/>
    </row>
    <row r="17" spans="1:45" x14ac:dyDescent="0.25">
      <c r="A17" s="1">
        <v>315</v>
      </c>
      <c r="B17">
        <v>0.41760000000000003</v>
      </c>
      <c r="C17">
        <v>0.46700000000000003</v>
      </c>
      <c r="D17">
        <v>7.6399999999999996E-2</v>
      </c>
      <c r="E17">
        <v>0.14349999999999999</v>
      </c>
      <c r="F17">
        <v>0.3468</v>
      </c>
      <c r="G17">
        <v>0.2732</v>
      </c>
      <c r="H17">
        <v>0.152</v>
      </c>
      <c r="I17">
        <v>0.1419</v>
      </c>
      <c r="K17">
        <v>3.6499999999999998E-2</v>
      </c>
      <c r="L17">
        <v>0.12559999999999999</v>
      </c>
      <c r="N17">
        <v>5.1299999999999998E-2</v>
      </c>
      <c r="P17">
        <v>3.9699999999999999E-2</v>
      </c>
      <c r="T17">
        <v>6.6100000000000006E-2</v>
      </c>
      <c r="W17">
        <v>8.72E-2</v>
      </c>
      <c r="AD17">
        <v>9.1200000000000003E-2</v>
      </c>
      <c r="AE17">
        <v>9.1200000000000003E-2</v>
      </c>
      <c r="AF17">
        <v>4.4600000000000001E-2</v>
      </c>
      <c r="AH17">
        <v>5.6099999999999997E-2</v>
      </c>
      <c r="AJ17">
        <v>0.37999999523162997</v>
      </c>
      <c r="AK17" s="7"/>
      <c r="AL17" s="7"/>
      <c r="AM17" s="7"/>
      <c r="AN17" s="7"/>
      <c r="AO17" s="7"/>
      <c r="AP17" s="7"/>
      <c r="AQ17" s="7"/>
      <c r="AR17" s="7"/>
      <c r="AS17" s="7"/>
    </row>
    <row r="18" spans="1:45" x14ac:dyDescent="0.25">
      <c r="A18" s="1">
        <v>316</v>
      </c>
      <c r="B18">
        <v>0.439</v>
      </c>
      <c r="C18">
        <v>0.47620000000000001</v>
      </c>
      <c r="D18">
        <v>7.6100000000000001E-2</v>
      </c>
      <c r="E18">
        <v>0.1396</v>
      </c>
      <c r="F18">
        <v>0.3397</v>
      </c>
      <c r="G18">
        <v>0.2697</v>
      </c>
      <c r="H18">
        <v>0.1517</v>
      </c>
      <c r="I18">
        <v>0.1424</v>
      </c>
      <c r="K18">
        <v>4.1799999999999997E-2</v>
      </c>
      <c r="L18">
        <v>0.12429999999999999</v>
      </c>
      <c r="N18">
        <v>4.8099999999999997E-2</v>
      </c>
      <c r="P18">
        <v>4.5600000000000002E-2</v>
      </c>
      <c r="T18">
        <v>6.1800000000000001E-2</v>
      </c>
      <c r="W18">
        <v>8.9700000000000002E-2</v>
      </c>
      <c r="AD18">
        <v>8.7400000000000005E-2</v>
      </c>
      <c r="AE18">
        <v>8.7400000000000005E-2</v>
      </c>
      <c r="AF18">
        <v>4.4200000000000003E-2</v>
      </c>
      <c r="AH18">
        <v>5.8400000000000001E-2</v>
      </c>
      <c r="AJ18">
        <v>0.38999998569488997</v>
      </c>
      <c r="AK18" s="7"/>
      <c r="AL18" s="7"/>
      <c r="AM18" s="7"/>
      <c r="AN18" s="7"/>
      <c r="AO18" s="7"/>
      <c r="AP18" s="7"/>
      <c r="AQ18" s="7"/>
      <c r="AR18" s="7"/>
      <c r="AS18" s="7"/>
    </row>
    <row r="19" spans="1:45" x14ac:dyDescent="0.25">
      <c r="A19" s="1">
        <v>317</v>
      </c>
      <c r="B19">
        <v>0.4612</v>
      </c>
      <c r="C19">
        <v>0.4874</v>
      </c>
      <c r="D19">
        <v>7.5300000000000006E-2</v>
      </c>
      <c r="E19">
        <v>0.13880000000000001</v>
      </c>
      <c r="F19">
        <v>0.3387</v>
      </c>
      <c r="G19">
        <v>0.26679999999999998</v>
      </c>
      <c r="H19">
        <v>0.15260000000000001</v>
      </c>
      <c r="I19">
        <v>0.1444</v>
      </c>
      <c r="K19">
        <v>3.8100000000000002E-2</v>
      </c>
      <c r="L19">
        <v>0.1226</v>
      </c>
      <c r="N19">
        <v>4.7E-2</v>
      </c>
      <c r="P19">
        <v>3.73E-2</v>
      </c>
      <c r="T19">
        <v>5.67E-2</v>
      </c>
      <c r="W19">
        <v>9.2600000000000002E-2</v>
      </c>
      <c r="AD19">
        <v>8.4199999999999997E-2</v>
      </c>
      <c r="AE19">
        <v>8.4199999999999997E-2</v>
      </c>
      <c r="AF19">
        <v>4.2000000000000003E-2</v>
      </c>
      <c r="AH19">
        <v>6.0400000000000002E-2</v>
      </c>
      <c r="AJ19">
        <v>0.40000000596045998</v>
      </c>
      <c r="AK19" s="7"/>
      <c r="AL19" s="7"/>
      <c r="AM19" s="7"/>
      <c r="AN19" s="7"/>
      <c r="AO19" s="7"/>
      <c r="AP19" s="7"/>
      <c r="AQ19" s="7"/>
      <c r="AR19" s="7"/>
      <c r="AS19" s="7"/>
    </row>
    <row r="20" spans="1:45" x14ac:dyDescent="0.25">
      <c r="A20" s="1">
        <v>318</v>
      </c>
      <c r="B20">
        <v>0.48570000000000002</v>
      </c>
      <c r="C20">
        <v>0.49359999999999998</v>
      </c>
      <c r="D20">
        <v>7.3599999999999999E-2</v>
      </c>
      <c r="E20">
        <v>0.13800000000000001</v>
      </c>
      <c r="F20">
        <v>0.32990000000000003</v>
      </c>
      <c r="G20">
        <v>0.25919999999999999</v>
      </c>
      <c r="H20">
        <v>0.15329999999999999</v>
      </c>
      <c r="I20">
        <v>0.1439</v>
      </c>
      <c r="K20">
        <v>3.3700000000000001E-2</v>
      </c>
      <c r="L20">
        <v>0.1202</v>
      </c>
      <c r="N20">
        <v>4.7199999999999999E-2</v>
      </c>
      <c r="P20">
        <v>3.8800000000000001E-2</v>
      </c>
      <c r="T20">
        <v>5.2499999999999998E-2</v>
      </c>
      <c r="W20">
        <v>9.4799999999999995E-2</v>
      </c>
      <c r="AD20">
        <v>8.2299999999999998E-2</v>
      </c>
      <c r="AE20">
        <v>8.2299999999999998E-2</v>
      </c>
      <c r="AF20">
        <v>4.1200000000000001E-2</v>
      </c>
      <c r="AH20">
        <v>6.2899999999999998E-2</v>
      </c>
      <c r="AJ20">
        <v>0.41999998688697998</v>
      </c>
      <c r="AK20" s="7"/>
      <c r="AL20" s="7"/>
      <c r="AM20" s="7"/>
      <c r="AN20" s="7"/>
      <c r="AO20" s="7"/>
      <c r="AP20" s="7"/>
      <c r="AQ20" s="7"/>
      <c r="AR20" s="7"/>
      <c r="AS20" s="7"/>
    </row>
    <row r="21" spans="1:45" x14ac:dyDescent="0.25">
      <c r="A21" s="1">
        <v>319</v>
      </c>
      <c r="B21">
        <v>0.5091</v>
      </c>
      <c r="C21">
        <v>0.50309999999999999</v>
      </c>
      <c r="D21">
        <v>7.3499999999999996E-2</v>
      </c>
      <c r="E21">
        <v>0.13980000000000001</v>
      </c>
      <c r="F21">
        <v>0.32250000000000001</v>
      </c>
      <c r="G21">
        <v>0.25190000000000001</v>
      </c>
      <c r="H21">
        <v>0.15409999999999999</v>
      </c>
      <c r="I21">
        <v>0.1457</v>
      </c>
      <c r="K21">
        <v>3.2199999999999999E-2</v>
      </c>
      <c r="L21">
        <v>0.11940000000000001</v>
      </c>
      <c r="N21">
        <v>4.8099999999999997E-2</v>
      </c>
      <c r="P21">
        <v>4.0899999999999999E-2</v>
      </c>
      <c r="T21">
        <v>4.9200000000000001E-2</v>
      </c>
      <c r="W21">
        <v>9.7199999999999995E-2</v>
      </c>
      <c r="AD21">
        <v>0.08</v>
      </c>
      <c r="AE21">
        <v>0.08</v>
      </c>
      <c r="AF21">
        <v>3.9899999999999998E-2</v>
      </c>
      <c r="AH21">
        <v>6.6199999999999995E-2</v>
      </c>
      <c r="AJ21">
        <v>0.43000000715255998</v>
      </c>
      <c r="AK21" s="7"/>
      <c r="AL21" s="7"/>
      <c r="AM21" s="7"/>
      <c r="AN21" s="7"/>
      <c r="AO21" s="7"/>
      <c r="AP21" s="7"/>
      <c r="AQ21" s="7"/>
      <c r="AR21" s="7"/>
      <c r="AS21" s="7"/>
    </row>
    <row r="22" spans="1:45" x14ac:dyDescent="0.25">
      <c r="A22" s="1">
        <v>320</v>
      </c>
      <c r="B22">
        <v>0.5333</v>
      </c>
      <c r="C22">
        <v>0.51670000000000005</v>
      </c>
      <c r="D22">
        <v>7.6100000000000001E-2</v>
      </c>
      <c r="E22">
        <v>0.13819999999999999</v>
      </c>
      <c r="F22">
        <v>0.30969999999999998</v>
      </c>
      <c r="G22">
        <v>0.24299999999999999</v>
      </c>
      <c r="H22">
        <v>0.1542</v>
      </c>
      <c r="I22">
        <v>0.1474</v>
      </c>
      <c r="K22">
        <v>2.93E-2</v>
      </c>
      <c r="L22">
        <v>0.1179</v>
      </c>
      <c r="N22">
        <v>4.7100000000000003E-2</v>
      </c>
      <c r="P22">
        <v>4.0500000000000001E-2</v>
      </c>
      <c r="T22">
        <v>4.53E-2</v>
      </c>
      <c r="W22">
        <v>9.98E-2</v>
      </c>
      <c r="AD22">
        <v>7.8700000000000006E-2</v>
      </c>
      <c r="AE22">
        <v>7.8700000000000006E-2</v>
      </c>
      <c r="AF22">
        <v>3.9100000000000003E-2</v>
      </c>
      <c r="AH22">
        <v>7.0900000000000005E-2</v>
      </c>
      <c r="AJ22">
        <v>0.44999998807906999</v>
      </c>
      <c r="AK22" s="7"/>
      <c r="AL22" s="7"/>
      <c r="AM22" s="7"/>
      <c r="AN22" s="7"/>
      <c r="AO22" s="7"/>
      <c r="AP22" s="7"/>
      <c r="AQ22" s="7"/>
      <c r="AR22" s="7"/>
      <c r="AS22" s="7"/>
    </row>
    <row r="23" spans="1:45" x14ac:dyDescent="0.25">
      <c r="A23" s="1">
        <v>321</v>
      </c>
      <c r="B23">
        <v>0.55649999999999999</v>
      </c>
      <c r="C23">
        <v>0.53100000000000003</v>
      </c>
      <c r="D23">
        <v>7.5800000000000006E-2</v>
      </c>
      <c r="E23">
        <v>0.13819999999999999</v>
      </c>
      <c r="F23">
        <v>0.30080000000000001</v>
      </c>
      <c r="G23">
        <v>0.23280000000000001</v>
      </c>
      <c r="H23">
        <v>0.15459999999999999</v>
      </c>
      <c r="I23">
        <v>0.14729999999999999</v>
      </c>
      <c r="K23">
        <v>2.4E-2</v>
      </c>
      <c r="L23">
        <v>0.1157</v>
      </c>
      <c r="N23">
        <v>4.8599999999999997E-2</v>
      </c>
      <c r="P23">
        <v>4.1300000000000003E-2</v>
      </c>
      <c r="T23">
        <v>4.3200000000000002E-2</v>
      </c>
      <c r="W23">
        <v>0.1013</v>
      </c>
      <c r="AD23">
        <v>7.6600000000000001E-2</v>
      </c>
      <c r="AE23">
        <v>7.6600000000000001E-2</v>
      </c>
      <c r="AF23">
        <v>3.78E-2</v>
      </c>
      <c r="AH23">
        <v>7.5399999999999995E-2</v>
      </c>
      <c r="AJ23">
        <v>0.46000000834464999</v>
      </c>
      <c r="AK23" s="7"/>
      <c r="AL23" s="7"/>
      <c r="AM23" s="7"/>
      <c r="AN23" s="7"/>
      <c r="AO23" s="7"/>
      <c r="AP23" s="7"/>
      <c r="AQ23" s="7"/>
      <c r="AR23" s="7"/>
      <c r="AS23" s="7"/>
    </row>
    <row r="24" spans="1:45" x14ac:dyDescent="0.25">
      <c r="A24" s="1">
        <v>322</v>
      </c>
      <c r="B24">
        <v>0.58030000000000004</v>
      </c>
      <c r="C24">
        <v>0.55310000000000004</v>
      </c>
      <c r="D24">
        <v>7.8E-2</v>
      </c>
      <c r="E24">
        <v>0.14180000000000001</v>
      </c>
      <c r="F24">
        <v>0.29170000000000001</v>
      </c>
      <c r="G24">
        <v>0.2198</v>
      </c>
      <c r="H24">
        <v>0.15590000000000001</v>
      </c>
      <c r="I24">
        <v>0.14560000000000001</v>
      </c>
      <c r="K24">
        <v>2.7E-2</v>
      </c>
      <c r="L24">
        <v>0.1135</v>
      </c>
      <c r="N24">
        <v>4.87E-2</v>
      </c>
      <c r="P24">
        <v>4.1300000000000003E-2</v>
      </c>
      <c r="T24">
        <v>4.0099999999999997E-2</v>
      </c>
      <c r="W24">
        <v>0.1038</v>
      </c>
      <c r="AD24">
        <v>7.3599999999999999E-2</v>
      </c>
      <c r="AE24">
        <v>7.3599999999999999E-2</v>
      </c>
      <c r="AF24">
        <v>3.5299999999999998E-2</v>
      </c>
      <c r="AH24">
        <v>8.1199999999999994E-2</v>
      </c>
      <c r="AJ24">
        <v>0.47999998927116</v>
      </c>
      <c r="AK24">
        <v>7.9999998211861004E-2</v>
      </c>
      <c r="AL24" s="7"/>
      <c r="AM24" s="7"/>
      <c r="AN24" s="7"/>
      <c r="AO24" s="7"/>
      <c r="AP24" s="7"/>
      <c r="AQ24" s="7"/>
      <c r="AR24" s="7"/>
      <c r="AS24" s="7"/>
    </row>
    <row r="25" spans="1:45" x14ac:dyDescent="0.25">
      <c r="A25" s="1">
        <v>323</v>
      </c>
      <c r="B25">
        <v>0.60340000000000005</v>
      </c>
      <c r="C25">
        <v>0.5736</v>
      </c>
      <c r="D25">
        <v>7.9899999999999999E-2</v>
      </c>
      <c r="E25">
        <v>0.14449999999999999</v>
      </c>
      <c r="F25">
        <v>0.27179999999999999</v>
      </c>
      <c r="G25">
        <v>0.20979999999999999</v>
      </c>
      <c r="H25">
        <v>0.15290000000000001</v>
      </c>
      <c r="I25">
        <v>0.1477</v>
      </c>
      <c r="K25">
        <v>2.3400000000000001E-2</v>
      </c>
      <c r="L25">
        <v>0.1178</v>
      </c>
      <c r="N25">
        <v>4.9099999999999998E-2</v>
      </c>
      <c r="P25">
        <v>4.2099999999999999E-2</v>
      </c>
      <c r="T25">
        <v>3.85E-2</v>
      </c>
      <c r="W25">
        <v>0.10340000000000001</v>
      </c>
      <c r="AD25">
        <v>7.3300000000000004E-2</v>
      </c>
      <c r="AE25">
        <v>7.3300000000000004E-2</v>
      </c>
      <c r="AF25">
        <v>3.4599999999999999E-2</v>
      </c>
      <c r="AH25">
        <v>8.6499999999999994E-2</v>
      </c>
      <c r="AJ25">
        <v>0.49000000953674</v>
      </c>
      <c r="AK25">
        <v>7.9999998211861004E-2</v>
      </c>
      <c r="AL25" s="7"/>
      <c r="AM25" s="7"/>
      <c r="AN25" s="7"/>
      <c r="AO25" s="7"/>
      <c r="AP25" s="7"/>
      <c r="AQ25" s="7"/>
      <c r="AR25" s="7"/>
      <c r="AS25" s="7"/>
    </row>
    <row r="26" spans="1:45" x14ac:dyDescent="0.25">
      <c r="A26" s="1">
        <v>324</v>
      </c>
      <c r="B26">
        <v>0.627</v>
      </c>
      <c r="C26">
        <v>0.59130000000000005</v>
      </c>
      <c r="D26">
        <v>8.2900000000000001E-2</v>
      </c>
      <c r="E26">
        <v>0.1431</v>
      </c>
      <c r="F26">
        <v>0.25719999999999998</v>
      </c>
      <c r="G26">
        <v>0.19919999999999999</v>
      </c>
      <c r="H26">
        <v>0.152</v>
      </c>
      <c r="I26">
        <v>0.14799999999999999</v>
      </c>
      <c r="K26">
        <v>2.1899999999999999E-2</v>
      </c>
      <c r="L26">
        <v>0.11600000000000001</v>
      </c>
      <c r="N26">
        <v>4.8099999999999997E-2</v>
      </c>
      <c r="P26">
        <v>4.2299999999999997E-2</v>
      </c>
      <c r="T26">
        <v>3.8800000000000001E-2</v>
      </c>
      <c r="W26">
        <v>0.105</v>
      </c>
      <c r="AD26">
        <v>7.2099999999999997E-2</v>
      </c>
      <c r="AE26">
        <v>7.2099999999999997E-2</v>
      </c>
      <c r="AF26">
        <v>3.4799999999999998E-2</v>
      </c>
      <c r="AH26">
        <v>9.1600000000000001E-2</v>
      </c>
      <c r="AJ26">
        <v>0.50999999046325994</v>
      </c>
      <c r="AK26">
        <v>9.0000003576279006E-2</v>
      </c>
      <c r="AL26" s="7"/>
      <c r="AM26" s="7"/>
      <c r="AN26" s="7"/>
      <c r="AO26" s="7"/>
      <c r="AP26" s="7"/>
      <c r="AQ26" s="7"/>
      <c r="AR26" s="7"/>
      <c r="AS26" s="7"/>
    </row>
    <row r="27" spans="1:45" x14ac:dyDescent="0.25">
      <c r="A27" s="1">
        <v>325</v>
      </c>
      <c r="B27">
        <v>0.64980000000000004</v>
      </c>
      <c r="C27">
        <v>0.621</v>
      </c>
      <c r="D27">
        <v>8.9300000000000004E-2</v>
      </c>
      <c r="E27">
        <v>0.14249999999999999</v>
      </c>
      <c r="F27">
        <v>0.2472</v>
      </c>
      <c r="G27">
        <v>0.18640000000000001</v>
      </c>
      <c r="H27">
        <v>0.15079999999999999</v>
      </c>
      <c r="I27">
        <v>0.1467</v>
      </c>
      <c r="K27">
        <v>2.5700000000000001E-2</v>
      </c>
      <c r="L27">
        <v>0.11609999999999999</v>
      </c>
      <c r="N27">
        <v>4.8000000000000001E-2</v>
      </c>
      <c r="P27">
        <v>4.1799999999999997E-2</v>
      </c>
      <c r="T27">
        <v>3.8600000000000002E-2</v>
      </c>
      <c r="W27">
        <v>0.1061</v>
      </c>
      <c r="AD27">
        <v>7.0800000000000002E-2</v>
      </c>
      <c r="AE27">
        <v>7.0800000000000002E-2</v>
      </c>
      <c r="AF27">
        <v>3.4599999999999999E-2</v>
      </c>
      <c r="AH27">
        <v>9.8199999999999996E-2</v>
      </c>
      <c r="AJ27">
        <v>0.52999997138976995</v>
      </c>
      <c r="AK27">
        <v>9.0000003576279006E-2</v>
      </c>
      <c r="AL27" s="7"/>
      <c r="AM27" s="7"/>
      <c r="AN27" s="7"/>
      <c r="AO27" s="7"/>
      <c r="AP27" s="7"/>
      <c r="AQ27" s="7"/>
      <c r="AR27" s="7"/>
      <c r="AS27" s="7"/>
    </row>
    <row r="28" spans="1:45" x14ac:dyDescent="0.25">
      <c r="A28" s="1">
        <v>326</v>
      </c>
      <c r="B28">
        <v>0.6714</v>
      </c>
      <c r="C28">
        <v>0.64280000000000004</v>
      </c>
      <c r="D28">
        <v>9.2100000000000001E-2</v>
      </c>
      <c r="E28">
        <v>0.14699999999999999</v>
      </c>
      <c r="F28">
        <v>0.23139999999999999</v>
      </c>
      <c r="G28">
        <v>0.1757</v>
      </c>
      <c r="H28">
        <v>0.14699999999999999</v>
      </c>
      <c r="I28">
        <v>0.1479</v>
      </c>
      <c r="K28">
        <v>2.9399999999999999E-2</v>
      </c>
      <c r="L28">
        <v>0.1183</v>
      </c>
      <c r="N28">
        <v>4.8300000000000003E-2</v>
      </c>
      <c r="P28">
        <v>3.9600000000000003E-2</v>
      </c>
      <c r="T28">
        <v>3.6200000000000003E-2</v>
      </c>
      <c r="W28">
        <v>0.1069</v>
      </c>
      <c r="AD28">
        <v>6.8500000000000005E-2</v>
      </c>
      <c r="AE28">
        <v>6.8500000000000005E-2</v>
      </c>
      <c r="AF28">
        <v>3.1699999999999999E-2</v>
      </c>
      <c r="AH28">
        <v>0.10390000000000001</v>
      </c>
      <c r="AJ28">
        <v>0.55000001192092995</v>
      </c>
      <c r="AK28">
        <v>0.10000000149012001</v>
      </c>
      <c r="AL28" s="7"/>
      <c r="AM28" s="7"/>
      <c r="AN28" s="7"/>
      <c r="AO28" s="7"/>
      <c r="AP28" s="7"/>
      <c r="AQ28" s="7"/>
      <c r="AR28" s="7"/>
      <c r="AS28" s="7"/>
    </row>
    <row r="29" spans="1:45" x14ac:dyDescent="0.25">
      <c r="A29" s="1">
        <v>327</v>
      </c>
      <c r="B29">
        <v>0.69279999999999997</v>
      </c>
      <c r="C29">
        <v>0.67379999999999995</v>
      </c>
      <c r="D29">
        <v>9.7299999999999998E-2</v>
      </c>
      <c r="E29">
        <v>0.1429</v>
      </c>
      <c r="F29">
        <v>0.21190000000000001</v>
      </c>
      <c r="G29">
        <v>0.16769999999999999</v>
      </c>
      <c r="H29">
        <v>0.1416</v>
      </c>
      <c r="I29">
        <v>0.1497</v>
      </c>
      <c r="K29">
        <v>2.2499999999999999E-2</v>
      </c>
      <c r="L29">
        <v>0.1191</v>
      </c>
      <c r="N29">
        <v>4.9500000000000002E-2</v>
      </c>
      <c r="P29">
        <v>4.7199999999999999E-2</v>
      </c>
      <c r="T29">
        <v>3.8600000000000002E-2</v>
      </c>
      <c r="W29">
        <v>0.10680000000000001</v>
      </c>
      <c r="AD29">
        <v>6.7500000000000004E-2</v>
      </c>
      <c r="AE29">
        <v>6.7500000000000004E-2</v>
      </c>
      <c r="AF29">
        <v>3.2399999999999998E-2</v>
      </c>
      <c r="AH29">
        <v>0.1084</v>
      </c>
      <c r="AJ29">
        <v>0.56999999284743996</v>
      </c>
      <c r="AK29">
        <v>0.10000000149012001</v>
      </c>
      <c r="AL29" s="7"/>
      <c r="AM29" s="7"/>
      <c r="AN29" s="7"/>
      <c r="AO29" s="7"/>
      <c r="AP29" s="7"/>
      <c r="AQ29" s="7"/>
      <c r="AR29" s="7"/>
      <c r="AS29" s="7"/>
    </row>
    <row r="30" spans="1:45" x14ac:dyDescent="0.25">
      <c r="A30" s="1">
        <v>328</v>
      </c>
      <c r="B30">
        <v>0.71330000000000005</v>
      </c>
      <c r="C30">
        <v>0.70889999999999997</v>
      </c>
      <c r="D30">
        <v>0.10440000000000001</v>
      </c>
      <c r="E30">
        <v>0.14649999999999999</v>
      </c>
      <c r="F30">
        <v>0.20419999999999999</v>
      </c>
      <c r="G30">
        <v>0.15820000000000001</v>
      </c>
      <c r="H30">
        <v>0.13869999999999999</v>
      </c>
      <c r="I30">
        <v>0.151</v>
      </c>
      <c r="K30">
        <v>3.1399999999999997E-2</v>
      </c>
      <c r="L30">
        <v>0.1181</v>
      </c>
      <c r="N30">
        <v>4.9200000000000001E-2</v>
      </c>
      <c r="P30">
        <v>4.3099999999999999E-2</v>
      </c>
      <c r="T30">
        <v>3.7999999999999999E-2</v>
      </c>
      <c r="W30">
        <v>0.1084</v>
      </c>
      <c r="AD30">
        <v>6.7400000000000002E-2</v>
      </c>
      <c r="AE30">
        <v>6.7400000000000002E-2</v>
      </c>
      <c r="AF30">
        <v>3.2099999999999997E-2</v>
      </c>
      <c r="AH30">
        <v>0.115</v>
      </c>
      <c r="AJ30">
        <v>0.58999997377395996</v>
      </c>
      <c r="AK30">
        <v>0.10999999940395</v>
      </c>
      <c r="AL30" s="7"/>
      <c r="AM30" s="7"/>
      <c r="AN30" s="7"/>
      <c r="AO30" s="7"/>
      <c r="AP30" s="7"/>
      <c r="AQ30" s="7"/>
      <c r="AR30" s="7"/>
      <c r="AS30" s="7"/>
    </row>
    <row r="31" spans="1:45" x14ac:dyDescent="0.25">
      <c r="A31" s="1">
        <v>329</v>
      </c>
      <c r="B31">
        <v>0.73799999999999999</v>
      </c>
      <c r="C31">
        <v>0.73799999999999999</v>
      </c>
      <c r="D31">
        <v>0.1106</v>
      </c>
      <c r="E31">
        <v>0.1484</v>
      </c>
      <c r="F31">
        <v>0.1895</v>
      </c>
      <c r="G31">
        <v>0.14929999999999999</v>
      </c>
      <c r="H31">
        <v>0.1341</v>
      </c>
      <c r="I31">
        <v>0.15110000000000001</v>
      </c>
      <c r="K31">
        <v>3.2000000000000001E-2</v>
      </c>
      <c r="L31">
        <v>0.1143</v>
      </c>
      <c r="N31">
        <v>5.2400000000000002E-2</v>
      </c>
      <c r="P31">
        <v>4.2099999999999999E-2</v>
      </c>
      <c r="T31">
        <v>3.6799999999999999E-2</v>
      </c>
      <c r="W31">
        <v>0.1077</v>
      </c>
      <c r="AD31">
        <v>6.4899999999999999E-2</v>
      </c>
      <c r="AE31">
        <v>6.4899999999999999E-2</v>
      </c>
      <c r="AF31">
        <v>2.9600000000000001E-2</v>
      </c>
      <c r="AH31">
        <v>0.1193</v>
      </c>
      <c r="AJ31">
        <v>0.61000001430510997</v>
      </c>
      <c r="AK31">
        <v>0.11999999731779</v>
      </c>
      <c r="AL31" s="7"/>
      <c r="AM31" s="7"/>
      <c r="AN31" s="7"/>
      <c r="AO31" s="7"/>
      <c r="AP31" s="7"/>
      <c r="AQ31" s="7"/>
      <c r="AR31" s="7"/>
      <c r="AS31" s="7"/>
    </row>
    <row r="32" spans="1:45" x14ac:dyDescent="0.25">
      <c r="A32" s="1">
        <v>330</v>
      </c>
      <c r="B32">
        <v>0.75590000000000002</v>
      </c>
      <c r="C32">
        <v>0.77249999999999996</v>
      </c>
      <c r="D32">
        <v>0.11849999999999999</v>
      </c>
      <c r="E32">
        <v>0.1497</v>
      </c>
      <c r="F32">
        <v>0.18260000000000001</v>
      </c>
      <c r="G32">
        <v>0.1439</v>
      </c>
      <c r="H32">
        <v>0.12870000000000001</v>
      </c>
      <c r="I32">
        <v>0.1517</v>
      </c>
      <c r="K32">
        <v>2.64E-2</v>
      </c>
      <c r="L32">
        <v>0.114</v>
      </c>
      <c r="N32">
        <v>5.4199999999999998E-2</v>
      </c>
      <c r="P32">
        <v>4.6300000000000001E-2</v>
      </c>
      <c r="T32">
        <v>3.73E-2</v>
      </c>
      <c r="W32">
        <v>0.1091</v>
      </c>
      <c r="AD32">
        <v>6.3899999999999998E-2</v>
      </c>
      <c r="AE32">
        <v>6.3899999999999998E-2</v>
      </c>
      <c r="AF32">
        <v>3.0800000000000001E-2</v>
      </c>
      <c r="AH32">
        <v>0.1241</v>
      </c>
      <c r="AJ32">
        <v>0.63999998569489003</v>
      </c>
      <c r="AK32">
        <v>0.12999999523163</v>
      </c>
      <c r="AL32" s="7"/>
      <c r="AM32" s="7"/>
      <c r="AN32" s="7"/>
      <c r="AO32" s="7"/>
      <c r="AP32" s="7"/>
      <c r="AQ32" s="7"/>
      <c r="AR32" s="7"/>
      <c r="AS32" s="7"/>
    </row>
    <row r="33" spans="1:45" x14ac:dyDescent="0.25">
      <c r="A33" s="1">
        <v>331</v>
      </c>
      <c r="B33">
        <v>0.77280000000000004</v>
      </c>
      <c r="C33">
        <v>0.80200000000000005</v>
      </c>
      <c r="D33">
        <v>0.1265</v>
      </c>
      <c r="E33">
        <v>0.15179999999999999</v>
      </c>
      <c r="F33">
        <v>0.17369999999999999</v>
      </c>
      <c r="G33">
        <v>0.13930000000000001</v>
      </c>
      <c r="H33">
        <v>0.1249</v>
      </c>
      <c r="I33">
        <v>0.1527</v>
      </c>
      <c r="K33">
        <v>2.9100000000000001E-2</v>
      </c>
      <c r="L33">
        <v>0.11360000000000001</v>
      </c>
      <c r="N33">
        <v>5.4899999999999997E-2</v>
      </c>
      <c r="P33">
        <v>4.3999999999999997E-2</v>
      </c>
      <c r="T33">
        <v>3.7499999999999999E-2</v>
      </c>
      <c r="W33">
        <v>0.1104</v>
      </c>
      <c r="AD33">
        <v>6.3700000000000007E-2</v>
      </c>
      <c r="AE33">
        <v>6.3700000000000007E-2</v>
      </c>
      <c r="AF33">
        <v>3.0499999999999999E-2</v>
      </c>
      <c r="AH33">
        <v>0.12859999999999999</v>
      </c>
      <c r="AJ33">
        <v>0.66000002622604004</v>
      </c>
      <c r="AK33">
        <v>0.12999999523163</v>
      </c>
      <c r="AL33" s="7"/>
      <c r="AM33" s="7"/>
      <c r="AN33" s="7"/>
      <c r="AO33" s="7"/>
      <c r="AP33" s="7"/>
      <c r="AQ33" s="7"/>
      <c r="AR33" s="7"/>
      <c r="AS33" s="7"/>
    </row>
    <row r="34" spans="1:45" x14ac:dyDescent="0.25">
      <c r="A34" s="1">
        <v>332</v>
      </c>
      <c r="B34">
        <v>0.79039999999999999</v>
      </c>
      <c r="C34">
        <v>0.83089999999999997</v>
      </c>
      <c r="D34">
        <v>0.13489999999999999</v>
      </c>
      <c r="E34">
        <v>0.15379999999999999</v>
      </c>
      <c r="F34">
        <v>0.16470000000000001</v>
      </c>
      <c r="G34">
        <v>0.1363</v>
      </c>
      <c r="H34">
        <v>0.1196</v>
      </c>
      <c r="I34">
        <v>0.15160000000000001</v>
      </c>
      <c r="K34">
        <v>2.8400000000000002E-2</v>
      </c>
      <c r="L34">
        <v>0.1143</v>
      </c>
      <c r="N34">
        <v>5.62E-2</v>
      </c>
      <c r="P34">
        <v>4.6100000000000002E-2</v>
      </c>
      <c r="T34">
        <v>3.6799999999999999E-2</v>
      </c>
      <c r="W34">
        <v>0.1115</v>
      </c>
      <c r="AD34">
        <v>6.0999999999999999E-2</v>
      </c>
      <c r="AE34">
        <v>6.0999999999999999E-2</v>
      </c>
      <c r="AF34">
        <v>2.9899999999999999E-2</v>
      </c>
      <c r="AH34">
        <v>0.1336</v>
      </c>
      <c r="AJ34">
        <v>0.68000000715256004</v>
      </c>
      <c r="AK34">
        <v>0.14000000059605</v>
      </c>
      <c r="AL34" s="7"/>
      <c r="AM34" s="7"/>
      <c r="AN34" s="7"/>
      <c r="AO34" s="7"/>
      <c r="AP34" s="7"/>
      <c r="AQ34" s="7"/>
      <c r="AR34" s="7"/>
      <c r="AS34" s="7"/>
    </row>
    <row r="35" spans="1:45" x14ac:dyDescent="0.25">
      <c r="A35" s="1">
        <v>333</v>
      </c>
      <c r="B35">
        <v>0.80679999999999996</v>
      </c>
      <c r="C35">
        <v>0.86339999999999995</v>
      </c>
      <c r="D35">
        <v>0.14219999999999999</v>
      </c>
      <c r="E35">
        <v>0.15509999999999999</v>
      </c>
      <c r="F35">
        <v>0.1565</v>
      </c>
      <c r="G35">
        <v>0.13400000000000001</v>
      </c>
      <c r="H35">
        <v>0.1147</v>
      </c>
      <c r="I35">
        <v>0.1502</v>
      </c>
      <c r="K35">
        <v>2.5600000000000001E-2</v>
      </c>
      <c r="L35">
        <v>0.1132</v>
      </c>
      <c r="N35">
        <v>5.9299999999999999E-2</v>
      </c>
      <c r="P35">
        <v>4.8599999999999997E-2</v>
      </c>
      <c r="T35">
        <v>3.7199999999999997E-2</v>
      </c>
      <c r="W35">
        <v>0.1132</v>
      </c>
      <c r="AD35">
        <v>6.1499999999999999E-2</v>
      </c>
      <c r="AE35">
        <v>6.1499999999999999E-2</v>
      </c>
      <c r="AF35">
        <v>3.1699999999999999E-2</v>
      </c>
      <c r="AH35">
        <v>0.13850000000000001</v>
      </c>
      <c r="AJ35">
        <v>0.70999997854232999</v>
      </c>
      <c r="AK35">
        <v>0.15000000596046001</v>
      </c>
      <c r="AL35" s="7"/>
      <c r="AM35" s="7"/>
      <c r="AN35" s="7"/>
      <c r="AO35" s="7"/>
      <c r="AP35" s="7"/>
      <c r="AQ35" s="7"/>
      <c r="AR35" s="7"/>
      <c r="AS35" s="7"/>
    </row>
    <row r="36" spans="1:45" x14ac:dyDescent="0.25">
      <c r="A36" s="1">
        <v>334</v>
      </c>
      <c r="B36">
        <v>0.82010000000000005</v>
      </c>
      <c r="C36">
        <v>0.87790000000000001</v>
      </c>
      <c r="D36">
        <v>0.15210000000000001</v>
      </c>
      <c r="E36">
        <v>0.15490000000000001</v>
      </c>
      <c r="F36">
        <v>0.152</v>
      </c>
      <c r="G36">
        <v>0.1336</v>
      </c>
      <c r="H36">
        <v>0.11070000000000001</v>
      </c>
      <c r="I36">
        <v>0.1482</v>
      </c>
      <c r="K36">
        <v>2.2599999999999999E-2</v>
      </c>
      <c r="L36">
        <v>0.1147</v>
      </c>
      <c r="N36">
        <v>5.8999999999999997E-2</v>
      </c>
      <c r="P36">
        <v>5.0299999999999997E-2</v>
      </c>
      <c r="T36">
        <v>3.73E-2</v>
      </c>
      <c r="W36">
        <v>0.1135</v>
      </c>
      <c r="AD36">
        <v>6.1800000000000001E-2</v>
      </c>
      <c r="AE36">
        <v>6.1800000000000001E-2</v>
      </c>
      <c r="AF36">
        <v>3.1199999999999999E-2</v>
      </c>
      <c r="AH36">
        <v>0.14380000000000001</v>
      </c>
      <c r="AJ36">
        <v>0.73000001907348999</v>
      </c>
      <c r="AK36">
        <v>0.15999999642372001</v>
      </c>
      <c r="AL36" s="7"/>
      <c r="AM36" s="7"/>
      <c r="AN36" s="7"/>
      <c r="AO36" s="7"/>
      <c r="AP36" s="7"/>
      <c r="AQ36" s="7"/>
      <c r="AR36" s="7"/>
      <c r="AS36" s="7"/>
    </row>
    <row r="37" spans="1:45" x14ac:dyDescent="0.25">
      <c r="A37" s="1">
        <v>335</v>
      </c>
      <c r="B37">
        <v>0.83509999999999995</v>
      </c>
      <c r="C37">
        <v>0.90710000000000002</v>
      </c>
      <c r="D37">
        <v>0.15809999999999999</v>
      </c>
      <c r="E37">
        <v>0.1585</v>
      </c>
      <c r="F37">
        <v>0.14369999999999999</v>
      </c>
      <c r="G37">
        <v>0.13420000000000001</v>
      </c>
      <c r="H37">
        <v>0.1072</v>
      </c>
      <c r="I37">
        <v>0.14499999999999999</v>
      </c>
      <c r="K37">
        <v>2.8299999999999999E-2</v>
      </c>
      <c r="L37">
        <v>0.1143</v>
      </c>
      <c r="N37">
        <v>6.0199999999999997E-2</v>
      </c>
      <c r="P37">
        <v>5.0500000000000003E-2</v>
      </c>
      <c r="T37">
        <v>3.7199999999999997E-2</v>
      </c>
      <c r="W37">
        <v>0.1132</v>
      </c>
      <c r="AD37">
        <v>5.9799999999999999E-2</v>
      </c>
      <c r="AE37">
        <v>5.9799999999999999E-2</v>
      </c>
      <c r="AF37">
        <v>3.0300000000000001E-2</v>
      </c>
      <c r="AH37">
        <v>0.1512</v>
      </c>
      <c r="AJ37">
        <v>0.75</v>
      </c>
      <c r="AK37">
        <v>0.15999999642372001</v>
      </c>
      <c r="AL37" s="7"/>
      <c r="AM37" s="7"/>
      <c r="AN37" s="7"/>
      <c r="AO37" s="7"/>
      <c r="AP37" s="7"/>
      <c r="AQ37" s="7"/>
      <c r="AR37" s="7"/>
      <c r="AS37" s="7"/>
    </row>
    <row r="38" spans="1:45" x14ac:dyDescent="0.25">
      <c r="A38" s="1">
        <v>336</v>
      </c>
      <c r="B38">
        <v>0.84609999999999996</v>
      </c>
      <c r="C38">
        <v>0.9274</v>
      </c>
      <c r="D38">
        <v>0.16719999999999999</v>
      </c>
      <c r="E38">
        <v>0.16089999999999999</v>
      </c>
      <c r="F38">
        <v>0.14030000000000001</v>
      </c>
      <c r="G38">
        <v>0.1356</v>
      </c>
      <c r="H38">
        <v>0.10349999999999999</v>
      </c>
      <c r="I38">
        <v>0.14080000000000001</v>
      </c>
      <c r="K38">
        <v>2.07E-2</v>
      </c>
      <c r="L38">
        <v>0.1133</v>
      </c>
      <c r="N38">
        <v>6.3299999999999995E-2</v>
      </c>
      <c r="P38">
        <v>5.2200000000000003E-2</v>
      </c>
      <c r="T38">
        <v>3.73E-2</v>
      </c>
      <c r="W38">
        <v>0.1123</v>
      </c>
      <c r="AD38">
        <v>6.0299999999999999E-2</v>
      </c>
      <c r="AE38">
        <v>6.0299999999999999E-2</v>
      </c>
      <c r="AF38">
        <v>3.2199999999999999E-2</v>
      </c>
      <c r="AH38">
        <v>0.1593</v>
      </c>
      <c r="AJ38">
        <v>0.77999997138976995</v>
      </c>
      <c r="AK38">
        <v>0.17000000178814001</v>
      </c>
      <c r="AL38" s="7"/>
      <c r="AM38" s="7"/>
      <c r="AN38" s="7"/>
      <c r="AO38" s="7"/>
      <c r="AP38" s="7"/>
      <c r="AQ38" s="7"/>
      <c r="AR38" s="7"/>
      <c r="AS38" s="7"/>
    </row>
    <row r="39" spans="1:45" x14ac:dyDescent="0.25">
      <c r="A39" s="1">
        <v>337</v>
      </c>
      <c r="B39">
        <v>0.85929999999999995</v>
      </c>
      <c r="C39">
        <v>0.94830000000000003</v>
      </c>
      <c r="D39">
        <v>0.17660000000000001</v>
      </c>
      <c r="E39">
        <v>0.16339999999999999</v>
      </c>
      <c r="F39">
        <v>0.1361</v>
      </c>
      <c r="G39">
        <v>0.13650000000000001</v>
      </c>
      <c r="H39">
        <v>0.10059999999999999</v>
      </c>
      <c r="I39">
        <v>0.13500000000000001</v>
      </c>
      <c r="K39">
        <v>1.9E-2</v>
      </c>
      <c r="L39">
        <v>0.1123</v>
      </c>
      <c r="N39">
        <v>6.4100000000000004E-2</v>
      </c>
      <c r="P39">
        <v>5.3800000000000001E-2</v>
      </c>
      <c r="T39">
        <v>3.7400000000000003E-2</v>
      </c>
      <c r="W39">
        <v>0.1103</v>
      </c>
      <c r="AD39">
        <v>6.0900000000000003E-2</v>
      </c>
      <c r="AE39">
        <v>6.0900000000000003E-2</v>
      </c>
      <c r="AF39">
        <v>3.2399999999999998E-2</v>
      </c>
      <c r="AH39">
        <v>0.1694</v>
      </c>
      <c r="AJ39">
        <v>0.80000001192092995</v>
      </c>
      <c r="AK39">
        <v>0.18000000715256001</v>
      </c>
      <c r="AL39" s="7"/>
      <c r="AM39" s="7"/>
      <c r="AN39" s="7"/>
      <c r="AO39" s="7"/>
      <c r="AP39" s="7"/>
      <c r="AQ39" s="7"/>
      <c r="AR39" s="7"/>
      <c r="AS39" s="7"/>
    </row>
    <row r="40" spans="1:45" x14ac:dyDescent="0.25">
      <c r="A40" s="1">
        <v>338</v>
      </c>
      <c r="B40">
        <v>0.87019999999999997</v>
      </c>
      <c r="C40">
        <v>0.96060000000000001</v>
      </c>
      <c r="D40">
        <v>0.18629999999999999</v>
      </c>
      <c r="E40">
        <v>0.1676</v>
      </c>
      <c r="F40">
        <v>0.1321</v>
      </c>
      <c r="G40">
        <v>0.1394</v>
      </c>
      <c r="H40">
        <v>9.9000000000000005E-2</v>
      </c>
      <c r="I40">
        <v>0.13009999999999999</v>
      </c>
      <c r="K40">
        <v>1.7399999999999999E-2</v>
      </c>
      <c r="L40">
        <v>0.1111</v>
      </c>
      <c r="N40">
        <v>6.54E-2</v>
      </c>
      <c r="P40">
        <v>5.62E-2</v>
      </c>
      <c r="T40">
        <v>3.7600000000000001E-2</v>
      </c>
      <c r="W40">
        <v>0.10680000000000001</v>
      </c>
      <c r="AD40">
        <v>5.9200000000000003E-2</v>
      </c>
      <c r="AE40">
        <v>5.9200000000000003E-2</v>
      </c>
      <c r="AF40">
        <v>3.2599999999999997E-2</v>
      </c>
      <c r="AH40">
        <v>0.1784</v>
      </c>
      <c r="AJ40">
        <v>0.81999999284743996</v>
      </c>
      <c r="AK40">
        <v>0.18999999761580999</v>
      </c>
      <c r="AL40" s="7"/>
      <c r="AM40" s="7"/>
      <c r="AN40" s="7"/>
      <c r="AO40" s="7"/>
      <c r="AP40" s="7"/>
      <c r="AQ40" s="7"/>
      <c r="AR40" s="7"/>
      <c r="AS40" s="7"/>
    </row>
    <row r="41" spans="1:45" x14ac:dyDescent="0.25">
      <c r="A41" s="1">
        <v>339</v>
      </c>
      <c r="B41">
        <v>0.88229999999999997</v>
      </c>
      <c r="C41">
        <v>0.97860000000000003</v>
      </c>
      <c r="D41">
        <v>0.1968</v>
      </c>
      <c r="E41">
        <v>0.1724</v>
      </c>
      <c r="F41">
        <v>0.129</v>
      </c>
      <c r="G41">
        <v>0.13930000000000001</v>
      </c>
      <c r="H41">
        <v>9.8500000000000004E-2</v>
      </c>
      <c r="I41">
        <v>0.12230000000000001</v>
      </c>
      <c r="K41">
        <v>1.5900000000000001E-2</v>
      </c>
      <c r="L41">
        <v>0.1089</v>
      </c>
      <c r="N41">
        <v>6.6799999999999998E-2</v>
      </c>
      <c r="P41">
        <v>5.8299999999999998E-2</v>
      </c>
      <c r="T41">
        <v>3.8300000000000001E-2</v>
      </c>
      <c r="W41">
        <v>0.1027</v>
      </c>
      <c r="AD41">
        <v>5.96E-2</v>
      </c>
      <c r="AE41">
        <v>5.96E-2</v>
      </c>
      <c r="AF41">
        <v>3.3399999999999999E-2</v>
      </c>
      <c r="AH41">
        <v>0.19120000000000001</v>
      </c>
      <c r="AJ41">
        <v>0.83999997377395996</v>
      </c>
      <c r="AK41">
        <v>0.20999999344348999</v>
      </c>
      <c r="AL41" s="7"/>
      <c r="AM41" s="7"/>
      <c r="AN41" s="7"/>
      <c r="AO41" s="7"/>
      <c r="AP41" s="7"/>
      <c r="AQ41" s="7"/>
      <c r="AR41" s="7"/>
      <c r="AS41" s="7"/>
    </row>
    <row r="42" spans="1:45" x14ac:dyDescent="0.25">
      <c r="A42" s="1">
        <v>340</v>
      </c>
      <c r="B42">
        <v>0.89129999999999998</v>
      </c>
      <c r="C42">
        <v>0.98519999999999996</v>
      </c>
      <c r="D42">
        <v>0.2094</v>
      </c>
      <c r="E42">
        <v>0.1784</v>
      </c>
      <c r="F42">
        <v>0.13150000000000001</v>
      </c>
      <c r="G42">
        <v>0.1399</v>
      </c>
      <c r="H42">
        <v>9.7900000000000001E-2</v>
      </c>
      <c r="I42">
        <v>0.11559999999999999</v>
      </c>
      <c r="K42">
        <v>1.54E-2</v>
      </c>
      <c r="L42">
        <v>0.10829999999999999</v>
      </c>
      <c r="N42">
        <v>6.8400000000000002E-2</v>
      </c>
      <c r="P42">
        <v>6.0900000000000003E-2</v>
      </c>
      <c r="T42">
        <v>3.8699999999999998E-2</v>
      </c>
      <c r="W42">
        <v>9.7900000000000001E-2</v>
      </c>
      <c r="AD42">
        <v>6.0400000000000002E-2</v>
      </c>
      <c r="AE42">
        <v>6.0400000000000002E-2</v>
      </c>
      <c r="AF42">
        <v>3.4799999999999998E-2</v>
      </c>
      <c r="AH42">
        <v>0.2001</v>
      </c>
      <c r="AJ42">
        <v>0.86000001430510997</v>
      </c>
      <c r="AK42">
        <v>0.21999999880790999</v>
      </c>
      <c r="AL42" s="7"/>
      <c r="AM42" s="7"/>
      <c r="AN42" s="7"/>
      <c r="AO42" s="7"/>
      <c r="AP42" s="7"/>
      <c r="AQ42" s="7"/>
      <c r="AR42" s="7"/>
      <c r="AS42" s="7"/>
    </row>
    <row r="43" spans="1:45" x14ac:dyDescent="0.25">
      <c r="A43" s="1">
        <v>341</v>
      </c>
      <c r="B43">
        <v>0.90059999999999996</v>
      </c>
      <c r="C43">
        <v>0.9899</v>
      </c>
      <c r="D43">
        <v>0.22439999999999999</v>
      </c>
      <c r="E43">
        <v>0.18290000000000001</v>
      </c>
      <c r="F43">
        <v>0.1231</v>
      </c>
      <c r="G43">
        <v>0.14069999999999999</v>
      </c>
      <c r="H43">
        <v>9.7900000000000001E-2</v>
      </c>
      <c r="I43">
        <v>0.1109</v>
      </c>
      <c r="K43">
        <v>1.4E-2</v>
      </c>
      <c r="L43">
        <v>0.10829999999999999</v>
      </c>
      <c r="N43">
        <v>6.9199999999999998E-2</v>
      </c>
      <c r="P43">
        <v>6.2100000000000002E-2</v>
      </c>
      <c r="T43">
        <v>4.02E-2</v>
      </c>
      <c r="W43">
        <v>9.3299999999999994E-2</v>
      </c>
      <c r="AD43">
        <v>5.96E-2</v>
      </c>
      <c r="AE43">
        <v>5.96E-2</v>
      </c>
      <c r="AF43">
        <v>3.4599999999999999E-2</v>
      </c>
      <c r="AH43">
        <v>0.21249999999999999</v>
      </c>
      <c r="AJ43">
        <v>0.87999999523162997</v>
      </c>
      <c r="AK43">
        <v>0.23999999463558</v>
      </c>
      <c r="AL43" s="7"/>
      <c r="AM43" s="7"/>
      <c r="AN43" s="7"/>
      <c r="AO43" s="7"/>
      <c r="AP43" s="7"/>
      <c r="AQ43" s="7"/>
      <c r="AR43" s="7"/>
      <c r="AS43" s="7"/>
    </row>
    <row r="44" spans="1:45" x14ac:dyDescent="0.25">
      <c r="A44" s="1">
        <v>342</v>
      </c>
      <c r="B44">
        <v>0.91180000000000005</v>
      </c>
      <c r="C44">
        <v>0.99519999999999997</v>
      </c>
      <c r="D44">
        <v>0.2407</v>
      </c>
      <c r="E44">
        <v>0.187</v>
      </c>
      <c r="F44">
        <v>0.12230000000000001</v>
      </c>
      <c r="G44">
        <v>0.1399</v>
      </c>
      <c r="H44">
        <v>9.8199999999999996E-2</v>
      </c>
      <c r="I44">
        <v>0.105</v>
      </c>
      <c r="K44">
        <v>1.24E-2</v>
      </c>
      <c r="L44">
        <v>0.1071</v>
      </c>
      <c r="N44">
        <v>7.0400000000000004E-2</v>
      </c>
      <c r="P44">
        <v>6.3299999999999995E-2</v>
      </c>
      <c r="T44">
        <v>4.1399999999999999E-2</v>
      </c>
      <c r="W44">
        <v>8.8300000000000003E-2</v>
      </c>
      <c r="AD44">
        <v>5.9700000000000003E-2</v>
      </c>
      <c r="AE44">
        <v>5.9700000000000003E-2</v>
      </c>
      <c r="AF44">
        <v>3.5700000000000003E-2</v>
      </c>
      <c r="AH44">
        <v>0.2203</v>
      </c>
      <c r="AJ44">
        <v>0.89999997615813998</v>
      </c>
      <c r="AK44">
        <v>0.25</v>
      </c>
      <c r="AL44" s="7"/>
      <c r="AM44" s="7"/>
      <c r="AN44" s="7"/>
      <c r="AO44" s="7"/>
      <c r="AP44" s="7"/>
      <c r="AQ44" s="7"/>
      <c r="AR44" s="7"/>
      <c r="AS44" s="7"/>
    </row>
    <row r="45" spans="1:45" x14ac:dyDescent="0.25">
      <c r="A45" s="1">
        <v>343</v>
      </c>
      <c r="B45">
        <v>0.91969999999999996</v>
      </c>
      <c r="C45">
        <v>1</v>
      </c>
      <c r="D45">
        <v>0.26040000000000002</v>
      </c>
      <c r="E45">
        <v>0.19409999999999999</v>
      </c>
      <c r="F45">
        <v>0.1192</v>
      </c>
      <c r="G45">
        <v>0.1368</v>
      </c>
      <c r="H45">
        <v>0.1</v>
      </c>
      <c r="I45">
        <v>9.8699999999999996E-2</v>
      </c>
      <c r="K45">
        <v>1.5100000000000001E-2</v>
      </c>
      <c r="L45">
        <v>0.10349999999999999</v>
      </c>
      <c r="N45">
        <v>7.0999999999999994E-2</v>
      </c>
      <c r="P45">
        <v>6.4500000000000002E-2</v>
      </c>
      <c r="T45">
        <v>4.2799999999999998E-2</v>
      </c>
      <c r="W45">
        <v>8.3900000000000002E-2</v>
      </c>
      <c r="AD45">
        <v>0.06</v>
      </c>
      <c r="AE45">
        <v>0.06</v>
      </c>
      <c r="AF45">
        <v>3.6400000000000002E-2</v>
      </c>
      <c r="AH45">
        <v>0.22650000000000001</v>
      </c>
      <c r="AJ45">
        <v>0.92000001668929998</v>
      </c>
      <c r="AK45">
        <v>0.28000000119209001</v>
      </c>
      <c r="AL45" s="7"/>
      <c r="AM45" s="7"/>
      <c r="AN45" s="7"/>
      <c r="AO45" s="7"/>
      <c r="AP45" s="7"/>
      <c r="AQ45" s="7"/>
      <c r="AR45" s="7"/>
      <c r="AS45" s="7"/>
    </row>
    <row r="46" spans="1:45" x14ac:dyDescent="0.25">
      <c r="A46" s="1">
        <v>344</v>
      </c>
      <c r="B46">
        <v>0.92849999999999999</v>
      </c>
      <c r="C46">
        <v>0.99619999999999997</v>
      </c>
      <c r="D46">
        <v>0.28070000000000001</v>
      </c>
      <c r="E46">
        <v>0.19789999999999999</v>
      </c>
      <c r="F46">
        <v>0.11600000000000001</v>
      </c>
      <c r="G46">
        <v>0.1348</v>
      </c>
      <c r="H46">
        <v>9.9400000000000002E-2</v>
      </c>
      <c r="I46">
        <v>9.4799999999999995E-2</v>
      </c>
      <c r="K46">
        <v>1.29E-2</v>
      </c>
      <c r="L46">
        <v>0.1031</v>
      </c>
      <c r="N46">
        <v>7.2300000000000003E-2</v>
      </c>
      <c r="P46">
        <v>6.5799999999999997E-2</v>
      </c>
      <c r="T46">
        <v>4.3799999999999999E-2</v>
      </c>
      <c r="W46">
        <v>7.9000000000000001E-2</v>
      </c>
      <c r="AD46">
        <v>6.0199999999999997E-2</v>
      </c>
      <c r="AE46">
        <v>6.0199999999999997E-2</v>
      </c>
      <c r="AF46">
        <v>3.7400000000000003E-2</v>
      </c>
      <c r="AH46">
        <v>0.22839999999999999</v>
      </c>
      <c r="AJ46">
        <v>0.93000000715256004</v>
      </c>
      <c r="AK46">
        <v>0.30000001192093001</v>
      </c>
      <c r="AL46" s="7"/>
      <c r="AM46" s="7"/>
      <c r="AN46" s="7"/>
      <c r="AO46" s="7"/>
      <c r="AP46" s="7"/>
      <c r="AQ46" s="7"/>
      <c r="AR46" s="7"/>
      <c r="AS46" s="7"/>
    </row>
    <row r="47" spans="1:45" x14ac:dyDescent="0.25">
      <c r="A47" s="1">
        <v>345</v>
      </c>
      <c r="B47">
        <v>0.93720000000000003</v>
      </c>
      <c r="C47">
        <v>0.99109999999999998</v>
      </c>
      <c r="D47">
        <v>0.3019</v>
      </c>
      <c r="E47">
        <v>0.2031</v>
      </c>
      <c r="F47">
        <v>0.1138</v>
      </c>
      <c r="G47">
        <v>0.13070000000000001</v>
      </c>
      <c r="H47">
        <v>9.9099999999999994E-2</v>
      </c>
      <c r="I47">
        <v>9.0399999999999994E-2</v>
      </c>
      <c r="K47">
        <v>1.18E-2</v>
      </c>
      <c r="L47">
        <v>9.9299999999999999E-2</v>
      </c>
      <c r="N47">
        <v>7.3300000000000004E-2</v>
      </c>
      <c r="P47">
        <v>6.83E-2</v>
      </c>
      <c r="T47">
        <v>4.5600000000000002E-2</v>
      </c>
      <c r="W47">
        <v>7.5700000000000003E-2</v>
      </c>
      <c r="AD47">
        <v>6.1400000000000003E-2</v>
      </c>
      <c r="AE47">
        <v>6.1400000000000003E-2</v>
      </c>
      <c r="AF47">
        <v>3.9800000000000002E-2</v>
      </c>
      <c r="AH47">
        <v>0.2248</v>
      </c>
      <c r="AJ47">
        <v>0.94999998807907005</v>
      </c>
      <c r="AK47">
        <v>0.31999999284744002</v>
      </c>
      <c r="AL47" s="7"/>
      <c r="AM47" s="7"/>
      <c r="AN47" s="7"/>
      <c r="AO47" s="7"/>
      <c r="AP47" s="7"/>
      <c r="AQ47" s="7"/>
      <c r="AR47" s="7"/>
      <c r="AS47" s="7"/>
    </row>
    <row r="48" spans="1:45" x14ac:dyDescent="0.25">
      <c r="A48" s="1">
        <v>346</v>
      </c>
      <c r="B48">
        <v>0.94479999999999997</v>
      </c>
      <c r="C48">
        <v>0.98280000000000001</v>
      </c>
      <c r="D48">
        <v>0.32419999999999999</v>
      </c>
      <c r="E48">
        <v>0.2077</v>
      </c>
      <c r="F48">
        <v>0.11219999999999999</v>
      </c>
      <c r="G48">
        <v>0.12659999999999999</v>
      </c>
      <c r="H48">
        <v>9.9000000000000005E-2</v>
      </c>
      <c r="I48">
        <v>8.7099999999999997E-2</v>
      </c>
      <c r="K48">
        <v>1.2500000000000001E-2</v>
      </c>
      <c r="L48">
        <v>9.5600000000000004E-2</v>
      </c>
      <c r="N48">
        <v>7.3800000000000004E-2</v>
      </c>
      <c r="P48">
        <v>6.7799999999999999E-2</v>
      </c>
      <c r="T48">
        <v>4.6800000000000001E-2</v>
      </c>
      <c r="W48">
        <v>7.2499999999999995E-2</v>
      </c>
      <c r="AD48">
        <v>6.1800000000000001E-2</v>
      </c>
      <c r="AE48">
        <v>6.1800000000000001E-2</v>
      </c>
      <c r="AF48">
        <v>4.1200000000000001E-2</v>
      </c>
      <c r="AH48">
        <v>0.2165</v>
      </c>
      <c r="AJ48">
        <v>0.95999997854232999</v>
      </c>
      <c r="AK48">
        <v>0.34000000357628002</v>
      </c>
      <c r="AL48" s="7"/>
      <c r="AM48" s="7"/>
      <c r="AN48" s="7"/>
      <c r="AO48" s="7"/>
      <c r="AP48" s="7"/>
      <c r="AQ48" s="7"/>
      <c r="AR48" s="7"/>
      <c r="AS48" s="7"/>
    </row>
    <row r="49" spans="1:45" x14ac:dyDescent="0.25">
      <c r="A49" s="1">
        <v>347</v>
      </c>
      <c r="B49">
        <v>0.95109999999999995</v>
      </c>
      <c r="C49">
        <v>0.97919999999999996</v>
      </c>
      <c r="D49">
        <v>0.34329999999999999</v>
      </c>
      <c r="E49">
        <v>0.2122</v>
      </c>
      <c r="F49">
        <v>0.10979999999999999</v>
      </c>
      <c r="G49">
        <v>0.122</v>
      </c>
      <c r="H49">
        <v>9.74E-2</v>
      </c>
      <c r="I49">
        <v>8.4199999999999997E-2</v>
      </c>
      <c r="K49">
        <v>1.49E-2</v>
      </c>
      <c r="L49">
        <v>9.2799999999999994E-2</v>
      </c>
      <c r="N49">
        <v>7.4499999999999997E-2</v>
      </c>
      <c r="P49">
        <v>7.0400000000000004E-2</v>
      </c>
      <c r="T49">
        <v>4.8300000000000003E-2</v>
      </c>
      <c r="W49">
        <v>7.0599999999999996E-2</v>
      </c>
      <c r="AD49">
        <v>6.1600000000000002E-2</v>
      </c>
      <c r="AE49">
        <v>6.1600000000000002E-2</v>
      </c>
      <c r="AF49">
        <v>4.2900000000000001E-2</v>
      </c>
      <c r="AH49">
        <v>0.20680000000000001</v>
      </c>
      <c r="AJ49">
        <v>0.97000002861023005</v>
      </c>
      <c r="AK49">
        <v>0.36000001430511003</v>
      </c>
      <c r="AL49" s="7"/>
      <c r="AM49" s="7"/>
      <c r="AN49" s="7"/>
      <c r="AO49" s="7"/>
      <c r="AP49" s="7"/>
      <c r="AQ49" s="7"/>
      <c r="AR49" s="7"/>
      <c r="AS49" s="7"/>
    </row>
    <row r="50" spans="1:45" x14ac:dyDescent="0.25">
      <c r="A50" s="1">
        <v>348</v>
      </c>
      <c r="B50">
        <v>0.95860000000000001</v>
      </c>
      <c r="C50">
        <v>0.9698</v>
      </c>
      <c r="D50">
        <v>0.3604</v>
      </c>
      <c r="E50">
        <v>0.21790000000000001</v>
      </c>
      <c r="F50">
        <v>0.1091</v>
      </c>
      <c r="G50">
        <v>0.1176</v>
      </c>
      <c r="H50">
        <v>9.5600000000000004E-2</v>
      </c>
      <c r="I50">
        <v>8.2500000000000004E-2</v>
      </c>
      <c r="K50">
        <v>1.0999999999999999E-2</v>
      </c>
      <c r="L50">
        <v>8.9399999999999993E-2</v>
      </c>
      <c r="N50">
        <v>7.6600000000000001E-2</v>
      </c>
      <c r="P50">
        <v>7.0900000000000005E-2</v>
      </c>
      <c r="T50">
        <v>4.9299999999999997E-2</v>
      </c>
      <c r="W50">
        <v>6.7400000000000002E-2</v>
      </c>
      <c r="AD50">
        <v>6.1499999999999999E-2</v>
      </c>
      <c r="AE50">
        <v>6.1499999999999999E-2</v>
      </c>
      <c r="AF50">
        <v>4.3799999999999999E-2</v>
      </c>
      <c r="AH50">
        <v>0.19359999999999999</v>
      </c>
      <c r="AJ50">
        <v>0.98000001907348999</v>
      </c>
      <c r="AK50">
        <v>0.37000000476837003</v>
      </c>
      <c r="AL50" s="7"/>
      <c r="AM50" s="7"/>
      <c r="AN50" s="7"/>
      <c r="AO50" s="7"/>
      <c r="AP50" s="7"/>
      <c r="AQ50" s="7"/>
      <c r="AR50" s="7"/>
      <c r="AS50" s="7"/>
    </row>
    <row r="51" spans="1:45" x14ac:dyDescent="0.25">
      <c r="A51" s="1">
        <v>349</v>
      </c>
      <c r="B51">
        <v>0.96489999999999998</v>
      </c>
      <c r="C51">
        <v>0.95540000000000003</v>
      </c>
      <c r="D51">
        <v>0.3765</v>
      </c>
      <c r="E51">
        <v>0.22389999999999999</v>
      </c>
      <c r="F51">
        <v>0.107</v>
      </c>
      <c r="G51">
        <v>0.1124</v>
      </c>
      <c r="H51">
        <v>9.35E-2</v>
      </c>
      <c r="I51">
        <v>8.1000000000000003E-2</v>
      </c>
      <c r="K51">
        <v>1.2500000000000001E-2</v>
      </c>
      <c r="L51">
        <v>8.5599999999999996E-2</v>
      </c>
      <c r="N51">
        <v>7.7499999999999999E-2</v>
      </c>
      <c r="P51">
        <v>7.1300000000000002E-2</v>
      </c>
      <c r="T51">
        <v>5.0299999999999997E-2</v>
      </c>
      <c r="W51">
        <v>6.6199999999999995E-2</v>
      </c>
      <c r="AD51">
        <v>6.1199999999999997E-2</v>
      </c>
      <c r="AE51">
        <v>6.1199999999999997E-2</v>
      </c>
      <c r="AF51">
        <v>4.6600000000000003E-2</v>
      </c>
      <c r="AH51">
        <v>0.18129999999999999</v>
      </c>
      <c r="AJ51">
        <v>0.99000000953674006</v>
      </c>
      <c r="AK51">
        <v>0.38999998569488997</v>
      </c>
      <c r="AL51" s="7"/>
      <c r="AM51" s="7"/>
      <c r="AN51" s="7"/>
      <c r="AO51" s="7"/>
      <c r="AP51" s="7"/>
      <c r="AQ51" s="7"/>
      <c r="AR51" s="7"/>
      <c r="AS51" s="7"/>
    </row>
    <row r="52" spans="1:45" x14ac:dyDescent="0.25">
      <c r="A52" s="1">
        <v>350</v>
      </c>
      <c r="B52">
        <v>0.97089999999999999</v>
      </c>
      <c r="C52">
        <v>0.94850000000000001</v>
      </c>
      <c r="D52">
        <v>0.39040000000000002</v>
      </c>
      <c r="E52">
        <v>0.2283</v>
      </c>
      <c r="F52">
        <v>0.1057</v>
      </c>
      <c r="G52">
        <v>0.1085</v>
      </c>
      <c r="H52">
        <v>9.0499999999999997E-2</v>
      </c>
      <c r="I52">
        <v>8.1100000000000005E-2</v>
      </c>
      <c r="K52">
        <v>1.43E-2</v>
      </c>
      <c r="L52">
        <v>8.3000000000000004E-2</v>
      </c>
      <c r="N52">
        <v>7.8399999999999997E-2</v>
      </c>
      <c r="P52">
        <v>7.3200000000000001E-2</v>
      </c>
      <c r="T52">
        <v>5.0999999999999997E-2</v>
      </c>
      <c r="W52">
        <v>6.4600000000000005E-2</v>
      </c>
      <c r="AD52">
        <v>6.2600000000000003E-2</v>
      </c>
      <c r="AE52">
        <v>6.2600000000000003E-2</v>
      </c>
      <c r="AF52">
        <v>4.9000000000000002E-2</v>
      </c>
      <c r="AG52">
        <v>4.8399999999999999E-2</v>
      </c>
      <c r="AH52">
        <v>0.16950000000000001</v>
      </c>
      <c r="AJ52">
        <v>1</v>
      </c>
      <c r="AK52">
        <v>0.40000000596045998</v>
      </c>
      <c r="AL52" s="7"/>
      <c r="AM52" s="7"/>
      <c r="AN52" s="7"/>
      <c r="AO52" s="7"/>
      <c r="AP52" s="7"/>
      <c r="AQ52" s="7"/>
      <c r="AR52" s="7"/>
      <c r="AS52" s="7"/>
    </row>
    <row r="53" spans="1:45" x14ac:dyDescent="0.25">
      <c r="A53" s="1">
        <v>351</v>
      </c>
      <c r="B53">
        <v>0.97540000000000004</v>
      </c>
      <c r="C53">
        <v>0.93110000000000004</v>
      </c>
      <c r="D53">
        <v>0.40300000000000002</v>
      </c>
      <c r="E53">
        <v>0.23469999999999999</v>
      </c>
      <c r="F53">
        <v>0.10440000000000001</v>
      </c>
      <c r="G53">
        <v>0.10249999999999999</v>
      </c>
      <c r="H53">
        <v>8.6999999999999994E-2</v>
      </c>
      <c r="I53">
        <v>7.9399999999999998E-2</v>
      </c>
      <c r="K53">
        <v>1.4E-2</v>
      </c>
      <c r="L53">
        <v>7.9500000000000001E-2</v>
      </c>
      <c r="N53">
        <v>7.9899999999999999E-2</v>
      </c>
      <c r="P53">
        <v>7.5899999999999995E-2</v>
      </c>
      <c r="T53">
        <v>5.2299999999999999E-2</v>
      </c>
      <c r="W53">
        <v>6.4100000000000004E-2</v>
      </c>
      <c r="AD53">
        <v>6.2199999999999998E-2</v>
      </c>
      <c r="AE53">
        <v>6.2199999999999998E-2</v>
      </c>
      <c r="AF53">
        <v>4.8099999999999997E-2</v>
      </c>
      <c r="AG53">
        <v>4.8300000000000003E-2</v>
      </c>
      <c r="AH53">
        <v>0.15759999999999999</v>
      </c>
      <c r="AJ53">
        <v>1</v>
      </c>
      <c r="AK53">
        <v>0.40999999642371998</v>
      </c>
      <c r="AL53" s="7"/>
      <c r="AM53" s="7"/>
      <c r="AN53" s="7"/>
      <c r="AO53" s="7"/>
      <c r="AP53" s="7"/>
      <c r="AQ53" s="7"/>
      <c r="AR53" s="7"/>
      <c r="AS53" s="7"/>
    </row>
    <row r="54" spans="1:45" x14ac:dyDescent="0.25">
      <c r="A54" s="1">
        <v>352</v>
      </c>
      <c r="B54">
        <v>0.97989999999999999</v>
      </c>
      <c r="C54">
        <v>0.91600000000000004</v>
      </c>
      <c r="D54">
        <v>0.41660000000000003</v>
      </c>
      <c r="E54">
        <v>0.23860000000000001</v>
      </c>
      <c r="F54">
        <v>0.106</v>
      </c>
      <c r="G54">
        <v>9.8100000000000007E-2</v>
      </c>
      <c r="H54">
        <v>8.3299999999999999E-2</v>
      </c>
      <c r="I54">
        <v>8.0299999999999996E-2</v>
      </c>
      <c r="K54">
        <v>1.1599999999999999E-2</v>
      </c>
      <c r="L54">
        <v>7.8100000000000003E-2</v>
      </c>
      <c r="N54">
        <v>8.0699999999999994E-2</v>
      </c>
      <c r="P54">
        <v>7.7399999999999997E-2</v>
      </c>
      <c r="T54">
        <v>5.3100000000000001E-2</v>
      </c>
      <c r="W54">
        <v>6.2600000000000003E-2</v>
      </c>
      <c r="AD54">
        <v>6.5199999999999994E-2</v>
      </c>
      <c r="AE54">
        <v>6.5199999999999994E-2</v>
      </c>
      <c r="AF54">
        <v>5.1200000000000002E-2</v>
      </c>
      <c r="AG54">
        <v>4.8399999999999999E-2</v>
      </c>
      <c r="AH54">
        <v>0.15029999999999999</v>
      </c>
      <c r="AJ54">
        <v>1</v>
      </c>
      <c r="AK54">
        <v>0.41999998688697998</v>
      </c>
      <c r="AL54" s="7"/>
      <c r="AM54" s="7"/>
      <c r="AN54" s="7"/>
      <c r="AO54" s="7"/>
      <c r="AP54" s="7"/>
      <c r="AQ54" s="7"/>
      <c r="AR54" s="7"/>
      <c r="AS54" s="7"/>
    </row>
    <row r="55" spans="1:45" x14ac:dyDescent="0.25">
      <c r="A55" s="1">
        <v>353</v>
      </c>
      <c r="B55">
        <v>0.9849</v>
      </c>
      <c r="C55">
        <v>0.90369999999999995</v>
      </c>
      <c r="D55">
        <v>0.4274</v>
      </c>
      <c r="E55">
        <v>0.2427</v>
      </c>
      <c r="F55">
        <v>0.1042</v>
      </c>
      <c r="G55">
        <v>9.3399999999999997E-2</v>
      </c>
      <c r="H55">
        <v>7.9100000000000004E-2</v>
      </c>
      <c r="I55">
        <v>8.0600000000000005E-2</v>
      </c>
      <c r="K55">
        <v>1.2999999999999999E-2</v>
      </c>
      <c r="L55">
        <v>7.5200000000000003E-2</v>
      </c>
      <c r="N55">
        <v>8.1299999999999997E-2</v>
      </c>
      <c r="P55">
        <v>8.1100000000000005E-2</v>
      </c>
      <c r="T55">
        <v>5.4100000000000002E-2</v>
      </c>
      <c r="W55">
        <v>6.2600000000000003E-2</v>
      </c>
      <c r="AD55">
        <v>7.0599999999999996E-2</v>
      </c>
      <c r="AE55">
        <v>7.0599999999999996E-2</v>
      </c>
      <c r="AF55">
        <v>5.7000000000000002E-2</v>
      </c>
      <c r="AG55">
        <v>4.9000000000000002E-2</v>
      </c>
      <c r="AH55">
        <v>0.14130000000000001</v>
      </c>
      <c r="AJ55">
        <v>1</v>
      </c>
      <c r="AK55">
        <v>0.43000000715255998</v>
      </c>
      <c r="AL55" s="7"/>
      <c r="AM55" s="7"/>
      <c r="AN55" s="7"/>
      <c r="AO55" s="7"/>
      <c r="AP55" s="7"/>
      <c r="AQ55" s="7"/>
      <c r="AR55" s="7"/>
      <c r="AS55" s="7"/>
    </row>
    <row r="56" spans="1:45" x14ac:dyDescent="0.25">
      <c r="A56" s="1">
        <v>354</v>
      </c>
      <c r="B56">
        <v>0.98780000000000001</v>
      </c>
      <c r="C56">
        <v>0.88819999999999999</v>
      </c>
      <c r="D56">
        <v>0.43930000000000002</v>
      </c>
      <c r="E56">
        <v>0.24759999999999999</v>
      </c>
      <c r="F56">
        <v>0.10390000000000001</v>
      </c>
      <c r="G56">
        <v>8.8400000000000006E-2</v>
      </c>
      <c r="H56">
        <v>7.4899999999999994E-2</v>
      </c>
      <c r="I56">
        <v>8.0699999999999994E-2</v>
      </c>
      <c r="K56">
        <v>1.14E-2</v>
      </c>
      <c r="L56">
        <v>7.3400000000000007E-2</v>
      </c>
      <c r="N56">
        <v>8.2199999999999995E-2</v>
      </c>
      <c r="P56">
        <v>8.1299999999999997E-2</v>
      </c>
      <c r="T56">
        <v>5.5E-2</v>
      </c>
      <c r="W56">
        <v>6.1199999999999997E-2</v>
      </c>
      <c r="AD56">
        <v>6.8099999999999994E-2</v>
      </c>
      <c r="AE56">
        <v>6.8099999999999994E-2</v>
      </c>
      <c r="AF56">
        <v>5.3900000000000003E-2</v>
      </c>
      <c r="AG56">
        <v>4.9700000000000001E-2</v>
      </c>
      <c r="AH56">
        <v>0.13600000000000001</v>
      </c>
      <c r="AJ56">
        <v>1</v>
      </c>
      <c r="AK56">
        <v>0.43999999761580999</v>
      </c>
      <c r="AL56" s="7"/>
      <c r="AM56" s="7"/>
      <c r="AN56" s="7"/>
      <c r="AO56" s="7"/>
      <c r="AP56" s="7"/>
      <c r="AQ56" s="7"/>
      <c r="AR56" s="7"/>
      <c r="AS56" s="7"/>
    </row>
    <row r="57" spans="1:45" x14ac:dyDescent="0.25">
      <c r="A57" s="1">
        <v>355</v>
      </c>
      <c r="B57">
        <v>0.99180000000000001</v>
      </c>
      <c r="C57">
        <v>0.88039999999999996</v>
      </c>
      <c r="D57">
        <v>0.45119999999999999</v>
      </c>
      <c r="E57">
        <v>0.25480000000000003</v>
      </c>
      <c r="F57">
        <v>0.1047</v>
      </c>
      <c r="G57">
        <v>8.3500000000000005E-2</v>
      </c>
      <c r="H57">
        <v>7.0999999999999994E-2</v>
      </c>
      <c r="I57">
        <v>8.09E-2</v>
      </c>
      <c r="K57">
        <v>1.26E-2</v>
      </c>
      <c r="L57">
        <v>7.1599999999999997E-2</v>
      </c>
      <c r="N57">
        <v>8.3299999999999999E-2</v>
      </c>
      <c r="P57">
        <v>8.3500000000000005E-2</v>
      </c>
      <c r="T57">
        <v>5.6000000000000001E-2</v>
      </c>
      <c r="W57">
        <v>6.0999999999999999E-2</v>
      </c>
      <c r="AD57">
        <v>6.8500000000000005E-2</v>
      </c>
      <c r="AE57">
        <v>6.8500000000000005E-2</v>
      </c>
      <c r="AF57">
        <v>5.57E-2</v>
      </c>
      <c r="AG57">
        <v>4.9399999999999999E-2</v>
      </c>
      <c r="AH57">
        <v>0.13170000000000001</v>
      </c>
      <c r="AJ57">
        <v>0.99000000953674006</v>
      </c>
      <c r="AK57">
        <v>0.44999998807906999</v>
      </c>
      <c r="AL57" s="7"/>
      <c r="AM57" s="7"/>
      <c r="AN57" s="7"/>
      <c r="AO57" s="7"/>
      <c r="AP57" s="7"/>
      <c r="AQ57" s="7"/>
      <c r="AR57" s="7"/>
      <c r="AS57" s="7"/>
    </row>
    <row r="58" spans="1:45" x14ac:dyDescent="0.25">
      <c r="A58" s="1">
        <v>356</v>
      </c>
      <c r="B58">
        <v>0.99490000000000001</v>
      </c>
      <c r="C58">
        <v>0.871</v>
      </c>
      <c r="D58">
        <v>0.46310000000000001</v>
      </c>
      <c r="E58">
        <v>0.26</v>
      </c>
      <c r="F58">
        <v>0.1032</v>
      </c>
      <c r="G58">
        <v>7.9799999999999996E-2</v>
      </c>
      <c r="H58">
        <v>6.6900000000000001E-2</v>
      </c>
      <c r="I58">
        <v>8.2299999999999998E-2</v>
      </c>
      <c r="K58">
        <v>0.01</v>
      </c>
      <c r="L58">
        <v>7.2300000000000003E-2</v>
      </c>
      <c r="N58">
        <v>8.3900000000000002E-2</v>
      </c>
      <c r="P58">
        <v>8.5599999999999996E-2</v>
      </c>
      <c r="T58">
        <v>5.74E-2</v>
      </c>
      <c r="W58">
        <v>6.0100000000000001E-2</v>
      </c>
      <c r="AD58">
        <v>7.0999999999999994E-2</v>
      </c>
      <c r="AE58">
        <v>7.0999999999999994E-2</v>
      </c>
      <c r="AF58">
        <v>5.8999999999999997E-2</v>
      </c>
      <c r="AG58">
        <v>5.04E-2</v>
      </c>
      <c r="AH58">
        <v>0.12870000000000001</v>
      </c>
      <c r="AJ58">
        <v>0.98000001907348999</v>
      </c>
      <c r="AK58">
        <v>0.46999999880790999</v>
      </c>
      <c r="AL58" s="7"/>
      <c r="AM58" s="7"/>
      <c r="AN58" s="7"/>
      <c r="AO58" s="7"/>
      <c r="AP58" s="7"/>
      <c r="AQ58" s="7"/>
      <c r="AR58" s="7"/>
      <c r="AS58" s="7"/>
    </row>
    <row r="59" spans="1:45" x14ac:dyDescent="0.25">
      <c r="A59" s="1">
        <v>357</v>
      </c>
      <c r="B59">
        <v>0.99750000000000005</v>
      </c>
      <c r="C59">
        <v>0.85750000000000004</v>
      </c>
      <c r="D59">
        <v>0.47760000000000002</v>
      </c>
      <c r="E59">
        <v>0.26600000000000001</v>
      </c>
      <c r="F59">
        <v>0.1031</v>
      </c>
      <c r="G59">
        <v>7.5300000000000006E-2</v>
      </c>
      <c r="H59">
        <v>6.3E-2</v>
      </c>
      <c r="I59">
        <v>8.2500000000000004E-2</v>
      </c>
      <c r="K59">
        <v>1.0800000000000001E-2</v>
      </c>
      <c r="L59">
        <v>7.0499999999999993E-2</v>
      </c>
      <c r="N59">
        <v>8.4500000000000006E-2</v>
      </c>
      <c r="P59">
        <v>8.9899999999999994E-2</v>
      </c>
      <c r="T59">
        <v>5.8999999999999997E-2</v>
      </c>
      <c r="W59">
        <v>5.9900000000000002E-2</v>
      </c>
      <c r="AD59">
        <v>7.3999999999999996E-2</v>
      </c>
      <c r="AE59">
        <v>7.3999999999999996E-2</v>
      </c>
      <c r="AF59">
        <v>6.1600000000000002E-2</v>
      </c>
      <c r="AG59">
        <v>5.0799999999999998E-2</v>
      </c>
      <c r="AH59">
        <v>0.1265</v>
      </c>
      <c r="AJ59">
        <v>0.98000001907348999</v>
      </c>
      <c r="AK59">
        <v>0.49000000953674</v>
      </c>
      <c r="AL59" s="7"/>
      <c r="AM59" s="7"/>
      <c r="AN59" s="7"/>
      <c r="AO59" s="7"/>
      <c r="AP59" s="7"/>
      <c r="AQ59" s="7"/>
      <c r="AR59" s="7"/>
      <c r="AS59" s="7"/>
    </row>
    <row r="60" spans="1:45" x14ac:dyDescent="0.25">
      <c r="A60" s="1">
        <v>358</v>
      </c>
      <c r="B60">
        <v>0.99929999999999997</v>
      </c>
      <c r="C60">
        <v>0.84540000000000004</v>
      </c>
      <c r="D60">
        <v>0.49390000000000001</v>
      </c>
      <c r="E60">
        <v>0.2727</v>
      </c>
      <c r="F60">
        <v>0.1032</v>
      </c>
      <c r="G60">
        <v>7.1900000000000006E-2</v>
      </c>
      <c r="H60">
        <v>5.9200000000000003E-2</v>
      </c>
      <c r="I60">
        <v>8.3400000000000002E-2</v>
      </c>
      <c r="K60">
        <v>7.3000000000000001E-3</v>
      </c>
      <c r="L60">
        <v>7.0599999999999996E-2</v>
      </c>
      <c r="N60">
        <v>8.5300000000000001E-2</v>
      </c>
      <c r="P60">
        <v>8.8499999999999995E-2</v>
      </c>
      <c r="T60">
        <v>6.0499999999999998E-2</v>
      </c>
      <c r="W60">
        <v>5.8599999999999999E-2</v>
      </c>
      <c r="AD60">
        <v>7.5899999999999995E-2</v>
      </c>
      <c r="AE60">
        <v>7.5899999999999995E-2</v>
      </c>
      <c r="AF60">
        <v>6.4600000000000005E-2</v>
      </c>
      <c r="AG60">
        <v>5.1400000000000001E-2</v>
      </c>
      <c r="AH60">
        <v>0.125</v>
      </c>
      <c r="AJ60">
        <v>0.95999997854232999</v>
      </c>
      <c r="AK60">
        <v>0.50999999046325994</v>
      </c>
      <c r="AL60" s="7"/>
      <c r="AM60" s="7"/>
      <c r="AN60" s="7"/>
      <c r="AO60" s="7"/>
      <c r="AP60" s="7"/>
      <c r="AQ60" s="7"/>
      <c r="AR60" s="7"/>
      <c r="AS60" s="7"/>
    </row>
    <row r="61" spans="1:45" x14ac:dyDescent="0.25">
      <c r="A61" s="1">
        <v>359</v>
      </c>
      <c r="B61">
        <v>1</v>
      </c>
      <c r="C61">
        <v>0.83409999999999995</v>
      </c>
      <c r="D61">
        <v>0.51539999999999997</v>
      </c>
      <c r="E61">
        <v>0.27800000000000002</v>
      </c>
      <c r="F61">
        <v>9.9900000000000003E-2</v>
      </c>
      <c r="G61">
        <v>6.88E-2</v>
      </c>
      <c r="H61">
        <v>5.5300000000000002E-2</v>
      </c>
      <c r="I61">
        <v>8.4400000000000003E-2</v>
      </c>
      <c r="K61">
        <v>1.11E-2</v>
      </c>
      <c r="L61">
        <v>7.1999999999999995E-2</v>
      </c>
      <c r="N61">
        <v>8.5599999999999996E-2</v>
      </c>
      <c r="P61">
        <v>9.01E-2</v>
      </c>
      <c r="T61">
        <v>6.1600000000000002E-2</v>
      </c>
      <c r="W61">
        <v>5.8900000000000001E-2</v>
      </c>
      <c r="AD61">
        <v>7.7799999999999994E-2</v>
      </c>
      <c r="AE61">
        <v>7.7799999999999994E-2</v>
      </c>
      <c r="AF61">
        <v>6.6199999999999995E-2</v>
      </c>
      <c r="AG61">
        <v>5.1400000000000001E-2</v>
      </c>
      <c r="AH61">
        <v>0.1236</v>
      </c>
      <c r="AJ61">
        <v>0.94999998807907005</v>
      </c>
      <c r="AK61">
        <v>0.54000002145767001</v>
      </c>
      <c r="AL61" s="7"/>
      <c r="AM61" s="7"/>
      <c r="AN61" s="7"/>
      <c r="AO61" s="7"/>
      <c r="AP61" s="7"/>
      <c r="AQ61" s="7"/>
      <c r="AR61" s="7"/>
      <c r="AS61" s="7"/>
    </row>
    <row r="62" spans="1:45" x14ac:dyDescent="0.25">
      <c r="A62" s="1">
        <v>360</v>
      </c>
      <c r="B62">
        <v>0.99819999999999998</v>
      </c>
      <c r="C62">
        <v>0.81950000000000001</v>
      </c>
      <c r="D62">
        <v>0.54110000000000003</v>
      </c>
      <c r="E62">
        <v>0.28389999999999999</v>
      </c>
      <c r="F62">
        <v>9.8299999999999998E-2</v>
      </c>
      <c r="G62">
        <v>6.5799999999999997E-2</v>
      </c>
      <c r="H62">
        <v>5.2299999999999999E-2</v>
      </c>
      <c r="I62">
        <v>8.5000000000000006E-2</v>
      </c>
      <c r="K62">
        <v>5.8999999999999999E-3</v>
      </c>
      <c r="L62">
        <v>7.2999999999999995E-2</v>
      </c>
      <c r="N62">
        <v>8.6800000000000002E-2</v>
      </c>
      <c r="P62">
        <v>9.1600000000000001E-2</v>
      </c>
      <c r="T62">
        <v>6.3600000000000004E-2</v>
      </c>
      <c r="W62">
        <v>5.8500000000000003E-2</v>
      </c>
      <c r="AD62">
        <v>7.85E-2</v>
      </c>
      <c r="AE62">
        <v>7.85E-2</v>
      </c>
      <c r="AF62">
        <v>6.8500000000000005E-2</v>
      </c>
      <c r="AG62">
        <v>5.1400000000000001E-2</v>
      </c>
      <c r="AH62">
        <v>0.1234</v>
      </c>
      <c r="AJ62">
        <v>0.93999999761580999</v>
      </c>
      <c r="AK62">
        <v>0.56999999284743996</v>
      </c>
      <c r="AL62" s="7"/>
      <c r="AM62" s="7"/>
      <c r="AN62" s="7"/>
      <c r="AO62" s="7"/>
      <c r="AP62" s="7"/>
      <c r="AQ62" s="7"/>
      <c r="AR62" s="7"/>
      <c r="AS62" s="7"/>
    </row>
    <row r="63" spans="1:45" x14ac:dyDescent="0.25">
      <c r="A63" s="1">
        <v>361</v>
      </c>
      <c r="B63">
        <v>0.99570000000000003</v>
      </c>
      <c r="C63">
        <v>0.80349999999999999</v>
      </c>
      <c r="D63">
        <v>0.57150000000000001</v>
      </c>
      <c r="E63">
        <v>0.28989999999999999</v>
      </c>
      <c r="F63">
        <v>9.9199999999999997E-2</v>
      </c>
      <c r="G63">
        <v>6.3299999999999995E-2</v>
      </c>
      <c r="H63">
        <v>4.9299999999999997E-2</v>
      </c>
      <c r="I63">
        <v>8.5900000000000004E-2</v>
      </c>
      <c r="K63">
        <v>7.7000000000000002E-3</v>
      </c>
      <c r="L63">
        <v>7.3700000000000002E-2</v>
      </c>
      <c r="N63">
        <v>8.6900000000000005E-2</v>
      </c>
      <c r="P63">
        <v>9.2899999999999996E-2</v>
      </c>
      <c r="T63">
        <v>6.5500000000000003E-2</v>
      </c>
      <c r="W63">
        <v>5.7299999999999997E-2</v>
      </c>
      <c r="AD63">
        <v>8.2000000000000003E-2</v>
      </c>
      <c r="AE63">
        <v>8.2000000000000003E-2</v>
      </c>
      <c r="AF63">
        <v>7.2300000000000003E-2</v>
      </c>
      <c r="AG63">
        <v>5.1400000000000001E-2</v>
      </c>
      <c r="AH63">
        <v>0.1226</v>
      </c>
      <c r="AJ63">
        <v>0.92000001668929998</v>
      </c>
      <c r="AK63">
        <v>0.60000002384186002</v>
      </c>
      <c r="AL63" s="7"/>
      <c r="AM63" s="7"/>
      <c r="AN63" s="7"/>
      <c r="AO63" s="7"/>
      <c r="AP63" s="7"/>
      <c r="AQ63" s="7"/>
      <c r="AR63" s="7"/>
      <c r="AS63" s="7"/>
    </row>
    <row r="64" spans="1:45" x14ac:dyDescent="0.25">
      <c r="A64" s="1">
        <v>362</v>
      </c>
      <c r="B64">
        <v>0.99280000000000002</v>
      </c>
      <c r="C64">
        <v>0.78910000000000002</v>
      </c>
      <c r="D64">
        <v>0.60299999999999998</v>
      </c>
      <c r="E64">
        <v>0.29499999999999998</v>
      </c>
      <c r="F64">
        <v>9.7900000000000001E-2</v>
      </c>
      <c r="G64">
        <v>6.1100000000000002E-2</v>
      </c>
      <c r="H64">
        <v>4.6300000000000001E-2</v>
      </c>
      <c r="I64">
        <v>8.6300000000000002E-2</v>
      </c>
      <c r="K64">
        <v>8.5000000000000006E-3</v>
      </c>
      <c r="L64">
        <v>7.5600000000000001E-2</v>
      </c>
      <c r="N64">
        <v>8.7499999999999994E-2</v>
      </c>
      <c r="P64">
        <v>9.2399999999999996E-2</v>
      </c>
      <c r="T64">
        <v>6.7000000000000004E-2</v>
      </c>
      <c r="W64">
        <v>5.6599999999999998E-2</v>
      </c>
      <c r="AD64">
        <v>8.2799999999999999E-2</v>
      </c>
      <c r="AE64">
        <v>8.2799999999999999E-2</v>
      </c>
      <c r="AF64">
        <v>7.2900000000000006E-2</v>
      </c>
      <c r="AG64">
        <v>5.1400000000000001E-2</v>
      </c>
      <c r="AH64">
        <v>0.12230000000000001</v>
      </c>
      <c r="AJ64">
        <v>0.89999997615813998</v>
      </c>
      <c r="AK64">
        <v>0.62999999523162997</v>
      </c>
      <c r="AL64" s="7"/>
      <c r="AM64" s="7"/>
      <c r="AN64" s="7"/>
      <c r="AO64" s="7"/>
      <c r="AP64" s="7"/>
      <c r="AQ64" s="7"/>
      <c r="AR64" s="7"/>
      <c r="AS64" s="7"/>
    </row>
    <row r="65" spans="1:45" x14ac:dyDescent="0.25">
      <c r="A65" s="1">
        <v>363</v>
      </c>
      <c r="B65">
        <v>0.98740000000000006</v>
      </c>
      <c r="C65">
        <v>0.77610000000000001</v>
      </c>
      <c r="D65">
        <v>0.63329999999999997</v>
      </c>
      <c r="E65">
        <v>0.29949999999999999</v>
      </c>
      <c r="F65">
        <v>9.4399999999999998E-2</v>
      </c>
      <c r="G65">
        <v>5.91E-2</v>
      </c>
      <c r="H65">
        <v>4.41E-2</v>
      </c>
      <c r="I65">
        <v>8.5900000000000004E-2</v>
      </c>
      <c r="K65">
        <v>7.1999999999999998E-3</v>
      </c>
      <c r="L65">
        <v>7.6499999999999999E-2</v>
      </c>
      <c r="N65">
        <v>8.9399999999999993E-2</v>
      </c>
      <c r="P65">
        <v>9.4500000000000001E-2</v>
      </c>
      <c r="T65">
        <v>6.8699999999999997E-2</v>
      </c>
      <c r="W65">
        <v>5.6399999999999999E-2</v>
      </c>
      <c r="AD65">
        <v>8.5199999999999998E-2</v>
      </c>
      <c r="AE65">
        <v>8.5199999999999998E-2</v>
      </c>
      <c r="AF65">
        <v>7.5600000000000001E-2</v>
      </c>
      <c r="AG65">
        <v>5.1400000000000001E-2</v>
      </c>
      <c r="AH65">
        <v>0.122</v>
      </c>
      <c r="AJ65">
        <v>0.87999999523162997</v>
      </c>
      <c r="AK65">
        <v>0.66000002622604004</v>
      </c>
      <c r="AL65" s="7"/>
      <c r="AM65" s="7"/>
      <c r="AN65" s="7"/>
      <c r="AO65" s="7"/>
      <c r="AP65" s="7"/>
      <c r="AQ65" s="7"/>
      <c r="AR65" s="7"/>
      <c r="AS65" s="7"/>
    </row>
    <row r="66" spans="1:45" x14ac:dyDescent="0.25">
      <c r="A66" s="1">
        <v>364</v>
      </c>
      <c r="B66">
        <v>0.98019999999999996</v>
      </c>
      <c r="C66">
        <v>0.74890000000000001</v>
      </c>
      <c r="D66">
        <v>0.66010000000000002</v>
      </c>
      <c r="E66">
        <v>0.30430000000000001</v>
      </c>
      <c r="F66">
        <v>9.6500000000000002E-2</v>
      </c>
      <c r="G66">
        <v>5.7299999999999997E-2</v>
      </c>
      <c r="H66">
        <v>4.2000000000000003E-2</v>
      </c>
      <c r="I66">
        <v>8.6199999999999999E-2</v>
      </c>
      <c r="K66">
        <v>4.5999999999999999E-3</v>
      </c>
      <c r="L66">
        <v>7.8E-2</v>
      </c>
      <c r="N66">
        <v>8.8999999999999996E-2</v>
      </c>
      <c r="P66">
        <v>9.4500000000000001E-2</v>
      </c>
      <c r="T66">
        <v>7.0199999999999999E-2</v>
      </c>
      <c r="W66">
        <v>5.5500000000000001E-2</v>
      </c>
      <c r="AD66">
        <v>8.9399999999999993E-2</v>
      </c>
      <c r="AE66">
        <v>8.9399999999999993E-2</v>
      </c>
      <c r="AF66">
        <v>7.9799999999999996E-2</v>
      </c>
      <c r="AG66">
        <v>5.1400000000000001E-2</v>
      </c>
      <c r="AH66">
        <v>0.12139999999999999</v>
      </c>
      <c r="AJ66">
        <v>0.86000001430510997</v>
      </c>
      <c r="AK66">
        <v>0.68000000715256004</v>
      </c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1">
        <v>365</v>
      </c>
      <c r="B67">
        <v>0.97170000000000001</v>
      </c>
      <c r="C67">
        <v>0.73070000000000002</v>
      </c>
      <c r="D67">
        <v>0.67930000000000001</v>
      </c>
      <c r="E67">
        <v>0.30769999999999997</v>
      </c>
      <c r="F67">
        <v>9.4E-2</v>
      </c>
      <c r="G67">
        <v>5.5199999999999999E-2</v>
      </c>
      <c r="H67">
        <v>3.9899999999999998E-2</v>
      </c>
      <c r="I67">
        <v>8.5199999999999998E-2</v>
      </c>
      <c r="K67">
        <v>6.8999999999999999E-3</v>
      </c>
      <c r="L67">
        <v>7.7399999999999997E-2</v>
      </c>
      <c r="N67">
        <v>8.9899999999999994E-2</v>
      </c>
      <c r="P67">
        <v>9.69E-2</v>
      </c>
      <c r="T67">
        <v>7.1400000000000005E-2</v>
      </c>
      <c r="W67">
        <v>5.57E-2</v>
      </c>
      <c r="AD67">
        <v>9.1999999999999998E-2</v>
      </c>
      <c r="AE67">
        <v>9.1999999999999998E-2</v>
      </c>
      <c r="AF67">
        <v>8.14E-2</v>
      </c>
      <c r="AG67">
        <v>5.1400000000000001E-2</v>
      </c>
      <c r="AH67">
        <v>0.11990000000000001</v>
      </c>
      <c r="AJ67">
        <v>0.83999997377395996</v>
      </c>
      <c r="AK67">
        <v>0.68999999761580999</v>
      </c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1">
        <v>366</v>
      </c>
      <c r="B68">
        <v>0.96150000000000002</v>
      </c>
      <c r="C68">
        <v>0.70589999999999997</v>
      </c>
      <c r="D68">
        <v>0.69269999999999998</v>
      </c>
      <c r="E68">
        <v>0.31230000000000002</v>
      </c>
      <c r="F68">
        <v>9.4600000000000004E-2</v>
      </c>
      <c r="G68">
        <v>5.3400000000000003E-2</v>
      </c>
      <c r="H68">
        <v>3.7999999999999999E-2</v>
      </c>
      <c r="I68">
        <v>8.43E-2</v>
      </c>
      <c r="K68">
        <v>5.1999999999999998E-3</v>
      </c>
      <c r="L68">
        <v>7.6100000000000001E-2</v>
      </c>
      <c r="N68">
        <v>9.0499999999999997E-2</v>
      </c>
      <c r="P68">
        <v>9.69E-2</v>
      </c>
      <c r="T68">
        <v>7.2499999999999995E-2</v>
      </c>
      <c r="W68">
        <v>5.5399999999999998E-2</v>
      </c>
      <c r="AD68">
        <v>9.5000000000000001E-2</v>
      </c>
      <c r="AE68">
        <v>9.5000000000000001E-2</v>
      </c>
      <c r="AF68">
        <v>8.4099999999999994E-2</v>
      </c>
      <c r="AG68">
        <v>5.1400000000000001E-2</v>
      </c>
      <c r="AH68">
        <v>0.12</v>
      </c>
      <c r="AJ68">
        <v>0.81000000238419001</v>
      </c>
      <c r="AK68">
        <v>0.69999998807907005</v>
      </c>
      <c r="AL68" s="7"/>
      <c r="AM68" s="7"/>
      <c r="AN68" s="7"/>
      <c r="AO68" s="7"/>
      <c r="AP68" s="7"/>
      <c r="AQ68" s="7"/>
      <c r="AR68" s="7"/>
      <c r="AS68" s="7"/>
    </row>
    <row r="69" spans="1:45" x14ac:dyDescent="0.25">
      <c r="A69" s="1">
        <v>367</v>
      </c>
      <c r="B69">
        <v>0.9486</v>
      </c>
      <c r="C69">
        <v>0.67810000000000004</v>
      </c>
      <c r="D69">
        <v>0.7036</v>
      </c>
      <c r="E69">
        <v>0.31519999999999998</v>
      </c>
      <c r="F69">
        <v>9.4299999999999995E-2</v>
      </c>
      <c r="G69">
        <v>5.1700000000000003E-2</v>
      </c>
      <c r="H69">
        <v>3.6499999999999998E-2</v>
      </c>
      <c r="I69">
        <v>8.3199999999999996E-2</v>
      </c>
      <c r="K69">
        <v>5.1999999999999998E-3</v>
      </c>
      <c r="L69">
        <v>7.4999999999999997E-2</v>
      </c>
      <c r="N69">
        <v>9.0999999999999998E-2</v>
      </c>
      <c r="P69">
        <v>9.9000000000000005E-2</v>
      </c>
      <c r="T69">
        <v>7.3400000000000007E-2</v>
      </c>
      <c r="W69">
        <v>5.4600000000000003E-2</v>
      </c>
      <c r="AD69">
        <v>9.9400000000000002E-2</v>
      </c>
      <c r="AE69">
        <v>9.9400000000000002E-2</v>
      </c>
      <c r="AF69">
        <v>8.7499999999999994E-2</v>
      </c>
      <c r="AG69">
        <v>5.1400000000000001E-2</v>
      </c>
      <c r="AH69">
        <v>0.1186</v>
      </c>
      <c r="AJ69">
        <v>0.79000002145767001</v>
      </c>
      <c r="AK69">
        <v>0.69999998807907005</v>
      </c>
      <c r="AL69" s="7"/>
      <c r="AM69" s="7"/>
      <c r="AN69" s="7"/>
      <c r="AO69" s="7"/>
      <c r="AP69" s="7"/>
      <c r="AQ69" s="7"/>
      <c r="AR69" s="7"/>
      <c r="AS69" s="7"/>
    </row>
    <row r="70" spans="1:45" x14ac:dyDescent="0.25">
      <c r="A70" s="1">
        <v>368</v>
      </c>
      <c r="B70">
        <v>0.93720000000000003</v>
      </c>
      <c r="C70">
        <v>0.6522</v>
      </c>
      <c r="D70">
        <v>0.71160000000000001</v>
      </c>
      <c r="E70">
        <v>0.317</v>
      </c>
      <c r="F70">
        <v>9.2600000000000002E-2</v>
      </c>
      <c r="G70">
        <v>5.0700000000000002E-2</v>
      </c>
      <c r="H70">
        <v>3.5299999999999998E-2</v>
      </c>
      <c r="I70">
        <v>8.2400000000000001E-2</v>
      </c>
      <c r="K70">
        <v>3.5000000000000001E-3</v>
      </c>
      <c r="L70">
        <v>7.3499999999999996E-2</v>
      </c>
      <c r="N70">
        <v>9.0800000000000006E-2</v>
      </c>
      <c r="P70">
        <v>0.10249999999999999</v>
      </c>
      <c r="T70">
        <v>7.3999999999999996E-2</v>
      </c>
      <c r="W70">
        <v>5.3800000000000001E-2</v>
      </c>
      <c r="AD70">
        <v>0.10100000000000001</v>
      </c>
      <c r="AE70">
        <v>0.10100000000000001</v>
      </c>
      <c r="AF70">
        <v>9.0899999999999995E-2</v>
      </c>
      <c r="AG70">
        <v>5.1900000000000002E-2</v>
      </c>
      <c r="AH70">
        <v>0.1179</v>
      </c>
      <c r="AJ70">
        <v>0.75999999046325994</v>
      </c>
      <c r="AK70">
        <v>0.69999998807907005</v>
      </c>
      <c r="AL70" s="7"/>
      <c r="AM70" s="7"/>
      <c r="AN70" s="7"/>
      <c r="AO70" s="7"/>
      <c r="AP70" s="7"/>
      <c r="AQ70" s="7"/>
      <c r="AR70" s="7"/>
      <c r="AS70" s="7"/>
    </row>
    <row r="71" spans="1:45" x14ac:dyDescent="0.25">
      <c r="A71" s="1">
        <v>369</v>
      </c>
      <c r="B71">
        <v>0.9214</v>
      </c>
      <c r="C71">
        <v>0.62380000000000002</v>
      </c>
      <c r="D71">
        <v>0.71940000000000004</v>
      </c>
      <c r="E71">
        <v>0.31990000000000002</v>
      </c>
      <c r="F71">
        <v>9.2700000000000005E-2</v>
      </c>
      <c r="G71">
        <v>4.9399999999999999E-2</v>
      </c>
      <c r="H71">
        <v>3.4200000000000001E-2</v>
      </c>
      <c r="I71">
        <v>8.1000000000000003E-2</v>
      </c>
      <c r="K71">
        <v>2.8E-3</v>
      </c>
      <c r="L71">
        <v>7.1400000000000005E-2</v>
      </c>
      <c r="N71">
        <v>9.0499999999999997E-2</v>
      </c>
      <c r="P71">
        <v>0.1033</v>
      </c>
      <c r="T71">
        <v>7.46E-2</v>
      </c>
      <c r="W71">
        <v>5.4199999999999998E-2</v>
      </c>
      <c r="AD71">
        <v>0.10630000000000001</v>
      </c>
      <c r="AE71">
        <v>0.10630000000000001</v>
      </c>
      <c r="AF71">
        <v>9.2100000000000001E-2</v>
      </c>
      <c r="AG71">
        <v>5.3199999999999997E-2</v>
      </c>
      <c r="AH71">
        <v>0.11559999999999999</v>
      </c>
      <c r="AJ71">
        <v>0.73000001907348999</v>
      </c>
      <c r="AK71">
        <v>0.69999998807907005</v>
      </c>
      <c r="AL71" s="7"/>
      <c r="AM71" s="7"/>
      <c r="AN71" s="7"/>
      <c r="AO71" s="7"/>
      <c r="AP71" s="7"/>
      <c r="AQ71" s="7"/>
      <c r="AR71" s="7"/>
      <c r="AS71" s="7"/>
    </row>
    <row r="72" spans="1:45" x14ac:dyDescent="0.25">
      <c r="A72" s="1">
        <v>370</v>
      </c>
      <c r="B72">
        <v>0.9073</v>
      </c>
      <c r="C72">
        <v>0.59160000000000001</v>
      </c>
      <c r="D72">
        <v>0.72540000000000004</v>
      </c>
      <c r="E72">
        <v>0.32250000000000001</v>
      </c>
      <c r="F72">
        <v>9.3200000000000005E-2</v>
      </c>
      <c r="G72">
        <v>4.8099999999999997E-2</v>
      </c>
      <c r="H72">
        <v>3.3099999999999997E-2</v>
      </c>
      <c r="I72">
        <v>7.8700000000000006E-2</v>
      </c>
      <c r="K72">
        <v>5.0000000000000001E-4</v>
      </c>
      <c r="L72">
        <v>6.9699999999999998E-2</v>
      </c>
      <c r="N72">
        <v>9.0499999999999997E-2</v>
      </c>
      <c r="P72">
        <v>0.10349999999999999</v>
      </c>
      <c r="T72">
        <v>7.4999999999999997E-2</v>
      </c>
      <c r="W72">
        <v>5.3800000000000001E-2</v>
      </c>
      <c r="AD72">
        <v>0.1103</v>
      </c>
      <c r="AE72">
        <v>0.1103</v>
      </c>
      <c r="AF72">
        <v>9.5500000000000002E-2</v>
      </c>
      <c r="AG72">
        <v>5.3400000000000003E-2</v>
      </c>
      <c r="AH72">
        <v>0.1148</v>
      </c>
      <c r="AJ72">
        <v>0.69999998807907005</v>
      </c>
      <c r="AK72">
        <v>0.69999998807907005</v>
      </c>
      <c r="AL72" s="7"/>
      <c r="AM72" s="7"/>
      <c r="AN72" s="7"/>
      <c r="AO72" s="7"/>
      <c r="AP72" s="7"/>
      <c r="AQ72" s="7"/>
      <c r="AR72" s="7"/>
      <c r="AS72" s="7"/>
    </row>
    <row r="73" spans="1:45" x14ac:dyDescent="0.25">
      <c r="A73" s="1">
        <v>371</v>
      </c>
      <c r="B73">
        <v>0.89129999999999998</v>
      </c>
      <c r="C73">
        <v>0.55669999999999997</v>
      </c>
      <c r="D73">
        <v>0.73170000000000002</v>
      </c>
      <c r="E73">
        <v>0.32279999999999998</v>
      </c>
      <c r="F73">
        <v>9.0700000000000003E-2</v>
      </c>
      <c r="G73">
        <v>4.7600000000000003E-2</v>
      </c>
      <c r="H73">
        <v>3.1800000000000002E-2</v>
      </c>
      <c r="I73">
        <v>7.7499999999999999E-2</v>
      </c>
      <c r="K73">
        <v>2.5000000000000001E-3</v>
      </c>
      <c r="L73">
        <v>6.6900000000000001E-2</v>
      </c>
      <c r="N73">
        <v>8.9899999999999994E-2</v>
      </c>
      <c r="P73">
        <v>0.1075</v>
      </c>
      <c r="T73">
        <v>7.5499999999999998E-2</v>
      </c>
      <c r="W73">
        <v>5.4399999999999997E-2</v>
      </c>
      <c r="AD73">
        <v>0.11559999999999999</v>
      </c>
      <c r="AE73">
        <v>0.11559999999999999</v>
      </c>
      <c r="AF73">
        <v>9.8400000000000001E-2</v>
      </c>
      <c r="AG73">
        <v>5.3400000000000003E-2</v>
      </c>
      <c r="AH73">
        <v>0.11409999999999999</v>
      </c>
      <c r="AJ73">
        <v>0.67000001668929998</v>
      </c>
      <c r="AK73">
        <v>0.69999998807907005</v>
      </c>
      <c r="AL73" s="7"/>
      <c r="AM73" s="7"/>
      <c r="AN73" s="7"/>
      <c r="AO73" s="7"/>
      <c r="AP73" s="7"/>
      <c r="AQ73" s="7"/>
      <c r="AR73" s="7"/>
      <c r="AS73" s="7"/>
    </row>
    <row r="74" spans="1:45" x14ac:dyDescent="0.25">
      <c r="A74" s="1">
        <v>372</v>
      </c>
      <c r="B74">
        <v>0.87350000000000005</v>
      </c>
      <c r="C74">
        <v>0.51839999999999997</v>
      </c>
      <c r="D74">
        <v>0.73599999999999999</v>
      </c>
      <c r="E74">
        <v>0.32279999999999998</v>
      </c>
      <c r="F74">
        <v>8.8800000000000004E-2</v>
      </c>
      <c r="G74">
        <v>4.5999999999999999E-2</v>
      </c>
      <c r="H74">
        <v>3.1899999999999998E-2</v>
      </c>
      <c r="I74">
        <v>7.51E-2</v>
      </c>
      <c r="K74">
        <v>1.6999999999999999E-3</v>
      </c>
      <c r="L74">
        <v>6.4600000000000005E-2</v>
      </c>
      <c r="N74">
        <v>8.7499999999999994E-2</v>
      </c>
      <c r="P74">
        <v>0.1087</v>
      </c>
      <c r="T74">
        <v>7.6100000000000001E-2</v>
      </c>
      <c r="W74">
        <v>5.3699999999999998E-2</v>
      </c>
      <c r="AD74">
        <v>0.1198</v>
      </c>
      <c r="AE74">
        <v>0.1198</v>
      </c>
      <c r="AF74">
        <v>0.1002</v>
      </c>
      <c r="AG74">
        <v>5.3400000000000003E-2</v>
      </c>
      <c r="AH74">
        <v>0.11210000000000001</v>
      </c>
      <c r="AJ74">
        <v>0.63999998569489003</v>
      </c>
      <c r="AK74">
        <v>0.70999997854232999</v>
      </c>
      <c r="AL74" s="7"/>
      <c r="AM74" s="7"/>
      <c r="AN74" s="7"/>
      <c r="AO74" s="7"/>
      <c r="AP74" s="7"/>
      <c r="AQ74" s="7"/>
      <c r="AR74" s="7"/>
      <c r="AS74" s="7"/>
    </row>
    <row r="75" spans="1:45" x14ac:dyDescent="0.25">
      <c r="A75" s="1">
        <v>373</v>
      </c>
      <c r="B75">
        <v>0.85450000000000004</v>
      </c>
      <c r="C75">
        <v>0.48399999999999999</v>
      </c>
      <c r="D75">
        <v>0.74039999999999995</v>
      </c>
      <c r="E75">
        <v>0.32590000000000002</v>
      </c>
      <c r="F75">
        <v>8.8499999999999995E-2</v>
      </c>
      <c r="G75">
        <v>4.4400000000000002E-2</v>
      </c>
      <c r="H75">
        <v>3.1399999999999997E-2</v>
      </c>
      <c r="I75">
        <v>7.2800000000000004E-2</v>
      </c>
      <c r="K75">
        <v>3.2000000000000002E-3</v>
      </c>
      <c r="L75">
        <v>6.1400000000000003E-2</v>
      </c>
      <c r="N75">
        <v>8.6099999999999996E-2</v>
      </c>
      <c r="P75">
        <v>0.1111</v>
      </c>
      <c r="T75">
        <v>7.6300000000000007E-2</v>
      </c>
      <c r="W75">
        <v>5.3499999999999999E-2</v>
      </c>
      <c r="AD75">
        <v>0.12479999999999999</v>
      </c>
      <c r="AE75">
        <v>0.12479999999999999</v>
      </c>
      <c r="AF75">
        <v>0.1011</v>
      </c>
      <c r="AG75">
        <v>5.3600000000000002E-2</v>
      </c>
      <c r="AH75">
        <v>0.1109</v>
      </c>
      <c r="AJ75">
        <v>0.60000002384186002</v>
      </c>
      <c r="AK75">
        <v>0.70999997854232999</v>
      </c>
      <c r="AL75" s="7"/>
      <c r="AM75" s="7"/>
      <c r="AN75" s="7"/>
      <c r="AO75" s="7"/>
      <c r="AP75" s="7"/>
      <c r="AQ75" s="7"/>
      <c r="AR75" s="7"/>
      <c r="AS75" s="7"/>
    </row>
    <row r="76" spans="1:45" x14ac:dyDescent="0.25">
      <c r="A76" s="1">
        <v>374</v>
      </c>
      <c r="B76">
        <v>0.8377</v>
      </c>
      <c r="C76">
        <v>0.44879999999999998</v>
      </c>
      <c r="D76">
        <v>0.74329999999999996</v>
      </c>
      <c r="E76">
        <v>0.32500000000000001</v>
      </c>
      <c r="F76">
        <v>8.5099999999999995E-2</v>
      </c>
      <c r="G76">
        <v>4.3999999999999997E-2</v>
      </c>
      <c r="H76">
        <v>3.0099999999999998E-2</v>
      </c>
      <c r="I76">
        <v>7.1199999999999999E-2</v>
      </c>
      <c r="K76">
        <v>1.8E-3</v>
      </c>
      <c r="L76">
        <v>6.0900000000000003E-2</v>
      </c>
      <c r="N76">
        <v>8.4400000000000003E-2</v>
      </c>
      <c r="P76">
        <v>0.1123</v>
      </c>
      <c r="T76">
        <v>7.5999999999999998E-2</v>
      </c>
      <c r="W76">
        <v>5.3400000000000003E-2</v>
      </c>
      <c r="AD76">
        <v>0.13059999999999999</v>
      </c>
      <c r="AE76">
        <v>0.13059999999999999</v>
      </c>
      <c r="AF76">
        <v>0.10780000000000001</v>
      </c>
      <c r="AG76">
        <v>5.4100000000000002E-2</v>
      </c>
      <c r="AH76">
        <v>0.1087</v>
      </c>
      <c r="AJ76">
        <v>0.56999999284743996</v>
      </c>
      <c r="AK76">
        <v>0.72000002861023005</v>
      </c>
      <c r="AL76" s="7"/>
      <c r="AM76" s="7"/>
      <c r="AN76" s="7"/>
      <c r="AO76" s="7"/>
      <c r="AP76" s="7"/>
      <c r="AQ76" s="7"/>
      <c r="AR76" s="7"/>
      <c r="AS76" s="7"/>
    </row>
    <row r="77" spans="1:45" x14ac:dyDescent="0.25">
      <c r="A77" s="1">
        <v>375</v>
      </c>
      <c r="B77">
        <v>0.81759999999999999</v>
      </c>
      <c r="C77">
        <v>0.41739999999999999</v>
      </c>
      <c r="D77">
        <v>0.74729999999999996</v>
      </c>
      <c r="E77">
        <v>0.32740000000000002</v>
      </c>
      <c r="F77">
        <v>8.1299999999999997E-2</v>
      </c>
      <c r="G77">
        <v>4.2900000000000001E-2</v>
      </c>
      <c r="H77">
        <v>2.9499999999999998E-2</v>
      </c>
      <c r="I77">
        <v>6.8400000000000002E-2</v>
      </c>
      <c r="K77">
        <v>1E-4</v>
      </c>
      <c r="L77">
        <v>5.7700000000000001E-2</v>
      </c>
      <c r="N77">
        <v>8.2900000000000001E-2</v>
      </c>
      <c r="P77">
        <v>0.1152</v>
      </c>
      <c r="T77">
        <v>7.6899999999999996E-2</v>
      </c>
      <c r="W77">
        <v>5.33E-2</v>
      </c>
      <c r="AD77">
        <v>0.13739999999999999</v>
      </c>
      <c r="AE77">
        <v>0.13739999999999999</v>
      </c>
      <c r="AF77">
        <v>0.1103</v>
      </c>
      <c r="AG77">
        <v>5.4699999999999999E-2</v>
      </c>
      <c r="AH77">
        <v>0.1052</v>
      </c>
      <c r="AJ77">
        <v>0.54000002145767001</v>
      </c>
      <c r="AK77">
        <v>0.73000001907348999</v>
      </c>
      <c r="AL77" s="7"/>
      <c r="AM77" s="7"/>
      <c r="AN77" s="7"/>
      <c r="AO77" s="7"/>
      <c r="AP77" s="7"/>
      <c r="AQ77" s="7"/>
      <c r="AR77" s="7"/>
      <c r="AS77" s="7"/>
    </row>
    <row r="78" spans="1:45" x14ac:dyDescent="0.25">
      <c r="A78" s="1">
        <v>376</v>
      </c>
      <c r="B78">
        <v>0.79820000000000002</v>
      </c>
      <c r="C78">
        <v>0.38690000000000002</v>
      </c>
      <c r="D78">
        <v>0.74950000000000006</v>
      </c>
      <c r="E78">
        <v>0.32969999999999999</v>
      </c>
      <c r="F78">
        <v>8.2199999999999995E-2</v>
      </c>
      <c r="G78">
        <v>4.2000000000000003E-2</v>
      </c>
      <c r="H78">
        <v>2.93E-2</v>
      </c>
      <c r="I78">
        <v>6.6299999999999998E-2</v>
      </c>
      <c r="K78">
        <v>4.7000000000000002E-3</v>
      </c>
      <c r="L78">
        <v>5.6000000000000001E-2</v>
      </c>
      <c r="N78">
        <v>8.0500000000000002E-2</v>
      </c>
      <c r="P78">
        <v>0.1137</v>
      </c>
      <c r="T78">
        <v>7.6700000000000004E-2</v>
      </c>
      <c r="W78">
        <v>5.2699999999999997E-2</v>
      </c>
      <c r="AD78">
        <v>0.1431</v>
      </c>
      <c r="AE78">
        <v>0.1431</v>
      </c>
      <c r="AF78">
        <v>0.1123</v>
      </c>
      <c r="AG78">
        <v>5.4600000000000003E-2</v>
      </c>
      <c r="AH78">
        <v>0.10290000000000001</v>
      </c>
      <c r="AJ78">
        <v>0.5</v>
      </c>
      <c r="AK78">
        <v>0.74000000953674006</v>
      </c>
      <c r="AL78" s="7"/>
      <c r="AM78" s="7"/>
      <c r="AN78" s="7"/>
      <c r="AO78" s="7"/>
      <c r="AP78" s="7"/>
      <c r="AQ78" s="7"/>
      <c r="AR78" s="7"/>
      <c r="AS78" s="7"/>
    </row>
    <row r="79" spans="1:45" x14ac:dyDescent="0.25">
      <c r="A79" s="1">
        <v>377</v>
      </c>
      <c r="B79">
        <v>0.77659999999999996</v>
      </c>
      <c r="C79">
        <v>0.35949999999999999</v>
      </c>
      <c r="D79">
        <v>0.75390000000000001</v>
      </c>
      <c r="E79">
        <v>0.33460000000000001</v>
      </c>
      <c r="F79">
        <v>7.9299999999999995E-2</v>
      </c>
      <c r="G79">
        <v>4.07E-2</v>
      </c>
      <c r="H79">
        <v>2.8400000000000002E-2</v>
      </c>
      <c r="I79">
        <v>6.3399999999999998E-2</v>
      </c>
      <c r="K79">
        <v>4.4999999999999997E-3</v>
      </c>
      <c r="L79">
        <v>5.33E-2</v>
      </c>
      <c r="N79">
        <v>7.9500000000000001E-2</v>
      </c>
      <c r="P79">
        <v>0.11360000000000001</v>
      </c>
      <c r="T79">
        <v>7.6799999999999993E-2</v>
      </c>
      <c r="W79">
        <v>5.1700000000000003E-2</v>
      </c>
      <c r="AD79">
        <v>0.1512</v>
      </c>
      <c r="AE79">
        <v>0.1512</v>
      </c>
      <c r="AF79">
        <v>0.11600000000000001</v>
      </c>
      <c r="AG79">
        <v>5.5100000000000003E-2</v>
      </c>
      <c r="AH79">
        <v>0.1004</v>
      </c>
      <c r="AJ79">
        <v>0.46000000834464999</v>
      </c>
      <c r="AK79">
        <v>0.75</v>
      </c>
      <c r="AL79" s="7"/>
      <c r="AM79" s="7"/>
      <c r="AN79" s="7"/>
      <c r="AO79" s="7"/>
      <c r="AP79" s="7"/>
      <c r="AQ79" s="7"/>
      <c r="AR79" s="7"/>
      <c r="AS79" s="7"/>
    </row>
    <row r="80" spans="1:45" x14ac:dyDescent="0.25">
      <c r="A80" s="1">
        <v>378</v>
      </c>
      <c r="B80">
        <v>0.75560000000000005</v>
      </c>
      <c r="C80">
        <v>0.32890000000000003</v>
      </c>
      <c r="D80">
        <v>0.75480000000000003</v>
      </c>
      <c r="E80">
        <v>0.33789999999999998</v>
      </c>
      <c r="F80">
        <v>7.5600000000000001E-2</v>
      </c>
      <c r="G80">
        <v>3.9600000000000003E-2</v>
      </c>
      <c r="H80">
        <v>2.7699999999999999E-2</v>
      </c>
      <c r="I80">
        <v>6.0999999999999999E-2</v>
      </c>
      <c r="K80">
        <v>1E-4</v>
      </c>
      <c r="L80">
        <v>5.11E-2</v>
      </c>
      <c r="N80">
        <v>7.8600000000000003E-2</v>
      </c>
      <c r="P80">
        <v>0.11559999999999999</v>
      </c>
      <c r="T80">
        <v>7.7799999999999994E-2</v>
      </c>
      <c r="W80">
        <v>5.0500000000000003E-2</v>
      </c>
      <c r="AD80">
        <v>0.15759999999999999</v>
      </c>
      <c r="AE80">
        <v>0.15759999999999999</v>
      </c>
      <c r="AF80">
        <v>0.1174</v>
      </c>
      <c r="AG80">
        <v>5.6000000000000001E-2</v>
      </c>
      <c r="AH80">
        <v>9.7500000000000003E-2</v>
      </c>
      <c r="AJ80">
        <v>0.43000000715255998</v>
      </c>
      <c r="AK80">
        <v>0.75999999046325994</v>
      </c>
      <c r="AL80" s="7"/>
      <c r="AM80" s="7"/>
      <c r="AN80" s="7"/>
      <c r="AO80" s="7"/>
      <c r="AP80" s="7"/>
      <c r="AQ80" s="7"/>
      <c r="AR80" s="7"/>
      <c r="AS80" s="7"/>
    </row>
    <row r="81" spans="1:45" x14ac:dyDescent="0.25">
      <c r="A81" s="1">
        <v>379</v>
      </c>
      <c r="B81">
        <v>0.73229999999999995</v>
      </c>
      <c r="C81">
        <v>0.30149999999999999</v>
      </c>
      <c r="D81">
        <v>0.75490000000000002</v>
      </c>
      <c r="E81">
        <v>0.34399999999999997</v>
      </c>
      <c r="F81">
        <v>7.5499999999999998E-2</v>
      </c>
      <c r="G81">
        <v>3.8800000000000001E-2</v>
      </c>
      <c r="H81">
        <v>2.81E-2</v>
      </c>
      <c r="I81">
        <v>5.8700000000000002E-2</v>
      </c>
      <c r="K81">
        <v>6.8999999999999999E-3</v>
      </c>
      <c r="L81">
        <v>4.9700000000000001E-2</v>
      </c>
      <c r="N81">
        <v>7.7399999999999997E-2</v>
      </c>
      <c r="P81">
        <v>0.1143</v>
      </c>
      <c r="T81">
        <v>7.8799999999999995E-2</v>
      </c>
      <c r="W81">
        <v>5.0099999999999999E-2</v>
      </c>
      <c r="AD81">
        <v>0.1666</v>
      </c>
      <c r="AE81">
        <v>0.1666</v>
      </c>
      <c r="AF81">
        <v>0.1217</v>
      </c>
      <c r="AG81">
        <v>5.5599999999999997E-2</v>
      </c>
      <c r="AH81">
        <v>9.4100000000000003E-2</v>
      </c>
      <c r="AJ81">
        <v>0.40000000596045998</v>
      </c>
      <c r="AK81">
        <v>0.75</v>
      </c>
      <c r="AL81" s="7"/>
      <c r="AM81" s="7"/>
      <c r="AN81" s="7"/>
      <c r="AO81" s="7"/>
      <c r="AP81" s="7"/>
      <c r="AQ81" s="7"/>
      <c r="AR81" s="7"/>
      <c r="AS81" s="7"/>
    </row>
    <row r="82" spans="1:45" x14ac:dyDescent="0.25">
      <c r="A82" s="1">
        <v>380</v>
      </c>
      <c r="B82">
        <v>0.71150000000000002</v>
      </c>
      <c r="C82">
        <v>0.27650000000000002</v>
      </c>
      <c r="D82">
        <v>0.74929999999999997</v>
      </c>
      <c r="E82">
        <v>0.34949999999999998</v>
      </c>
      <c r="F82">
        <v>7.1499999999999994E-2</v>
      </c>
      <c r="G82">
        <v>3.85E-2</v>
      </c>
      <c r="H82">
        <v>2.69E-2</v>
      </c>
      <c r="I82">
        <v>5.7200000000000001E-2</v>
      </c>
      <c r="K82">
        <v>5.4999999999999997E-3</v>
      </c>
      <c r="L82">
        <v>4.82E-2</v>
      </c>
      <c r="N82">
        <v>7.5499999999999998E-2</v>
      </c>
      <c r="P82">
        <v>0.1106</v>
      </c>
      <c r="T82">
        <v>7.9399999999999998E-2</v>
      </c>
      <c r="W82">
        <v>4.8300000000000003E-2</v>
      </c>
      <c r="AD82">
        <v>0.1741</v>
      </c>
      <c r="AE82">
        <v>0.1741</v>
      </c>
      <c r="AF82">
        <v>0.125</v>
      </c>
      <c r="AG82">
        <v>5.57E-2</v>
      </c>
      <c r="AH82">
        <v>9.0399999999999994E-2</v>
      </c>
      <c r="AJ82">
        <v>0.36000001430511003</v>
      </c>
      <c r="AK82">
        <v>0.73000001907348999</v>
      </c>
      <c r="AL82" s="7"/>
      <c r="AM82" s="7"/>
      <c r="AN82" s="7"/>
      <c r="AO82" s="7"/>
      <c r="AP82" s="7"/>
      <c r="AQ82" s="7"/>
      <c r="AR82" s="7"/>
      <c r="AS82" s="7"/>
    </row>
    <row r="83" spans="1:45" x14ac:dyDescent="0.25">
      <c r="A83" s="1">
        <v>381</v>
      </c>
      <c r="B83">
        <v>0.68710000000000004</v>
      </c>
      <c r="C83">
        <v>0.25109999999999999</v>
      </c>
      <c r="D83">
        <v>0.73460000000000003</v>
      </c>
      <c r="E83">
        <v>0.36</v>
      </c>
      <c r="F83">
        <v>7.0099999999999996E-2</v>
      </c>
      <c r="G83">
        <v>3.6799999999999999E-2</v>
      </c>
      <c r="H83">
        <v>2.6100000000000002E-2</v>
      </c>
      <c r="I83">
        <v>5.3600000000000002E-2</v>
      </c>
      <c r="K83">
        <v>5.3E-3</v>
      </c>
      <c r="L83">
        <v>4.6699999999999998E-2</v>
      </c>
      <c r="N83">
        <v>7.5999999999999998E-2</v>
      </c>
      <c r="P83">
        <v>0.11020000000000001</v>
      </c>
      <c r="T83">
        <v>8.1199999999999994E-2</v>
      </c>
      <c r="W83">
        <v>4.7500000000000001E-2</v>
      </c>
      <c r="AD83">
        <v>0.18229999999999999</v>
      </c>
      <c r="AE83">
        <v>0.18229999999999999</v>
      </c>
      <c r="AF83">
        <v>0.12690000000000001</v>
      </c>
      <c r="AG83">
        <v>5.6599999999999998E-2</v>
      </c>
      <c r="AH83">
        <v>8.6800000000000002E-2</v>
      </c>
      <c r="AJ83">
        <v>0.33000001311302002</v>
      </c>
      <c r="AK83">
        <v>0.69999998807907005</v>
      </c>
      <c r="AL83" s="7"/>
      <c r="AM83" s="7"/>
      <c r="AN83" s="7"/>
      <c r="AO83" s="7"/>
      <c r="AP83" s="7"/>
      <c r="AQ83" s="7"/>
      <c r="AR83" s="7"/>
      <c r="AS83" s="7"/>
    </row>
    <row r="84" spans="1:45" x14ac:dyDescent="0.25">
      <c r="A84" s="1">
        <v>382</v>
      </c>
      <c r="B84">
        <v>0.66159999999999997</v>
      </c>
      <c r="C84">
        <v>0.22869999999999999</v>
      </c>
      <c r="D84">
        <v>0.71560000000000001</v>
      </c>
      <c r="E84">
        <v>0.36969999999999997</v>
      </c>
      <c r="F84">
        <v>6.9599999999999995E-2</v>
      </c>
      <c r="G84">
        <v>3.6499999999999998E-2</v>
      </c>
      <c r="H84">
        <v>2.5700000000000001E-2</v>
      </c>
      <c r="I84">
        <v>5.16E-2</v>
      </c>
      <c r="K84">
        <v>5.5999999999999999E-3</v>
      </c>
      <c r="L84">
        <v>4.65E-2</v>
      </c>
      <c r="N84">
        <v>7.5600000000000001E-2</v>
      </c>
      <c r="P84">
        <v>0.108</v>
      </c>
      <c r="T84">
        <v>8.2299999999999998E-2</v>
      </c>
      <c r="W84">
        <v>4.58E-2</v>
      </c>
      <c r="AD84">
        <v>0.19120000000000001</v>
      </c>
      <c r="AE84">
        <v>0.19120000000000001</v>
      </c>
      <c r="AF84">
        <v>0.12959999999999999</v>
      </c>
      <c r="AG84">
        <v>5.7200000000000001E-2</v>
      </c>
      <c r="AH84">
        <v>8.2400000000000001E-2</v>
      </c>
      <c r="AJ84">
        <v>0.30000001192093001</v>
      </c>
      <c r="AK84">
        <v>0.66000002622604004</v>
      </c>
      <c r="AL84" s="7"/>
      <c r="AM84" s="7"/>
      <c r="AN84" s="7"/>
      <c r="AO84" s="7"/>
      <c r="AP84" s="7"/>
      <c r="AQ84" s="7"/>
      <c r="AR84" s="7"/>
      <c r="AS84" s="7"/>
    </row>
    <row r="85" spans="1:45" x14ac:dyDescent="0.25">
      <c r="A85" s="1">
        <v>383</v>
      </c>
      <c r="B85">
        <v>0.63560000000000005</v>
      </c>
      <c r="C85">
        <v>0.20730000000000001</v>
      </c>
      <c r="D85">
        <v>0.69120000000000004</v>
      </c>
      <c r="E85">
        <v>0.37619999999999998</v>
      </c>
      <c r="F85">
        <v>7.0400000000000004E-2</v>
      </c>
      <c r="G85">
        <v>3.61E-2</v>
      </c>
      <c r="H85">
        <v>2.52E-2</v>
      </c>
      <c r="I85">
        <v>4.9799999999999997E-2</v>
      </c>
      <c r="K85">
        <v>1.7600000000000001E-2</v>
      </c>
      <c r="L85">
        <v>4.5699999999999998E-2</v>
      </c>
      <c r="N85">
        <v>7.4200000000000002E-2</v>
      </c>
      <c r="P85">
        <v>0.1094</v>
      </c>
      <c r="T85">
        <v>8.3799999999999999E-2</v>
      </c>
      <c r="W85">
        <v>4.3799999999999999E-2</v>
      </c>
      <c r="AD85">
        <v>0.20080000000000001</v>
      </c>
      <c r="AE85">
        <v>0.20080000000000001</v>
      </c>
      <c r="AF85">
        <v>0.13239999999999999</v>
      </c>
      <c r="AG85">
        <v>5.7200000000000001E-2</v>
      </c>
      <c r="AH85">
        <v>7.8899999999999998E-2</v>
      </c>
      <c r="AJ85">
        <v>0.27000001072884</v>
      </c>
      <c r="AK85">
        <v>0.61000001430510997</v>
      </c>
      <c r="AL85" s="7"/>
      <c r="AM85" s="7"/>
      <c r="AN85" s="7"/>
      <c r="AO85" s="7"/>
      <c r="AP85" s="7"/>
      <c r="AQ85" s="7"/>
      <c r="AR85" s="7"/>
      <c r="AS85" s="7"/>
    </row>
    <row r="86" spans="1:45" x14ac:dyDescent="0.25">
      <c r="A86" s="1">
        <v>384</v>
      </c>
      <c r="B86">
        <v>0.60540000000000005</v>
      </c>
      <c r="C86">
        <v>0.18820000000000001</v>
      </c>
      <c r="D86">
        <v>0.65849999999999997</v>
      </c>
      <c r="E86">
        <v>0.38169999999999998</v>
      </c>
      <c r="F86">
        <v>6.7299999999999999E-2</v>
      </c>
      <c r="G86">
        <v>3.4299999999999997E-2</v>
      </c>
      <c r="H86">
        <v>2.4500000000000001E-2</v>
      </c>
      <c r="I86">
        <v>4.65E-2</v>
      </c>
      <c r="K86">
        <v>9.9000000000000008E-3</v>
      </c>
      <c r="L86">
        <v>4.3200000000000002E-2</v>
      </c>
      <c r="N86">
        <v>7.4800000000000005E-2</v>
      </c>
      <c r="P86">
        <v>0.1043</v>
      </c>
      <c r="T86">
        <v>8.5300000000000001E-2</v>
      </c>
      <c r="W86">
        <v>4.2900000000000001E-2</v>
      </c>
      <c r="AD86">
        <v>0.20979999999999999</v>
      </c>
      <c r="AE86">
        <v>0.20979999999999999</v>
      </c>
      <c r="AF86">
        <v>0.13489999999999999</v>
      </c>
      <c r="AG86">
        <v>5.8599999999999999E-2</v>
      </c>
      <c r="AH86">
        <v>7.5999999999999998E-2</v>
      </c>
      <c r="AJ86">
        <v>0.23999999463558</v>
      </c>
      <c r="AK86">
        <v>0.56999999284743996</v>
      </c>
      <c r="AL86" s="7"/>
      <c r="AM86" s="7"/>
      <c r="AN86" s="7"/>
      <c r="AO86" s="7"/>
      <c r="AP86" s="7"/>
      <c r="AQ86" s="7"/>
      <c r="AR86" s="7"/>
      <c r="AS86" s="7"/>
    </row>
    <row r="87" spans="1:45" x14ac:dyDescent="0.25">
      <c r="A87" s="1">
        <v>385</v>
      </c>
      <c r="B87">
        <v>0.57010000000000005</v>
      </c>
      <c r="C87">
        <v>0.1694</v>
      </c>
      <c r="D87">
        <v>0.62680000000000002</v>
      </c>
      <c r="E87">
        <v>0.40279999999999999</v>
      </c>
      <c r="F87">
        <v>6.9199999999999998E-2</v>
      </c>
      <c r="G87">
        <v>3.44E-2</v>
      </c>
      <c r="H87">
        <v>2.4500000000000001E-2</v>
      </c>
      <c r="I87">
        <v>4.5199999999999997E-2</v>
      </c>
      <c r="K87">
        <v>4.5999999999999999E-3</v>
      </c>
      <c r="L87">
        <v>4.4299999999999999E-2</v>
      </c>
      <c r="N87">
        <v>7.4300000000000005E-2</v>
      </c>
      <c r="P87">
        <v>0.1036</v>
      </c>
      <c r="T87">
        <v>8.6400000000000005E-2</v>
      </c>
      <c r="W87">
        <v>4.19E-2</v>
      </c>
      <c r="AD87">
        <v>0.21920000000000001</v>
      </c>
      <c r="AE87">
        <v>0.21920000000000001</v>
      </c>
      <c r="AF87">
        <v>0.1363</v>
      </c>
      <c r="AG87">
        <v>5.8200000000000002E-2</v>
      </c>
      <c r="AH87">
        <v>7.1400000000000005E-2</v>
      </c>
      <c r="AJ87">
        <v>0.21999999880790999</v>
      </c>
      <c r="AK87">
        <v>0.52999997138976995</v>
      </c>
      <c r="AL87" s="7"/>
      <c r="AM87" s="7"/>
      <c r="AN87" s="7"/>
      <c r="AO87" s="7"/>
      <c r="AP87" s="7"/>
      <c r="AQ87" s="7"/>
      <c r="AR87" s="7"/>
      <c r="AS87" s="7"/>
    </row>
    <row r="88" spans="1:45" x14ac:dyDescent="0.25">
      <c r="A88" s="1">
        <v>386</v>
      </c>
      <c r="B88">
        <v>0.53990000000000005</v>
      </c>
      <c r="C88">
        <v>0.15379999999999999</v>
      </c>
      <c r="D88">
        <v>0.59760000000000002</v>
      </c>
      <c r="E88">
        <v>0.41660000000000003</v>
      </c>
      <c r="F88">
        <v>6.7199999999999996E-2</v>
      </c>
      <c r="G88">
        <v>3.3300000000000003E-2</v>
      </c>
      <c r="H88">
        <v>2.41E-2</v>
      </c>
      <c r="I88">
        <v>4.2799999999999998E-2</v>
      </c>
      <c r="K88">
        <v>4.5999999999999999E-3</v>
      </c>
      <c r="L88">
        <v>4.3299999999999998E-2</v>
      </c>
      <c r="N88">
        <v>7.46E-2</v>
      </c>
      <c r="P88">
        <v>0.1014</v>
      </c>
      <c r="T88">
        <v>8.6800000000000002E-2</v>
      </c>
      <c r="W88">
        <v>4.0099999999999997E-2</v>
      </c>
      <c r="AD88">
        <v>0.23039999999999999</v>
      </c>
      <c r="AE88">
        <v>0.23039999999999999</v>
      </c>
      <c r="AF88">
        <v>0.13930000000000001</v>
      </c>
      <c r="AG88">
        <v>5.91E-2</v>
      </c>
      <c r="AH88">
        <v>6.7199999999999996E-2</v>
      </c>
      <c r="AJ88">
        <v>0.18999999761580999</v>
      </c>
      <c r="AK88">
        <v>0.49000000953674</v>
      </c>
      <c r="AL88" s="7"/>
      <c r="AM88" s="7"/>
      <c r="AN88" s="7"/>
      <c r="AO88" s="7"/>
      <c r="AP88" s="7"/>
      <c r="AQ88" s="7"/>
      <c r="AR88" s="7"/>
      <c r="AS88" s="7"/>
    </row>
    <row r="89" spans="1:45" x14ac:dyDescent="0.25">
      <c r="A89" s="1">
        <v>387</v>
      </c>
      <c r="B89">
        <v>0.50949999999999995</v>
      </c>
      <c r="C89">
        <v>0.1376</v>
      </c>
      <c r="D89">
        <v>0.57240000000000002</v>
      </c>
      <c r="E89">
        <v>0.4284</v>
      </c>
      <c r="F89">
        <v>6.5600000000000006E-2</v>
      </c>
      <c r="G89">
        <v>3.3000000000000002E-2</v>
      </c>
      <c r="H89">
        <v>2.3800000000000002E-2</v>
      </c>
      <c r="I89">
        <v>4.1599999999999998E-2</v>
      </c>
      <c r="K89">
        <v>4.8999999999999998E-3</v>
      </c>
      <c r="L89">
        <v>4.3499999999999997E-2</v>
      </c>
      <c r="N89">
        <v>7.3800000000000004E-2</v>
      </c>
      <c r="P89">
        <v>9.9599999999999994E-2</v>
      </c>
      <c r="T89">
        <v>8.6099999999999996E-2</v>
      </c>
      <c r="W89">
        <v>3.8600000000000002E-2</v>
      </c>
      <c r="AD89">
        <v>0.2412</v>
      </c>
      <c r="AE89">
        <v>0.2412</v>
      </c>
      <c r="AF89">
        <v>0.1429</v>
      </c>
      <c r="AG89">
        <v>6.0199999999999997E-2</v>
      </c>
      <c r="AH89">
        <v>6.4399999999999999E-2</v>
      </c>
      <c r="AJ89">
        <v>0.17000000178814001</v>
      </c>
      <c r="AK89">
        <v>0.46999999880790999</v>
      </c>
      <c r="AL89" s="7"/>
      <c r="AM89" s="7"/>
      <c r="AN89" s="7"/>
      <c r="AO89" s="7"/>
      <c r="AP89" s="7"/>
      <c r="AQ89" s="7"/>
      <c r="AR89" s="7"/>
      <c r="AS89" s="7"/>
    </row>
    <row r="90" spans="1:45" x14ac:dyDescent="0.25">
      <c r="A90" s="1">
        <v>388</v>
      </c>
      <c r="B90">
        <v>0.4778</v>
      </c>
      <c r="C90">
        <v>0.1222</v>
      </c>
      <c r="D90">
        <v>0.55510000000000004</v>
      </c>
      <c r="E90">
        <v>0.44280000000000003</v>
      </c>
      <c r="F90">
        <v>6.54E-2</v>
      </c>
      <c r="G90">
        <v>3.27E-2</v>
      </c>
      <c r="H90">
        <v>2.3199999999999998E-2</v>
      </c>
      <c r="I90">
        <v>3.9899999999999998E-2</v>
      </c>
      <c r="K90">
        <v>4.1999999999999997E-3</v>
      </c>
      <c r="L90">
        <v>4.3400000000000001E-2</v>
      </c>
      <c r="N90">
        <v>7.3700000000000002E-2</v>
      </c>
      <c r="P90">
        <v>9.8500000000000004E-2</v>
      </c>
      <c r="T90">
        <v>8.5199999999999998E-2</v>
      </c>
      <c r="W90">
        <v>3.6799999999999999E-2</v>
      </c>
      <c r="AD90">
        <v>0.25059999999999999</v>
      </c>
      <c r="AE90">
        <v>0.25059999999999999</v>
      </c>
      <c r="AF90">
        <v>0.14419999999999999</v>
      </c>
      <c r="AG90">
        <v>6.0299999999999999E-2</v>
      </c>
      <c r="AH90">
        <v>6.0400000000000002E-2</v>
      </c>
      <c r="AJ90">
        <v>0.15000000596046001</v>
      </c>
      <c r="AK90">
        <v>0.46000000834464999</v>
      </c>
      <c r="AL90" s="7"/>
      <c r="AM90" s="7"/>
      <c r="AN90" s="7"/>
      <c r="AO90" s="7"/>
      <c r="AP90" s="7"/>
      <c r="AQ90" s="7"/>
      <c r="AR90" s="7"/>
      <c r="AS90" s="7"/>
    </row>
    <row r="91" spans="1:45" x14ac:dyDescent="0.25">
      <c r="A91" s="1">
        <v>389</v>
      </c>
      <c r="B91">
        <v>0.44650000000000001</v>
      </c>
      <c r="C91">
        <v>0.1105</v>
      </c>
      <c r="D91">
        <v>0.54549999999999998</v>
      </c>
      <c r="E91">
        <v>0.45669999999999999</v>
      </c>
      <c r="F91">
        <v>6.3E-2</v>
      </c>
      <c r="G91">
        <v>3.1199999999999999E-2</v>
      </c>
      <c r="H91">
        <v>2.2700000000000001E-2</v>
      </c>
      <c r="I91">
        <v>3.7499999999999999E-2</v>
      </c>
      <c r="K91">
        <v>5.8999999999999999E-3</v>
      </c>
      <c r="L91">
        <v>4.3099999999999999E-2</v>
      </c>
      <c r="N91">
        <v>7.2700000000000001E-2</v>
      </c>
      <c r="P91">
        <v>9.8100000000000007E-2</v>
      </c>
      <c r="T91">
        <v>8.3500000000000005E-2</v>
      </c>
      <c r="W91">
        <v>3.5999999999999997E-2</v>
      </c>
      <c r="AD91">
        <v>0.26200000000000001</v>
      </c>
      <c r="AE91">
        <v>0.26200000000000001</v>
      </c>
      <c r="AF91">
        <v>0.14649999999999999</v>
      </c>
      <c r="AG91">
        <v>5.9400000000000001E-2</v>
      </c>
      <c r="AH91">
        <v>5.7099999999999998E-2</v>
      </c>
      <c r="AJ91">
        <v>0.12999999523163</v>
      </c>
      <c r="AK91">
        <v>0.46999999880790999</v>
      </c>
      <c r="AL91" s="7"/>
      <c r="AM91" s="7"/>
      <c r="AN91" s="7"/>
      <c r="AO91" s="7"/>
      <c r="AP91" s="7"/>
      <c r="AQ91" s="7"/>
      <c r="AR91" s="7"/>
      <c r="AS91" s="7"/>
    </row>
    <row r="92" spans="1:45" x14ac:dyDescent="0.25">
      <c r="A92" s="1">
        <v>390</v>
      </c>
      <c r="B92">
        <v>0.41499999999999998</v>
      </c>
      <c r="C92">
        <v>9.5200000000000007E-2</v>
      </c>
      <c r="D92">
        <v>0.54700000000000004</v>
      </c>
      <c r="E92">
        <v>0.47260000000000002</v>
      </c>
      <c r="F92">
        <v>6.2700000000000006E-2</v>
      </c>
      <c r="G92">
        <v>3.0800000000000001E-2</v>
      </c>
      <c r="H92">
        <v>2.1999999999999999E-2</v>
      </c>
      <c r="I92">
        <v>3.5700000000000003E-2</v>
      </c>
      <c r="K92">
        <v>4.8999999999999998E-3</v>
      </c>
      <c r="L92">
        <v>4.3200000000000002E-2</v>
      </c>
      <c r="N92">
        <v>7.2099999999999997E-2</v>
      </c>
      <c r="P92">
        <v>9.69E-2</v>
      </c>
      <c r="T92">
        <v>8.1299999999999997E-2</v>
      </c>
      <c r="W92">
        <v>3.4500000000000003E-2</v>
      </c>
      <c r="AD92">
        <v>0.27300000000000002</v>
      </c>
      <c r="AE92">
        <v>0.27300000000000002</v>
      </c>
      <c r="AF92">
        <v>0.14799999999999999</v>
      </c>
      <c r="AG92">
        <v>5.9499999999999997E-2</v>
      </c>
      <c r="AH92">
        <v>5.5100000000000003E-2</v>
      </c>
      <c r="AJ92">
        <v>0.11999999731779</v>
      </c>
      <c r="AK92">
        <v>0.49000000953674</v>
      </c>
      <c r="AL92" s="7"/>
      <c r="AM92" s="7"/>
      <c r="AN92" s="7"/>
      <c r="AO92" s="7"/>
      <c r="AP92" s="7"/>
      <c r="AQ92" s="7"/>
      <c r="AR92" s="7"/>
      <c r="AS92" s="7"/>
    </row>
    <row r="93" spans="1:45" x14ac:dyDescent="0.25">
      <c r="A93" s="1">
        <v>391</v>
      </c>
      <c r="B93">
        <v>0.38390000000000002</v>
      </c>
      <c r="C93">
        <v>8.3000000000000004E-2</v>
      </c>
      <c r="D93">
        <v>0.55959999999999999</v>
      </c>
      <c r="E93">
        <v>0.48570000000000002</v>
      </c>
      <c r="F93">
        <v>6.1800000000000001E-2</v>
      </c>
      <c r="G93">
        <v>3.0499999999999999E-2</v>
      </c>
      <c r="H93">
        <v>2.1600000000000001E-2</v>
      </c>
      <c r="I93">
        <v>3.4200000000000001E-2</v>
      </c>
      <c r="K93">
        <v>5.4000000000000003E-3</v>
      </c>
      <c r="L93">
        <v>4.2999999999999997E-2</v>
      </c>
      <c r="N93">
        <v>7.0599999999999996E-2</v>
      </c>
      <c r="P93">
        <v>9.7500000000000003E-2</v>
      </c>
      <c r="T93">
        <v>7.8600000000000003E-2</v>
      </c>
      <c r="W93">
        <v>3.3799999999999997E-2</v>
      </c>
      <c r="AD93">
        <v>0.28570000000000001</v>
      </c>
      <c r="AE93">
        <v>0.28570000000000001</v>
      </c>
      <c r="AF93">
        <v>0.15129999999999999</v>
      </c>
      <c r="AG93">
        <v>6.1499999999999999E-2</v>
      </c>
      <c r="AH93">
        <v>5.2499999999999998E-2</v>
      </c>
      <c r="AJ93">
        <v>0.10000000149012001</v>
      </c>
      <c r="AK93">
        <v>0.52999997138976995</v>
      </c>
      <c r="AL93" s="7"/>
      <c r="AM93" s="7"/>
      <c r="AN93" s="7"/>
      <c r="AO93" s="7"/>
      <c r="AP93" s="7"/>
      <c r="AQ93" s="7"/>
      <c r="AR93" s="7"/>
      <c r="AS93" s="7"/>
    </row>
    <row r="94" spans="1:45" x14ac:dyDescent="0.25">
      <c r="A94" s="1">
        <v>392</v>
      </c>
      <c r="B94">
        <v>0.35220000000000001</v>
      </c>
      <c r="C94">
        <v>7.0400000000000004E-2</v>
      </c>
      <c r="D94">
        <v>0.58450000000000002</v>
      </c>
      <c r="E94">
        <v>0.50160000000000005</v>
      </c>
      <c r="F94">
        <v>5.9799999999999999E-2</v>
      </c>
      <c r="G94">
        <v>2.9399999999999999E-2</v>
      </c>
      <c r="H94">
        <v>2.12E-2</v>
      </c>
      <c r="I94">
        <v>3.2599999999999997E-2</v>
      </c>
      <c r="K94">
        <v>4.4999999999999997E-3</v>
      </c>
      <c r="L94">
        <v>4.2200000000000001E-2</v>
      </c>
      <c r="N94">
        <v>6.9400000000000003E-2</v>
      </c>
      <c r="P94">
        <v>9.6699999999999994E-2</v>
      </c>
      <c r="T94">
        <v>7.5899999999999995E-2</v>
      </c>
      <c r="W94">
        <v>3.2599999999999997E-2</v>
      </c>
      <c r="AD94">
        <v>0.2984</v>
      </c>
      <c r="AE94">
        <v>0.2984</v>
      </c>
      <c r="AF94">
        <v>0.15409999999999999</v>
      </c>
      <c r="AG94">
        <v>6.2E-2</v>
      </c>
      <c r="AH94">
        <v>4.9799999999999997E-2</v>
      </c>
      <c r="AJ94">
        <v>9.0000003576279006E-2</v>
      </c>
      <c r="AK94">
        <v>0.57999998331070002</v>
      </c>
      <c r="AL94" s="7"/>
      <c r="AM94" s="7"/>
      <c r="AN94" s="7"/>
      <c r="AO94" s="7"/>
      <c r="AP94" s="7"/>
      <c r="AQ94" s="7"/>
      <c r="AR94" s="7"/>
      <c r="AS94" s="7"/>
    </row>
    <row r="95" spans="1:45" x14ac:dyDescent="0.25">
      <c r="A95" s="1">
        <v>393</v>
      </c>
      <c r="B95">
        <v>0.32250000000000001</v>
      </c>
      <c r="C95">
        <v>6.1100000000000002E-2</v>
      </c>
      <c r="D95">
        <v>0.62039999999999995</v>
      </c>
      <c r="E95">
        <v>0.5161</v>
      </c>
      <c r="F95">
        <v>5.8999999999999997E-2</v>
      </c>
      <c r="G95">
        <v>2.8899999999999999E-2</v>
      </c>
      <c r="H95">
        <v>2.07E-2</v>
      </c>
      <c r="I95">
        <v>3.1399999999999997E-2</v>
      </c>
      <c r="K95">
        <v>4.8999999999999998E-3</v>
      </c>
      <c r="L95">
        <v>4.2700000000000002E-2</v>
      </c>
      <c r="N95">
        <v>6.7000000000000004E-2</v>
      </c>
      <c r="P95">
        <v>9.8500000000000004E-2</v>
      </c>
      <c r="T95">
        <v>7.2700000000000001E-2</v>
      </c>
      <c r="W95">
        <v>3.15E-2</v>
      </c>
      <c r="AD95">
        <v>0.311</v>
      </c>
      <c r="AE95">
        <v>0.311</v>
      </c>
      <c r="AF95">
        <v>0.15609999999999999</v>
      </c>
      <c r="AG95">
        <v>6.0400000000000002E-2</v>
      </c>
      <c r="AH95">
        <v>4.6399999999999997E-2</v>
      </c>
      <c r="AJ95">
        <v>7.0000000298023002E-2</v>
      </c>
      <c r="AK95">
        <v>0.64999997615813998</v>
      </c>
      <c r="AL95" s="7"/>
      <c r="AM95" s="7"/>
      <c r="AN95" s="7"/>
      <c r="AO95" s="7"/>
      <c r="AP95" s="7"/>
      <c r="AQ95" s="7"/>
      <c r="AR95" s="7"/>
      <c r="AS95" s="7"/>
    </row>
    <row r="96" spans="1:45" x14ac:dyDescent="0.25">
      <c r="A96" s="1">
        <v>394</v>
      </c>
      <c r="B96">
        <v>0.29330000000000001</v>
      </c>
      <c r="C96">
        <v>5.2200000000000003E-2</v>
      </c>
      <c r="D96">
        <v>0.66710000000000003</v>
      </c>
      <c r="E96">
        <v>0.53280000000000005</v>
      </c>
      <c r="F96">
        <v>5.6800000000000003E-2</v>
      </c>
      <c r="G96">
        <v>2.8299999999999999E-2</v>
      </c>
      <c r="H96">
        <v>2.0199999999999999E-2</v>
      </c>
      <c r="I96">
        <v>3.0099999999999998E-2</v>
      </c>
      <c r="K96">
        <v>2.5000000000000001E-3</v>
      </c>
      <c r="L96">
        <v>4.2799999999999998E-2</v>
      </c>
      <c r="N96">
        <v>6.5699999999999995E-2</v>
      </c>
      <c r="P96">
        <v>9.7500000000000003E-2</v>
      </c>
      <c r="T96">
        <v>6.9400000000000003E-2</v>
      </c>
      <c r="W96">
        <v>0.03</v>
      </c>
      <c r="AD96">
        <v>0.32479999999999998</v>
      </c>
      <c r="AE96">
        <v>0.32479999999999998</v>
      </c>
      <c r="AF96">
        <v>0.15820000000000001</v>
      </c>
      <c r="AG96">
        <v>5.8900000000000001E-2</v>
      </c>
      <c r="AH96">
        <v>4.4900000000000002E-2</v>
      </c>
      <c r="AJ96">
        <v>5.9999998658895E-2</v>
      </c>
      <c r="AK96">
        <v>0.72000002861023005</v>
      </c>
      <c r="AL96" s="7"/>
      <c r="AM96" s="7"/>
      <c r="AN96" s="7"/>
      <c r="AO96" s="7"/>
      <c r="AP96" s="7"/>
      <c r="AQ96" s="7"/>
      <c r="AR96" s="7"/>
      <c r="AS96" s="7"/>
    </row>
    <row r="97" spans="1:45" x14ac:dyDescent="0.25">
      <c r="A97" s="1">
        <v>395</v>
      </c>
      <c r="B97">
        <v>0.26519999999999999</v>
      </c>
      <c r="C97">
        <v>4.4600000000000001E-2</v>
      </c>
      <c r="D97">
        <v>0.72219999999999995</v>
      </c>
      <c r="E97">
        <v>0.54810000000000003</v>
      </c>
      <c r="F97">
        <v>5.5800000000000002E-2</v>
      </c>
      <c r="G97">
        <v>2.81E-2</v>
      </c>
      <c r="H97">
        <v>1.9800000000000002E-2</v>
      </c>
      <c r="I97">
        <v>2.8799999999999999E-2</v>
      </c>
      <c r="K97">
        <v>5.4000000000000003E-3</v>
      </c>
      <c r="L97">
        <v>4.2500000000000003E-2</v>
      </c>
      <c r="N97">
        <v>6.2899999999999998E-2</v>
      </c>
      <c r="P97">
        <v>9.8100000000000007E-2</v>
      </c>
      <c r="T97">
        <v>6.5699999999999995E-2</v>
      </c>
      <c r="W97">
        <v>2.9899999999999999E-2</v>
      </c>
      <c r="AD97">
        <v>0.3392</v>
      </c>
      <c r="AE97">
        <v>0.3392</v>
      </c>
      <c r="AF97">
        <v>0.16039999999999999</v>
      </c>
      <c r="AG97">
        <v>5.8999999999999997E-2</v>
      </c>
      <c r="AH97">
        <v>4.24E-2</v>
      </c>
      <c r="AJ97">
        <v>5.0000000745057997E-2</v>
      </c>
      <c r="AK97">
        <v>0.80000001192092995</v>
      </c>
      <c r="AL97" s="7"/>
      <c r="AM97" s="7"/>
      <c r="AN97" s="7"/>
      <c r="AO97" s="7"/>
      <c r="AP97" s="7"/>
      <c r="AQ97" s="7"/>
      <c r="AR97" s="7"/>
      <c r="AS97" s="7"/>
    </row>
    <row r="98" spans="1:45" x14ac:dyDescent="0.25">
      <c r="A98" s="1">
        <v>396</v>
      </c>
      <c r="B98">
        <v>0.2397</v>
      </c>
      <c r="C98">
        <v>3.8600000000000002E-2</v>
      </c>
      <c r="D98">
        <v>0.78310000000000002</v>
      </c>
      <c r="E98">
        <v>0.56510000000000005</v>
      </c>
      <c r="F98">
        <v>5.62E-2</v>
      </c>
      <c r="G98">
        <v>2.7400000000000001E-2</v>
      </c>
      <c r="H98">
        <v>1.9199999999999998E-2</v>
      </c>
      <c r="I98">
        <v>2.7199999999999998E-2</v>
      </c>
      <c r="K98">
        <v>4.1999999999999997E-3</v>
      </c>
      <c r="L98">
        <v>4.1799999999999997E-2</v>
      </c>
      <c r="N98">
        <v>6.0999999999999999E-2</v>
      </c>
      <c r="P98">
        <v>9.7699999999999995E-2</v>
      </c>
      <c r="T98">
        <v>6.2100000000000002E-2</v>
      </c>
      <c r="W98">
        <v>2.81E-2</v>
      </c>
      <c r="AD98">
        <v>0.35349999999999998</v>
      </c>
      <c r="AE98">
        <v>0.35349999999999998</v>
      </c>
      <c r="AF98">
        <v>0.16220000000000001</v>
      </c>
      <c r="AG98">
        <v>5.9700000000000003E-2</v>
      </c>
      <c r="AH98">
        <v>4.0300000000000002E-2</v>
      </c>
      <c r="AJ98">
        <v>5.0000000745057997E-2</v>
      </c>
      <c r="AK98">
        <v>0.87000000476837003</v>
      </c>
      <c r="AL98" s="7"/>
      <c r="AM98" s="7"/>
      <c r="AN98" s="7"/>
      <c r="AO98" s="7"/>
      <c r="AP98" s="7"/>
      <c r="AQ98" s="7"/>
      <c r="AR98" s="7"/>
      <c r="AS98" s="7"/>
    </row>
    <row r="99" spans="1:45" x14ac:dyDescent="0.25">
      <c r="A99" s="1">
        <v>397</v>
      </c>
      <c r="B99">
        <v>0.2155</v>
      </c>
      <c r="C99">
        <v>3.4000000000000002E-2</v>
      </c>
      <c r="D99">
        <v>0.84470000000000001</v>
      </c>
      <c r="E99">
        <v>0.58099999999999996</v>
      </c>
      <c r="F99">
        <v>5.4100000000000002E-2</v>
      </c>
      <c r="G99">
        <v>2.7400000000000001E-2</v>
      </c>
      <c r="H99">
        <v>1.8599999999999998E-2</v>
      </c>
      <c r="I99">
        <v>2.69E-2</v>
      </c>
      <c r="K99">
        <v>4.4000000000000003E-3</v>
      </c>
      <c r="L99">
        <v>4.2700000000000002E-2</v>
      </c>
      <c r="N99">
        <v>5.8299999999999998E-2</v>
      </c>
      <c r="P99">
        <v>9.7900000000000001E-2</v>
      </c>
      <c r="T99">
        <v>5.8400000000000001E-2</v>
      </c>
      <c r="W99">
        <v>2.81E-2</v>
      </c>
      <c r="AD99">
        <v>0.3695</v>
      </c>
      <c r="AE99">
        <v>0.3695</v>
      </c>
      <c r="AF99">
        <v>0.1646</v>
      </c>
      <c r="AG99">
        <v>6.0100000000000001E-2</v>
      </c>
      <c r="AH99">
        <v>3.8600000000000002E-2</v>
      </c>
      <c r="AJ99">
        <v>3.9999999105930002E-2</v>
      </c>
      <c r="AK99">
        <v>0.93999999761580999</v>
      </c>
      <c r="AL99" s="7"/>
      <c r="AM99" s="7"/>
      <c r="AN99" s="7"/>
      <c r="AO99" s="7"/>
      <c r="AP99" s="7"/>
      <c r="AQ99" s="7"/>
      <c r="AR99" s="7"/>
      <c r="AS99" s="7"/>
    </row>
    <row r="100" spans="1:45" x14ac:dyDescent="0.25">
      <c r="A100" s="1">
        <v>398</v>
      </c>
      <c r="B100">
        <v>0.19259999999999999</v>
      </c>
      <c r="C100">
        <v>2.93E-2</v>
      </c>
      <c r="D100">
        <v>0.90290000000000004</v>
      </c>
      <c r="E100">
        <v>0.59740000000000004</v>
      </c>
      <c r="F100">
        <v>5.2499999999999998E-2</v>
      </c>
      <c r="G100">
        <v>2.6700000000000002E-2</v>
      </c>
      <c r="H100">
        <v>1.8200000000000001E-2</v>
      </c>
      <c r="I100">
        <v>2.5399999999999999E-2</v>
      </c>
      <c r="K100">
        <v>4.4000000000000003E-3</v>
      </c>
      <c r="L100">
        <v>4.1799999999999997E-2</v>
      </c>
      <c r="N100">
        <v>5.62E-2</v>
      </c>
      <c r="P100">
        <v>9.8100000000000007E-2</v>
      </c>
      <c r="T100">
        <v>5.5E-2</v>
      </c>
      <c r="W100">
        <v>2.7199999999999998E-2</v>
      </c>
      <c r="AD100">
        <v>0.38529999999999998</v>
      </c>
      <c r="AE100">
        <v>0.38529999999999998</v>
      </c>
      <c r="AF100">
        <v>0.1651</v>
      </c>
      <c r="AG100">
        <v>6.0499999999999998E-2</v>
      </c>
      <c r="AH100">
        <v>3.5999999999999997E-2</v>
      </c>
      <c r="AJ100">
        <v>2.9999999329448E-2</v>
      </c>
      <c r="AK100">
        <v>0.98000001907348999</v>
      </c>
      <c r="AL100" s="7"/>
      <c r="AM100" s="7"/>
      <c r="AN100" s="7"/>
      <c r="AO100" s="7"/>
      <c r="AP100" s="7"/>
      <c r="AQ100" s="7"/>
      <c r="AR100" s="7"/>
      <c r="AS100" s="7"/>
    </row>
    <row r="101" spans="1:45" x14ac:dyDescent="0.25">
      <c r="A101" s="1">
        <v>399</v>
      </c>
      <c r="B101">
        <v>0.17130000000000001</v>
      </c>
      <c r="C101">
        <v>2.5600000000000001E-2</v>
      </c>
      <c r="D101">
        <v>0.95179999999999998</v>
      </c>
      <c r="E101">
        <v>0.61439999999999995</v>
      </c>
      <c r="F101">
        <v>5.16E-2</v>
      </c>
      <c r="G101">
        <v>2.6499999999999999E-2</v>
      </c>
      <c r="H101">
        <v>1.7899999999999999E-2</v>
      </c>
      <c r="I101">
        <v>2.47E-2</v>
      </c>
      <c r="K101">
        <v>5.4000000000000003E-3</v>
      </c>
      <c r="L101">
        <v>4.2200000000000001E-2</v>
      </c>
      <c r="N101">
        <v>5.3100000000000001E-2</v>
      </c>
      <c r="P101">
        <v>9.8400000000000001E-2</v>
      </c>
      <c r="T101">
        <v>5.1900000000000002E-2</v>
      </c>
      <c r="W101">
        <v>2.6499999999999999E-2</v>
      </c>
      <c r="AD101">
        <v>0.40200000000000002</v>
      </c>
      <c r="AE101">
        <v>0.40200000000000002</v>
      </c>
      <c r="AF101">
        <v>0.1671</v>
      </c>
      <c r="AG101">
        <v>5.6899999999999999E-2</v>
      </c>
      <c r="AH101">
        <v>3.3399999999999999E-2</v>
      </c>
      <c r="AJ101">
        <v>2.9999999329448E-2</v>
      </c>
      <c r="AK101">
        <v>1</v>
      </c>
      <c r="AL101" s="7"/>
      <c r="AM101" s="7"/>
      <c r="AN101" s="7"/>
      <c r="AO101" s="7"/>
      <c r="AP101" s="7"/>
      <c r="AQ101" s="7"/>
      <c r="AR101" s="7"/>
      <c r="AS101" s="7"/>
    </row>
    <row r="102" spans="1:45" x14ac:dyDescent="0.25">
      <c r="A102" s="1">
        <v>400</v>
      </c>
      <c r="B102">
        <v>0.15240000000000001</v>
      </c>
      <c r="C102">
        <v>2.2100000000000002E-2</v>
      </c>
      <c r="D102">
        <v>0.98599999999999999</v>
      </c>
      <c r="E102">
        <v>0.63100000000000001</v>
      </c>
      <c r="F102">
        <v>5.1700000000000003E-2</v>
      </c>
      <c r="G102">
        <v>2.5999999999999999E-2</v>
      </c>
      <c r="H102">
        <v>1.72E-2</v>
      </c>
      <c r="I102">
        <v>2.3300000000000001E-2</v>
      </c>
      <c r="J102">
        <v>1.9E-3</v>
      </c>
      <c r="K102">
        <v>2.7000000000000001E-3</v>
      </c>
      <c r="L102">
        <v>4.1000000000000002E-2</v>
      </c>
      <c r="N102">
        <v>5.0799999999999998E-2</v>
      </c>
      <c r="P102">
        <v>9.6299999999999997E-2</v>
      </c>
      <c r="Q102">
        <v>2.1999999999999999E-2</v>
      </c>
      <c r="R102">
        <v>6.2600000000000003E-2</v>
      </c>
      <c r="T102">
        <v>4.9000000000000002E-2</v>
      </c>
      <c r="W102">
        <v>2.5899999999999999E-2</v>
      </c>
      <c r="Z102">
        <v>4.6100000000000002E-2</v>
      </c>
      <c r="AB102">
        <v>2.1299999999999999E-2</v>
      </c>
      <c r="AC102">
        <v>4.8599999999999997E-2</v>
      </c>
      <c r="AD102">
        <v>0.41909999999999997</v>
      </c>
      <c r="AE102">
        <v>0.41909999999999997</v>
      </c>
      <c r="AF102">
        <v>0.16830000000000001</v>
      </c>
      <c r="AG102">
        <v>5.7200000000000001E-2</v>
      </c>
      <c r="AH102">
        <v>3.1300000000000001E-2</v>
      </c>
      <c r="AJ102">
        <v>1.9999999552965001E-2</v>
      </c>
      <c r="AK102">
        <v>0.99000000953674006</v>
      </c>
      <c r="AL102" s="7"/>
      <c r="AM102" s="7"/>
      <c r="AN102" s="7"/>
      <c r="AO102" s="7"/>
      <c r="AP102" s="7"/>
      <c r="AQ102" s="7"/>
      <c r="AR102" s="7"/>
      <c r="AS102" s="7"/>
    </row>
    <row r="103" spans="1:45" x14ac:dyDescent="0.25">
      <c r="A103" s="1">
        <v>401</v>
      </c>
      <c r="B103">
        <v>0.1343</v>
      </c>
      <c r="D103">
        <v>1</v>
      </c>
      <c r="E103">
        <v>0.64629999999999999</v>
      </c>
      <c r="F103">
        <v>5.0900000000000001E-2</v>
      </c>
      <c r="G103">
        <v>2.58E-2</v>
      </c>
      <c r="H103">
        <v>1.6799999999999999E-2</v>
      </c>
      <c r="I103">
        <v>2.2700000000000001E-2</v>
      </c>
      <c r="J103">
        <v>2E-3</v>
      </c>
      <c r="K103">
        <v>4.5999999999999999E-3</v>
      </c>
      <c r="L103">
        <v>4.1300000000000003E-2</v>
      </c>
      <c r="N103">
        <v>4.7800000000000002E-2</v>
      </c>
      <c r="P103">
        <v>9.6000000000000002E-2</v>
      </c>
      <c r="Q103">
        <v>6.4000000000000003E-3</v>
      </c>
      <c r="R103">
        <v>7.0300000000000001E-2</v>
      </c>
      <c r="T103">
        <v>4.6199999999999998E-2</v>
      </c>
      <c r="W103">
        <v>2.58E-2</v>
      </c>
      <c r="Z103">
        <v>4.53E-2</v>
      </c>
      <c r="AB103">
        <v>2.1600000000000001E-2</v>
      </c>
      <c r="AC103">
        <v>4.7500000000000001E-2</v>
      </c>
      <c r="AD103">
        <v>0.43619999999999998</v>
      </c>
      <c r="AE103">
        <v>0.43619999999999998</v>
      </c>
      <c r="AF103">
        <v>0.16819999999999999</v>
      </c>
      <c r="AG103">
        <v>5.7500000000000002E-2</v>
      </c>
      <c r="AH103">
        <v>2.9000000000000001E-2</v>
      </c>
      <c r="AJ103">
        <v>1.9999999552965001E-2</v>
      </c>
      <c r="AK103">
        <v>0.94999998807907005</v>
      </c>
      <c r="AL103" s="7"/>
      <c r="AM103" s="7"/>
      <c r="AN103" s="7"/>
      <c r="AO103" s="7"/>
      <c r="AP103" s="7"/>
      <c r="AQ103" s="7"/>
      <c r="AR103" s="7"/>
      <c r="AS103" s="7"/>
    </row>
    <row r="104" spans="1:45" x14ac:dyDescent="0.25">
      <c r="A104" s="1">
        <v>402</v>
      </c>
      <c r="B104">
        <v>0.1188</v>
      </c>
      <c r="D104">
        <v>0.99460000000000004</v>
      </c>
      <c r="E104">
        <v>0.66349999999999998</v>
      </c>
      <c r="F104">
        <v>5.16E-2</v>
      </c>
      <c r="G104">
        <v>2.5700000000000001E-2</v>
      </c>
      <c r="H104">
        <v>1.6400000000000001E-2</v>
      </c>
      <c r="I104">
        <v>2.1600000000000001E-2</v>
      </c>
      <c r="J104">
        <v>1.9E-3</v>
      </c>
      <c r="K104">
        <v>2.8999999999999998E-3</v>
      </c>
      <c r="L104">
        <v>4.02E-2</v>
      </c>
      <c r="N104">
        <v>4.5499999999999999E-2</v>
      </c>
      <c r="P104">
        <v>9.5299999999999996E-2</v>
      </c>
      <c r="Q104">
        <v>5.7000000000000002E-3</v>
      </c>
      <c r="R104">
        <v>6.7599999999999993E-2</v>
      </c>
      <c r="T104">
        <v>4.4600000000000001E-2</v>
      </c>
      <c r="W104">
        <v>2.52E-2</v>
      </c>
      <c r="Z104">
        <v>4.4400000000000002E-2</v>
      </c>
      <c r="AB104">
        <v>2.2100000000000002E-2</v>
      </c>
      <c r="AC104">
        <v>4.65E-2</v>
      </c>
      <c r="AD104">
        <v>0.45490000000000003</v>
      </c>
      <c r="AE104">
        <v>0.45490000000000003</v>
      </c>
      <c r="AF104">
        <v>0.17</v>
      </c>
      <c r="AG104">
        <v>5.7500000000000002E-2</v>
      </c>
      <c r="AH104">
        <v>2.6700000000000002E-2</v>
      </c>
      <c r="AJ104">
        <v>1.9999999552965001E-2</v>
      </c>
      <c r="AK104">
        <v>0.87999999523162997</v>
      </c>
      <c r="AL104">
        <v>1.9999999552965001E-2</v>
      </c>
      <c r="AM104" s="7"/>
      <c r="AN104" s="7"/>
      <c r="AO104" s="7"/>
      <c r="AP104" s="7"/>
      <c r="AQ104" s="7"/>
      <c r="AR104" s="7"/>
      <c r="AS104" s="7"/>
    </row>
    <row r="105" spans="1:45" x14ac:dyDescent="0.25">
      <c r="A105" s="1">
        <v>403</v>
      </c>
      <c r="B105">
        <v>0.1036</v>
      </c>
      <c r="D105">
        <v>0.96750000000000003</v>
      </c>
      <c r="E105">
        <v>0.67989999999999995</v>
      </c>
      <c r="F105">
        <v>5.0099999999999999E-2</v>
      </c>
      <c r="G105">
        <v>2.5700000000000001E-2</v>
      </c>
      <c r="H105">
        <v>1.6E-2</v>
      </c>
      <c r="I105">
        <v>2.1100000000000001E-2</v>
      </c>
      <c r="J105">
        <v>1.9E-3</v>
      </c>
      <c r="K105">
        <v>4.4000000000000003E-3</v>
      </c>
      <c r="L105">
        <v>4.0300000000000002E-2</v>
      </c>
      <c r="N105">
        <v>4.3200000000000002E-2</v>
      </c>
      <c r="P105">
        <v>9.4799999999999995E-2</v>
      </c>
      <c r="Q105">
        <v>6.4000000000000003E-3</v>
      </c>
      <c r="R105">
        <v>6.5600000000000006E-2</v>
      </c>
      <c r="T105">
        <v>4.2900000000000001E-2</v>
      </c>
      <c r="W105">
        <v>2.4799999999999999E-2</v>
      </c>
      <c r="Z105">
        <v>4.3900000000000002E-2</v>
      </c>
      <c r="AB105">
        <v>2.2499999999999999E-2</v>
      </c>
      <c r="AC105">
        <v>4.5499999999999999E-2</v>
      </c>
      <c r="AD105">
        <v>0.47270000000000001</v>
      </c>
      <c r="AE105">
        <v>0.47270000000000001</v>
      </c>
      <c r="AF105">
        <v>0.1701</v>
      </c>
      <c r="AG105">
        <v>5.62E-2</v>
      </c>
      <c r="AH105">
        <v>2.4500000000000001E-2</v>
      </c>
      <c r="AJ105">
        <v>9.9999997764825994E-3</v>
      </c>
      <c r="AK105">
        <v>0.80000001192092995</v>
      </c>
      <c r="AL105">
        <v>1.9999999552965001E-2</v>
      </c>
      <c r="AM105" s="7"/>
      <c r="AN105" s="7"/>
      <c r="AO105" s="7"/>
      <c r="AP105" s="7"/>
      <c r="AQ105" s="7"/>
      <c r="AR105" s="7"/>
      <c r="AS105" s="7"/>
    </row>
    <row r="106" spans="1:45" x14ac:dyDescent="0.25">
      <c r="A106" s="1">
        <v>404</v>
      </c>
      <c r="B106">
        <v>9.0399999999999994E-2</v>
      </c>
      <c r="D106">
        <v>0.9214</v>
      </c>
      <c r="E106">
        <v>0.69779999999999998</v>
      </c>
      <c r="F106">
        <v>5.0099999999999999E-2</v>
      </c>
      <c r="G106">
        <v>2.5399999999999999E-2</v>
      </c>
      <c r="H106">
        <v>1.55E-2</v>
      </c>
      <c r="I106">
        <v>1.9900000000000001E-2</v>
      </c>
      <c r="J106">
        <v>2.2000000000000001E-3</v>
      </c>
      <c r="K106">
        <v>3.5000000000000001E-3</v>
      </c>
      <c r="L106">
        <v>3.8899999999999997E-2</v>
      </c>
      <c r="N106">
        <v>4.0899999999999999E-2</v>
      </c>
      <c r="P106">
        <v>9.1200000000000003E-2</v>
      </c>
      <c r="Q106">
        <v>5.1000000000000004E-3</v>
      </c>
      <c r="R106">
        <v>6.7100000000000007E-2</v>
      </c>
      <c r="T106">
        <v>4.2700000000000002E-2</v>
      </c>
      <c r="W106">
        <v>2.3900000000000001E-2</v>
      </c>
      <c r="Z106">
        <v>4.2900000000000001E-2</v>
      </c>
      <c r="AB106">
        <v>2.2700000000000001E-2</v>
      </c>
      <c r="AC106">
        <v>4.4600000000000001E-2</v>
      </c>
      <c r="AD106">
        <v>0.49030000000000001</v>
      </c>
      <c r="AE106">
        <v>0.49030000000000001</v>
      </c>
      <c r="AF106">
        <v>0.17100000000000001</v>
      </c>
      <c r="AG106">
        <v>5.74E-2</v>
      </c>
      <c r="AH106">
        <v>2.1600000000000001E-2</v>
      </c>
      <c r="AJ106">
        <v>9.9999997764825994E-3</v>
      </c>
      <c r="AK106">
        <v>0.70999997854232999</v>
      </c>
      <c r="AL106">
        <v>1.9999999552965001E-2</v>
      </c>
      <c r="AM106" s="7"/>
      <c r="AN106" s="7"/>
      <c r="AO106" s="7"/>
      <c r="AP106" s="7"/>
      <c r="AQ106" s="7"/>
      <c r="AR106" s="7"/>
      <c r="AS106" s="7"/>
    </row>
    <row r="107" spans="1:45" x14ac:dyDescent="0.25">
      <c r="A107" s="1">
        <v>405</v>
      </c>
      <c r="B107">
        <v>7.9000000000000001E-2</v>
      </c>
      <c r="D107">
        <v>0.86060000000000003</v>
      </c>
      <c r="E107">
        <v>0.71399999999999997</v>
      </c>
      <c r="F107">
        <v>5.0500000000000003E-2</v>
      </c>
      <c r="G107">
        <v>2.5399999999999999E-2</v>
      </c>
      <c r="H107">
        <v>1.5299999999999999E-2</v>
      </c>
      <c r="I107">
        <v>1.9199999999999998E-2</v>
      </c>
      <c r="J107">
        <v>2.0999999999999999E-3</v>
      </c>
      <c r="K107">
        <v>3.8E-3</v>
      </c>
      <c r="L107">
        <v>3.8800000000000001E-2</v>
      </c>
      <c r="N107">
        <v>3.8100000000000002E-2</v>
      </c>
      <c r="P107">
        <v>9.1700000000000004E-2</v>
      </c>
      <c r="Q107">
        <v>6.3E-3</v>
      </c>
      <c r="R107">
        <v>6.8400000000000002E-2</v>
      </c>
      <c r="T107">
        <v>4.2500000000000003E-2</v>
      </c>
      <c r="W107">
        <v>2.3099999999999999E-2</v>
      </c>
      <c r="Z107">
        <v>4.2099999999999999E-2</v>
      </c>
      <c r="AB107">
        <v>2.29E-2</v>
      </c>
      <c r="AC107">
        <v>4.3799999999999999E-2</v>
      </c>
      <c r="AD107">
        <v>0.50900000000000001</v>
      </c>
      <c r="AE107">
        <v>0.50900000000000001</v>
      </c>
      <c r="AF107">
        <v>0.17319999999999999</v>
      </c>
      <c r="AG107">
        <v>5.7200000000000001E-2</v>
      </c>
      <c r="AH107">
        <v>1.9800000000000002E-2</v>
      </c>
      <c r="AJ107">
        <v>9.9999997764825994E-3</v>
      </c>
      <c r="AK107">
        <v>0.62000000476837003</v>
      </c>
      <c r="AL107">
        <v>1.9999999552965001E-2</v>
      </c>
      <c r="AM107" s="7"/>
      <c r="AN107" s="7"/>
      <c r="AO107" s="7"/>
      <c r="AP107" s="7"/>
      <c r="AQ107" s="7"/>
      <c r="AR107" s="7"/>
      <c r="AS107" s="7"/>
    </row>
    <row r="108" spans="1:45" x14ac:dyDescent="0.25">
      <c r="A108" s="1">
        <v>406</v>
      </c>
      <c r="B108">
        <v>6.8900000000000003E-2</v>
      </c>
      <c r="D108">
        <v>0.78890000000000005</v>
      </c>
      <c r="E108">
        <v>0.73050000000000004</v>
      </c>
      <c r="F108">
        <v>5.2699999999999997E-2</v>
      </c>
      <c r="G108">
        <v>2.52E-2</v>
      </c>
      <c r="H108">
        <v>1.49E-2</v>
      </c>
      <c r="I108">
        <v>1.8700000000000001E-2</v>
      </c>
      <c r="J108">
        <v>2.5000000000000001E-3</v>
      </c>
      <c r="K108">
        <v>2.2000000000000001E-3</v>
      </c>
      <c r="L108">
        <v>3.8199999999999998E-2</v>
      </c>
      <c r="N108">
        <v>3.6900000000000002E-2</v>
      </c>
      <c r="P108">
        <v>8.8300000000000003E-2</v>
      </c>
      <c r="Q108">
        <v>4.3E-3</v>
      </c>
      <c r="R108">
        <v>6.4199999999999993E-2</v>
      </c>
      <c r="T108">
        <v>4.3200000000000002E-2</v>
      </c>
      <c r="W108">
        <v>2.24E-2</v>
      </c>
      <c r="Z108">
        <v>4.1099999999999998E-2</v>
      </c>
      <c r="AB108">
        <v>2.3099999999999999E-2</v>
      </c>
      <c r="AC108">
        <v>4.3099999999999999E-2</v>
      </c>
      <c r="AD108">
        <v>0.52659999999999996</v>
      </c>
      <c r="AE108">
        <v>0.52659999999999996</v>
      </c>
      <c r="AF108">
        <v>0.17319999999999999</v>
      </c>
      <c r="AG108">
        <v>5.45E-2</v>
      </c>
      <c r="AH108">
        <v>1.7399999999999999E-2</v>
      </c>
      <c r="AJ108">
        <v>9.9999997764825994E-3</v>
      </c>
      <c r="AK108">
        <v>0.51999998092651001</v>
      </c>
      <c r="AL108">
        <v>1.9999999552965001E-2</v>
      </c>
      <c r="AM108" s="7"/>
      <c r="AN108" s="7"/>
      <c r="AO108" s="7"/>
      <c r="AP108" s="7"/>
      <c r="AQ108" s="7"/>
      <c r="AR108" s="7"/>
      <c r="AS108" s="7"/>
    </row>
    <row r="109" spans="1:45" x14ac:dyDescent="0.25">
      <c r="A109" s="1">
        <v>407</v>
      </c>
      <c r="B109">
        <v>5.9400000000000001E-2</v>
      </c>
      <c r="D109">
        <v>0.71030000000000004</v>
      </c>
      <c r="E109">
        <v>0.74660000000000004</v>
      </c>
      <c r="F109">
        <v>5.0799999999999998E-2</v>
      </c>
      <c r="G109">
        <v>2.5399999999999999E-2</v>
      </c>
      <c r="H109">
        <v>1.47E-2</v>
      </c>
      <c r="I109">
        <v>1.7999999999999999E-2</v>
      </c>
      <c r="J109">
        <v>2.0999999999999999E-3</v>
      </c>
      <c r="K109">
        <v>3.5000000000000001E-3</v>
      </c>
      <c r="L109">
        <v>3.7600000000000001E-2</v>
      </c>
      <c r="N109">
        <v>3.4099999999999998E-2</v>
      </c>
      <c r="P109">
        <v>8.6699999999999999E-2</v>
      </c>
      <c r="Q109">
        <v>5.4999999999999997E-3</v>
      </c>
      <c r="R109">
        <v>5.79E-2</v>
      </c>
      <c r="T109">
        <v>4.41E-2</v>
      </c>
      <c r="W109">
        <v>2.18E-2</v>
      </c>
      <c r="Z109">
        <v>4.0300000000000002E-2</v>
      </c>
      <c r="AB109">
        <v>2.3199999999999998E-2</v>
      </c>
      <c r="AC109">
        <v>4.2500000000000003E-2</v>
      </c>
      <c r="AD109">
        <v>0.54459999999999997</v>
      </c>
      <c r="AE109">
        <v>0.54459999999999997</v>
      </c>
      <c r="AF109">
        <v>0.17419999999999999</v>
      </c>
      <c r="AG109">
        <v>5.2600000000000001E-2</v>
      </c>
      <c r="AH109">
        <v>1.5599999999999999E-2</v>
      </c>
      <c r="AJ109">
        <v>9.9999997764825994E-3</v>
      </c>
      <c r="AK109">
        <v>0.43999999761580999</v>
      </c>
      <c r="AL109">
        <v>1.9999999552965001E-2</v>
      </c>
      <c r="AM109" s="7"/>
      <c r="AN109" s="7"/>
      <c r="AO109" s="7"/>
      <c r="AP109" s="7"/>
      <c r="AQ109" s="7"/>
      <c r="AR109" s="7"/>
      <c r="AS109" s="7"/>
    </row>
    <row r="110" spans="1:45" x14ac:dyDescent="0.25">
      <c r="A110" s="1">
        <v>408</v>
      </c>
      <c r="B110">
        <v>5.0700000000000002E-2</v>
      </c>
      <c r="D110">
        <v>0.62890000000000001</v>
      </c>
      <c r="E110">
        <v>0.76319999999999999</v>
      </c>
      <c r="F110">
        <v>5.1299999999999998E-2</v>
      </c>
      <c r="G110">
        <v>2.5499999999999998E-2</v>
      </c>
      <c r="H110">
        <v>1.46E-2</v>
      </c>
      <c r="I110">
        <v>1.7399999999999999E-2</v>
      </c>
      <c r="J110">
        <v>2E-3</v>
      </c>
      <c r="K110">
        <v>3.2000000000000002E-3</v>
      </c>
      <c r="L110">
        <v>3.73E-2</v>
      </c>
      <c r="N110">
        <v>3.1800000000000002E-2</v>
      </c>
      <c r="P110">
        <v>8.3599999999999994E-2</v>
      </c>
      <c r="Q110">
        <v>4.8999999999999998E-3</v>
      </c>
      <c r="R110">
        <v>5.57E-2</v>
      </c>
      <c r="T110">
        <v>4.5499999999999999E-2</v>
      </c>
      <c r="W110">
        <v>2.0799999999999999E-2</v>
      </c>
      <c r="Z110">
        <v>3.9300000000000002E-2</v>
      </c>
      <c r="AB110">
        <v>2.3400000000000001E-2</v>
      </c>
      <c r="AC110">
        <v>4.2099999999999999E-2</v>
      </c>
      <c r="AD110">
        <v>0.5625</v>
      </c>
      <c r="AE110">
        <v>0.5625</v>
      </c>
      <c r="AF110">
        <v>0.17630000000000001</v>
      </c>
      <c r="AG110">
        <v>5.5100000000000003E-2</v>
      </c>
      <c r="AH110">
        <v>1.32E-2</v>
      </c>
      <c r="AJ110" s="34">
        <v>9.9999997473788008E-6</v>
      </c>
      <c r="AK110">
        <v>0.36000001430511003</v>
      </c>
      <c r="AL110">
        <v>1.9999999552965001E-2</v>
      </c>
      <c r="AM110" s="7"/>
      <c r="AN110" s="7"/>
      <c r="AO110" s="7"/>
      <c r="AP110" s="7"/>
      <c r="AQ110" s="7"/>
      <c r="AR110" s="7"/>
      <c r="AS110" s="7"/>
    </row>
    <row r="111" spans="1:45" x14ac:dyDescent="0.25">
      <c r="A111" s="1">
        <v>409</v>
      </c>
      <c r="B111">
        <v>4.4499999999999998E-2</v>
      </c>
      <c r="D111">
        <v>0.54849999999999999</v>
      </c>
      <c r="E111">
        <v>0.7782</v>
      </c>
      <c r="F111">
        <v>0.05</v>
      </c>
      <c r="G111">
        <v>2.5700000000000001E-2</v>
      </c>
      <c r="H111">
        <v>1.4500000000000001E-2</v>
      </c>
      <c r="I111">
        <v>1.72E-2</v>
      </c>
      <c r="J111">
        <v>2.3999999999999998E-3</v>
      </c>
      <c r="K111">
        <v>4.4999999999999997E-3</v>
      </c>
      <c r="L111">
        <v>3.7600000000000001E-2</v>
      </c>
      <c r="N111">
        <v>2.9399999999999999E-2</v>
      </c>
      <c r="P111">
        <v>8.1900000000000001E-2</v>
      </c>
      <c r="Q111">
        <v>3.5999999999999999E-3</v>
      </c>
      <c r="R111">
        <v>5.4800000000000001E-2</v>
      </c>
      <c r="T111">
        <v>5.2900000000000003E-2</v>
      </c>
      <c r="W111">
        <v>2.07E-2</v>
      </c>
      <c r="Z111">
        <v>3.85E-2</v>
      </c>
      <c r="AB111">
        <v>2.3400000000000001E-2</v>
      </c>
      <c r="AC111">
        <v>4.1500000000000002E-2</v>
      </c>
      <c r="AD111">
        <v>0.57969999999999999</v>
      </c>
      <c r="AE111">
        <v>0.57969999999999999</v>
      </c>
      <c r="AF111">
        <v>0.17680000000000001</v>
      </c>
      <c r="AG111">
        <v>5.3800000000000001E-2</v>
      </c>
      <c r="AH111">
        <v>1.1900000000000001E-2</v>
      </c>
      <c r="AJ111" s="34">
        <v>9.9999997473788008E-6</v>
      </c>
      <c r="AK111">
        <v>0.30000001192093001</v>
      </c>
      <c r="AL111">
        <v>1.9999999552965001E-2</v>
      </c>
      <c r="AM111" s="7"/>
      <c r="AN111" s="7"/>
      <c r="AO111" s="7"/>
      <c r="AP111" s="7"/>
      <c r="AQ111" s="7"/>
      <c r="AR111" s="7"/>
      <c r="AS111" s="7"/>
    </row>
    <row r="112" spans="1:45" x14ac:dyDescent="0.25">
      <c r="A112" s="1">
        <v>410</v>
      </c>
      <c r="B112">
        <v>3.85E-2</v>
      </c>
      <c r="D112">
        <v>0.47170000000000001</v>
      </c>
      <c r="E112">
        <v>0.79330000000000001</v>
      </c>
      <c r="F112">
        <v>5.0299999999999997E-2</v>
      </c>
      <c r="G112">
        <v>2.64E-2</v>
      </c>
      <c r="H112">
        <v>1.46E-2</v>
      </c>
      <c r="I112">
        <v>1.6500000000000001E-2</v>
      </c>
      <c r="J112">
        <v>2.3999999999999998E-3</v>
      </c>
      <c r="K112">
        <v>3.5999999999999999E-3</v>
      </c>
      <c r="L112">
        <v>3.7199999999999997E-2</v>
      </c>
      <c r="N112">
        <v>2.75E-2</v>
      </c>
      <c r="P112">
        <v>7.9399999999999998E-2</v>
      </c>
      <c r="Q112">
        <v>3.5999999999999999E-3</v>
      </c>
      <c r="R112">
        <v>5.1200000000000002E-2</v>
      </c>
      <c r="T112">
        <v>4.8500000000000001E-2</v>
      </c>
      <c r="W112">
        <v>2.01E-2</v>
      </c>
      <c r="Z112">
        <v>3.7699999999999997E-2</v>
      </c>
      <c r="AB112">
        <v>2.3699999999999999E-2</v>
      </c>
      <c r="AC112">
        <v>4.1200000000000001E-2</v>
      </c>
      <c r="AD112">
        <v>0.59650000000000003</v>
      </c>
      <c r="AE112">
        <v>0.59650000000000003</v>
      </c>
      <c r="AF112">
        <v>0.17760000000000001</v>
      </c>
      <c r="AG112">
        <v>5.2499999999999998E-2</v>
      </c>
      <c r="AH112">
        <v>0.01</v>
      </c>
      <c r="AJ112" s="34">
        <v>9.9999997473788008E-6</v>
      </c>
      <c r="AK112">
        <v>0.23999999463558</v>
      </c>
      <c r="AL112">
        <v>1.9999999552965001E-2</v>
      </c>
      <c r="AM112" s="7"/>
      <c r="AN112" s="7"/>
      <c r="AO112" s="7"/>
      <c r="AP112" s="7"/>
      <c r="AQ112" s="7"/>
      <c r="AR112" s="7"/>
      <c r="AS112" s="7"/>
    </row>
    <row r="113" spans="1:45" x14ac:dyDescent="0.25">
      <c r="A113" s="1">
        <v>411</v>
      </c>
      <c r="B113">
        <v>3.2399999999999998E-2</v>
      </c>
      <c r="D113">
        <v>0.39829999999999999</v>
      </c>
      <c r="E113">
        <v>0.80730000000000002</v>
      </c>
      <c r="F113">
        <v>4.9599999999999998E-2</v>
      </c>
      <c r="G113">
        <v>2.69E-2</v>
      </c>
      <c r="H113">
        <v>1.4500000000000001E-2</v>
      </c>
      <c r="I113">
        <v>1.67E-2</v>
      </c>
      <c r="J113">
        <v>3.0000000000000001E-3</v>
      </c>
      <c r="K113">
        <v>5.1000000000000004E-3</v>
      </c>
      <c r="L113">
        <v>3.6900000000000002E-2</v>
      </c>
      <c r="N113">
        <v>2.4899999999999999E-2</v>
      </c>
      <c r="P113">
        <v>7.6300000000000007E-2</v>
      </c>
      <c r="Q113">
        <v>1.8E-3</v>
      </c>
      <c r="R113">
        <v>4.7600000000000003E-2</v>
      </c>
      <c r="T113">
        <v>4.9700000000000001E-2</v>
      </c>
      <c r="W113">
        <v>1.9699999999999999E-2</v>
      </c>
      <c r="Z113">
        <v>3.6900000000000002E-2</v>
      </c>
      <c r="AB113">
        <v>2.3800000000000002E-2</v>
      </c>
      <c r="AC113">
        <v>4.0800000000000003E-2</v>
      </c>
      <c r="AD113">
        <v>0.61360000000000003</v>
      </c>
      <c r="AE113">
        <v>0.61360000000000003</v>
      </c>
      <c r="AF113">
        <v>0.1797</v>
      </c>
      <c r="AG113">
        <v>5.1700000000000003E-2</v>
      </c>
      <c r="AH113">
        <v>8.6E-3</v>
      </c>
      <c r="AK113">
        <v>0.18999999761580999</v>
      </c>
      <c r="AL113">
        <v>1.9999999552965001E-2</v>
      </c>
      <c r="AM113" s="7"/>
      <c r="AN113" s="7"/>
      <c r="AO113" s="7"/>
      <c r="AP113" s="7"/>
      <c r="AQ113" s="7"/>
      <c r="AR113" s="7"/>
      <c r="AS113" s="7"/>
    </row>
    <row r="114" spans="1:45" x14ac:dyDescent="0.25">
      <c r="A114" s="1">
        <v>412</v>
      </c>
      <c r="B114">
        <v>2.8799999999999999E-2</v>
      </c>
      <c r="D114">
        <v>0.33439999999999998</v>
      </c>
      <c r="E114">
        <v>0.82279999999999998</v>
      </c>
      <c r="F114">
        <v>5.0599999999999999E-2</v>
      </c>
      <c r="G114">
        <v>2.7199999999999998E-2</v>
      </c>
      <c r="H114">
        <v>1.46E-2</v>
      </c>
      <c r="I114">
        <v>1.6400000000000001E-2</v>
      </c>
      <c r="J114">
        <v>2.3999999999999998E-3</v>
      </c>
      <c r="K114">
        <v>4.1999999999999997E-3</v>
      </c>
      <c r="L114">
        <v>3.6499999999999998E-2</v>
      </c>
      <c r="N114">
        <v>2.3699999999999999E-2</v>
      </c>
      <c r="P114">
        <v>7.2999999999999995E-2</v>
      </c>
      <c r="Q114">
        <v>1.8E-3</v>
      </c>
      <c r="R114">
        <v>4.9700000000000001E-2</v>
      </c>
      <c r="T114">
        <v>5.11E-2</v>
      </c>
      <c r="W114">
        <v>1.9E-2</v>
      </c>
      <c r="Z114">
        <v>3.5900000000000001E-2</v>
      </c>
      <c r="AB114">
        <v>2.3900000000000001E-2</v>
      </c>
      <c r="AC114">
        <v>4.0800000000000003E-2</v>
      </c>
      <c r="AD114">
        <v>0.62970000000000004</v>
      </c>
      <c r="AE114">
        <v>0.62970000000000004</v>
      </c>
      <c r="AF114">
        <v>0.18179999999999999</v>
      </c>
      <c r="AG114">
        <v>5.2200000000000003E-2</v>
      </c>
      <c r="AH114">
        <v>7.4000000000000003E-3</v>
      </c>
      <c r="AK114">
        <v>0.15000000596046001</v>
      </c>
      <c r="AL114">
        <v>1.9999999552965001E-2</v>
      </c>
      <c r="AM114" s="7"/>
      <c r="AN114" s="7"/>
      <c r="AO114" s="7"/>
      <c r="AP114" s="7"/>
      <c r="AQ114" s="7"/>
      <c r="AR114" s="7"/>
      <c r="AS114" s="7"/>
    </row>
    <row r="115" spans="1:45" x14ac:dyDescent="0.25">
      <c r="A115" s="1">
        <v>413</v>
      </c>
      <c r="B115">
        <v>2.5000000000000001E-2</v>
      </c>
      <c r="D115">
        <v>0.27650000000000002</v>
      </c>
      <c r="E115">
        <v>0.83689999999999998</v>
      </c>
      <c r="F115">
        <v>4.8399999999999999E-2</v>
      </c>
      <c r="G115">
        <v>2.7400000000000001E-2</v>
      </c>
      <c r="H115">
        <v>1.4800000000000001E-2</v>
      </c>
      <c r="I115">
        <v>1.6E-2</v>
      </c>
      <c r="J115">
        <v>2.7000000000000001E-3</v>
      </c>
      <c r="K115">
        <v>5.0000000000000001E-3</v>
      </c>
      <c r="L115">
        <v>3.5900000000000001E-2</v>
      </c>
      <c r="N115">
        <v>2.1700000000000001E-2</v>
      </c>
      <c r="P115">
        <v>7.0800000000000002E-2</v>
      </c>
      <c r="Q115">
        <v>3.5000000000000001E-3</v>
      </c>
      <c r="R115">
        <v>5.1700000000000003E-2</v>
      </c>
      <c r="T115">
        <v>5.1900000000000002E-2</v>
      </c>
      <c r="W115">
        <v>1.8499999999999999E-2</v>
      </c>
      <c r="Z115">
        <v>3.5099999999999999E-2</v>
      </c>
      <c r="AB115">
        <v>2.41E-2</v>
      </c>
      <c r="AC115">
        <v>4.0300000000000002E-2</v>
      </c>
      <c r="AD115">
        <v>0.64749999999999996</v>
      </c>
      <c r="AE115">
        <v>0.64749999999999996</v>
      </c>
      <c r="AF115">
        <v>0.184</v>
      </c>
      <c r="AG115">
        <v>5.0999999999999997E-2</v>
      </c>
      <c r="AH115">
        <v>6.4999999999999997E-3</v>
      </c>
      <c r="AK115">
        <v>0.11999999731779</v>
      </c>
      <c r="AL115">
        <v>1.9999999552965001E-2</v>
      </c>
      <c r="AM115" s="7"/>
      <c r="AN115" s="7"/>
      <c r="AO115" s="7"/>
      <c r="AP115" s="7"/>
      <c r="AQ115" s="7"/>
      <c r="AR115" s="7"/>
      <c r="AS115" s="7"/>
    </row>
    <row r="116" spans="1:45" x14ac:dyDescent="0.25">
      <c r="A116" s="1">
        <v>414</v>
      </c>
      <c r="B116">
        <v>2.1299999999999999E-2</v>
      </c>
      <c r="D116">
        <v>0.22689999999999999</v>
      </c>
      <c r="E116">
        <v>0.85129999999999995</v>
      </c>
      <c r="F116">
        <v>4.9099999999999998E-2</v>
      </c>
      <c r="G116">
        <v>2.7900000000000001E-2</v>
      </c>
      <c r="H116">
        <v>1.49E-2</v>
      </c>
      <c r="I116">
        <v>1.5699999999999999E-2</v>
      </c>
      <c r="J116">
        <v>2.7000000000000001E-3</v>
      </c>
      <c r="K116">
        <v>5.1999999999999998E-3</v>
      </c>
      <c r="L116">
        <v>3.4799999999999998E-2</v>
      </c>
      <c r="N116">
        <v>2.0199999999999999E-2</v>
      </c>
      <c r="P116">
        <v>6.7900000000000002E-2</v>
      </c>
      <c r="Q116">
        <v>1.8E-3</v>
      </c>
      <c r="R116">
        <v>4.8800000000000003E-2</v>
      </c>
      <c r="T116">
        <v>5.2499999999999998E-2</v>
      </c>
      <c r="W116">
        <v>1.7899999999999999E-2</v>
      </c>
      <c r="Z116">
        <v>3.4299999999999997E-2</v>
      </c>
      <c r="AB116">
        <v>2.4299999999999999E-2</v>
      </c>
      <c r="AC116">
        <v>4.0399999999999998E-2</v>
      </c>
      <c r="AD116">
        <v>0.6633</v>
      </c>
      <c r="AE116">
        <v>0.6633</v>
      </c>
      <c r="AF116">
        <v>0.18579999999999999</v>
      </c>
      <c r="AG116">
        <v>4.7800000000000002E-2</v>
      </c>
      <c r="AH116">
        <v>5.7000000000000002E-3</v>
      </c>
      <c r="AK116">
        <v>9.0000003576279006E-2</v>
      </c>
      <c r="AL116">
        <v>1.9999999552965001E-2</v>
      </c>
      <c r="AM116" s="7"/>
      <c r="AN116" s="7"/>
      <c r="AO116" s="7"/>
      <c r="AP116" s="7"/>
      <c r="AQ116" s="7"/>
      <c r="AR116" s="7"/>
      <c r="AS116" s="7"/>
    </row>
    <row r="117" spans="1:45" x14ac:dyDescent="0.25">
      <c r="A117" s="1">
        <v>415</v>
      </c>
      <c r="B117">
        <v>1.8100000000000002E-2</v>
      </c>
      <c r="D117">
        <v>0.184</v>
      </c>
      <c r="E117">
        <v>0.86499999999999999</v>
      </c>
      <c r="F117">
        <v>4.8599999999999997E-2</v>
      </c>
      <c r="G117">
        <v>2.8899999999999999E-2</v>
      </c>
      <c r="H117">
        <v>1.4999999999999999E-2</v>
      </c>
      <c r="I117">
        <v>1.6E-2</v>
      </c>
      <c r="J117">
        <v>3.0999999999999999E-3</v>
      </c>
      <c r="K117">
        <v>4.4000000000000003E-3</v>
      </c>
      <c r="L117">
        <v>3.5400000000000001E-2</v>
      </c>
      <c r="N117">
        <v>1.8499999999999999E-2</v>
      </c>
      <c r="P117">
        <v>6.4899999999999999E-2</v>
      </c>
      <c r="Q117">
        <v>1.1999999999999999E-3</v>
      </c>
      <c r="R117">
        <v>4.1700000000000001E-2</v>
      </c>
      <c r="T117">
        <v>5.2299999999999999E-2</v>
      </c>
      <c r="W117">
        <v>1.78E-2</v>
      </c>
      <c r="Z117">
        <v>3.3799999999999997E-2</v>
      </c>
      <c r="AB117">
        <v>2.47E-2</v>
      </c>
      <c r="AC117">
        <v>4.0099999999999997E-2</v>
      </c>
      <c r="AD117">
        <v>0.68030000000000002</v>
      </c>
      <c r="AE117">
        <v>0.68030000000000002</v>
      </c>
      <c r="AF117">
        <v>0.18790000000000001</v>
      </c>
      <c r="AG117">
        <v>4.8000000000000001E-2</v>
      </c>
      <c r="AH117">
        <v>4.8999999999999998E-3</v>
      </c>
      <c r="AK117">
        <v>7.9999998211861004E-2</v>
      </c>
      <c r="AL117">
        <v>2.9999999329448E-2</v>
      </c>
      <c r="AM117" s="7"/>
      <c r="AN117" s="7"/>
      <c r="AO117" s="7"/>
      <c r="AP117" s="7"/>
      <c r="AQ117" s="7"/>
      <c r="AR117" s="7"/>
      <c r="AS117" s="7"/>
    </row>
    <row r="118" spans="1:45" x14ac:dyDescent="0.25">
      <c r="A118" s="1">
        <v>416</v>
      </c>
      <c r="B118">
        <v>1.5599999999999999E-2</v>
      </c>
      <c r="D118">
        <v>0.14940000000000001</v>
      </c>
      <c r="E118">
        <v>0.87849999999999995</v>
      </c>
      <c r="F118">
        <v>4.9700000000000001E-2</v>
      </c>
      <c r="G118">
        <v>2.9499999999999998E-2</v>
      </c>
      <c r="H118">
        <v>1.5599999999999999E-2</v>
      </c>
      <c r="I118">
        <v>1.5699999999999999E-2</v>
      </c>
      <c r="J118">
        <v>3.0999999999999999E-3</v>
      </c>
      <c r="K118">
        <v>4.4999999999999997E-3</v>
      </c>
      <c r="L118">
        <v>3.5000000000000003E-2</v>
      </c>
      <c r="N118">
        <v>1.72E-2</v>
      </c>
      <c r="P118">
        <v>6.2399999999999997E-2</v>
      </c>
      <c r="Q118">
        <v>5.9999999999999995E-4</v>
      </c>
      <c r="R118">
        <v>3.7999999999999999E-2</v>
      </c>
      <c r="T118">
        <v>5.1999999999999998E-2</v>
      </c>
      <c r="W118">
        <v>1.6799999999999999E-2</v>
      </c>
      <c r="Z118">
        <v>3.2899999999999999E-2</v>
      </c>
      <c r="AB118">
        <v>2.5000000000000001E-2</v>
      </c>
      <c r="AC118">
        <v>3.9800000000000002E-2</v>
      </c>
      <c r="AD118">
        <v>0.6976</v>
      </c>
      <c r="AE118">
        <v>0.6976</v>
      </c>
      <c r="AF118">
        <v>0.19009999999999999</v>
      </c>
      <c r="AG118">
        <v>4.7199999999999999E-2</v>
      </c>
      <c r="AH118">
        <v>4.3E-3</v>
      </c>
      <c r="AK118">
        <v>5.9999998658895E-2</v>
      </c>
      <c r="AL118">
        <v>2.9999999329448E-2</v>
      </c>
      <c r="AM118" s="7"/>
      <c r="AN118" s="7"/>
      <c r="AO118" s="7"/>
      <c r="AP118" s="7"/>
      <c r="AQ118" s="7"/>
      <c r="AR118" s="7"/>
      <c r="AS118" s="7"/>
    </row>
    <row r="119" spans="1:45" x14ac:dyDescent="0.25">
      <c r="A119" s="1">
        <v>417</v>
      </c>
      <c r="B119">
        <v>1.34E-2</v>
      </c>
      <c r="D119">
        <v>0.11890000000000001</v>
      </c>
      <c r="E119">
        <v>0.89190000000000003</v>
      </c>
      <c r="F119">
        <v>5.1299999999999998E-2</v>
      </c>
      <c r="G119">
        <v>3.04E-2</v>
      </c>
      <c r="H119">
        <v>1.5800000000000002E-2</v>
      </c>
      <c r="I119">
        <v>1.5900000000000001E-2</v>
      </c>
      <c r="J119">
        <v>3.0999999999999999E-3</v>
      </c>
      <c r="K119">
        <v>6.6E-3</v>
      </c>
      <c r="L119">
        <v>3.4700000000000002E-2</v>
      </c>
      <c r="N119">
        <v>1.5599999999999999E-2</v>
      </c>
      <c r="P119">
        <v>6.0699999999999997E-2</v>
      </c>
      <c r="Q119">
        <v>5.0000000000000001E-4</v>
      </c>
      <c r="R119">
        <v>3.49E-2</v>
      </c>
      <c r="T119">
        <v>5.0999999999999997E-2</v>
      </c>
      <c r="W119">
        <v>1.72E-2</v>
      </c>
      <c r="Z119">
        <v>3.2300000000000002E-2</v>
      </c>
      <c r="AB119">
        <v>2.52E-2</v>
      </c>
      <c r="AC119">
        <v>3.9699999999999999E-2</v>
      </c>
      <c r="AD119">
        <v>0.71609999999999996</v>
      </c>
      <c r="AE119">
        <v>0.71609999999999996</v>
      </c>
      <c r="AF119">
        <v>0.1933</v>
      </c>
      <c r="AG119">
        <v>4.5100000000000001E-2</v>
      </c>
      <c r="AH119">
        <v>3.7000000000000002E-3</v>
      </c>
      <c r="AK119">
        <v>5.0000000745057997E-2</v>
      </c>
      <c r="AL119">
        <v>2.9999999329448E-2</v>
      </c>
      <c r="AM119" s="7"/>
      <c r="AN119" s="7"/>
      <c r="AO119" s="7"/>
      <c r="AP119" s="7"/>
      <c r="AQ119" s="7"/>
      <c r="AR119" s="7"/>
      <c r="AS119" s="7"/>
    </row>
    <row r="120" spans="1:45" x14ac:dyDescent="0.25">
      <c r="A120" s="1">
        <v>418</v>
      </c>
      <c r="B120">
        <v>1.0999999999999999E-2</v>
      </c>
      <c r="D120">
        <v>9.5399999999999999E-2</v>
      </c>
      <c r="E120">
        <v>0.90380000000000005</v>
      </c>
      <c r="F120">
        <v>5.2299999999999999E-2</v>
      </c>
      <c r="G120">
        <v>3.1300000000000001E-2</v>
      </c>
      <c r="H120">
        <v>1.6400000000000001E-2</v>
      </c>
      <c r="I120">
        <v>1.6E-2</v>
      </c>
      <c r="J120">
        <v>3.3E-3</v>
      </c>
      <c r="K120">
        <v>6.1000000000000004E-3</v>
      </c>
      <c r="L120">
        <v>3.3700000000000001E-2</v>
      </c>
      <c r="N120">
        <v>1.4800000000000001E-2</v>
      </c>
      <c r="P120">
        <v>5.7200000000000001E-2</v>
      </c>
      <c r="Q120">
        <v>1.1000000000000001E-3</v>
      </c>
      <c r="R120">
        <v>3.39E-2</v>
      </c>
      <c r="T120">
        <v>4.9599999999999998E-2</v>
      </c>
      <c r="W120">
        <v>1.6500000000000001E-2</v>
      </c>
      <c r="Z120">
        <v>3.15E-2</v>
      </c>
      <c r="AB120">
        <v>2.5600000000000001E-2</v>
      </c>
      <c r="AC120">
        <v>3.9699999999999999E-2</v>
      </c>
      <c r="AD120">
        <v>0.73460000000000003</v>
      </c>
      <c r="AE120">
        <v>0.73460000000000003</v>
      </c>
      <c r="AF120">
        <v>0.19670000000000001</v>
      </c>
      <c r="AG120">
        <v>4.48E-2</v>
      </c>
      <c r="AH120">
        <v>3.5000000000000001E-3</v>
      </c>
      <c r="AK120">
        <v>3.9999999105930002E-2</v>
      </c>
      <c r="AL120">
        <v>2.9999999329448E-2</v>
      </c>
      <c r="AM120" s="7"/>
      <c r="AN120" s="7"/>
      <c r="AO120" s="7"/>
      <c r="AP120" s="7"/>
      <c r="AQ120" s="7"/>
      <c r="AR120" s="7"/>
      <c r="AS120" s="7"/>
    </row>
    <row r="121" spans="1:45" x14ac:dyDescent="0.25">
      <c r="A121" s="1">
        <v>419</v>
      </c>
      <c r="B121">
        <v>9.1999999999999998E-3</v>
      </c>
      <c r="D121">
        <v>7.4800000000000005E-2</v>
      </c>
      <c r="E121">
        <v>0.91510000000000002</v>
      </c>
      <c r="F121">
        <v>5.3100000000000001E-2</v>
      </c>
      <c r="G121">
        <v>3.2000000000000001E-2</v>
      </c>
      <c r="H121">
        <v>1.6799999999999999E-2</v>
      </c>
      <c r="I121">
        <v>1.5800000000000002E-2</v>
      </c>
      <c r="J121">
        <v>3.5000000000000001E-3</v>
      </c>
      <c r="K121">
        <v>5.8999999999999999E-3</v>
      </c>
      <c r="L121">
        <v>3.3599999999999998E-2</v>
      </c>
      <c r="N121">
        <v>1.2999999999999999E-2</v>
      </c>
      <c r="P121">
        <v>5.3900000000000003E-2</v>
      </c>
      <c r="Q121">
        <v>2.2000000000000001E-3</v>
      </c>
      <c r="R121">
        <v>3.0800000000000001E-2</v>
      </c>
      <c r="T121">
        <v>4.7899999999999998E-2</v>
      </c>
      <c r="W121">
        <v>1.6899999999999998E-2</v>
      </c>
      <c r="Z121">
        <v>3.1E-2</v>
      </c>
      <c r="AB121">
        <v>2.6200000000000001E-2</v>
      </c>
      <c r="AC121">
        <v>3.9699999999999999E-2</v>
      </c>
      <c r="AD121">
        <v>0.75409999999999999</v>
      </c>
      <c r="AE121">
        <v>0.75409999999999999</v>
      </c>
      <c r="AF121">
        <v>0.19919999999999999</v>
      </c>
      <c r="AG121">
        <v>4.3499999999999997E-2</v>
      </c>
      <c r="AH121">
        <v>3.2000000000000002E-3</v>
      </c>
      <c r="AK121">
        <v>2.9999999329448E-2</v>
      </c>
      <c r="AL121">
        <v>2.9999999329448E-2</v>
      </c>
      <c r="AM121" s="7"/>
      <c r="AN121" s="7"/>
      <c r="AO121" s="7"/>
      <c r="AP121" s="7"/>
      <c r="AQ121" s="7"/>
      <c r="AR121" s="7"/>
      <c r="AS121" s="7"/>
    </row>
    <row r="122" spans="1:45" x14ac:dyDescent="0.25">
      <c r="A122" s="1">
        <v>420</v>
      </c>
      <c r="B122">
        <v>7.6E-3</v>
      </c>
      <c r="D122">
        <v>5.9400000000000001E-2</v>
      </c>
      <c r="E122">
        <v>0.92559999999999998</v>
      </c>
      <c r="F122">
        <v>5.57E-2</v>
      </c>
      <c r="G122">
        <v>3.32E-2</v>
      </c>
      <c r="H122">
        <v>1.7399999999999999E-2</v>
      </c>
      <c r="I122">
        <v>1.6E-2</v>
      </c>
      <c r="J122">
        <v>3.7000000000000002E-3</v>
      </c>
      <c r="K122">
        <v>5.8999999999999999E-3</v>
      </c>
      <c r="L122">
        <v>3.3000000000000002E-2</v>
      </c>
      <c r="N122">
        <v>1.2200000000000001E-2</v>
      </c>
      <c r="P122">
        <v>5.2400000000000002E-2</v>
      </c>
      <c r="Q122">
        <v>3.3E-3</v>
      </c>
      <c r="R122">
        <v>3.0200000000000001E-2</v>
      </c>
      <c r="T122">
        <v>4.6300000000000001E-2</v>
      </c>
      <c r="W122">
        <v>1.5800000000000002E-2</v>
      </c>
      <c r="Z122">
        <v>2.9899999999999999E-2</v>
      </c>
      <c r="AB122">
        <v>2.63E-2</v>
      </c>
      <c r="AC122">
        <v>3.95E-2</v>
      </c>
      <c r="AD122">
        <v>0.77239999999999998</v>
      </c>
      <c r="AE122">
        <v>0.77239999999999998</v>
      </c>
      <c r="AF122">
        <v>0.20280000000000001</v>
      </c>
      <c r="AG122">
        <v>4.2799999999999998E-2</v>
      </c>
      <c r="AH122">
        <v>3.0000000000000001E-3</v>
      </c>
      <c r="AK122">
        <v>2.9999999329448E-2</v>
      </c>
      <c r="AL122">
        <v>3.9999999105930002E-2</v>
      </c>
      <c r="AM122" s="7"/>
      <c r="AN122" s="7"/>
      <c r="AO122" s="7"/>
      <c r="AP122" s="7"/>
      <c r="AQ122" s="7"/>
      <c r="AR122" s="7"/>
      <c r="AS122" s="7"/>
    </row>
    <row r="123" spans="1:45" x14ac:dyDescent="0.25">
      <c r="A123" s="1">
        <v>421</v>
      </c>
      <c r="B123">
        <v>6.7999999999999996E-3</v>
      </c>
      <c r="D123">
        <v>4.6600000000000003E-2</v>
      </c>
      <c r="E123">
        <v>0.93610000000000004</v>
      </c>
      <c r="F123">
        <v>5.4800000000000001E-2</v>
      </c>
      <c r="G123">
        <v>3.39E-2</v>
      </c>
      <c r="H123">
        <v>1.78E-2</v>
      </c>
      <c r="I123">
        <v>1.55E-2</v>
      </c>
      <c r="J123">
        <v>3.7000000000000002E-3</v>
      </c>
      <c r="K123">
        <v>5.4999999999999997E-3</v>
      </c>
      <c r="L123">
        <v>3.2099999999999997E-2</v>
      </c>
      <c r="N123">
        <v>1.11E-2</v>
      </c>
      <c r="P123">
        <v>4.9599999999999998E-2</v>
      </c>
      <c r="Q123">
        <v>2.8E-3</v>
      </c>
      <c r="R123">
        <v>2.6700000000000002E-2</v>
      </c>
      <c r="T123">
        <v>4.41E-2</v>
      </c>
      <c r="W123">
        <v>1.5900000000000001E-2</v>
      </c>
      <c r="Z123">
        <v>2.9600000000000001E-2</v>
      </c>
      <c r="AB123">
        <v>2.6599999999999999E-2</v>
      </c>
      <c r="AC123">
        <v>3.9199999999999999E-2</v>
      </c>
      <c r="AD123">
        <v>0.79330000000000001</v>
      </c>
      <c r="AE123">
        <v>0.79330000000000001</v>
      </c>
      <c r="AF123">
        <v>0.20519999999999999</v>
      </c>
      <c r="AG123">
        <v>4.2500000000000003E-2</v>
      </c>
      <c r="AH123">
        <v>2.8E-3</v>
      </c>
      <c r="AK123">
        <v>1.9999999552965001E-2</v>
      </c>
      <c r="AL123">
        <v>3.9999999105930002E-2</v>
      </c>
      <c r="AM123" s="7"/>
      <c r="AN123" s="7"/>
      <c r="AO123" s="7"/>
      <c r="AP123" s="7"/>
      <c r="AQ123" s="7"/>
      <c r="AR123" s="7"/>
      <c r="AS123" s="7"/>
    </row>
    <row r="124" spans="1:45" x14ac:dyDescent="0.25">
      <c r="A124" s="1">
        <v>422</v>
      </c>
      <c r="B124">
        <v>5.8999999999999999E-3</v>
      </c>
      <c r="D124">
        <v>3.6299999999999999E-2</v>
      </c>
      <c r="E124">
        <v>0.9456</v>
      </c>
      <c r="F124">
        <v>5.6899999999999999E-2</v>
      </c>
      <c r="G124">
        <v>3.5900000000000001E-2</v>
      </c>
      <c r="H124">
        <v>1.8499999999999999E-2</v>
      </c>
      <c r="I124">
        <v>1.6400000000000001E-2</v>
      </c>
      <c r="J124">
        <v>4.0000000000000001E-3</v>
      </c>
      <c r="K124">
        <v>6.7999999999999996E-3</v>
      </c>
      <c r="L124">
        <v>3.2399999999999998E-2</v>
      </c>
      <c r="N124">
        <v>9.4999999999999998E-3</v>
      </c>
      <c r="P124">
        <v>4.58E-2</v>
      </c>
      <c r="Q124">
        <v>2.8E-3</v>
      </c>
      <c r="R124">
        <v>2.7400000000000001E-2</v>
      </c>
      <c r="T124">
        <v>4.1300000000000003E-2</v>
      </c>
      <c r="W124">
        <v>1.5599999999999999E-2</v>
      </c>
      <c r="Z124">
        <v>2.87E-2</v>
      </c>
      <c r="AB124">
        <v>2.69E-2</v>
      </c>
      <c r="AC124">
        <v>3.8699999999999998E-2</v>
      </c>
      <c r="AD124">
        <v>0.81340000000000001</v>
      </c>
      <c r="AE124">
        <v>0.81340000000000001</v>
      </c>
      <c r="AF124">
        <v>0.2079</v>
      </c>
      <c r="AG124">
        <v>3.9E-2</v>
      </c>
      <c r="AH124">
        <v>2.8E-3</v>
      </c>
      <c r="AK124">
        <v>1.9999999552965001E-2</v>
      </c>
      <c r="AL124">
        <v>3.9999999105930002E-2</v>
      </c>
      <c r="AM124" s="7"/>
      <c r="AN124" s="7"/>
      <c r="AO124" s="7"/>
      <c r="AP124" s="7"/>
      <c r="AQ124" s="7"/>
      <c r="AR124" s="7"/>
      <c r="AS124" s="7"/>
    </row>
    <row r="125" spans="1:45" x14ac:dyDescent="0.25">
      <c r="A125" s="1">
        <v>423</v>
      </c>
      <c r="B125">
        <v>5.3E-3</v>
      </c>
      <c r="D125">
        <v>2.92E-2</v>
      </c>
      <c r="E125">
        <v>0.95279999999999998</v>
      </c>
      <c r="F125">
        <v>5.6899999999999999E-2</v>
      </c>
      <c r="G125">
        <v>3.7499999999999999E-2</v>
      </c>
      <c r="H125">
        <v>1.9099999999999999E-2</v>
      </c>
      <c r="I125">
        <v>1.6199999999999999E-2</v>
      </c>
      <c r="J125">
        <v>4.4000000000000003E-3</v>
      </c>
      <c r="K125">
        <v>6.8999999999999999E-3</v>
      </c>
      <c r="L125">
        <v>3.2599999999999997E-2</v>
      </c>
      <c r="N125">
        <v>9.1999999999999998E-3</v>
      </c>
      <c r="P125">
        <v>4.5600000000000002E-2</v>
      </c>
      <c r="Q125">
        <v>2.8E-3</v>
      </c>
      <c r="R125">
        <v>2.5000000000000001E-2</v>
      </c>
      <c r="T125">
        <v>3.9399999999999998E-2</v>
      </c>
      <c r="W125">
        <v>1.5299999999999999E-2</v>
      </c>
      <c r="Z125">
        <v>2.8299999999999999E-2</v>
      </c>
      <c r="AB125">
        <v>2.69E-2</v>
      </c>
      <c r="AC125">
        <v>3.8899999999999997E-2</v>
      </c>
      <c r="AD125">
        <v>0.83399999999999996</v>
      </c>
      <c r="AE125">
        <v>0.83399999999999996</v>
      </c>
      <c r="AF125">
        <v>0.21129999999999999</v>
      </c>
      <c r="AG125">
        <v>3.6799999999999999E-2</v>
      </c>
      <c r="AH125">
        <v>2.8E-3</v>
      </c>
      <c r="AK125">
        <v>1.9999999552965001E-2</v>
      </c>
      <c r="AL125">
        <v>3.9999999105930002E-2</v>
      </c>
      <c r="AM125" s="7"/>
      <c r="AN125" s="7"/>
      <c r="AO125" s="7"/>
      <c r="AP125" s="7"/>
      <c r="AQ125" s="7"/>
      <c r="AR125" s="7"/>
      <c r="AS125" s="7"/>
    </row>
    <row r="126" spans="1:45" x14ac:dyDescent="0.25">
      <c r="A126" s="1">
        <v>424</v>
      </c>
      <c r="B126">
        <v>4.7999999999999996E-3</v>
      </c>
      <c r="D126">
        <v>2.1899999999999999E-2</v>
      </c>
      <c r="E126">
        <v>0.96350000000000002</v>
      </c>
      <c r="F126">
        <v>6.2E-2</v>
      </c>
      <c r="G126">
        <v>3.8800000000000001E-2</v>
      </c>
      <c r="H126">
        <v>2.01E-2</v>
      </c>
      <c r="I126">
        <v>1.61E-2</v>
      </c>
      <c r="J126">
        <v>4.4999999999999997E-3</v>
      </c>
      <c r="K126">
        <v>5.8999999999999999E-3</v>
      </c>
      <c r="L126">
        <v>3.1300000000000001E-2</v>
      </c>
      <c r="N126">
        <v>8.0999999999999996E-3</v>
      </c>
      <c r="P126">
        <v>4.2900000000000001E-2</v>
      </c>
      <c r="Q126">
        <v>3.8999999999999998E-3</v>
      </c>
      <c r="R126">
        <v>2.3300000000000001E-2</v>
      </c>
      <c r="T126">
        <v>3.6799999999999999E-2</v>
      </c>
      <c r="W126">
        <v>1.5800000000000002E-2</v>
      </c>
      <c r="Z126">
        <v>2.75E-2</v>
      </c>
      <c r="AB126">
        <v>2.7E-2</v>
      </c>
      <c r="AC126">
        <v>3.8699999999999998E-2</v>
      </c>
      <c r="AD126">
        <v>0.85529999999999995</v>
      </c>
      <c r="AE126">
        <v>0.85529999999999995</v>
      </c>
      <c r="AF126">
        <v>0.2147</v>
      </c>
      <c r="AG126">
        <v>3.5099999999999999E-2</v>
      </c>
      <c r="AH126">
        <v>2.8999999999999998E-3</v>
      </c>
      <c r="AK126">
        <v>9.9999997764825994E-3</v>
      </c>
      <c r="AL126">
        <v>5.0000000745057997E-2</v>
      </c>
      <c r="AM126" s="7"/>
      <c r="AN126" s="7"/>
      <c r="AO126" s="7"/>
      <c r="AP126" s="7"/>
      <c r="AQ126" s="7"/>
      <c r="AR126" s="7"/>
      <c r="AS126" s="7"/>
    </row>
    <row r="127" spans="1:45" x14ac:dyDescent="0.25">
      <c r="A127" s="1">
        <v>425</v>
      </c>
      <c r="B127">
        <v>3.5000000000000001E-3</v>
      </c>
      <c r="D127">
        <v>1.7299999999999999E-2</v>
      </c>
      <c r="E127">
        <v>0.97089999999999999</v>
      </c>
      <c r="F127">
        <v>6.3200000000000006E-2</v>
      </c>
      <c r="G127">
        <v>4.0500000000000001E-2</v>
      </c>
      <c r="H127">
        <v>2.0899999999999998E-2</v>
      </c>
      <c r="I127">
        <v>1.6799999999999999E-2</v>
      </c>
      <c r="J127">
        <v>5.1000000000000004E-3</v>
      </c>
      <c r="K127">
        <v>6.6E-3</v>
      </c>
      <c r="L127">
        <v>3.1399999999999997E-2</v>
      </c>
      <c r="N127">
        <v>7.6E-3</v>
      </c>
      <c r="P127">
        <v>4.0399999999999998E-2</v>
      </c>
      <c r="Q127">
        <v>3.8999999999999998E-3</v>
      </c>
      <c r="R127">
        <v>1.9E-2</v>
      </c>
      <c r="T127">
        <v>3.5000000000000003E-2</v>
      </c>
      <c r="W127">
        <v>1.4999999999999999E-2</v>
      </c>
      <c r="Z127">
        <v>2.6700000000000002E-2</v>
      </c>
      <c r="AB127">
        <v>2.6499999999999999E-2</v>
      </c>
      <c r="AC127">
        <v>3.8300000000000001E-2</v>
      </c>
      <c r="AD127">
        <v>0.876</v>
      </c>
      <c r="AE127">
        <v>0.876</v>
      </c>
      <c r="AF127">
        <v>0.218</v>
      </c>
      <c r="AG127">
        <v>3.56E-2</v>
      </c>
      <c r="AH127">
        <v>2.8999999999999998E-3</v>
      </c>
      <c r="AK127">
        <v>9.9999997764825994E-3</v>
      </c>
      <c r="AL127">
        <v>5.0000000745057997E-2</v>
      </c>
      <c r="AM127" s="7"/>
      <c r="AN127" s="7"/>
      <c r="AO127" s="7"/>
      <c r="AP127" s="7"/>
      <c r="AQ127" s="7"/>
      <c r="AR127" s="7"/>
      <c r="AS127" s="7"/>
    </row>
    <row r="128" spans="1:45" x14ac:dyDescent="0.25">
      <c r="A128" s="1">
        <v>426</v>
      </c>
      <c r="B128">
        <v>3.3E-3</v>
      </c>
      <c r="D128">
        <v>1.38E-2</v>
      </c>
      <c r="E128">
        <v>0.97660000000000002</v>
      </c>
      <c r="F128">
        <v>6.6400000000000001E-2</v>
      </c>
      <c r="G128">
        <v>4.2099999999999999E-2</v>
      </c>
      <c r="H128">
        <v>2.1700000000000001E-2</v>
      </c>
      <c r="I128">
        <v>1.7000000000000001E-2</v>
      </c>
      <c r="J128">
        <v>5.0000000000000001E-3</v>
      </c>
      <c r="K128">
        <v>9.1999999999999998E-3</v>
      </c>
      <c r="L128">
        <v>3.04E-2</v>
      </c>
      <c r="N128">
        <v>6.4999999999999997E-3</v>
      </c>
      <c r="P128">
        <v>3.9E-2</v>
      </c>
      <c r="Q128">
        <v>3.8999999999999998E-3</v>
      </c>
      <c r="R128">
        <v>1.6899999999999998E-2</v>
      </c>
      <c r="T128">
        <v>3.2899999999999999E-2</v>
      </c>
      <c r="W128">
        <v>1.5699999999999999E-2</v>
      </c>
      <c r="Z128">
        <v>2.64E-2</v>
      </c>
      <c r="AB128">
        <v>2.64E-2</v>
      </c>
      <c r="AC128">
        <v>3.8100000000000002E-2</v>
      </c>
      <c r="AD128">
        <v>0.89570000000000005</v>
      </c>
      <c r="AE128">
        <v>0.89570000000000005</v>
      </c>
      <c r="AF128">
        <v>0.2218</v>
      </c>
      <c r="AG128">
        <v>3.5000000000000003E-2</v>
      </c>
      <c r="AH128">
        <v>3.0000000000000001E-3</v>
      </c>
      <c r="AK128">
        <v>9.9999997764825994E-3</v>
      </c>
      <c r="AL128">
        <v>5.0000000745057997E-2</v>
      </c>
      <c r="AM128" s="7"/>
      <c r="AN128" s="7"/>
      <c r="AO128" s="7"/>
      <c r="AP128" s="7"/>
      <c r="AQ128" s="7"/>
      <c r="AR128" s="7"/>
      <c r="AS128" s="7"/>
    </row>
    <row r="129" spans="1:45" x14ac:dyDescent="0.25">
      <c r="A129" s="1">
        <v>427</v>
      </c>
      <c r="B129">
        <v>2.5000000000000001E-3</v>
      </c>
      <c r="D129">
        <v>1.06E-2</v>
      </c>
      <c r="E129">
        <v>0.98240000000000005</v>
      </c>
      <c r="F129">
        <v>7.1800000000000003E-2</v>
      </c>
      <c r="G129">
        <v>4.3700000000000003E-2</v>
      </c>
      <c r="H129">
        <v>2.2700000000000001E-2</v>
      </c>
      <c r="I129">
        <v>1.6799999999999999E-2</v>
      </c>
      <c r="J129">
        <v>5.3E-3</v>
      </c>
      <c r="K129">
        <v>9.4999999999999998E-3</v>
      </c>
      <c r="L129">
        <v>2.93E-2</v>
      </c>
      <c r="N129">
        <v>6.7000000000000002E-3</v>
      </c>
      <c r="P129">
        <v>3.7499999999999999E-2</v>
      </c>
      <c r="Q129">
        <v>4.4000000000000003E-3</v>
      </c>
      <c r="R129">
        <v>1.2699999999999999E-2</v>
      </c>
      <c r="T129">
        <v>3.1199999999999999E-2</v>
      </c>
      <c r="W129">
        <v>1.5299999999999999E-2</v>
      </c>
      <c r="Z129">
        <v>2.5399999999999999E-2</v>
      </c>
      <c r="AB129">
        <v>2.5700000000000001E-2</v>
      </c>
      <c r="AC129">
        <v>3.7600000000000001E-2</v>
      </c>
      <c r="AD129">
        <v>0.91559999999999997</v>
      </c>
      <c r="AE129">
        <v>0.91559999999999997</v>
      </c>
      <c r="AF129">
        <v>0.22539999999999999</v>
      </c>
      <c r="AG129">
        <v>3.5200000000000002E-2</v>
      </c>
      <c r="AH129">
        <v>3.2000000000000002E-3</v>
      </c>
      <c r="AK129">
        <v>9.9999997764825994E-3</v>
      </c>
      <c r="AL129">
        <v>5.0000000745057997E-2</v>
      </c>
      <c r="AM129" s="7"/>
      <c r="AN129" s="7"/>
      <c r="AO129" s="7"/>
      <c r="AP129" s="7"/>
      <c r="AQ129" s="7"/>
      <c r="AR129" s="7"/>
      <c r="AS129" s="7"/>
    </row>
    <row r="130" spans="1:45" x14ac:dyDescent="0.25">
      <c r="A130" s="1">
        <v>428</v>
      </c>
      <c r="B130">
        <v>2.2000000000000001E-3</v>
      </c>
      <c r="D130">
        <v>8.3999999999999995E-3</v>
      </c>
      <c r="E130">
        <v>0.98860000000000003</v>
      </c>
      <c r="F130">
        <v>7.5899999999999995E-2</v>
      </c>
      <c r="G130">
        <v>4.6199999999999998E-2</v>
      </c>
      <c r="H130">
        <v>2.3800000000000002E-2</v>
      </c>
      <c r="I130">
        <v>1.7500000000000002E-2</v>
      </c>
      <c r="J130">
        <v>5.7000000000000002E-3</v>
      </c>
      <c r="K130">
        <v>7.6E-3</v>
      </c>
      <c r="L130">
        <v>3.0599999999999999E-2</v>
      </c>
      <c r="N130">
        <v>5.1999999999999998E-3</v>
      </c>
      <c r="P130">
        <v>3.44E-2</v>
      </c>
      <c r="Q130">
        <v>4.4000000000000003E-3</v>
      </c>
      <c r="R130">
        <v>1.4500000000000001E-2</v>
      </c>
      <c r="T130">
        <v>2.9399999999999999E-2</v>
      </c>
      <c r="W130">
        <v>1.5299999999999999E-2</v>
      </c>
      <c r="Z130">
        <v>2.47E-2</v>
      </c>
      <c r="AB130">
        <v>2.53E-2</v>
      </c>
      <c r="AC130">
        <v>3.78E-2</v>
      </c>
      <c r="AD130">
        <v>0.93330000000000002</v>
      </c>
      <c r="AE130">
        <v>0.93330000000000002</v>
      </c>
      <c r="AF130">
        <v>0.22989999999999999</v>
      </c>
      <c r="AG130">
        <v>3.3300000000000003E-2</v>
      </c>
      <c r="AH130">
        <v>3.2000000000000002E-3</v>
      </c>
      <c r="AK130">
        <v>9.9999997764825994E-3</v>
      </c>
      <c r="AL130">
        <v>5.9999998658895E-2</v>
      </c>
      <c r="AM130" s="7"/>
      <c r="AN130" s="7"/>
      <c r="AO130" s="7"/>
      <c r="AP130" s="7"/>
      <c r="AQ130" s="7"/>
      <c r="AR130" s="7"/>
      <c r="AS130" s="7"/>
    </row>
    <row r="131" spans="1:45" x14ac:dyDescent="0.25">
      <c r="A131" s="1">
        <v>429</v>
      </c>
      <c r="B131">
        <v>1.5E-3</v>
      </c>
      <c r="D131">
        <v>6.7999999999999996E-3</v>
      </c>
      <c r="E131">
        <v>0.99029999999999996</v>
      </c>
      <c r="F131">
        <v>7.8700000000000006E-2</v>
      </c>
      <c r="G131">
        <v>4.87E-2</v>
      </c>
      <c r="H131">
        <v>2.47E-2</v>
      </c>
      <c r="I131">
        <v>1.84E-2</v>
      </c>
      <c r="J131">
        <v>5.7999999999999996E-3</v>
      </c>
      <c r="K131">
        <v>7.6E-3</v>
      </c>
      <c r="L131">
        <v>2.9399999999999999E-2</v>
      </c>
      <c r="N131">
        <v>6.1000000000000004E-3</v>
      </c>
      <c r="P131">
        <v>3.44E-2</v>
      </c>
      <c r="Q131">
        <v>3.8E-3</v>
      </c>
      <c r="R131">
        <v>1.3599999999999999E-2</v>
      </c>
      <c r="T131">
        <v>2.7799999999999998E-2</v>
      </c>
      <c r="W131">
        <v>1.52E-2</v>
      </c>
      <c r="Z131">
        <v>2.4199999999999999E-2</v>
      </c>
      <c r="AB131">
        <v>2.4299999999999999E-2</v>
      </c>
      <c r="AC131">
        <v>3.7600000000000001E-2</v>
      </c>
      <c r="AD131">
        <v>0.94910000000000005</v>
      </c>
      <c r="AE131">
        <v>0.94910000000000005</v>
      </c>
      <c r="AF131">
        <v>0.23549999999999999</v>
      </c>
      <c r="AG131">
        <v>3.44E-2</v>
      </c>
      <c r="AH131">
        <v>3.3E-3</v>
      </c>
      <c r="AK131">
        <v>9.9999997764825994E-3</v>
      </c>
      <c r="AL131">
        <v>5.9999998658895E-2</v>
      </c>
      <c r="AM131" s="7"/>
      <c r="AN131" s="7"/>
      <c r="AO131" s="7"/>
      <c r="AP131" s="7"/>
      <c r="AQ131" s="7"/>
      <c r="AR131" s="7"/>
      <c r="AS131" s="7"/>
    </row>
    <row r="132" spans="1:45" x14ac:dyDescent="0.25">
      <c r="A132" s="1">
        <v>430</v>
      </c>
      <c r="B132">
        <v>1.2999999999999999E-3</v>
      </c>
      <c r="D132">
        <v>5.5999999999999999E-3</v>
      </c>
      <c r="E132">
        <v>0.99519999999999997</v>
      </c>
      <c r="F132">
        <v>8.3000000000000004E-2</v>
      </c>
      <c r="G132">
        <v>5.0799999999999998E-2</v>
      </c>
      <c r="H132">
        <v>2.6100000000000002E-2</v>
      </c>
      <c r="I132">
        <v>1.8200000000000001E-2</v>
      </c>
      <c r="J132">
        <v>5.7999999999999996E-3</v>
      </c>
      <c r="K132">
        <v>8.3000000000000001E-3</v>
      </c>
      <c r="L132">
        <v>2.8400000000000002E-2</v>
      </c>
      <c r="N132">
        <v>4.5999999999999999E-3</v>
      </c>
      <c r="P132">
        <v>3.2800000000000003E-2</v>
      </c>
      <c r="Q132">
        <v>4.4000000000000003E-3</v>
      </c>
      <c r="R132">
        <v>1.1900000000000001E-2</v>
      </c>
      <c r="T132">
        <v>2.7099999999999999E-2</v>
      </c>
      <c r="W132">
        <v>1.5599999999999999E-2</v>
      </c>
      <c r="Z132">
        <v>2.35E-2</v>
      </c>
      <c r="AB132">
        <v>2.3400000000000001E-2</v>
      </c>
      <c r="AC132">
        <v>3.6799999999999999E-2</v>
      </c>
      <c r="AD132">
        <v>0.9647</v>
      </c>
      <c r="AE132">
        <v>0.9647</v>
      </c>
      <c r="AF132">
        <v>0.24079999999999999</v>
      </c>
      <c r="AG132">
        <v>3.3700000000000001E-2</v>
      </c>
      <c r="AH132">
        <v>3.7000000000000002E-3</v>
      </c>
      <c r="AK132">
        <v>9.9999997764825994E-3</v>
      </c>
      <c r="AL132">
        <v>5.9999998658895E-2</v>
      </c>
      <c r="AM132" s="7"/>
      <c r="AN132" s="7"/>
      <c r="AO132" s="7"/>
      <c r="AP132" s="7"/>
      <c r="AQ132" s="7"/>
      <c r="AR132" s="7"/>
      <c r="AS132" s="7"/>
    </row>
    <row r="133" spans="1:45" x14ac:dyDescent="0.25">
      <c r="A133" s="1">
        <v>431</v>
      </c>
      <c r="B133">
        <v>1.1000000000000001E-3</v>
      </c>
      <c r="D133">
        <v>4.4000000000000003E-3</v>
      </c>
      <c r="E133">
        <v>1</v>
      </c>
      <c r="F133">
        <v>8.43E-2</v>
      </c>
      <c r="G133">
        <v>5.3400000000000003E-2</v>
      </c>
      <c r="H133">
        <v>2.7199999999999998E-2</v>
      </c>
      <c r="I133">
        <v>1.83E-2</v>
      </c>
      <c r="J133">
        <v>6.0000000000000001E-3</v>
      </c>
      <c r="K133">
        <v>1.0699999999999999E-2</v>
      </c>
      <c r="L133">
        <v>2.9000000000000001E-2</v>
      </c>
      <c r="N133">
        <v>3.8999999999999998E-3</v>
      </c>
      <c r="P133">
        <v>3.09E-2</v>
      </c>
      <c r="Q133">
        <v>6.0000000000000001E-3</v>
      </c>
      <c r="R133">
        <v>9.1000000000000004E-3</v>
      </c>
      <c r="T133">
        <v>2.6200000000000001E-2</v>
      </c>
      <c r="W133">
        <v>1.5100000000000001E-2</v>
      </c>
      <c r="Z133">
        <v>2.3E-2</v>
      </c>
      <c r="AB133">
        <v>2.23E-2</v>
      </c>
      <c r="AC133">
        <v>3.6600000000000001E-2</v>
      </c>
      <c r="AD133">
        <v>0.97640000000000005</v>
      </c>
      <c r="AE133">
        <v>0.97640000000000005</v>
      </c>
      <c r="AF133">
        <v>0.24560000000000001</v>
      </c>
      <c r="AG133">
        <v>3.04E-2</v>
      </c>
      <c r="AH133">
        <v>3.8999999999999998E-3</v>
      </c>
      <c r="AL133">
        <v>7.0000000298023002E-2</v>
      </c>
      <c r="AM133" s="7"/>
      <c r="AN133" s="7"/>
      <c r="AO133" s="7"/>
      <c r="AP133" s="7"/>
      <c r="AQ133" s="7"/>
      <c r="AR133" s="7"/>
      <c r="AS133" s="7"/>
    </row>
    <row r="134" spans="1:45" x14ac:dyDescent="0.25">
      <c r="A134" s="1">
        <v>432</v>
      </c>
      <c r="B134">
        <v>4.0000000000000002E-4</v>
      </c>
      <c r="D134">
        <v>2.8999999999999998E-3</v>
      </c>
      <c r="E134">
        <v>0.999</v>
      </c>
      <c r="F134">
        <v>8.7499999999999994E-2</v>
      </c>
      <c r="G134">
        <v>5.6099999999999997E-2</v>
      </c>
      <c r="H134">
        <v>2.8500000000000001E-2</v>
      </c>
      <c r="I134">
        <v>1.95E-2</v>
      </c>
      <c r="J134">
        <v>6.0000000000000001E-3</v>
      </c>
      <c r="K134">
        <v>7.6E-3</v>
      </c>
      <c r="L134">
        <v>2.9499999999999998E-2</v>
      </c>
      <c r="N134">
        <v>3.5999999999999999E-3</v>
      </c>
      <c r="P134">
        <v>2.9399999999999999E-2</v>
      </c>
      <c r="Q134">
        <v>5.4000000000000003E-3</v>
      </c>
      <c r="R134">
        <v>9.7000000000000003E-3</v>
      </c>
      <c r="T134">
        <v>2.4899999999999999E-2</v>
      </c>
      <c r="W134">
        <v>1.6500000000000001E-2</v>
      </c>
      <c r="Z134">
        <v>2.24E-2</v>
      </c>
      <c r="AB134">
        <v>2.12E-2</v>
      </c>
      <c r="AC134">
        <v>3.6700000000000003E-2</v>
      </c>
      <c r="AD134">
        <v>0.98650000000000004</v>
      </c>
      <c r="AE134">
        <v>0.98650000000000004</v>
      </c>
      <c r="AF134">
        <v>0.25180000000000002</v>
      </c>
      <c r="AG134">
        <v>3.0200000000000001E-2</v>
      </c>
      <c r="AH134">
        <v>3.8E-3</v>
      </c>
      <c r="AL134">
        <v>7.0000000298023002E-2</v>
      </c>
      <c r="AM134">
        <v>9.9999997764825994E-3</v>
      </c>
      <c r="AN134" s="7"/>
      <c r="AO134" s="7"/>
      <c r="AP134" s="7"/>
      <c r="AQ134" s="7"/>
      <c r="AR134" s="7"/>
      <c r="AS134" s="7"/>
    </row>
    <row r="135" spans="1:45" x14ac:dyDescent="0.25">
      <c r="A135" s="1">
        <v>433</v>
      </c>
      <c r="B135">
        <v>0</v>
      </c>
      <c r="D135">
        <v>2.7000000000000001E-3</v>
      </c>
      <c r="E135">
        <v>0.99760000000000004</v>
      </c>
      <c r="F135">
        <v>9.01E-2</v>
      </c>
      <c r="G135">
        <v>5.8999999999999997E-2</v>
      </c>
      <c r="H135">
        <v>3.0099999999999998E-2</v>
      </c>
      <c r="I135">
        <v>1.9900000000000001E-2</v>
      </c>
      <c r="J135">
        <v>7.3000000000000001E-3</v>
      </c>
      <c r="K135">
        <v>9.2999999999999992E-3</v>
      </c>
      <c r="L135">
        <v>2.87E-2</v>
      </c>
      <c r="N135">
        <v>3.5999999999999999E-3</v>
      </c>
      <c r="P135">
        <v>3.0099999999999998E-2</v>
      </c>
      <c r="Q135">
        <v>4.7999999999999996E-3</v>
      </c>
      <c r="R135">
        <v>9.1999999999999998E-3</v>
      </c>
      <c r="T135">
        <v>2.4400000000000002E-2</v>
      </c>
      <c r="W135">
        <v>1.5299999999999999E-2</v>
      </c>
      <c r="Z135">
        <v>2.1899999999999999E-2</v>
      </c>
      <c r="AB135">
        <v>0.02</v>
      </c>
      <c r="AC135">
        <v>3.6400000000000002E-2</v>
      </c>
      <c r="AD135">
        <v>0.99370000000000003</v>
      </c>
      <c r="AE135">
        <v>0.99370000000000003</v>
      </c>
      <c r="AF135">
        <v>0.25829999999999997</v>
      </c>
      <c r="AG135">
        <v>3.5499999999999997E-2</v>
      </c>
      <c r="AH135">
        <v>4.1999999999999997E-3</v>
      </c>
      <c r="AL135">
        <v>7.9999998211861004E-2</v>
      </c>
      <c r="AM135">
        <v>9.9999997764825994E-3</v>
      </c>
      <c r="AN135" s="7"/>
      <c r="AO135" s="7"/>
      <c r="AP135" s="7"/>
      <c r="AQ135" s="7"/>
      <c r="AR135" s="7"/>
      <c r="AS135" s="7"/>
    </row>
    <row r="136" spans="1:45" x14ac:dyDescent="0.25">
      <c r="A136" s="1">
        <v>434</v>
      </c>
      <c r="D136">
        <v>2.3E-3</v>
      </c>
      <c r="E136">
        <v>0.99739999999999995</v>
      </c>
      <c r="F136">
        <v>9.5600000000000004E-2</v>
      </c>
      <c r="G136">
        <v>6.1899999999999997E-2</v>
      </c>
      <c r="H136">
        <v>3.1600000000000003E-2</v>
      </c>
      <c r="I136">
        <v>2.0400000000000001E-2</v>
      </c>
      <c r="J136">
        <v>7.9000000000000008E-3</v>
      </c>
      <c r="K136">
        <v>8.2000000000000007E-3</v>
      </c>
      <c r="L136">
        <v>2.9000000000000001E-2</v>
      </c>
      <c r="N136">
        <v>2.5000000000000001E-3</v>
      </c>
      <c r="P136">
        <v>2.81E-2</v>
      </c>
      <c r="Q136">
        <v>3.2000000000000002E-3</v>
      </c>
      <c r="R136">
        <v>7.3000000000000001E-3</v>
      </c>
      <c r="T136">
        <v>2.3800000000000002E-2</v>
      </c>
      <c r="W136">
        <v>1.5900000000000001E-2</v>
      </c>
      <c r="Z136">
        <v>2.1399999999999999E-2</v>
      </c>
      <c r="AB136">
        <v>1.8800000000000001E-2</v>
      </c>
      <c r="AC136">
        <v>3.6400000000000002E-2</v>
      </c>
      <c r="AD136">
        <v>0.99809999999999999</v>
      </c>
      <c r="AE136">
        <v>0.99809999999999999</v>
      </c>
      <c r="AF136">
        <v>0.2661</v>
      </c>
      <c r="AG136">
        <v>3.2899999999999999E-2</v>
      </c>
      <c r="AH136">
        <v>4.5999999999999999E-3</v>
      </c>
      <c r="AL136">
        <v>7.9999998211861004E-2</v>
      </c>
      <c r="AM136">
        <v>9.9999997764825994E-3</v>
      </c>
      <c r="AN136" s="7"/>
      <c r="AO136" s="7"/>
      <c r="AP136" s="7"/>
      <c r="AQ136" s="7"/>
      <c r="AR136" s="7"/>
      <c r="AS136" s="7"/>
    </row>
    <row r="137" spans="1:45" x14ac:dyDescent="0.25">
      <c r="A137" s="1">
        <v>435</v>
      </c>
      <c r="D137">
        <v>1.8E-3</v>
      </c>
      <c r="E137">
        <v>0.99509999999999998</v>
      </c>
      <c r="F137">
        <v>0.1012</v>
      </c>
      <c r="G137">
        <v>6.5100000000000005E-2</v>
      </c>
      <c r="H137">
        <v>3.3599999999999998E-2</v>
      </c>
      <c r="I137">
        <v>2.1499999999999998E-2</v>
      </c>
      <c r="J137">
        <v>7.7999999999999996E-3</v>
      </c>
      <c r="K137">
        <v>8.8999999999999999E-3</v>
      </c>
      <c r="L137">
        <v>2.9700000000000001E-2</v>
      </c>
      <c r="N137">
        <v>3.3999999999999998E-3</v>
      </c>
      <c r="P137">
        <v>2.8799999999999999E-2</v>
      </c>
      <c r="Q137">
        <v>4.7000000000000002E-3</v>
      </c>
      <c r="R137">
        <v>6.7999999999999996E-3</v>
      </c>
      <c r="T137">
        <v>2.3800000000000002E-2</v>
      </c>
      <c r="W137">
        <v>1.5800000000000002E-2</v>
      </c>
      <c r="Z137">
        <v>2.07E-2</v>
      </c>
      <c r="AB137">
        <v>1.7399999999999999E-2</v>
      </c>
      <c r="AC137">
        <v>3.61E-2</v>
      </c>
      <c r="AD137">
        <v>1</v>
      </c>
      <c r="AE137">
        <v>1</v>
      </c>
      <c r="AF137">
        <v>0.27410000000000001</v>
      </c>
      <c r="AG137">
        <v>3.2800000000000003E-2</v>
      </c>
      <c r="AH137">
        <v>4.8999999999999998E-3</v>
      </c>
      <c r="AL137">
        <v>7.9999998211861004E-2</v>
      </c>
      <c r="AM137">
        <v>9.9999997764825994E-3</v>
      </c>
      <c r="AN137" s="7"/>
      <c r="AO137" s="7"/>
      <c r="AP137" s="7"/>
      <c r="AQ137" s="7"/>
      <c r="AR137" s="7"/>
      <c r="AS137" s="7"/>
    </row>
    <row r="138" spans="1:45" x14ac:dyDescent="0.25">
      <c r="A138" s="1">
        <v>436</v>
      </c>
      <c r="D138">
        <v>1.1999999999999999E-3</v>
      </c>
      <c r="E138">
        <v>0.9929</v>
      </c>
      <c r="F138">
        <v>0.1024</v>
      </c>
      <c r="G138">
        <v>6.8099999999999994E-2</v>
      </c>
      <c r="H138">
        <v>3.5499999999999997E-2</v>
      </c>
      <c r="I138">
        <v>2.1899999999999999E-2</v>
      </c>
      <c r="J138">
        <v>8.8000000000000005E-3</v>
      </c>
      <c r="K138">
        <v>8.8000000000000005E-3</v>
      </c>
      <c r="L138">
        <v>2.9399999999999999E-2</v>
      </c>
      <c r="N138">
        <v>3.2000000000000002E-3</v>
      </c>
      <c r="P138">
        <v>2.7199999999999998E-2</v>
      </c>
      <c r="Q138">
        <v>5.1999999999999998E-3</v>
      </c>
      <c r="R138">
        <v>5.1000000000000004E-3</v>
      </c>
      <c r="T138">
        <v>2.2700000000000001E-2</v>
      </c>
      <c r="W138">
        <v>1.6799999999999999E-2</v>
      </c>
      <c r="Z138">
        <v>2.0299999999999999E-2</v>
      </c>
      <c r="AB138">
        <v>1.6400000000000001E-2</v>
      </c>
      <c r="AC138">
        <v>3.5700000000000003E-2</v>
      </c>
      <c r="AD138">
        <v>0.99970000000000003</v>
      </c>
      <c r="AE138">
        <v>0.99970000000000003</v>
      </c>
      <c r="AF138">
        <v>0.28320000000000001</v>
      </c>
      <c r="AG138">
        <v>3.49E-2</v>
      </c>
      <c r="AH138">
        <v>5.1000000000000004E-3</v>
      </c>
      <c r="AL138">
        <v>9.0000003576279006E-2</v>
      </c>
      <c r="AM138">
        <v>9.9999997764825994E-3</v>
      </c>
      <c r="AN138" s="7"/>
      <c r="AO138" s="7"/>
      <c r="AP138" s="7"/>
      <c r="AQ138" s="7"/>
      <c r="AR138" s="7"/>
      <c r="AS138" s="7"/>
    </row>
    <row r="139" spans="1:45" x14ac:dyDescent="0.25">
      <c r="A139" s="1">
        <v>437</v>
      </c>
      <c r="D139">
        <v>1.2999999999999999E-3</v>
      </c>
      <c r="E139">
        <v>0.98839999999999995</v>
      </c>
      <c r="F139">
        <v>0.1077</v>
      </c>
      <c r="G139">
        <v>7.1400000000000005E-2</v>
      </c>
      <c r="H139">
        <v>3.73E-2</v>
      </c>
      <c r="I139">
        <v>2.2200000000000001E-2</v>
      </c>
      <c r="J139">
        <v>8.6999999999999994E-3</v>
      </c>
      <c r="K139">
        <v>9.9000000000000008E-3</v>
      </c>
      <c r="L139">
        <v>2.7799999999999998E-2</v>
      </c>
      <c r="N139">
        <v>3.0999999999999999E-3</v>
      </c>
      <c r="P139">
        <v>2.6200000000000001E-2</v>
      </c>
      <c r="Q139">
        <v>5.5999999999999999E-3</v>
      </c>
      <c r="R139">
        <v>5.1000000000000004E-3</v>
      </c>
      <c r="T139">
        <v>2.2499999999999999E-2</v>
      </c>
      <c r="W139">
        <v>1.5900000000000001E-2</v>
      </c>
      <c r="Z139">
        <v>1.9699999999999999E-2</v>
      </c>
      <c r="AB139">
        <v>1.5100000000000001E-2</v>
      </c>
      <c r="AC139">
        <v>3.5499999999999997E-2</v>
      </c>
      <c r="AD139">
        <v>0.99680000000000002</v>
      </c>
      <c r="AE139">
        <v>0.99680000000000002</v>
      </c>
      <c r="AF139">
        <v>0.2918</v>
      </c>
      <c r="AG139">
        <v>3.5099999999999999E-2</v>
      </c>
      <c r="AH139">
        <v>5.3E-3</v>
      </c>
      <c r="AL139">
        <v>9.0000003576279006E-2</v>
      </c>
      <c r="AM139">
        <v>9.9999997764825994E-3</v>
      </c>
      <c r="AN139" s="7"/>
      <c r="AO139" s="7"/>
      <c r="AP139" s="7"/>
      <c r="AQ139" s="7"/>
      <c r="AR139" s="7"/>
      <c r="AS139" s="7"/>
    </row>
    <row r="140" spans="1:45" x14ac:dyDescent="0.25">
      <c r="A140" s="1">
        <v>438</v>
      </c>
      <c r="D140">
        <v>5.9999999999999995E-4</v>
      </c>
      <c r="E140">
        <v>0.98480000000000001</v>
      </c>
      <c r="F140">
        <v>0.11219999999999999</v>
      </c>
      <c r="G140">
        <v>7.4700000000000003E-2</v>
      </c>
      <c r="H140">
        <v>3.95E-2</v>
      </c>
      <c r="I140">
        <v>2.2700000000000001E-2</v>
      </c>
      <c r="J140">
        <v>9.4999999999999998E-3</v>
      </c>
      <c r="K140">
        <v>1.01E-2</v>
      </c>
      <c r="L140">
        <v>2.7400000000000001E-2</v>
      </c>
      <c r="N140">
        <v>2.3E-3</v>
      </c>
      <c r="P140">
        <v>2.64E-2</v>
      </c>
      <c r="Q140">
        <v>3.5000000000000001E-3</v>
      </c>
      <c r="R140">
        <v>6.7000000000000002E-3</v>
      </c>
      <c r="T140">
        <v>2.1700000000000001E-2</v>
      </c>
      <c r="W140">
        <v>1.6899999999999998E-2</v>
      </c>
      <c r="Z140">
        <v>1.9300000000000001E-2</v>
      </c>
      <c r="AB140">
        <v>1.4E-2</v>
      </c>
      <c r="AC140">
        <v>3.5200000000000002E-2</v>
      </c>
      <c r="AD140">
        <v>0.99360000000000004</v>
      </c>
      <c r="AE140">
        <v>0.99360000000000004</v>
      </c>
      <c r="AF140">
        <v>0.30180000000000001</v>
      </c>
      <c r="AG140">
        <v>3.6499999999999998E-2</v>
      </c>
      <c r="AH140">
        <v>5.7999999999999996E-3</v>
      </c>
      <c r="AL140">
        <v>0.10000000149012001</v>
      </c>
      <c r="AM140">
        <v>9.9999997764825994E-3</v>
      </c>
      <c r="AN140" s="7"/>
      <c r="AO140" s="7"/>
      <c r="AP140" s="7"/>
      <c r="AQ140" s="7"/>
      <c r="AR140" s="7"/>
      <c r="AS140" s="7"/>
    </row>
    <row r="141" spans="1:45" x14ac:dyDescent="0.25">
      <c r="A141" s="1">
        <v>439</v>
      </c>
      <c r="D141">
        <v>6.9999999999999999E-4</v>
      </c>
      <c r="E141">
        <v>0.98009999999999997</v>
      </c>
      <c r="F141">
        <v>0.1196</v>
      </c>
      <c r="G141">
        <v>7.8200000000000006E-2</v>
      </c>
      <c r="H141">
        <v>4.19E-2</v>
      </c>
      <c r="I141">
        <v>2.3400000000000001E-2</v>
      </c>
      <c r="J141">
        <v>9.7000000000000003E-3</v>
      </c>
      <c r="K141">
        <v>1.1599999999999999E-2</v>
      </c>
      <c r="L141">
        <v>2.69E-2</v>
      </c>
      <c r="N141">
        <v>3.0000000000000001E-3</v>
      </c>
      <c r="P141">
        <v>2.5700000000000001E-2</v>
      </c>
      <c r="Q141">
        <v>3.5000000000000001E-3</v>
      </c>
      <c r="R141">
        <v>6.1999999999999998E-3</v>
      </c>
      <c r="T141">
        <v>2.1600000000000001E-2</v>
      </c>
      <c r="W141">
        <v>1.6500000000000001E-2</v>
      </c>
      <c r="Z141">
        <v>1.9099999999999999E-2</v>
      </c>
      <c r="AB141">
        <v>1.29E-2</v>
      </c>
      <c r="AC141">
        <v>3.5700000000000003E-2</v>
      </c>
      <c r="AD141">
        <v>0.98950000000000005</v>
      </c>
      <c r="AE141">
        <v>0.98950000000000005</v>
      </c>
      <c r="AF141">
        <v>0.31409999999999999</v>
      </c>
      <c r="AG141">
        <v>3.8199999999999998E-2</v>
      </c>
      <c r="AH141">
        <v>6.0000000000000001E-3</v>
      </c>
      <c r="AL141">
        <v>0.10000000149012001</v>
      </c>
      <c r="AM141">
        <v>9.9999997764825994E-3</v>
      </c>
      <c r="AN141" s="7"/>
      <c r="AO141" s="7"/>
      <c r="AP141" s="7"/>
      <c r="AQ141" s="7"/>
      <c r="AR141" s="7"/>
      <c r="AS141" s="7"/>
    </row>
    <row r="142" spans="1:45" x14ac:dyDescent="0.25">
      <c r="A142" s="1">
        <v>440</v>
      </c>
      <c r="D142">
        <v>6.9999999999999999E-4</v>
      </c>
      <c r="E142">
        <v>0.9748</v>
      </c>
      <c r="F142">
        <v>0.1231</v>
      </c>
      <c r="G142">
        <v>8.2699999999999996E-2</v>
      </c>
      <c r="H142">
        <v>4.4499999999999998E-2</v>
      </c>
      <c r="I142">
        <v>2.46E-2</v>
      </c>
      <c r="J142">
        <v>1.04E-2</v>
      </c>
      <c r="K142">
        <v>1.06E-2</v>
      </c>
      <c r="L142">
        <v>2.69E-2</v>
      </c>
      <c r="N142">
        <v>2.8999999999999998E-3</v>
      </c>
      <c r="P142">
        <v>2.4899999999999999E-2</v>
      </c>
      <c r="Q142">
        <v>3.0000000000000001E-3</v>
      </c>
      <c r="R142">
        <v>4.7000000000000002E-3</v>
      </c>
      <c r="T142">
        <v>2.1000000000000001E-2</v>
      </c>
      <c r="W142">
        <v>1.77E-2</v>
      </c>
      <c r="Z142">
        <v>1.8499999999999999E-2</v>
      </c>
      <c r="AB142">
        <v>1.1900000000000001E-2</v>
      </c>
      <c r="AC142">
        <v>3.5200000000000002E-2</v>
      </c>
      <c r="AD142">
        <v>0.98380000000000001</v>
      </c>
      <c r="AE142">
        <v>0.98380000000000001</v>
      </c>
      <c r="AF142">
        <v>0.32479999999999998</v>
      </c>
      <c r="AG142">
        <v>3.9699999999999999E-2</v>
      </c>
      <c r="AH142">
        <v>6.4000000000000003E-3</v>
      </c>
      <c r="AL142">
        <v>0.10999999940395</v>
      </c>
      <c r="AM142">
        <v>9.9999997764825994E-3</v>
      </c>
      <c r="AN142" s="7"/>
      <c r="AO142" s="7"/>
      <c r="AP142" s="7"/>
      <c r="AQ142" s="7"/>
      <c r="AR142" s="7"/>
      <c r="AS142" s="7"/>
    </row>
    <row r="143" spans="1:45" x14ac:dyDescent="0.25">
      <c r="A143" s="1">
        <v>441</v>
      </c>
      <c r="D143">
        <v>1.4E-3</v>
      </c>
      <c r="E143">
        <v>0.96779999999999999</v>
      </c>
      <c r="F143">
        <v>0.13009999999999999</v>
      </c>
      <c r="G143">
        <v>8.6900000000000005E-2</v>
      </c>
      <c r="H143">
        <v>4.7300000000000002E-2</v>
      </c>
      <c r="I143">
        <v>2.5700000000000001E-2</v>
      </c>
      <c r="J143">
        <v>1.0800000000000001E-2</v>
      </c>
      <c r="K143">
        <v>1.06E-2</v>
      </c>
      <c r="L143">
        <v>2.6499999999999999E-2</v>
      </c>
      <c r="N143">
        <v>3.3E-3</v>
      </c>
      <c r="P143">
        <v>2.4400000000000002E-2</v>
      </c>
      <c r="Q143">
        <v>4.1000000000000003E-3</v>
      </c>
      <c r="R143">
        <v>2.8999999999999998E-3</v>
      </c>
      <c r="T143">
        <v>2.0500000000000001E-2</v>
      </c>
      <c r="W143">
        <v>1.78E-2</v>
      </c>
      <c r="Z143">
        <v>1.83E-2</v>
      </c>
      <c r="AB143">
        <v>1.0800000000000001E-2</v>
      </c>
      <c r="AC143">
        <v>3.5299999999999998E-2</v>
      </c>
      <c r="AD143">
        <v>0.97850000000000004</v>
      </c>
      <c r="AE143">
        <v>0.97850000000000004</v>
      </c>
      <c r="AF143">
        <v>0.33700000000000002</v>
      </c>
      <c r="AG143">
        <v>4.4699999999999997E-2</v>
      </c>
      <c r="AH143">
        <v>6.7000000000000002E-3</v>
      </c>
      <c r="AL143">
        <v>0.11999999731779</v>
      </c>
      <c r="AM143">
        <v>9.9999997764825994E-3</v>
      </c>
      <c r="AN143" s="7"/>
      <c r="AO143" s="7"/>
      <c r="AP143" s="7"/>
      <c r="AQ143" s="7"/>
      <c r="AR143" s="7"/>
      <c r="AS143" s="7"/>
    </row>
    <row r="144" spans="1:45" x14ac:dyDescent="0.25">
      <c r="A144" s="1">
        <v>442</v>
      </c>
      <c r="D144">
        <v>6.9999999999999999E-4</v>
      </c>
      <c r="E144">
        <v>0.96160000000000001</v>
      </c>
      <c r="F144">
        <v>0.13239999999999999</v>
      </c>
      <c r="G144">
        <v>9.0700000000000003E-2</v>
      </c>
      <c r="H144">
        <v>5.0099999999999999E-2</v>
      </c>
      <c r="I144">
        <v>2.64E-2</v>
      </c>
      <c r="J144">
        <v>1.18E-2</v>
      </c>
      <c r="K144">
        <v>1.12E-2</v>
      </c>
      <c r="L144">
        <v>2.6700000000000002E-2</v>
      </c>
      <c r="N144">
        <v>2.5999999999999999E-3</v>
      </c>
      <c r="P144">
        <v>2.3800000000000002E-2</v>
      </c>
      <c r="Q144">
        <v>2.5000000000000001E-3</v>
      </c>
      <c r="R144">
        <v>4.7000000000000002E-3</v>
      </c>
      <c r="T144">
        <v>2.0299999999999999E-2</v>
      </c>
      <c r="W144">
        <v>1.84E-2</v>
      </c>
      <c r="Z144">
        <v>1.7999999999999999E-2</v>
      </c>
      <c r="AB144">
        <v>1.04E-2</v>
      </c>
      <c r="AC144">
        <v>3.5099999999999999E-2</v>
      </c>
      <c r="AD144">
        <v>0.97319999999999995</v>
      </c>
      <c r="AE144">
        <v>0.97319999999999995</v>
      </c>
      <c r="AF144">
        <v>0.34960000000000002</v>
      </c>
      <c r="AG144">
        <v>4.3299999999999998E-2</v>
      </c>
      <c r="AH144">
        <v>7.1000000000000004E-3</v>
      </c>
      <c r="AL144">
        <v>0.11999999731779</v>
      </c>
      <c r="AM144">
        <v>9.9999997764825994E-3</v>
      </c>
      <c r="AN144" s="7"/>
      <c r="AO144" s="7"/>
      <c r="AP144" s="7"/>
      <c r="AQ144" s="7"/>
      <c r="AR144" s="7"/>
      <c r="AS144" s="7"/>
    </row>
    <row r="145" spans="1:45" x14ac:dyDescent="0.25">
      <c r="A145" s="1">
        <v>443</v>
      </c>
      <c r="D145">
        <v>2.0000000000000001E-4</v>
      </c>
      <c r="E145">
        <v>0.95409999999999995</v>
      </c>
      <c r="F145">
        <v>0.1399</v>
      </c>
      <c r="G145">
        <v>9.5600000000000004E-2</v>
      </c>
      <c r="H145">
        <v>5.3100000000000001E-2</v>
      </c>
      <c r="I145">
        <v>2.7799999999999998E-2</v>
      </c>
      <c r="J145">
        <v>1.2200000000000001E-2</v>
      </c>
      <c r="K145">
        <v>1.2E-2</v>
      </c>
      <c r="L145">
        <v>2.7199999999999998E-2</v>
      </c>
      <c r="N145">
        <v>2.5999999999999999E-3</v>
      </c>
      <c r="P145">
        <v>2.3800000000000002E-2</v>
      </c>
      <c r="Q145">
        <v>2.5000000000000001E-3</v>
      </c>
      <c r="R145">
        <v>5.7000000000000002E-3</v>
      </c>
      <c r="T145">
        <v>0.02</v>
      </c>
      <c r="W145">
        <v>1.8100000000000002E-2</v>
      </c>
      <c r="Z145">
        <v>1.7500000000000002E-2</v>
      </c>
      <c r="AB145">
        <v>9.1999999999999998E-3</v>
      </c>
      <c r="AC145">
        <v>3.5400000000000001E-2</v>
      </c>
      <c r="AD145">
        <v>0.96830000000000005</v>
      </c>
      <c r="AE145">
        <v>0.96830000000000005</v>
      </c>
      <c r="AF145">
        <v>0.3629</v>
      </c>
      <c r="AG145">
        <v>4.6100000000000002E-2</v>
      </c>
      <c r="AH145">
        <v>7.4999999999999997E-3</v>
      </c>
      <c r="AL145">
        <v>0.12999999523163</v>
      </c>
      <c r="AM145">
        <v>1.9999999552965001E-2</v>
      </c>
      <c r="AN145" s="7"/>
      <c r="AO145" s="7"/>
      <c r="AP145" s="7"/>
      <c r="AQ145" s="7"/>
      <c r="AR145" s="7"/>
      <c r="AS145" s="7"/>
    </row>
    <row r="146" spans="1:45" x14ac:dyDescent="0.25">
      <c r="A146" s="1">
        <v>444</v>
      </c>
      <c r="D146">
        <v>2.9999999999999997E-4</v>
      </c>
      <c r="E146">
        <v>0.94599999999999995</v>
      </c>
      <c r="F146">
        <v>0.14280000000000001</v>
      </c>
      <c r="G146">
        <v>0.10059999999999999</v>
      </c>
      <c r="H146">
        <v>5.6399999999999999E-2</v>
      </c>
      <c r="I146">
        <v>2.87E-2</v>
      </c>
      <c r="J146">
        <v>1.29E-2</v>
      </c>
      <c r="K146">
        <v>1.15E-2</v>
      </c>
      <c r="L146">
        <v>2.76E-2</v>
      </c>
      <c r="N146">
        <v>2.3E-3</v>
      </c>
      <c r="P146">
        <v>2.3900000000000001E-2</v>
      </c>
      <c r="Q146">
        <v>2.5000000000000001E-3</v>
      </c>
      <c r="R146">
        <v>5.5999999999999999E-3</v>
      </c>
      <c r="T146">
        <v>1.9699999999999999E-2</v>
      </c>
      <c r="W146">
        <v>1.8599999999999998E-2</v>
      </c>
      <c r="Z146">
        <v>1.72E-2</v>
      </c>
      <c r="AB146">
        <v>8.8000000000000005E-3</v>
      </c>
      <c r="AC146">
        <v>3.5099999999999999E-2</v>
      </c>
      <c r="AD146">
        <v>0.96489999999999998</v>
      </c>
      <c r="AE146">
        <v>0.96489999999999998</v>
      </c>
      <c r="AF146">
        <v>0.37659999999999999</v>
      </c>
      <c r="AG146">
        <v>4.8099999999999997E-2</v>
      </c>
      <c r="AH146">
        <v>8.0000000000000002E-3</v>
      </c>
      <c r="AL146">
        <v>0.14000000059605</v>
      </c>
      <c r="AM146">
        <v>1.9999999552965001E-2</v>
      </c>
      <c r="AN146" s="7"/>
      <c r="AO146" s="7"/>
      <c r="AP146" s="7"/>
      <c r="AQ146" s="7"/>
      <c r="AR146" s="7"/>
      <c r="AS146" s="7"/>
    </row>
    <row r="147" spans="1:45" x14ac:dyDescent="0.25">
      <c r="A147" s="1">
        <v>445</v>
      </c>
      <c r="D147">
        <v>5.0000000000000001E-4</v>
      </c>
      <c r="E147">
        <v>0.93700000000000006</v>
      </c>
      <c r="F147">
        <v>0.14990000000000001</v>
      </c>
      <c r="G147">
        <v>0.1052</v>
      </c>
      <c r="H147">
        <v>5.9700000000000003E-2</v>
      </c>
      <c r="I147">
        <v>2.92E-2</v>
      </c>
      <c r="J147">
        <v>1.3599999999999999E-2</v>
      </c>
      <c r="K147">
        <v>1.4200000000000001E-2</v>
      </c>
      <c r="L147">
        <v>2.6700000000000002E-2</v>
      </c>
      <c r="N147">
        <v>2.3999999999999998E-3</v>
      </c>
      <c r="P147">
        <v>2.4199999999999999E-2</v>
      </c>
      <c r="Q147">
        <v>3.0000000000000001E-3</v>
      </c>
      <c r="R147">
        <v>3.2000000000000002E-3</v>
      </c>
      <c r="T147">
        <v>1.9400000000000001E-2</v>
      </c>
      <c r="W147">
        <v>1.9099999999999999E-2</v>
      </c>
      <c r="Z147">
        <v>1.7000000000000001E-2</v>
      </c>
      <c r="AB147">
        <v>8.3000000000000001E-3</v>
      </c>
      <c r="AC147">
        <v>3.5000000000000003E-2</v>
      </c>
      <c r="AD147">
        <v>0.96160000000000001</v>
      </c>
      <c r="AE147">
        <v>0.96160000000000001</v>
      </c>
      <c r="AF147">
        <v>0.39150000000000001</v>
      </c>
      <c r="AG147">
        <v>5.0500000000000003E-2</v>
      </c>
      <c r="AH147">
        <v>8.5000000000000006E-3</v>
      </c>
      <c r="AL147">
        <v>0.15000000596046001</v>
      </c>
      <c r="AM147">
        <v>1.9999999552965001E-2</v>
      </c>
      <c r="AN147" s="7"/>
      <c r="AO147" s="7"/>
      <c r="AP147" s="7"/>
      <c r="AQ147" s="7"/>
      <c r="AR147" s="7"/>
      <c r="AS147" s="7"/>
    </row>
    <row r="148" spans="1:45" x14ac:dyDescent="0.25">
      <c r="A148" s="1">
        <v>446</v>
      </c>
      <c r="D148">
        <v>5.9999999999999995E-4</v>
      </c>
      <c r="E148">
        <v>0.92749999999999999</v>
      </c>
      <c r="F148">
        <v>0.15629999999999999</v>
      </c>
      <c r="G148">
        <v>0.11119999999999999</v>
      </c>
      <c r="H148">
        <v>6.3200000000000006E-2</v>
      </c>
      <c r="I148">
        <v>3.09E-2</v>
      </c>
      <c r="J148">
        <v>1.49E-2</v>
      </c>
      <c r="K148">
        <v>1.43E-2</v>
      </c>
      <c r="L148">
        <v>2.8500000000000001E-2</v>
      </c>
      <c r="N148">
        <v>2.3E-3</v>
      </c>
      <c r="P148">
        <v>2.3900000000000001E-2</v>
      </c>
      <c r="Q148">
        <v>1.5E-3</v>
      </c>
      <c r="R148">
        <v>3.2000000000000002E-3</v>
      </c>
      <c r="T148">
        <v>1.89E-2</v>
      </c>
      <c r="W148">
        <v>2.01E-2</v>
      </c>
      <c r="Z148">
        <v>1.6799999999999999E-2</v>
      </c>
      <c r="AB148">
        <v>7.7999999999999996E-3</v>
      </c>
      <c r="AC148">
        <v>3.5099999999999999E-2</v>
      </c>
      <c r="AD148">
        <v>0.96</v>
      </c>
      <c r="AE148">
        <v>0.96</v>
      </c>
      <c r="AF148">
        <v>0.40720000000000001</v>
      </c>
      <c r="AG148">
        <v>5.3900000000000003E-2</v>
      </c>
      <c r="AH148">
        <v>8.8999999999999999E-3</v>
      </c>
      <c r="AL148">
        <v>0.15999999642372001</v>
      </c>
      <c r="AM148">
        <v>1.9999999552965001E-2</v>
      </c>
      <c r="AN148" s="7"/>
      <c r="AO148" s="7"/>
      <c r="AP148" s="7"/>
      <c r="AQ148" s="7"/>
      <c r="AR148" s="7"/>
      <c r="AS148" s="7"/>
    </row>
    <row r="149" spans="1:45" x14ac:dyDescent="0.25">
      <c r="A149" s="1">
        <v>447</v>
      </c>
      <c r="D149">
        <v>5.9999999999999995E-4</v>
      </c>
      <c r="E149">
        <v>0.91710000000000003</v>
      </c>
      <c r="F149">
        <v>0.16569999999999999</v>
      </c>
      <c r="G149">
        <v>0.1174</v>
      </c>
      <c r="H149">
        <v>6.6699999999999995E-2</v>
      </c>
      <c r="I149">
        <v>3.2800000000000003E-2</v>
      </c>
      <c r="J149">
        <v>1.4999999999999999E-2</v>
      </c>
      <c r="K149">
        <v>1.6400000000000001E-2</v>
      </c>
      <c r="L149">
        <v>2.8199999999999999E-2</v>
      </c>
      <c r="N149">
        <v>2.3E-3</v>
      </c>
      <c r="P149">
        <v>2.4400000000000002E-2</v>
      </c>
      <c r="Q149">
        <v>1E-3</v>
      </c>
      <c r="R149">
        <v>3.5000000000000001E-3</v>
      </c>
      <c r="T149">
        <v>1.8499999999999999E-2</v>
      </c>
      <c r="W149">
        <v>2.01E-2</v>
      </c>
      <c r="Z149">
        <v>1.6500000000000001E-2</v>
      </c>
      <c r="AB149">
        <v>7.3000000000000001E-3</v>
      </c>
      <c r="AC149">
        <v>3.4500000000000003E-2</v>
      </c>
      <c r="AD149">
        <v>0.95940000000000003</v>
      </c>
      <c r="AE149">
        <v>0.95940000000000003</v>
      </c>
      <c r="AF149">
        <v>0.42249999999999999</v>
      </c>
      <c r="AG149">
        <v>5.6000000000000001E-2</v>
      </c>
      <c r="AH149">
        <v>9.7000000000000003E-3</v>
      </c>
      <c r="AL149">
        <v>0.17000000178814001</v>
      </c>
      <c r="AM149">
        <v>1.9999999552965001E-2</v>
      </c>
      <c r="AN149" s="7"/>
      <c r="AO149" s="7"/>
      <c r="AP149" s="7"/>
      <c r="AQ149" s="7"/>
      <c r="AR149" s="7"/>
      <c r="AS149" s="7"/>
    </row>
    <row r="150" spans="1:45" x14ac:dyDescent="0.25">
      <c r="A150" s="1">
        <v>448</v>
      </c>
      <c r="D150">
        <v>2.9999999999999997E-4</v>
      </c>
      <c r="E150">
        <v>0.90649999999999997</v>
      </c>
      <c r="F150">
        <v>0.17030000000000001</v>
      </c>
      <c r="G150">
        <v>0.1235</v>
      </c>
      <c r="H150">
        <v>7.0499999999999993E-2</v>
      </c>
      <c r="I150">
        <v>3.3599999999999998E-2</v>
      </c>
      <c r="J150">
        <v>1.6299999999999999E-2</v>
      </c>
      <c r="K150">
        <v>1.84E-2</v>
      </c>
      <c r="L150">
        <v>2.7799999999999998E-2</v>
      </c>
      <c r="N150">
        <v>2.5000000000000001E-3</v>
      </c>
      <c r="P150">
        <v>2.4500000000000001E-2</v>
      </c>
      <c r="Q150">
        <v>2.8E-3</v>
      </c>
      <c r="R150">
        <v>3.8999999999999998E-3</v>
      </c>
      <c r="T150">
        <v>1.8100000000000002E-2</v>
      </c>
      <c r="W150">
        <v>2.0400000000000001E-2</v>
      </c>
      <c r="Z150">
        <v>1.61E-2</v>
      </c>
      <c r="AB150">
        <v>7.0000000000000001E-3</v>
      </c>
      <c r="AC150">
        <v>3.4500000000000003E-2</v>
      </c>
      <c r="AD150">
        <v>0.95979999999999999</v>
      </c>
      <c r="AE150">
        <v>0.95979999999999999</v>
      </c>
      <c r="AF150">
        <v>0.43930000000000002</v>
      </c>
      <c r="AG150">
        <v>6.0100000000000001E-2</v>
      </c>
      <c r="AH150">
        <v>1.01E-2</v>
      </c>
      <c r="AL150">
        <v>0.18000000715256001</v>
      </c>
      <c r="AM150">
        <v>1.9999999552965001E-2</v>
      </c>
      <c r="AN150" s="7"/>
      <c r="AO150" s="7"/>
      <c r="AP150" s="7"/>
      <c r="AQ150" s="7"/>
      <c r="AR150" s="7"/>
      <c r="AS150" s="7"/>
    </row>
    <row r="151" spans="1:45" x14ac:dyDescent="0.25">
      <c r="A151" s="1">
        <v>449</v>
      </c>
      <c r="D151">
        <v>2.0000000000000001E-4</v>
      </c>
      <c r="E151">
        <v>0.89570000000000005</v>
      </c>
      <c r="F151">
        <v>0.18029999999999999</v>
      </c>
      <c r="G151">
        <v>0.1305</v>
      </c>
      <c r="H151">
        <v>7.3999999999999996E-2</v>
      </c>
      <c r="I151">
        <v>3.5200000000000002E-2</v>
      </c>
      <c r="J151">
        <v>1.7500000000000002E-2</v>
      </c>
      <c r="K151">
        <v>1.8200000000000001E-2</v>
      </c>
      <c r="L151">
        <v>2.81E-2</v>
      </c>
      <c r="N151">
        <v>3.0000000000000001E-3</v>
      </c>
      <c r="P151">
        <v>2.3400000000000001E-2</v>
      </c>
      <c r="Q151">
        <v>4.0000000000000001E-3</v>
      </c>
      <c r="R151">
        <v>2.3E-3</v>
      </c>
      <c r="T151">
        <v>1.7500000000000002E-2</v>
      </c>
      <c r="W151">
        <v>2.0299999999999999E-2</v>
      </c>
      <c r="Z151">
        <v>1.6E-2</v>
      </c>
      <c r="AB151">
        <v>6.7999999999999996E-3</v>
      </c>
      <c r="AC151">
        <v>3.4099999999999998E-2</v>
      </c>
      <c r="AD151">
        <v>0.96030000000000004</v>
      </c>
      <c r="AE151">
        <v>0.96030000000000004</v>
      </c>
      <c r="AF151">
        <v>0.45579999999999998</v>
      </c>
      <c r="AG151">
        <v>6.3100000000000003E-2</v>
      </c>
      <c r="AH151">
        <v>1.09E-2</v>
      </c>
      <c r="AL151">
        <v>0.18999999761580999</v>
      </c>
      <c r="AM151">
        <v>1.9999999552965001E-2</v>
      </c>
      <c r="AN151" s="7"/>
      <c r="AO151" s="7"/>
      <c r="AP151" s="7"/>
      <c r="AQ151" s="7"/>
      <c r="AR151" s="7"/>
      <c r="AS151" s="7"/>
    </row>
    <row r="152" spans="1:45" x14ac:dyDescent="0.25">
      <c r="A152" s="1">
        <v>450</v>
      </c>
      <c r="E152">
        <v>0.88390000000000002</v>
      </c>
      <c r="F152">
        <v>0.1875</v>
      </c>
      <c r="G152">
        <v>0.13830000000000001</v>
      </c>
      <c r="H152">
        <v>7.7600000000000002E-2</v>
      </c>
      <c r="I152">
        <v>3.6999999999999998E-2</v>
      </c>
      <c r="J152">
        <v>1.83E-2</v>
      </c>
      <c r="K152">
        <v>1.8599999999999998E-2</v>
      </c>
      <c r="L152">
        <v>2.9000000000000001E-2</v>
      </c>
      <c r="M152">
        <v>1.66E-2</v>
      </c>
      <c r="N152">
        <v>3.2000000000000002E-3</v>
      </c>
      <c r="P152">
        <v>2.29E-2</v>
      </c>
      <c r="Q152">
        <v>4.3E-3</v>
      </c>
      <c r="R152">
        <v>2.5000000000000001E-3</v>
      </c>
      <c r="T152">
        <v>1.72E-2</v>
      </c>
      <c r="W152">
        <v>2.1000000000000001E-2</v>
      </c>
      <c r="Z152">
        <v>1.55E-2</v>
      </c>
      <c r="AB152">
        <v>6.3E-3</v>
      </c>
      <c r="AC152">
        <v>3.3799999999999997E-2</v>
      </c>
      <c r="AD152">
        <v>0.9617</v>
      </c>
      <c r="AE152">
        <v>0.9617</v>
      </c>
      <c r="AF152">
        <v>0.47339999999999999</v>
      </c>
      <c r="AG152">
        <v>6.4199999999999993E-2</v>
      </c>
      <c r="AH152">
        <v>1.15E-2</v>
      </c>
      <c r="AL152">
        <v>0.20000000298022999</v>
      </c>
      <c r="AM152">
        <v>1.9999999552965001E-2</v>
      </c>
      <c r="AN152" s="7"/>
      <c r="AO152" s="7"/>
      <c r="AP152" s="7"/>
      <c r="AQ152" s="7"/>
      <c r="AR152" s="7"/>
      <c r="AS152" s="7"/>
    </row>
    <row r="153" spans="1:45" x14ac:dyDescent="0.25">
      <c r="A153" s="1">
        <v>451</v>
      </c>
      <c r="E153">
        <v>0.87239999999999995</v>
      </c>
      <c r="F153">
        <v>0.19719999999999999</v>
      </c>
      <c r="G153">
        <v>0.1459</v>
      </c>
      <c r="H153">
        <v>8.1600000000000006E-2</v>
      </c>
      <c r="I153">
        <v>3.85E-2</v>
      </c>
      <c r="J153">
        <v>1.8599999999999998E-2</v>
      </c>
      <c r="K153">
        <v>2.1299999999999999E-2</v>
      </c>
      <c r="L153">
        <v>2.9100000000000001E-2</v>
      </c>
      <c r="M153">
        <v>1.7399999999999999E-2</v>
      </c>
      <c r="N153">
        <v>3.8E-3</v>
      </c>
      <c r="P153">
        <v>2.3400000000000001E-2</v>
      </c>
      <c r="Q153">
        <v>3.3999999999999998E-3</v>
      </c>
      <c r="R153">
        <v>2.3E-3</v>
      </c>
      <c r="T153">
        <v>1.7000000000000001E-2</v>
      </c>
      <c r="W153">
        <v>2.1700000000000001E-2</v>
      </c>
      <c r="Z153">
        <v>1.52E-2</v>
      </c>
      <c r="AB153">
        <v>6.1999999999999998E-3</v>
      </c>
      <c r="AC153">
        <v>3.32E-2</v>
      </c>
      <c r="AD153">
        <v>0.96199999999999997</v>
      </c>
      <c r="AE153">
        <v>0.96199999999999997</v>
      </c>
      <c r="AF153">
        <v>0.48980000000000001</v>
      </c>
      <c r="AG153">
        <v>6.7799999999999999E-2</v>
      </c>
      <c r="AH153">
        <v>1.2200000000000001E-2</v>
      </c>
      <c r="AL153">
        <v>0.20999999344348999</v>
      </c>
      <c r="AM153">
        <v>1.9999999552965001E-2</v>
      </c>
      <c r="AN153" s="7"/>
      <c r="AO153" s="7"/>
      <c r="AP153" s="7"/>
      <c r="AQ153" s="7"/>
      <c r="AR153" s="7"/>
      <c r="AS153" s="7"/>
    </row>
    <row r="154" spans="1:45" x14ac:dyDescent="0.25">
      <c r="A154" s="1">
        <v>452</v>
      </c>
      <c r="E154">
        <v>0.86009999999999998</v>
      </c>
      <c r="F154">
        <v>0.20780000000000001</v>
      </c>
      <c r="G154">
        <v>0.156</v>
      </c>
      <c r="H154">
        <v>8.5500000000000007E-2</v>
      </c>
      <c r="I154">
        <v>4.1200000000000001E-2</v>
      </c>
      <c r="J154">
        <v>2.07E-2</v>
      </c>
      <c r="K154">
        <v>2.07E-2</v>
      </c>
      <c r="L154">
        <v>2.9600000000000001E-2</v>
      </c>
      <c r="M154">
        <v>1.7999999999999999E-2</v>
      </c>
      <c r="N154">
        <v>4.0000000000000001E-3</v>
      </c>
      <c r="P154">
        <v>2.2499999999999999E-2</v>
      </c>
      <c r="Q154">
        <v>3.8999999999999998E-3</v>
      </c>
      <c r="R154">
        <v>4.1000000000000003E-3</v>
      </c>
      <c r="T154">
        <v>1.6400000000000001E-2</v>
      </c>
      <c r="W154">
        <v>2.24E-2</v>
      </c>
      <c r="Z154">
        <v>1.4800000000000001E-2</v>
      </c>
      <c r="AB154">
        <v>5.7999999999999996E-3</v>
      </c>
      <c r="AC154">
        <v>3.2599999999999997E-2</v>
      </c>
      <c r="AD154">
        <v>0.96189999999999998</v>
      </c>
      <c r="AE154">
        <v>0.96189999999999998</v>
      </c>
      <c r="AF154">
        <v>0.50800000000000001</v>
      </c>
      <c r="AG154">
        <v>7.2499999999999995E-2</v>
      </c>
      <c r="AH154">
        <v>1.2999999999999999E-2</v>
      </c>
      <c r="AL154">
        <v>0.21999999880790999</v>
      </c>
      <c r="AM154">
        <v>1.9999999552965001E-2</v>
      </c>
      <c r="AN154" s="7"/>
      <c r="AO154" s="7"/>
      <c r="AP154" s="7"/>
      <c r="AQ154" s="7"/>
      <c r="AR154" s="7"/>
      <c r="AS154" s="7"/>
    </row>
    <row r="155" spans="1:45" x14ac:dyDescent="0.25">
      <c r="A155" s="1">
        <v>453</v>
      </c>
      <c r="E155">
        <v>0.84819999999999995</v>
      </c>
      <c r="F155">
        <v>0.21929999999999999</v>
      </c>
      <c r="G155">
        <v>0.1643</v>
      </c>
      <c r="H155">
        <v>8.9300000000000004E-2</v>
      </c>
      <c r="I155">
        <v>4.2599999999999999E-2</v>
      </c>
      <c r="J155">
        <v>2.18E-2</v>
      </c>
      <c r="K155">
        <v>2.29E-2</v>
      </c>
      <c r="L155">
        <v>2.93E-2</v>
      </c>
      <c r="M155">
        <v>1.83E-2</v>
      </c>
      <c r="N155">
        <v>4.7999999999999996E-3</v>
      </c>
      <c r="P155">
        <v>2.3800000000000002E-2</v>
      </c>
      <c r="Q155">
        <v>2.2000000000000001E-3</v>
      </c>
      <c r="R155">
        <v>3.3E-3</v>
      </c>
      <c r="T155">
        <v>1.5900000000000001E-2</v>
      </c>
      <c r="W155">
        <v>2.24E-2</v>
      </c>
      <c r="Z155">
        <v>1.46E-2</v>
      </c>
      <c r="AB155">
        <v>5.4999999999999997E-3</v>
      </c>
      <c r="AC155">
        <v>3.1699999999999999E-2</v>
      </c>
      <c r="AD155">
        <v>0.96</v>
      </c>
      <c r="AE155">
        <v>0.96</v>
      </c>
      <c r="AF155">
        <v>0.52539999999999998</v>
      </c>
      <c r="AG155">
        <v>7.5300000000000006E-2</v>
      </c>
      <c r="AH155">
        <v>1.3899999999999999E-2</v>
      </c>
      <c r="AL155">
        <v>0.23999999463558</v>
      </c>
      <c r="AM155">
        <v>2.9999999329448E-2</v>
      </c>
      <c r="AN155" s="7"/>
      <c r="AO155" s="7"/>
      <c r="AP155" s="7"/>
      <c r="AQ155" s="7"/>
      <c r="AR155" s="7"/>
      <c r="AS155" s="7"/>
    </row>
    <row r="156" spans="1:45" x14ac:dyDescent="0.25">
      <c r="A156" s="1">
        <v>454</v>
      </c>
      <c r="E156">
        <v>0.83599999999999997</v>
      </c>
      <c r="F156">
        <v>0.23139999999999999</v>
      </c>
      <c r="G156">
        <v>0.17460000000000001</v>
      </c>
      <c r="H156">
        <v>9.3200000000000005E-2</v>
      </c>
      <c r="I156">
        <v>4.5199999999999997E-2</v>
      </c>
      <c r="J156">
        <v>2.4299999999999999E-2</v>
      </c>
      <c r="K156">
        <v>2.29E-2</v>
      </c>
      <c r="L156">
        <v>2.9700000000000001E-2</v>
      </c>
      <c r="M156">
        <v>1.89E-2</v>
      </c>
      <c r="N156">
        <v>5.0000000000000001E-3</v>
      </c>
      <c r="O156">
        <v>1.11E-2</v>
      </c>
      <c r="P156">
        <v>2.2599999999999999E-2</v>
      </c>
      <c r="Q156">
        <v>3.5999999999999999E-3</v>
      </c>
      <c r="R156">
        <v>1.9E-3</v>
      </c>
      <c r="T156">
        <v>1.5299999999999999E-2</v>
      </c>
      <c r="W156">
        <v>2.3400000000000001E-2</v>
      </c>
      <c r="Z156">
        <v>1.41E-2</v>
      </c>
      <c r="AB156">
        <v>5.4999999999999997E-3</v>
      </c>
      <c r="AC156">
        <v>3.09E-2</v>
      </c>
      <c r="AD156">
        <v>0.95650000000000002</v>
      </c>
      <c r="AE156">
        <v>0.95650000000000002</v>
      </c>
      <c r="AF156">
        <v>0.54310000000000003</v>
      </c>
      <c r="AG156">
        <v>7.9100000000000004E-2</v>
      </c>
      <c r="AH156">
        <v>1.47E-2</v>
      </c>
      <c r="AL156">
        <v>0.25</v>
      </c>
      <c r="AM156">
        <v>2.9999999329448E-2</v>
      </c>
      <c r="AN156" s="7"/>
      <c r="AO156" s="7"/>
      <c r="AP156" s="7"/>
      <c r="AQ156" s="7"/>
      <c r="AR156" s="7"/>
      <c r="AS156" s="7"/>
    </row>
    <row r="157" spans="1:45" x14ac:dyDescent="0.25">
      <c r="A157" s="1">
        <v>455</v>
      </c>
      <c r="E157">
        <v>0.81989999999999996</v>
      </c>
      <c r="F157">
        <v>0.24249999999999999</v>
      </c>
      <c r="G157">
        <v>0.1847</v>
      </c>
      <c r="H157">
        <v>9.7299999999999998E-2</v>
      </c>
      <c r="I157">
        <v>4.7300000000000002E-2</v>
      </c>
      <c r="J157">
        <v>2.52E-2</v>
      </c>
      <c r="K157">
        <v>2.6100000000000002E-2</v>
      </c>
      <c r="L157">
        <v>2.98E-2</v>
      </c>
      <c r="M157">
        <v>1.9300000000000001E-2</v>
      </c>
      <c r="N157">
        <v>5.7999999999999996E-3</v>
      </c>
      <c r="O157">
        <v>1.11E-2</v>
      </c>
      <c r="P157">
        <v>2.2800000000000001E-2</v>
      </c>
      <c r="Q157">
        <v>2.2000000000000001E-3</v>
      </c>
      <c r="R157">
        <v>0</v>
      </c>
      <c r="T157">
        <v>1.5100000000000001E-2</v>
      </c>
      <c r="W157">
        <v>2.3300000000000001E-2</v>
      </c>
      <c r="Z157">
        <v>1.4200000000000001E-2</v>
      </c>
      <c r="AB157">
        <v>5.4999999999999997E-3</v>
      </c>
      <c r="AC157">
        <v>3.0099999999999998E-2</v>
      </c>
      <c r="AD157">
        <v>0.94940000000000002</v>
      </c>
      <c r="AE157">
        <v>0.94940000000000002</v>
      </c>
      <c r="AF157">
        <v>0.56100000000000005</v>
      </c>
      <c r="AG157">
        <v>8.43E-2</v>
      </c>
      <c r="AH157">
        <v>1.5699999999999999E-2</v>
      </c>
      <c r="AL157">
        <v>0.25999999046326</v>
      </c>
      <c r="AM157">
        <v>2.9999999329448E-2</v>
      </c>
      <c r="AN157" s="7"/>
      <c r="AO157" s="7"/>
      <c r="AP157" s="7"/>
      <c r="AQ157" s="7"/>
      <c r="AR157" s="7"/>
      <c r="AS157" s="7"/>
    </row>
    <row r="158" spans="1:45" x14ac:dyDescent="0.25">
      <c r="A158" s="1">
        <v>456</v>
      </c>
      <c r="E158">
        <v>0.80720000000000003</v>
      </c>
      <c r="F158">
        <v>0.25430000000000003</v>
      </c>
      <c r="G158">
        <v>0.19600000000000001</v>
      </c>
      <c r="H158">
        <v>0.10150000000000001</v>
      </c>
      <c r="I158">
        <v>0.05</v>
      </c>
      <c r="J158">
        <v>2.6100000000000002E-2</v>
      </c>
      <c r="K158">
        <v>2.7E-2</v>
      </c>
      <c r="L158">
        <v>3.0499999999999999E-2</v>
      </c>
      <c r="M158">
        <v>0.02</v>
      </c>
      <c r="N158">
        <v>5.7000000000000002E-3</v>
      </c>
      <c r="O158">
        <v>1.11E-2</v>
      </c>
      <c r="P158">
        <v>2.4299999999999999E-2</v>
      </c>
      <c r="Q158">
        <v>2.2000000000000001E-3</v>
      </c>
      <c r="R158">
        <v>1.1000000000000001E-3</v>
      </c>
      <c r="T158">
        <v>1.47E-2</v>
      </c>
      <c r="W158">
        <v>2.4500000000000001E-2</v>
      </c>
      <c r="Z158">
        <v>1.3899999999999999E-2</v>
      </c>
      <c r="AB158">
        <v>5.1000000000000004E-3</v>
      </c>
      <c r="AC158">
        <v>2.9399999999999999E-2</v>
      </c>
      <c r="AD158">
        <v>0.94020000000000004</v>
      </c>
      <c r="AE158">
        <v>0.94020000000000004</v>
      </c>
      <c r="AF158">
        <v>0.57850000000000001</v>
      </c>
      <c r="AG158">
        <v>8.5999999999999993E-2</v>
      </c>
      <c r="AH158">
        <v>1.6299999999999999E-2</v>
      </c>
      <c r="AL158">
        <v>0.28000000119209001</v>
      </c>
      <c r="AM158">
        <v>2.9999999329448E-2</v>
      </c>
      <c r="AN158" s="7"/>
      <c r="AO158" s="7"/>
      <c r="AP158" s="7"/>
      <c r="AQ158" s="7"/>
      <c r="AR158" s="7"/>
      <c r="AS158" s="7"/>
    </row>
    <row r="159" spans="1:45" x14ac:dyDescent="0.25">
      <c r="A159" s="1">
        <v>457</v>
      </c>
      <c r="E159">
        <v>0.79300000000000004</v>
      </c>
      <c r="F159">
        <v>0.26869999999999999</v>
      </c>
      <c r="G159">
        <v>0.20680000000000001</v>
      </c>
      <c r="H159">
        <v>0.10580000000000001</v>
      </c>
      <c r="I159">
        <v>5.1900000000000002E-2</v>
      </c>
      <c r="J159">
        <v>2.7400000000000001E-2</v>
      </c>
      <c r="K159">
        <v>2.8299999999999999E-2</v>
      </c>
      <c r="L159">
        <v>3.0700000000000002E-2</v>
      </c>
      <c r="M159">
        <v>2.12E-2</v>
      </c>
      <c r="N159">
        <v>6.4999999999999997E-3</v>
      </c>
      <c r="O159">
        <v>1.3899999999999999E-2</v>
      </c>
      <c r="P159">
        <v>2.3699999999999999E-2</v>
      </c>
      <c r="Q159">
        <v>3.8999999999999998E-3</v>
      </c>
      <c r="R159">
        <v>2.3999999999999998E-3</v>
      </c>
      <c r="T159">
        <v>1.4500000000000001E-2</v>
      </c>
      <c r="W159">
        <v>2.5000000000000001E-2</v>
      </c>
      <c r="Z159">
        <v>1.35E-2</v>
      </c>
      <c r="AB159">
        <v>5.1000000000000004E-3</v>
      </c>
      <c r="AC159">
        <v>2.86E-2</v>
      </c>
      <c r="AD159">
        <v>0.92600000000000005</v>
      </c>
      <c r="AE159">
        <v>0.92600000000000005</v>
      </c>
      <c r="AF159">
        <v>0.59509999999999996</v>
      </c>
      <c r="AG159">
        <v>9.1999999999999998E-2</v>
      </c>
      <c r="AH159">
        <v>1.7500000000000002E-2</v>
      </c>
      <c r="AL159">
        <v>0.28999999165535001</v>
      </c>
      <c r="AM159">
        <v>2.9999999329448E-2</v>
      </c>
      <c r="AN159" s="7"/>
      <c r="AO159" s="7"/>
      <c r="AP159" s="7"/>
      <c r="AQ159" s="7"/>
      <c r="AR159" s="7"/>
      <c r="AS159" s="7"/>
    </row>
    <row r="160" spans="1:45" x14ac:dyDescent="0.25">
      <c r="A160" s="1">
        <v>458</v>
      </c>
      <c r="E160">
        <v>0.7772</v>
      </c>
      <c r="F160">
        <v>0.28220000000000001</v>
      </c>
      <c r="G160">
        <v>0.21940000000000001</v>
      </c>
      <c r="H160">
        <v>0.1106</v>
      </c>
      <c r="I160">
        <v>5.5500000000000001E-2</v>
      </c>
      <c r="J160">
        <v>2.9100000000000001E-2</v>
      </c>
      <c r="K160">
        <v>2.8500000000000001E-2</v>
      </c>
      <c r="L160">
        <v>3.1800000000000002E-2</v>
      </c>
      <c r="M160">
        <v>2.2100000000000002E-2</v>
      </c>
      <c r="N160">
        <v>6.6E-3</v>
      </c>
      <c r="O160">
        <v>1.3899999999999999E-2</v>
      </c>
      <c r="P160">
        <v>2.3699999999999999E-2</v>
      </c>
      <c r="Q160">
        <v>3.0000000000000001E-3</v>
      </c>
      <c r="R160">
        <v>3.3999999999999998E-3</v>
      </c>
      <c r="T160">
        <v>1.41E-2</v>
      </c>
      <c r="W160">
        <v>2.5499999999999998E-2</v>
      </c>
      <c r="Z160">
        <v>1.3100000000000001E-2</v>
      </c>
      <c r="AB160">
        <v>4.8999999999999998E-3</v>
      </c>
      <c r="AC160">
        <v>2.76E-2</v>
      </c>
      <c r="AD160">
        <v>0.90800000000000003</v>
      </c>
      <c r="AE160">
        <v>0.90800000000000003</v>
      </c>
      <c r="AF160">
        <v>0.6119</v>
      </c>
      <c r="AG160">
        <v>9.6100000000000005E-2</v>
      </c>
      <c r="AH160">
        <v>1.8200000000000001E-2</v>
      </c>
      <c r="AL160">
        <v>0.30000001192093001</v>
      </c>
      <c r="AM160">
        <v>2.9999999329448E-2</v>
      </c>
      <c r="AN160" s="7"/>
      <c r="AO160" s="7"/>
      <c r="AP160" s="7"/>
      <c r="AQ160" s="7"/>
      <c r="AR160" s="7"/>
      <c r="AS160" s="7"/>
    </row>
    <row r="161" spans="1:45" x14ac:dyDescent="0.25">
      <c r="A161" s="1">
        <v>459</v>
      </c>
      <c r="E161">
        <v>0.76080000000000003</v>
      </c>
      <c r="F161">
        <v>0.2959</v>
      </c>
      <c r="G161">
        <v>0.23089999999999999</v>
      </c>
      <c r="H161">
        <v>0.11559999999999999</v>
      </c>
      <c r="I161">
        <v>5.74E-2</v>
      </c>
      <c r="J161">
        <v>3.0700000000000002E-2</v>
      </c>
      <c r="K161">
        <v>3.2399999999999998E-2</v>
      </c>
      <c r="L161">
        <v>3.09E-2</v>
      </c>
      <c r="M161">
        <v>2.29E-2</v>
      </c>
      <c r="N161">
        <v>7.6E-3</v>
      </c>
      <c r="O161">
        <v>1.3899999999999999E-2</v>
      </c>
      <c r="P161">
        <v>2.3599999999999999E-2</v>
      </c>
      <c r="Q161">
        <v>2.5000000000000001E-3</v>
      </c>
      <c r="R161">
        <v>2.7000000000000001E-3</v>
      </c>
      <c r="T161">
        <v>1.38E-2</v>
      </c>
      <c r="W161">
        <v>2.58E-2</v>
      </c>
      <c r="Z161">
        <v>1.3100000000000001E-2</v>
      </c>
      <c r="AB161">
        <v>4.7999999999999996E-3</v>
      </c>
      <c r="AC161">
        <v>2.6800000000000001E-2</v>
      </c>
      <c r="AD161">
        <v>0.8851</v>
      </c>
      <c r="AE161">
        <v>0.8851</v>
      </c>
      <c r="AF161">
        <v>0.62839999999999996</v>
      </c>
      <c r="AG161">
        <v>9.9099999999999994E-2</v>
      </c>
      <c r="AH161">
        <v>1.9800000000000002E-2</v>
      </c>
      <c r="AL161">
        <v>0.31999999284744002</v>
      </c>
      <c r="AM161">
        <v>2.9999999329448E-2</v>
      </c>
      <c r="AN161" s="7"/>
      <c r="AO161" s="7"/>
      <c r="AP161" s="7"/>
      <c r="AQ161" s="7"/>
      <c r="AR161" s="7"/>
      <c r="AS161" s="7"/>
    </row>
    <row r="162" spans="1:45" x14ac:dyDescent="0.25">
      <c r="A162" s="1">
        <v>460</v>
      </c>
      <c r="E162">
        <v>0.74629999999999996</v>
      </c>
      <c r="F162">
        <v>0.30969999999999998</v>
      </c>
      <c r="G162">
        <v>0.24390000000000001</v>
      </c>
      <c r="H162">
        <v>0.1208</v>
      </c>
      <c r="I162">
        <v>6.0999999999999999E-2</v>
      </c>
      <c r="J162">
        <v>3.2500000000000001E-2</v>
      </c>
      <c r="K162">
        <v>3.2899999999999999E-2</v>
      </c>
      <c r="L162">
        <v>3.1899999999999998E-2</v>
      </c>
      <c r="M162">
        <v>2.3400000000000001E-2</v>
      </c>
      <c r="N162">
        <v>7.7999999999999996E-3</v>
      </c>
      <c r="O162">
        <v>1.67E-2</v>
      </c>
      <c r="P162">
        <v>2.53E-2</v>
      </c>
      <c r="Q162">
        <v>3.2000000000000002E-3</v>
      </c>
      <c r="R162">
        <v>3.0999999999999999E-3</v>
      </c>
      <c r="T162">
        <v>1.34E-2</v>
      </c>
      <c r="W162">
        <v>2.7E-2</v>
      </c>
      <c r="Z162">
        <v>1.2699999999999999E-2</v>
      </c>
      <c r="AB162">
        <v>4.5999999999999999E-3</v>
      </c>
      <c r="AC162">
        <v>2.5700000000000001E-2</v>
      </c>
      <c r="AD162">
        <v>0.85729999999999995</v>
      </c>
      <c r="AE162">
        <v>0.85729999999999995</v>
      </c>
      <c r="AF162">
        <v>0.64380000000000004</v>
      </c>
      <c r="AG162">
        <v>0.1032</v>
      </c>
      <c r="AH162">
        <v>2.06E-2</v>
      </c>
      <c r="AL162">
        <v>0.33000001311302002</v>
      </c>
      <c r="AM162">
        <v>3.9999999105930002E-2</v>
      </c>
      <c r="AN162" s="7"/>
      <c r="AO162" s="7"/>
      <c r="AP162" s="7"/>
      <c r="AQ162" s="7"/>
      <c r="AR162" s="7"/>
      <c r="AS162" s="7"/>
    </row>
    <row r="163" spans="1:45" x14ac:dyDescent="0.25">
      <c r="A163" s="1">
        <v>461</v>
      </c>
      <c r="E163">
        <v>0.73050000000000004</v>
      </c>
      <c r="F163">
        <v>0.3241</v>
      </c>
      <c r="G163">
        <v>0.25669999999999998</v>
      </c>
      <c r="H163">
        <v>0.12659999999999999</v>
      </c>
      <c r="I163">
        <v>6.4000000000000001E-2</v>
      </c>
      <c r="J163">
        <v>3.4099999999999998E-2</v>
      </c>
      <c r="K163">
        <v>3.4799999999999998E-2</v>
      </c>
      <c r="L163">
        <v>3.2800000000000003E-2</v>
      </c>
      <c r="M163">
        <v>2.46E-2</v>
      </c>
      <c r="N163">
        <v>8.8999999999999999E-3</v>
      </c>
      <c r="O163">
        <v>1.67E-2</v>
      </c>
      <c r="P163">
        <v>2.3900000000000001E-2</v>
      </c>
      <c r="Q163">
        <v>3.8999999999999998E-3</v>
      </c>
      <c r="R163">
        <v>1.8E-3</v>
      </c>
      <c r="T163">
        <v>1.34E-2</v>
      </c>
      <c r="W163">
        <v>2.7199999999999998E-2</v>
      </c>
      <c r="Z163">
        <v>1.24E-2</v>
      </c>
      <c r="AB163">
        <v>4.4999999999999997E-3</v>
      </c>
      <c r="AC163">
        <v>2.4899999999999999E-2</v>
      </c>
      <c r="AD163">
        <v>0.82479999999999998</v>
      </c>
      <c r="AE163">
        <v>0.82479999999999998</v>
      </c>
      <c r="AF163">
        <v>0.66010000000000002</v>
      </c>
      <c r="AG163">
        <v>0.1081</v>
      </c>
      <c r="AH163">
        <v>2.2200000000000001E-2</v>
      </c>
      <c r="AL163">
        <v>0.34000000357628002</v>
      </c>
      <c r="AM163">
        <v>3.9999999105930002E-2</v>
      </c>
      <c r="AN163" s="7"/>
      <c r="AO163" s="7"/>
      <c r="AP163" s="7"/>
      <c r="AQ163" s="7"/>
      <c r="AR163" s="7"/>
      <c r="AS163" s="7"/>
    </row>
    <row r="164" spans="1:45" x14ac:dyDescent="0.25">
      <c r="A164" s="1">
        <v>462</v>
      </c>
      <c r="E164">
        <v>0.71309999999999996</v>
      </c>
      <c r="F164">
        <v>0.33510000000000001</v>
      </c>
      <c r="G164">
        <v>0.26979999999999998</v>
      </c>
      <c r="H164">
        <v>0.1328</v>
      </c>
      <c r="I164">
        <v>6.7199999999999996E-2</v>
      </c>
      <c r="J164">
        <v>3.5700000000000003E-2</v>
      </c>
      <c r="K164">
        <v>3.7100000000000001E-2</v>
      </c>
      <c r="L164">
        <v>3.4000000000000002E-2</v>
      </c>
      <c r="M164">
        <v>2.64E-2</v>
      </c>
      <c r="N164">
        <v>9.5999999999999992E-3</v>
      </c>
      <c r="O164">
        <v>1.9400000000000001E-2</v>
      </c>
      <c r="P164">
        <v>2.4500000000000001E-2</v>
      </c>
      <c r="Q164">
        <v>4.1999999999999997E-3</v>
      </c>
      <c r="R164">
        <v>2.2000000000000001E-3</v>
      </c>
      <c r="T164">
        <v>1.2999999999999999E-2</v>
      </c>
      <c r="W164">
        <v>2.8199999999999999E-2</v>
      </c>
      <c r="Z164">
        <v>1.2200000000000001E-2</v>
      </c>
      <c r="AB164">
        <v>4.4000000000000003E-3</v>
      </c>
      <c r="AC164">
        <v>2.4E-2</v>
      </c>
      <c r="AD164">
        <v>0.78839999999999999</v>
      </c>
      <c r="AE164">
        <v>0.78839999999999999</v>
      </c>
      <c r="AF164">
        <v>0.6744</v>
      </c>
      <c r="AG164">
        <v>0.1132</v>
      </c>
      <c r="AH164">
        <v>2.3099999999999999E-2</v>
      </c>
      <c r="AL164">
        <v>0.36000001430511003</v>
      </c>
      <c r="AM164">
        <v>3.9999999105930002E-2</v>
      </c>
      <c r="AN164" s="7"/>
      <c r="AO164" s="7"/>
      <c r="AP164" s="7"/>
      <c r="AQ164" s="7"/>
      <c r="AR164" s="7"/>
      <c r="AS164" s="7"/>
    </row>
    <row r="165" spans="1:45" x14ac:dyDescent="0.25">
      <c r="A165" s="1">
        <v>463</v>
      </c>
      <c r="E165">
        <v>0.69610000000000005</v>
      </c>
      <c r="F165">
        <v>0.34810000000000002</v>
      </c>
      <c r="G165">
        <v>0.28289999999999998</v>
      </c>
      <c r="H165">
        <v>0.13950000000000001</v>
      </c>
      <c r="I165">
        <v>7.0300000000000001E-2</v>
      </c>
      <c r="J165">
        <v>3.7400000000000003E-2</v>
      </c>
      <c r="K165">
        <v>3.8899999999999997E-2</v>
      </c>
      <c r="L165">
        <v>3.3799999999999997E-2</v>
      </c>
      <c r="M165">
        <v>2.76E-2</v>
      </c>
      <c r="N165">
        <v>1.06E-2</v>
      </c>
      <c r="O165">
        <v>1.9400000000000001E-2</v>
      </c>
      <c r="P165">
        <v>2.47E-2</v>
      </c>
      <c r="Q165">
        <v>3.7000000000000002E-3</v>
      </c>
      <c r="R165">
        <v>2.0999999999999999E-3</v>
      </c>
      <c r="T165">
        <v>1.29E-2</v>
      </c>
      <c r="W165">
        <v>2.8799999999999999E-2</v>
      </c>
      <c r="Z165">
        <v>1.1900000000000001E-2</v>
      </c>
      <c r="AB165">
        <v>4.4999999999999997E-3</v>
      </c>
      <c r="AC165">
        <v>2.3E-2</v>
      </c>
      <c r="AD165">
        <v>0.747</v>
      </c>
      <c r="AE165">
        <v>0.747</v>
      </c>
      <c r="AF165">
        <v>0.68869999999999998</v>
      </c>
      <c r="AG165">
        <v>0.12039999999999999</v>
      </c>
      <c r="AH165">
        <v>2.46E-2</v>
      </c>
      <c r="AL165">
        <v>0.37000000476837003</v>
      </c>
      <c r="AM165">
        <v>3.9999999105930002E-2</v>
      </c>
      <c r="AN165" s="7"/>
      <c r="AO165" s="7"/>
      <c r="AP165" s="7"/>
      <c r="AQ165" s="7"/>
      <c r="AR165" s="7"/>
      <c r="AS165" s="7"/>
    </row>
    <row r="166" spans="1:45" x14ac:dyDescent="0.25">
      <c r="A166" s="1">
        <v>464</v>
      </c>
      <c r="E166">
        <v>0.67849999999999999</v>
      </c>
      <c r="F166">
        <v>0.36059999999999998</v>
      </c>
      <c r="G166">
        <v>0.29609999999999997</v>
      </c>
      <c r="H166">
        <v>0.1469</v>
      </c>
      <c r="I166">
        <v>7.4099999999999999E-2</v>
      </c>
      <c r="J166">
        <v>4.1300000000000003E-2</v>
      </c>
      <c r="K166">
        <v>4.1399999999999999E-2</v>
      </c>
      <c r="L166">
        <v>3.56E-2</v>
      </c>
      <c r="M166">
        <v>2.8899999999999999E-2</v>
      </c>
      <c r="N166">
        <v>1.11E-2</v>
      </c>
      <c r="O166">
        <v>2.5000000000000001E-2</v>
      </c>
      <c r="P166">
        <v>2.5000000000000001E-2</v>
      </c>
      <c r="Q166">
        <v>4.4000000000000003E-3</v>
      </c>
      <c r="R166">
        <v>2.7000000000000001E-3</v>
      </c>
      <c r="T166">
        <v>1.2699999999999999E-2</v>
      </c>
      <c r="W166">
        <v>2.9899999999999999E-2</v>
      </c>
      <c r="Z166">
        <v>1.14E-2</v>
      </c>
      <c r="AB166">
        <v>4.1000000000000003E-3</v>
      </c>
      <c r="AC166">
        <v>2.23E-2</v>
      </c>
      <c r="AD166">
        <v>0.70269999999999999</v>
      </c>
      <c r="AE166">
        <v>0.70269999999999999</v>
      </c>
      <c r="AF166">
        <v>0.70179999999999998</v>
      </c>
      <c r="AG166">
        <v>0.12709999999999999</v>
      </c>
      <c r="AH166">
        <v>2.5399999999999999E-2</v>
      </c>
      <c r="AL166">
        <v>0.37999999523162997</v>
      </c>
      <c r="AM166">
        <v>3.9999999105930002E-2</v>
      </c>
      <c r="AN166" s="7"/>
      <c r="AO166" s="7"/>
      <c r="AP166" s="7"/>
      <c r="AQ166" s="7"/>
      <c r="AR166" s="7"/>
      <c r="AS166" s="7"/>
    </row>
    <row r="167" spans="1:45" x14ac:dyDescent="0.25">
      <c r="A167" s="1">
        <v>465</v>
      </c>
      <c r="E167">
        <v>0.66149999999999998</v>
      </c>
      <c r="F167">
        <v>0.37540000000000001</v>
      </c>
      <c r="G167">
        <v>0.30890000000000001</v>
      </c>
      <c r="H167">
        <v>0.1545</v>
      </c>
      <c r="I167">
        <v>7.7299999999999994E-2</v>
      </c>
      <c r="J167">
        <v>4.3200000000000002E-2</v>
      </c>
      <c r="K167">
        <v>4.1599999999999998E-2</v>
      </c>
      <c r="L167">
        <v>3.5999999999999997E-2</v>
      </c>
      <c r="M167">
        <v>3.0700000000000002E-2</v>
      </c>
      <c r="N167">
        <v>1.18E-2</v>
      </c>
      <c r="O167">
        <v>2.7799999999999998E-2</v>
      </c>
      <c r="P167">
        <v>2.4400000000000002E-2</v>
      </c>
      <c r="Q167">
        <v>3.5000000000000001E-3</v>
      </c>
      <c r="R167">
        <v>2.8E-3</v>
      </c>
      <c r="T167">
        <v>1.2500000000000001E-2</v>
      </c>
      <c r="W167">
        <v>3.0200000000000001E-2</v>
      </c>
      <c r="Z167">
        <v>1.12E-2</v>
      </c>
      <c r="AB167">
        <v>4.1000000000000003E-3</v>
      </c>
      <c r="AC167">
        <v>2.1299999999999999E-2</v>
      </c>
      <c r="AD167">
        <v>0.65580000000000005</v>
      </c>
      <c r="AE167">
        <v>0.65580000000000005</v>
      </c>
      <c r="AF167">
        <v>0.71509999999999996</v>
      </c>
      <c r="AG167">
        <v>0.1333</v>
      </c>
      <c r="AH167">
        <v>2.75E-2</v>
      </c>
      <c r="AL167">
        <v>0.40000000596045998</v>
      </c>
      <c r="AM167">
        <v>5.0000000745057997E-2</v>
      </c>
      <c r="AN167" s="7"/>
      <c r="AO167" s="7"/>
      <c r="AP167" s="7"/>
      <c r="AQ167" s="7"/>
      <c r="AR167" s="7"/>
      <c r="AS167" s="7"/>
    </row>
    <row r="168" spans="1:45" x14ac:dyDescent="0.25">
      <c r="A168" s="1">
        <v>466</v>
      </c>
      <c r="E168">
        <v>0.64219999999999999</v>
      </c>
      <c r="F168">
        <v>0.38319999999999999</v>
      </c>
      <c r="G168">
        <v>0.32150000000000001</v>
      </c>
      <c r="H168">
        <v>0.16320000000000001</v>
      </c>
      <c r="I168">
        <v>8.0799999999999997E-2</v>
      </c>
      <c r="J168">
        <v>4.6800000000000001E-2</v>
      </c>
      <c r="K168">
        <v>4.4499999999999998E-2</v>
      </c>
      <c r="L168">
        <v>3.6900000000000002E-2</v>
      </c>
      <c r="M168">
        <v>3.3000000000000002E-2</v>
      </c>
      <c r="N168">
        <v>1.29E-2</v>
      </c>
      <c r="O168">
        <v>2.7799999999999998E-2</v>
      </c>
      <c r="P168">
        <v>2.64E-2</v>
      </c>
      <c r="Q168">
        <v>5.5999999999999999E-3</v>
      </c>
      <c r="R168">
        <v>3.5000000000000001E-3</v>
      </c>
      <c r="T168">
        <v>1.21E-2</v>
      </c>
      <c r="W168">
        <v>3.1600000000000003E-2</v>
      </c>
      <c r="Z168">
        <v>1.0999999999999999E-2</v>
      </c>
      <c r="AB168">
        <v>3.8999999999999998E-3</v>
      </c>
      <c r="AC168">
        <v>2.0899999999999998E-2</v>
      </c>
      <c r="AD168">
        <v>0.60829999999999995</v>
      </c>
      <c r="AE168">
        <v>0.60829999999999995</v>
      </c>
      <c r="AF168">
        <v>0.72770000000000001</v>
      </c>
      <c r="AG168">
        <v>0.13950000000000001</v>
      </c>
      <c r="AH168">
        <v>2.8899999999999999E-2</v>
      </c>
      <c r="AL168">
        <v>0.40999999642371998</v>
      </c>
      <c r="AM168">
        <v>5.0000000745057997E-2</v>
      </c>
      <c r="AN168" s="7"/>
      <c r="AO168" s="7"/>
      <c r="AP168" s="7"/>
      <c r="AQ168" s="7"/>
      <c r="AR168" s="7"/>
      <c r="AS168" s="7"/>
    </row>
    <row r="169" spans="1:45" x14ac:dyDescent="0.25">
      <c r="A169" s="1">
        <v>467</v>
      </c>
      <c r="E169">
        <v>0.624</v>
      </c>
      <c r="F169">
        <v>0.3977</v>
      </c>
      <c r="G169">
        <v>0.33410000000000001</v>
      </c>
      <c r="H169">
        <v>0.17249999999999999</v>
      </c>
      <c r="I169">
        <v>8.4500000000000006E-2</v>
      </c>
      <c r="J169">
        <v>4.8800000000000003E-2</v>
      </c>
      <c r="K169">
        <v>4.7500000000000001E-2</v>
      </c>
      <c r="L169">
        <v>3.7600000000000001E-2</v>
      </c>
      <c r="M169">
        <v>3.56E-2</v>
      </c>
      <c r="N169">
        <v>1.4E-2</v>
      </c>
      <c r="O169">
        <v>2.7799999999999998E-2</v>
      </c>
      <c r="P169">
        <v>2.7199999999999998E-2</v>
      </c>
      <c r="Q169">
        <v>6.3E-3</v>
      </c>
      <c r="R169">
        <v>3.5999999999999999E-3</v>
      </c>
      <c r="T169">
        <v>1.2E-2</v>
      </c>
      <c r="W169">
        <v>3.2199999999999999E-2</v>
      </c>
      <c r="Z169">
        <v>1.0699999999999999E-2</v>
      </c>
      <c r="AB169">
        <v>3.8E-3</v>
      </c>
      <c r="AC169">
        <v>0.02</v>
      </c>
      <c r="AD169">
        <v>0.5595</v>
      </c>
      <c r="AE169">
        <v>0.5595</v>
      </c>
      <c r="AF169">
        <v>0.73970000000000002</v>
      </c>
      <c r="AG169">
        <v>0.14779999999999999</v>
      </c>
      <c r="AH169">
        <v>2.9899999999999999E-2</v>
      </c>
      <c r="AL169">
        <v>0.41999998688697998</v>
      </c>
      <c r="AM169">
        <v>5.0000000745057997E-2</v>
      </c>
      <c r="AN169" s="7"/>
      <c r="AO169" s="7"/>
      <c r="AP169" s="7"/>
      <c r="AQ169" s="7"/>
      <c r="AR169" s="7"/>
      <c r="AS169" s="7"/>
    </row>
    <row r="170" spans="1:45" x14ac:dyDescent="0.25">
      <c r="A170" s="1">
        <v>468</v>
      </c>
      <c r="E170">
        <v>0.60570000000000002</v>
      </c>
      <c r="F170">
        <v>0.40679999999999999</v>
      </c>
      <c r="G170">
        <v>0.34670000000000001</v>
      </c>
      <c r="H170">
        <v>0.18240000000000001</v>
      </c>
      <c r="I170">
        <v>8.7800000000000003E-2</v>
      </c>
      <c r="J170">
        <v>5.0599999999999999E-2</v>
      </c>
      <c r="K170">
        <v>5.0900000000000001E-2</v>
      </c>
      <c r="L170">
        <v>3.8100000000000002E-2</v>
      </c>
      <c r="M170">
        <v>3.8199999999999998E-2</v>
      </c>
      <c r="N170">
        <v>1.44E-2</v>
      </c>
      <c r="O170">
        <v>3.0599999999999999E-2</v>
      </c>
      <c r="P170">
        <v>2.75E-2</v>
      </c>
      <c r="Q170">
        <v>5.5999999999999999E-3</v>
      </c>
      <c r="R170">
        <v>3.2000000000000002E-3</v>
      </c>
      <c r="T170">
        <v>1.1599999999999999E-2</v>
      </c>
      <c r="W170">
        <v>3.3399999999999999E-2</v>
      </c>
      <c r="Z170">
        <v>1.0699999999999999E-2</v>
      </c>
      <c r="AB170">
        <v>3.5000000000000001E-3</v>
      </c>
      <c r="AC170">
        <v>1.9400000000000001E-2</v>
      </c>
      <c r="AD170">
        <v>0.51190000000000002</v>
      </c>
      <c r="AE170">
        <v>0.51190000000000002</v>
      </c>
      <c r="AF170">
        <v>0.75239999999999996</v>
      </c>
      <c r="AG170">
        <v>0.15820000000000001</v>
      </c>
      <c r="AH170">
        <v>3.1E-2</v>
      </c>
      <c r="AL170">
        <v>0.43999999761580999</v>
      </c>
      <c r="AM170">
        <v>5.0000000745057997E-2</v>
      </c>
      <c r="AN170" s="7"/>
      <c r="AO170" s="7"/>
      <c r="AP170" s="7"/>
      <c r="AQ170" s="7"/>
      <c r="AR170" s="7"/>
      <c r="AS170" s="7"/>
    </row>
    <row r="171" spans="1:45" x14ac:dyDescent="0.25">
      <c r="A171" s="1">
        <v>469</v>
      </c>
      <c r="E171">
        <v>0.5887</v>
      </c>
      <c r="F171">
        <v>0.41860000000000003</v>
      </c>
      <c r="G171">
        <v>0.35920000000000002</v>
      </c>
      <c r="H171">
        <v>0.19289999999999999</v>
      </c>
      <c r="I171">
        <v>9.1600000000000001E-2</v>
      </c>
      <c r="J171">
        <v>5.4300000000000001E-2</v>
      </c>
      <c r="K171">
        <v>5.4300000000000001E-2</v>
      </c>
      <c r="L171">
        <v>3.9100000000000003E-2</v>
      </c>
      <c r="M171">
        <v>4.0300000000000002E-2</v>
      </c>
      <c r="N171">
        <v>1.5599999999999999E-2</v>
      </c>
      <c r="O171">
        <v>3.0599999999999999E-2</v>
      </c>
      <c r="P171">
        <v>2.7E-2</v>
      </c>
      <c r="Q171">
        <v>5.1999999999999998E-3</v>
      </c>
      <c r="R171">
        <v>3.7000000000000002E-3</v>
      </c>
      <c r="T171">
        <v>1.14E-2</v>
      </c>
      <c r="W171">
        <v>3.44E-2</v>
      </c>
      <c r="Z171">
        <v>1.04E-2</v>
      </c>
      <c r="AB171">
        <v>3.5999999999999999E-3</v>
      </c>
      <c r="AC171">
        <v>1.8700000000000001E-2</v>
      </c>
      <c r="AD171">
        <v>0.46550000000000002</v>
      </c>
      <c r="AE171">
        <v>0.46550000000000002</v>
      </c>
      <c r="AF171">
        <v>0.76470000000000005</v>
      </c>
      <c r="AG171">
        <v>0.16700000000000001</v>
      </c>
      <c r="AH171">
        <v>3.2800000000000003E-2</v>
      </c>
      <c r="AL171">
        <v>0.44999998807906999</v>
      </c>
      <c r="AM171">
        <v>5.9999998658895E-2</v>
      </c>
      <c r="AN171" s="7"/>
      <c r="AO171" s="7"/>
      <c r="AP171" s="7"/>
      <c r="AQ171" s="7"/>
      <c r="AR171" s="7"/>
      <c r="AS171" s="7"/>
    </row>
    <row r="172" spans="1:45" x14ac:dyDescent="0.25">
      <c r="A172" s="1">
        <v>470</v>
      </c>
      <c r="E172">
        <v>0.56910000000000005</v>
      </c>
      <c r="F172">
        <v>0.4274</v>
      </c>
      <c r="G172">
        <v>0.37219999999999998</v>
      </c>
      <c r="H172">
        <v>0.2046</v>
      </c>
      <c r="I172">
        <v>9.6000000000000002E-2</v>
      </c>
      <c r="J172">
        <v>5.9400000000000001E-2</v>
      </c>
      <c r="K172">
        <v>5.6300000000000003E-2</v>
      </c>
      <c r="L172">
        <v>0.04</v>
      </c>
      <c r="M172">
        <v>4.3499999999999997E-2</v>
      </c>
      <c r="N172">
        <v>1.7000000000000001E-2</v>
      </c>
      <c r="O172">
        <v>3.0599999999999999E-2</v>
      </c>
      <c r="P172">
        <v>2.8400000000000002E-2</v>
      </c>
      <c r="Q172">
        <v>4.1000000000000003E-3</v>
      </c>
      <c r="R172">
        <v>4.8999999999999998E-3</v>
      </c>
      <c r="T172">
        <v>1.11E-2</v>
      </c>
      <c r="W172">
        <v>3.5499999999999997E-2</v>
      </c>
      <c r="Z172">
        <v>1.04E-2</v>
      </c>
      <c r="AB172">
        <v>3.3E-3</v>
      </c>
      <c r="AC172">
        <v>1.83E-2</v>
      </c>
      <c r="AD172">
        <v>0.42120000000000002</v>
      </c>
      <c r="AE172">
        <v>0.42120000000000002</v>
      </c>
      <c r="AF172">
        <v>0.77710000000000001</v>
      </c>
      <c r="AG172">
        <v>0.17849999999999999</v>
      </c>
      <c r="AH172">
        <v>3.4099999999999998E-2</v>
      </c>
      <c r="AL172">
        <v>0.46999999880790999</v>
      </c>
      <c r="AM172">
        <v>5.9999998658895E-2</v>
      </c>
      <c r="AN172" s="7"/>
      <c r="AO172" s="7"/>
      <c r="AP172" s="7"/>
      <c r="AQ172" s="7"/>
      <c r="AR172" s="7"/>
      <c r="AS172" s="7"/>
    </row>
    <row r="173" spans="1:45" x14ac:dyDescent="0.25">
      <c r="A173" s="1">
        <v>471</v>
      </c>
      <c r="E173">
        <v>0.55089999999999995</v>
      </c>
      <c r="F173">
        <v>0.43740000000000001</v>
      </c>
      <c r="G173">
        <v>0.38500000000000001</v>
      </c>
      <c r="H173">
        <v>0.21629999999999999</v>
      </c>
      <c r="I173">
        <v>9.9900000000000003E-2</v>
      </c>
      <c r="J173">
        <v>6.1499999999999999E-2</v>
      </c>
      <c r="K173">
        <v>5.9799999999999999E-2</v>
      </c>
      <c r="L173">
        <v>4.1300000000000003E-2</v>
      </c>
      <c r="M173">
        <v>4.5199999999999997E-2</v>
      </c>
      <c r="N173">
        <v>1.7899999999999999E-2</v>
      </c>
      <c r="O173">
        <v>3.8899999999999997E-2</v>
      </c>
      <c r="P173">
        <v>2.8299999999999999E-2</v>
      </c>
      <c r="Q173">
        <v>3.8999999999999998E-3</v>
      </c>
      <c r="R173">
        <v>4.5999999999999999E-3</v>
      </c>
      <c r="T173">
        <v>1.0800000000000001E-2</v>
      </c>
      <c r="W173">
        <v>3.6400000000000002E-2</v>
      </c>
      <c r="Z173">
        <v>1.01E-2</v>
      </c>
      <c r="AB173">
        <v>3.0999999999999999E-3</v>
      </c>
      <c r="AC173">
        <v>1.7500000000000002E-2</v>
      </c>
      <c r="AD173">
        <v>0.37869999999999998</v>
      </c>
      <c r="AE173">
        <v>0.37869999999999998</v>
      </c>
      <c r="AF173">
        <v>0.78890000000000005</v>
      </c>
      <c r="AG173">
        <v>0.19040000000000001</v>
      </c>
      <c r="AH173">
        <v>3.56E-2</v>
      </c>
      <c r="AL173">
        <v>0.47999998927116</v>
      </c>
      <c r="AM173">
        <v>5.9999998658895E-2</v>
      </c>
      <c r="AN173" s="7"/>
      <c r="AO173" s="7"/>
      <c r="AP173" s="7"/>
      <c r="AQ173" s="7"/>
      <c r="AR173" s="7"/>
      <c r="AS173" s="7"/>
    </row>
    <row r="174" spans="1:45" x14ac:dyDescent="0.25">
      <c r="A174" s="1">
        <v>472</v>
      </c>
      <c r="E174">
        <v>0.53290000000000004</v>
      </c>
      <c r="F174">
        <v>0.44869999999999999</v>
      </c>
      <c r="G174">
        <v>0.3972</v>
      </c>
      <c r="H174">
        <v>0.2291</v>
      </c>
      <c r="I174">
        <v>0.1042</v>
      </c>
      <c r="J174">
        <v>6.6900000000000001E-2</v>
      </c>
      <c r="K174">
        <v>6.1699999999999998E-2</v>
      </c>
      <c r="L174">
        <v>4.2999999999999997E-2</v>
      </c>
      <c r="M174">
        <v>4.8599999999999997E-2</v>
      </c>
      <c r="N174">
        <v>1.9199999999999998E-2</v>
      </c>
      <c r="O174">
        <v>3.8899999999999997E-2</v>
      </c>
      <c r="P174">
        <v>2.9600000000000001E-2</v>
      </c>
      <c r="Q174">
        <v>2.8999999999999998E-3</v>
      </c>
      <c r="R174">
        <v>4.1000000000000003E-3</v>
      </c>
      <c r="T174">
        <v>1.0500000000000001E-2</v>
      </c>
      <c r="W174">
        <v>3.7499999999999999E-2</v>
      </c>
      <c r="Z174">
        <v>0.01</v>
      </c>
      <c r="AB174">
        <v>2.8999999999999998E-3</v>
      </c>
      <c r="AC174">
        <v>1.7399999999999999E-2</v>
      </c>
      <c r="AD174">
        <v>0.34</v>
      </c>
      <c r="AE174">
        <v>0.34</v>
      </c>
      <c r="AF174">
        <v>0.80169999999999997</v>
      </c>
      <c r="AG174">
        <v>0.20369999999999999</v>
      </c>
      <c r="AH174">
        <v>3.7699999999999997E-2</v>
      </c>
      <c r="AL174">
        <v>0.5</v>
      </c>
      <c r="AM174">
        <v>7.0000000298023002E-2</v>
      </c>
      <c r="AN174" s="7"/>
      <c r="AO174" s="7"/>
      <c r="AP174" s="7"/>
      <c r="AQ174" s="7"/>
      <c r="AR174" s="7"/>
      <c r="AS174" s="7"/>
    </row>
    <row r="175" spans="1:45" x14ac:dyDescent="0.25">
      <c r="A175" s="1">
        <v>473</v>
      </c>
      <c r="E175">
        <v>0.51319999999999999</v>
      </c>
      <c r="F175">
        <v>0.4597</v>
      </c>
      <c r="G175">
        <v>0.41070000000000001</v>
      </c>
      <c r="H175">
        <v>0.2424</v>
      </c>
      <c r="I175">
        <v>0.1095</v>
      </c>
      <c r="J175">
        <v>7.0000000000000007E-2</v>
      </c>
      <c r="K175">
        <v>6.6600000000000006E-2</v>
      </c>
      <c r="L175">
        <v>4.4699999999999997E-2</v>
      </c>
      <c r="M175">
        <v>5.0900000000000001E-2</v>
      </c>
      <c r="N175">
        <v>2.0299999999999999E-2</v>
      </c>
      <c r="O175">
        <v>4.1700000000000001E-2</v>
      </c>
      <c r="P175">
        <v>2.93E-2</v>
      </c>
      <c r="Q175">
        <v>3.3E-3</v>
      </c>
      <c r="R175">
        <v>3.8E-3</v>
      </c>
      <c r="T175">
        <v>1.0500000000000001E-2</v>
      </c>
      <c r="W175">
        <v>3.85E-2</v>
      </c>
      <c r="Z175">
        <v>9.7999999999999997E-3</v>
      </c>
      <c r="AB175">
        <v>2.8E-3</v>
      </c>
      <c r="AC175">
        <v>1.66E-2</v>
      </c>
      <c r="AD175">
        <v>0.30430000000000001</v>
      </c>
      <c r="AE175">
        <v>0.30430000000000001</v>
      </c>
      <c r="AF175">
        <v>0.81430000000000002</v>
      </c>
      <c r="AG175">
        <v>0.21740000000000001</v>
      </c>
      <c r="AH175">
        <v>3.8899999999999997E-2</v>
      </c>
      <c r="AL175">
        <v>0.51999998092651001</v>
      </c>
      <c r="AM175">
        <v>7.0000000298023002E-2</v>
      </c>
      <c r="AN175">
        <v>9.9999997764825994E-3</v>
      </c>
      <c r="AO175" s="7"/>
      <c r="AP175" s="7"/>
      <c r="AQ175" s="7"/>
      <c r="AR175" s="7"/>
      <c r="AS175" s="7"/>
    </row>
    <row r="176" spans="1:45" x14ac:dyDescent="0.25">
      <c r="A176" s="1">
        <v>474</v>
      </c>
      <c r="E176">
        <v>0.49399999999999999</v>
      </c>
      <c r="F176">
        <v>0.46839999999999998</v>
      </c>
      <c r="G176">
        <v>0.4249</v>
      </c>
      <c r="H176">
        <v>0.25609999999999999</v>
      </c>
      <c r="I176">
        <v>0.1148</v>
      </c>
      <c r="J176">
        <v>7.6499999999999999E-2</v>
      </c>
      <c r="K176">
        <v>7.1199999999999999E-2</v>
      </c>
      <c r="L176">
        <v>4.6899999999999997E-2</v>
      </c>
      <c r="M176">
        <v>5.3900000000000003E-2</v>
      </c>
      <c r="N176">
        <v>2.1600000000000001E-2</v>
      </c>
      <c r="O176">
        <v>4.1700000000000001E-2</v>
      </c>
      <c r="P176">
        <v>3.15E-2</v>
      </c>
      <c r="Q176">
        <v>2.3E-3</v>
      </c>
      <c r="R176">
        <v>5.3E-3</v>
      </c>
      <c r="T176">
        <v>1.03E-2</v>
      </c>
      <c r="W176">
        <v>3.9300000000000002E-2</v>
      </c>
      <c r="Z176">
        <v>9.5999999999999992E-3</v>
      </c>
      <c r="AB176">
        <v>2.5000000000000001E-3</v>
      </c>
      <c r="AC176">
        <v>1.66E-2</v>
      </c>
      <c r="AD176">
        <v>0.27210000000000001</v>
      </c>
      <c r="AE176">
        <v>0.27210000000000001</v>
      </c>
      <c r="AF176">
        <v>0.8286</v>
      </c>
      <c r="AG176">
        <v>0.2319</v>
      </c>
      <c r="AH176">
        <v>4.0500000000000001E-2</v>
      </c>
      <c r="AL176">
        <v>0.54000002145767001</v>
      </c>
      <c r="AM176">
        <v>7.9999998211861004E-2</v>
      </c>
      <c r="AN176">
        <v>9.9999997764825994E-3</v>
      </c>
      <c r="AO176" s="7"/>
      <c r="AP176" s="7"/>
      <c r="AQ176" s="7"/>
      <c r="AR176" s="7"/>
      <c r="AS176" s="7"/>
    </row>
    <row r="177" spans="1:45" x14ac:dyDescent="0.25">
      <c r="A177" s="1">
        <v>475</v>
      </c>
      <c r="E177">
        <v>0.47399999999999998</v>
      </c>
      <c r="F177">
        <v>0.4798</v>
      </c>
      <c r="G177">
        <v>0.43890000000000001</v>
      </c>
      <c r="H177">
        <v>0.26989999999999997</v>
      </c>
      <c r="I177">
        <v>0.1196</v>
      </c>
      <c r="J177">
        <v>8.1299999999999997E-2</v>
      </c>
      <c r="K177">
        <v>7.5499999999999998E-2</v>
      </c>
      <c r="L177">
        <v>4.8099999999999997E-2</v>
      </c>
      <c r="M177">
        <v>5.6099999999999997E-2</v>
      </c>
      <c r="N177">
        <v>2.24E-2</v>
      </c>
      <c r="O177">
        <v>4.1700000000000001E-2</v>
      </c>
      <c r="P177">
        <v>3.1E-2</v>
      </c>
      <c r="Q177">
        <v>1.6000000000000001E-3</v>
      </c>
      <c r="R177">
        <v>6.3E-3</v>
      </c>
      <c r="T177">
        <v>1.0200000000000001E-2</v>
      </c>
      <c r="W177">
        <v>4.02E-2</v>
      </c>
      <c r="Z177">
        <v>9.5999999999999992E-3</v>
      </c>
      <c r="AB177">
        <v>2.5999999999999999E-3</v>
      </c>
      <c r="AC177">
        <v>1.5900000000000001E-2</v>
      </c>
      <c r="AD177">
        <v>0.24249999999999999</v>
      </c>
      <c r="AE177">
        <v>0.24249999999999999</v>
      </c>
      <c r="AF177">
        <v>0.84179999999999999</v>
      </c>
      <c r="AG177">
        <v>0.24740000000000001</v>
      </c>
      <c r="AH177">
        <v>4.24E-2</v>
      </c>
      <c r="AL177">
        <v>0.56000000238419001</v>
      </c>
      <c r="AM177">
        <v>7.9999998211861004E-2</v>
      </c>
      <c r="AN177">
        <v>9.9999997764825994E-3</v>
      </c>
      <c r="AO177" s="7"/>
      <c r="AP177" s="7"/>
      <c r="AQ177" s="7"/>
      <c r="AR177" s="7"/>
      <c r="AS177" s="7"/>
    </row>
    <row r="178" spans="1:45" x14ac:dyDescent="0.25">
      <c r="A178" s="1">
        <v>476</v>
      </c>
      <c r="E178">
        <v>0.45519999999999999</v>
      </c>
      <c r="F178">
        <v>0.49220000000000003</v>
      </c>
      <c r="G178">
        <v>0.45450000000000002</v>
      </c>
      <c r="H178">
        <v>0.28410000000000002</v>
      </c>
      <c r="I178">
        <v>0.12559999999999999</v>
      </c>
      <c r="J178">
        <v>8.6400000000000005E-2</v>
      </c>
      <c r="K178">
        <v>8.0100000000000005E-2</v>
      </c>
      <c r="L178">
        <v>5.11E-2</v>
      </c>
      <c r="M178">
        <v>5.8200000000000002E-2</v>
      </c>
      <c r="N178">
        <v>2.41E-2</v>
      </c>
      <c r="O178">
        <v>4.7199999999999999E-2</v>
      </c>
      <c r="P178">
        <v>3.15E-2</v>
      </c>
      <c r="Q178">
        <v>8.0000000000000004E-4</v>
      </c>
      <c r="R178">
        <v>6.1999999999999998E-3</v>
      </c>
      <c r="T178">
        <v>1.01E-2</v>
      </c>
      <c r="W178">
        <v>4.1099999999999998E-2</v>
      </c>
      <c r="Z178">
        <v>9.2999999999999992E-3</v>
      </c>
      <c r="AB178">
        <v>2.3E-3</v>
      </c>
      <c r="AC178">
        <v>1.5699999999999999E-2</v>
      </c>
      <c r="AD178">
        <v>0.21679999999999999</v>
      </c>
      <c r="AE178">
        <v>0.21679999999999999</v>
      </c>
      <c r="AF178">
        <v>0.85609999999999997</v>
      </c>
      <c r="AG178">
        <v>0.26169999999999999</v>
      </c>
      <c r="AH178">
        <v>4.4400000000000002E-2</v>
      </c>
      <c r="AL178">
        <v>0.57999998331070002</v>
      </c>
      <c r="AM178">
        <v>7.9999998211861004E-2</v>
      </c>
      <c r="AN178">
        <v>9.9999997764825994E-3</v>
      </c>
      <c r="AO178" s="7"/>
      <c r="AP178" s="7"/>
      <c r="AQ178" s="7"/>
      <c r="AR178" s="7"/>
      <c r="AS178" s="7"/>
    </row>
    <row r="179" spans="1:45" x14ac:dyDescent="0.25">
      <c r="A179" s="1">
        <v>477</v>
      </c>
      <c r="E179">
        <v>0.43609999999999999</v>
      </c>
      <c r="F179">
        <v>0.50560000000000005</v>
      </c>
      <c r="G179">
        <v>0.47089999999999999</v>
      </c>
      <c r="H179">
        <v>0.29820000000000002</v>
      </c>
      <c r="I179">
        <v>0.13159999999999999</v>
      </c>
      <c r="J179">
        <v>9.1399999999999995E-2</v>
      </c>
      <c r="K179">
        <v>8.5400000000000004E-2</v>
      </c>
      <c r="L179">
        <v>5.1999999999999998E-2</v>
      </c>
      <c r="M179">
        <v>6.0999999999999999E-2</v>
      </c>
      <c r="N179">
        <v>2.53E-2</v>
      </c>
      <c r="O179">
        <v>4.7199999999999999E-2</v>
      </c>
      <c r="P179">
        <v>3.2599999999999997E-2</v>
      </c>
      <c r="Q179">
        <v>4.0000000000000002E-4</v>
      </c>
      <c r="R179">
        <v>5.0000000000000001E-3</v>
      </c>
      <c r="T179">
        <v>0.01</v>
      </c>
      <c r="W179">
        <v>4.2299999999999997E-2</v>
      </c>
      <c r="Z179">
        <v>9.1000000000000004E-3</v>
      </c>
      <c r="AB179">
        <v>2.2000000000000001E-3</v>
      </c>
      <c r="AC179">
        <v>1.5599999999999999E-2</v>
      </c>
      <c r="AD179">
        <v>0.1933</v>
      </c>
      <c r="AE179">
        <v>0.1933</v>
      </c>
      <c r="AF179">
        <v>0.87050000000000005</v>
      </c>
      <c r="AG179">
        <v>0.2787</v>
      </c>
      <c r="AH179">
        <v>4.6300000000000001E-2</v>
      </c>
      <c r="AL179">
        <v>0.61000001430510997</v>
      </c>
      <c r="AM179">
        <v>9.0000003576279006E-2</v>
      </c>
      <c r="AN179">
        <v>1.9999999552965001E-2</v>
      </c>
      <c r="AO179" s="7"/>
      <c r="AP179" s="7"/>
      <c r="AQ179" s="7"/>
      <c r="AR179" s="7"/>
      <c r="AS179" s="7"/>
    </row>
    <row r="180" spans="1:45" x14ac:dyDescent="0.25">
      <c r="A180" s="1">
        <v>478</v>
      </c>
      <c r="E180">
        <v>0.41749999999999998</v>
      </c>
      <c r="F180">
        <v>0.52070000000000005</v>
      </c>
      <c r="G180">
        <v>0.48930000000000001</v>
      </c>
      <c r="H180">
        <v>0.31209999999999999</v>
      </c>
      <c r="I180">
        <v>0.13900000000000001</v>
      </c>
      <c r="J180">
        <v>9.8299999999999998E-2</v>
      </c>
      <c r="K180">
        <v>9.3100000000000002E-2</v>
      </c>
      <c r="L180">
        <v>5.5E-2</v>
      </c>
      <c r="M180">
        <v>6.4399999999999999E-2</v>
      </c>
      <c r="N180">
        <v>2.7400000000000001E-2</v>
      </c>
      <c r="O180">
        <v>5.5599999999999997E-2</v>
      </c>
      <c r="P180">
        <v>3.3799999999999997E-2</v>
      </c>
      <c r="Q180">
        <v>1.8E-3</v>
      </c>
      <c r="R180">
        <v>5.8999999999999999E-3</v>
      </c>
      <c r="T180">
        <v>9.7999999999999997E-3</v>
      </c>
      <c r="W180">
        <v>4.3999999999999997E-2</v>
      </c>
      <c r="Z180">
        <v>9.1000000000000004E-3</v>
      </c>
      <c r="AB180">
        <v>2.0999999999999999E-3</v>
      </c>
      <c r="AC180">
        <v>1.5100000000000001E-2</v>
      </c>
      <c r="AD180">
        <v>0.17249999999999999</v>
      </c>
      <c r="AE180">
        <v>0.17249999999999999</v>
      </c>
      <c r="AF180">
        <v>0.88460000000000005</v>
      </c>
      <c r="AG180">
        <v>0.29289999999999999</v>
      </c>
      <c r="AH180">
        <v>4.9200000000000001E-2</v>
      </c>
      <c r="AL180">
        <v>0.63999998569489003</v>
      </c>
      <c r="AM180">
        <v>9.0000003576279006E-2</v>
      </c>
      <c r="AN180">
        <v>1.9999999552965001E-2</v>
      </c>
      <c r="AO180" s="7"/>
      <c r="AP180" s="7"/>
      <c r="AQ180" s="7"/>
      <c r="AR180" s="7"/>
      <c r="AS180" s="7"/>
    </row>
    <row r="181" spans="1:45" x14ac:dyDescent="0.25">
      <c r="A181" s="1">
        <v>479</v>
      </c>
      <c r="E181">
        <v>0.39879999999999999</v>
      </c>
      <c r="F181">
        <v>0.53839999999999999</v>
      </c>
      <c r="G181">
        <v>0.50819999999999999</v>
      </c>
      <c r="H181">
        <v>0.32550000000000001</v>
      </c>
      <c r="I181">
        <v>0.14599999999999999</v>
      </c>
      <c r="J181">
        <v>0.10299999999999999</v>
      </c>
      <c r="K181">
        <v>9.6299999999999997E-2</v>
      </c>
      <c r="L181">
        <v>5.6300000000000003E-2</v>
      </c>
      <c r="M181">
        <v>6.7500000000000004E-2</v>
      </c>
      <c r="N181">
        <v>2.9399999999999999E-2</v>
      </c>
      <c r="O181">
        <v>6.1100000000000002E-2</v>
      </c>
      <c r="P181">
        <v>3.3799999999999997E-2</v>
      </c>
      <c r="Q181">
        <v>2.8999999999999998E-3</v>
      </c>
      <c r="R181">
        <v>7.9000000000000008E-3</v>
      </c>
      <c r="T181">
        <v>9.4999999999999998E-3</v>
      </c>
      <c r="W181">
        <v>4.4999999999999998E-2</v>
      </c>
      <c r="Z181">
        <v>8.8999999999999999E-3</v>
      </c>
      <c r="AB181">
        <v>2E-3</v>
      </c>
      <c r="AC181">
        <v>1.52E-2</v>
      </c>
      <c r="AD181">
        <v>0.15509999999999999</v>
      </c>
      <c r="AE181">
        <v>0.15509999999999999</v>
      </c>
      <c r="AF181">
        <v>0.90029999999999999</v>
      </c>
      <c r="AG181">
        <v>0.30809999999999998</v>
      </c>
      <c r="AH181">
        <v>5.04E-2</v>
      </c>
      <c r="AL181">
        <v>0.66000002622604004</v>
      </c>
      <c r="AM181">
        <v>0.10000000149012001</v>
      </c>
      <c r="AN181">
        <v>1.9999999552965001E-2</v>
      </c>
      <c r="AO181" s="7"/>
      <c r="AP181" s="7"/>
      <c r="AQ181" s="7"/>
      <c r="AR181" s="7"/>
      <c r="AS181" s="7"/>
    </row>
    <row r="182" spans="1:45" x14ac:dyDescent="0.25">
      <c r="A182" s="1">
        <v>480</v>
      </c>
      <c r="E182">
        <v>0.38059999999999999</v>
      </c>
      <c r="F182">
        <v>0.55549999999999999</v>
      </c>
      <c r="G182">
        <v>0.52969999999999995</v>
      </c>
      <c r="H182">
        <v>0.33839999999999998</v>
      </c>
      <c r="I182">
        <v>0.1542</v>
      </c>
      <c r="J182">
        <v>0.1075</v>
      </c>
      <c r="K182">
        <v>0.1016</v>
      </c>
      <c r="L182">
        <v>5.9200000000000003E-2</v>
      </c>
      <c r="M182">
        <v>7.0800000000000002E-2</v>
      </c>
      <c r="N182">
        <v>3.1199999999999999E-2</v>
      </c>
      <c r="O182">
        <v>6.1100000000000002E-2</v>
      </c>
      <c r="P182">
        <v>3.4700000000000002E-2</v>
      </c>
      <c r="Q182">
        <v>2.8E-3</v>
      </c>
      <c r="R182">
        <v>8.5000000000000006E-3</v>
      </c>
      <c r="T182">
        <v>9.4000000000000004E-3</v>
      </c>
      <c r="W182">
        <v>4.5900000000000003E-2</v>
      </c>
      <c r="Z182">
        <v>8.8999999999999999E-3</v>
      </c>
      <c r="AB182">
        <v>1.6999999999999999E-3</v>
      </c>
      <c r="AC182">
        <v>1.47E-2</v>
      </c>
      <c r="AD182">
        <v>0.13819999999999999</v>
      </c>
      <c r="AE182">
        <v>0.13819999999999999</v>
      </c>
      <c r="AF182">
        <v>0.91510000000000002</v>
      </c>
      <c r="AG182">
        <v>0.32090000000000002</v>
      </c>
      <c r="AH182">
        <v>5.2999999999999999E-2</v>
      </c>
      <c r="AL182">
        <v>0.68999999761580999</v>
      </c>
      <c r="AM182">
        <v>0.10999999940395</v>
      </c>
      <c r="AN182">
        <v>1.9999999552965001E-2</v>
      </c>
      <c r="AO182" s="7"/>
      <c r="AP182" s="7"/>
      <c r="AQ182" s="7"/>
      <c r="AR182" s="7"/>
      <c r="AS182" s="7"/>
    </row>
    <row r="183" spans="1:45" x14ac:dyDescent="0.25">
      <c r="A183" s="1">
        <v>481</v>
      </c>
      <c r="E183">
        <v>0.36199999999999999</v>
      </c>
      <c r="F183">
        <v>0.57789999999999997</v>
      </c>
      <c r="G183">
        <v>0.55210000000000004</v>
      </c>
      <c r="H183">
        <v>0.35120000000000001</v>
      </c>
      <c r="I183">
        <v>0.16250000000000001</v>
      </c>
      <c r="J183">
        <v>0.1149</v>
      </c>
      <c r="K183">
        <v>0.108</v>
      </c>
      <c r="L183">
        <v>6.08E-2</v>
      </c>
      <c r="M183">
        <v>7.4099999999999999E-2</v>
      </c>
      <c r="N183">
        <v>3.3700000000000001E-2</v>
      </c>
      <c r="O183">
        <v>6.9400000000000003E-2</v>
      </c>
      <c r="P183">
        <v>3.61E-2</v>
      </c>
      <c r="Q183">
        <v>5.0000000000000001E-3</v>
      </c>
      <c r="R183">
        <v>9.1000000000000004E-3</v>
      </c>
      <c r="T183">
        <v>9.4000000000000004E-3</v>
      </c>
      <c r="W183">
        <v>4.7399999999999998E-2</v>
      </c>
      <c r="Z183">
        <v>8.8999999999999999E-3</v>
      </c>
      <c r="AB183">
        <v>1.8E-3</v>
      </c>
      <c r="AC183">
        <v>1.44E-2</v>
      </c>
      <c r="AD183">
        <v>0.1236</v>
      </c>
      <c r="AE183">
        <v>0.1236</v>
      </c>
      <c r="AF183">
        <v>0.92900000000000005</v>
      </c>
      <c r="AG183">
        <v>0.33279999999999998</v>
      </c>
      <c r="AH183">
        <v>5.5599999999999997E-2</v>
      </c>
      <c r="AL183">
        <v>0.72000002861023005</v>
      </c>
      <c r="AM183">
        <v>0.10999999940395</v>
      </c>
      <c r="AN183">
        <v>1.9999999552965001E-2</v>
      </c>
      <c r="AO183" s="7"/>
      <c r="AP183" s="7"/>
      <c r="AQ183" s="7"/>
      <c r="AR183" s="7"/>
      <c r="AS183" s="7"/>
    </row>
    <row r="184" spans="1:45" x14ac:dyDescent="0.25">
      <c r="A184" s="1">
        <v>482</v>
      </c>
      <c r="E184">
        <v>0.34449999999999997</v>
      </c>
      <c r="F184">
        <v>0.59750000000000003</v>
      </c>
      <c r="G184">
        <v>0.57679999999999998</v>
      </c>
      <c r="H184">
        <v>0.36259999999999998</v>
      </c>
      <c r="I184">
        <v>0.1721</v>
      </c>
      <c r="J184">
        <v>0.11840000000000001</v>
      </c>
      <c r="K184">
        <v>0.11409999999999999</v>
      </c>
      <c r="L184">
        <v>6.3700000000000007E-2</v>
      </c>
      <c r="M184">
        <v>7.85E-2</v>
      </c>
      <c r="N184">
        <v>3.5700000000000003E-2</v>
      </c>
      <c r="O184">
        <v>6.9400000000000003E-2</v>
      </c>
      <c r="P184">
        <v>3.6900000000000002E-2</v>
      </c>
      <c r="Q184">
        <v>3.8E-3</v>
      </c>
      <c r="R184">
        <v>1.03E-2</v>
      </c>
      <c r="T184">
        <v>9.1000000000000004E-3</v>
      </c>
      <c r="W184">
        <v>4.87E-2</v>
      </c>
      <c r="Z184">
        <v>8.8000000000000005E-3</v>
      </c>
      <c r="AB184">
        <v>1.6000000000000001E-3</v>
      </c>
      <c r="AC184">
        <v>1.43E-2</v>
      </c>
      <c r="AD184">
        <v>0.1108</v>
      </c>
      <c r="AE184">
        <v>0.1108</v>
      </c>
      <c r="AF184">
        <v>0.94359999999999999</v>
      </c>
      <c r="AG184">
        <v>0.34289999999999998</v>
      </c>
      <c r="AH184">
        <v>5.8099999999999999E-2</v>
      </c>
      <c r="AL184">
        <v>0.75</v>
      </c>
      <c r="AM184">
        <v>0.11999999731779</v>
      </c>
      <c r="AN184">
        <v>1.9999999552965001E-2</v>
      </c>
      <c r="AO184" s="7"/>
      <c r="AP184" s="34">
        <v>9.9999997473788008E-6</v>
      </c>
      <c r="AQ184" s="7"/>
      <c r="AR184" s="7"/>
      <c r="AS184" s="7"/>
    </row>
    <row r="185" spans="1:45" x14ac:dyDescent="0.25">
      <c r="A185" s="1">
        <v>483</v>
      </c>
      <c r="E185">
        <v>0.32650000000000001</v>
      </c>
      <c r="F185">
        <v>0.62490000000000001</v>
      </c>
      <c r="G185">
        <v>0.60250000000000004</v>
      </c>
      <c r="H185">
        <v>0.37380000000000002</v>
      </c>
      <c r="I185">
        <v>0.18099999999999999</v>
      </c>
      <c r="J185">
        <v>0.12529999999999999</v>
      </c>
      <c r="K185">
        <v>0.1177</v>
      </c>
      <c r="L185">
        <v>6.5299999999999997E-2</v>
      </c>
      <c r="M185">
        <v>8.3000000000000004E-2</v>
      </c>
      <c r="N185">
        <v>3.85E-2</v>
      </c>
      <c r="O185">
        <v>7.22E-2</v>
      </c>
      <c r="P185">
        <v>3.6600000000000001E-2</v>
      </c>
      <c r="Q185">
        <v>3.3999999999999998E-3</v>
      </c>
      <c r="R185">
        <v>1.1900000000000001E-2</v>
      </c>
      <c r="T185">
        <v>8.8999999999999999E-3</v>
      </c>
      <c r="W185">
        <v>0.05</v>
      </c>
      <c r="Z185">
        <v>8.8000000000000005E-3</v>
      </c>
      <c r="AB185">
        <v>1.6000000000000001E-3</v>
      </c>
      <c r="AC185">
        <v>1.41E-2</v>
      </c>
      <c r="AD185">
        <v>9.9000000000000005E-2</v>
      </c>
      <c r="AE185">
        <v>9.9000000000000005E-2</v>
      </c>
      <c r="AF185">
        <v>0.95679999999999998</v>
      </c>
      <c r="AG185">
        <v>0.35239999999999999</v>
      </c>
      <c r="AH185">
        <v>6.0999999999999999E-2</v>
      </c>
      <c r="AL185">
        <v>0.77999997138976995</v>
      </c>
      <c r="AM185">
        <v>0.11999999731779</v>
      </c>
      <c r="AN185">
        <v>1.9999999552965001E-2</v>
      </c>
      <c r="AO185" s="7"/>
      <c r="AP185" s="34">
        <v>9.9999997473788008E-6</v>
      </c>
      <c r="AQ185" s="7"/>
      <c r="AR185" s="7"/>
      <c r="AS185" s="7"/>
    </row>
    <row r="186" spans="1:45" x14ac:dyDescent="0.25">
      <c r="A186" s="1">
        <v>484</v>
      </c>
      <c r="E186">
        <v>0.3095</v>
      </c>
      <c r="F186">
        <v>0.65</v>
      </c>
      <c r="G186">
        <v>0.62970000000000004</v>
      </c>
      <c r="H186">
        <v>0.38419999999999999</v>
      </c>
      <c r="I186">
        <v>0.19170000000000001</v>
      </c>
      <c r="J186">
        <v>0.13220000000000001</v>
      </c>
      <c r="K186">
        <v>0.1242</v>
      </c>
      <c r="L186">
        <v>6.7900000000000002E-2</v>
      </c>
      <c r="M186">
        <v>8.7599999999999997E-2</v>
      </c>
      <c r="N186">
        <v>4.1200000000000001E-2</v>
      </c>
      <c r="O186">
        <v>7.4999999999999997E-2</v>
      </c>
      <c r="P186">
        <v>3.9699999999999999E-2</v>
      </c>
      <c r="Q186">
        <v>4.4000000000000003E-3</v>
      </c>
      <c r="R186">
        <v>1.0200000000000001E-2</v>
      </c>
      <c r="T186">
        <v>8.8999999999999999E-3</v>
      </c>
      <c r="W186">
        <v>5.1400000000000001E-2</v>
      </c>
      <c r="Z186">
        <v>8.5000000000000006E-3</v>
      </c>
      <c r="AB186">
        <v>1.2999999999999999E-3</v>
      </c>
      <c r="AC186">
        <v>1.37E-2</v>
      </c>
      <c r="AD186">
        <v>8.8499999999999995E-2</v>
      </c>
      <c r="AE186">
        <v>8.8499999999999995E-2</v>
      </c>
      <c r="AF186">
        <v>0.96909999999999996</v>
      </c>
      <c r="AG186">
        <v>0.36220000000000002</v>
      </c>
      <c r="AH186">
        <v>6.3299999999999995E-2</v>
      </c>
      <c r="AL186">
        <v>0.81999999284743996</v>
      </c>
      <c r="AM186">
        <v>0.12999999523163</v>
      </c>
      <c r="AN186">
        <v>1.9999999552965001E-2</v>
      </c>
      <c r="AO186" s="7"/>
      <c r="AP186" s="34">
        <v>9.9999997473788008E-6</v>
      </c>
      <c r="AQ186" s="7"/>
      <c r="AR186" s="7"/>
      <c r="AS186" s="7"/>
    </row>
    <row r="187" spans="1:45" x14ac:dyDescent="0.25">
      <c r="A187" s="1">
        <v>485</v>
      </c>
      <c r="E187">
        <v>0.29239999999999999</v>
      </c>
      <c r="F187">
        <v>0.67889999999999995</v>
      </c>
      <c r="G187">
        <v>0.65890000000000004</v>
      </c>
      <c r="H187">
        <v>0.39419999999999999</v>
      </c>
      <c r="I187">
        <v>0.2026</v>
      </c>
      <c r="J187">
        <v>0.13669999999999999</v>
      </c>
      <c r="K187">
        <v>0.12820000000000001</v>
      </c>
      <c r="L187">
        <v>7.0699999999999999E-2</v>
      </c>
      <c r="M187">
        <v>9.06E-2</v>
      </c>
      <c r="N187">
        <v>4.3900000000000002E-2</v>
      </c>
      <c r="O187">
        <v>7.4999999999999997E-2</v>
      </c>
      <c r="P187">
        <v>4.0599999999999997E-2</v>
      </c>
      <c r="Q187">
        <v>4.4999999999999997E-3</v>
      </c>
      <c r="R187">
        <v>1.06E-2</v>
      </c>
      <c r="T187">
        <v>8.8000000000000005E-3</v>
      </c>
      <c r="W187">
        <v>5.2600000000000001E-2</v>
      </c>
      <c r="Z187">
        <v>8.5000000000000006E-3</v>
      </c>
      <c r="AB187">
        <v>1.4E-3</v>
      </c>
      <c r="AC187">
        <v>1.3599999999999999E-2</v>
      </c>
      <c r="AD187">
        <v>7.8899999999999998E-2</v>
      </c>
      <c r="AE187">
        <v>7.8899999999999998E-2</v>
      </c>
      <c r="AF187">
        <v>0.97929999999999995</v>
      </c>
      <c r="AG187">
        <v>0.36599999999999999</v>
      </c>
      <c r="AH187">
        <v>6.6299999999999998E-2</v>
      </c>
      <c r="AL187">
        <v>0.85000002384186002</v>
      </c>
      <c r="AM187">
        <v>0.12999999523163</v>
      </c>
      <c r="AN187">
        <v>1.9999999552965001E-2</v>
      </c>
      <c r="AO187" s="7"/>
      <c r="AP187">
        <v>9.9999997764825994E-3</v>
      </c>
      <c r="AQ187" s="7"/>
      <c r="AR187" s="7"/>
      <c r="AS187" s="7"/>
    </row>
    <row r="188" spans="1:45" x14ac:dyDescent="0.25">
      <c r="A188" s="1">
        <v>486</v>
      </c>
      <c r="E188">
        <v>0.27579999999999999</v>
      </c>
      <c r="F188">
        <v>0.70820000000000005</v>
      </c>
      <c r="G188">
        <v>0.68920000000000003</v>
      </c>
      <c r="H188">
        <v>0.40279999999999999</v>
      </c>
      <c r="I188">
        <v>0.214</v>
      </c>
      <c r="J188">
        <v>0.1404</v>
      </c>
      <c r="K188">
        <v>0.13420000000000001</v>
      </c>
      <c r="L188">
        <v>7.2499999999999995E-2</v>
      </c>
      <c r="M188">
        <v>9.5600000000000004E-2</v>
      </c>
      <c r="N188">
        <v>4.6800000000000001E-2</v>
      </c>
      <c r="O188">
        <v>8.3299999999999999E-2</v>
      </c>
      <c r="P188">
        <v>4.24E-2</v>
      </c>
      <c r="Q188">
        <v>5.1000000000000004E-3</v>
      </c>
      <c r="R188">
        <v>1.09E-2</v>
      </c>
      <c r="T188">
        <v>8.6999999999999994E-3</v>
      </c>
      <c r="W188">
        <v>5.4100000000000002E-2</v>
      </c>
      <c r="Z188">
        <v>8.6E-3</v>
      </c>
      <c r="AB188">
        <v>1.2999999999999999E-3</v>
      </c>
      <c r="AC188">
        <v>1.32E-2</v>
      </c>
      <c r="AD188">
        <v>7.0000000000000007E-2</v>
      </c>
      <c r="AE188">
        <v>7.0000000000000007E-2</v>
      </c>
      <c r="AF188">
        <v>0.98850000000000005</v>
      </c>
      <c r="AG188">
        <v>0.37080000000000002</v>
      </c>
      <c r="AH188">
        <v>6.9400000000000003E-2</v>
      </c>
      <c r="AL188">
        <v>0.87999999523162997</v>
      </c>
      <c r="AM188">
        <v>0.14000000059605</v>
      </c>
      <c r="AN188">
        <v>1.9999999552965001E-2</v>
      </c>
      <c r="AO188" s="7"/>
      <c r="AP188">
        <v>9.9999997764825994E-3</v>
      </c>
      <c r="AQ188" s="7"/>
      <c r="AR188" s="7"/>
      <c r="AS188" s="7"/>
    </row>
    <row r="189" spans="1:45" x14ac:dyDescent="0.25">
      <c r="A189" s="1">
        <v>487</v>
      </c>
      <c r="E189">
        <v>0.26029999999999998</v>
      </c>
      <c r="F189">
        <v>0.74080000000000001</v>
      </c>
      <c r="G189">
        <v>0.71989999999999998</v>
      </c>
      <c r="H189">
        <v>0.41120000000000001</v>
      </c>
      <c r="I189">
        <v>0.22509999999999999</v>
      </c>
      <c r="J189">
        <v>0.1469</v>
      </c>
      <c r="K189">
        <v>0.13769999999999999</v>
      </c>
      <c r="L189">
        <v>7.4200000000000002E-2</v>
      </c>
      <c r="M189">
        <v>0.1004</v>
      </c>
      <c r="N189">
        <v>4.99E-2</v>
      </c>
      <c r="O189">
        <v>8.8900000000000007E-2</v>
      </c>
      <c r="P189">
        <v>4.3499999999999997E-2</v>
      </c>
      <c r="Q189">
        <v>6.4999999999999997E-3</v>
      </c>
      <c r="R189">
        <v>1.18E-2</v>
      </c>
      <c r="T189">
        <v>8.8000000000000005E-3</v>
      </c>
      <c r="W189">
        <v>5.5800000000000002E-2</v>
      </c>
      <c r="Z189">
        <v>8.5000000000000006E-3</v>
      </c>
      <c r="AB189">
        <v>1.1999999999999999E-3</v>
      </c>
      <c r="AC189">
        <v>1.3299999999999999E-2</v>
      </c>
      <c r="AD189">
        <v>6.1400000000000003E-2</v>
      </c>
      <c r="AE189">
        <v>6.1400000000000003E-2</v>
      </c>
      <c r="AF189">
        <v>0.99390000000000001</v>
      </c>
      <c r="AG189">
        <v>0.37580000000000002</v>
      </c>
      <c r="AH189">
        <v>7.2599999999999998E-2</v>
      </c>
      <c r="AL189">
        <v>0.89999997615813998</v>
      </c>
      <c r="AM189">
        <v>0.14000000059605</v>
      </c>
      <c r="AN189">
        <v>2.9999999329448E-2</v>
      </c>
      <c r="AO189" s="7"/>
      <c r="AP189">
        <v>9.9999997764825994E-3</v>
      </c>
      <c r="AQ189" s="7"/>
      <c r="AR189" s="7"/>
      <c r="AS189" s="7"/>
    </row>
    <row r="190" spans="1:45" x14ac:dyDescent="0.25">
      <c r="A190" s="1">
        <v>488</v>
      </c>
      <c r="E190">
        <v>0.2445</v>
      </c>
      <c r="F190">
        <v>0.77329999999999999</v>
      </c>
      <c r="G190">
        <v>0.75180000000000002</v>
      </c>
      <c r="H190">
        <v>0.41899999999999998</v>
      </c>
      <c r="I190">
        <v>0.23749999999999999</v>
      </c>
      <c r="J190">
        <v>0.15079999999999999</v>
      </c>
      <c r="K190">
        <v>0.14249999999999999</v>
      </c>
      <c r="L190">
        <v>7.7299999999999994E-2</v>
      </c>
      <c r="M190">
        <v>0.1047</v>
      </c>
      <c r="N190">
        <v>5.28E-2</v>
      </c>
      <c r="O190">
        <v>9.7199999999999995E-2</v>
      </c>
      <c r="P190">
        <v>4.5499999999999999E-2</v>
      </c>
      <c r="Q190">
        <v>6.4999999999999997E-3</v>
      </c>
      <c r="R190">
        <v>1.06E-2</v>
      </c>
      <c r="T190">
        <v>8.8000000000000005E-3</v>
      </c>
      <c r="W190">
        <v>5.74E-2</v>
      </c>
      <c r="Z190">
        <v>8.2000000000000007E-3</v>
      </c>
      <c r="AB190">
        <v>1E-3</v>
      </c>
      <c r="AC190">
        <v>1.34E-2</v>
      </c>
      <c r="AD190">
        <v>5.3999999999999999E-2</v>
      </c>
      <c r="AE190">
        <v>5.3999999999999999E-2</v>
      </c>
      <c r="AF190">
        <v>0.99819999999999998</v>
      </c>
      <c r="AG190">
        <v>0.38090000000000002</v>
      </c>
      <c r="AH190">
        <v>7.6200000000000004E-2</v>
      </c>
      <c r="AL190">
        <v>0.93000000715256004</v>
      </c>
      <c r="AM190">
        <v>0.15000000596046001</v>
      </c>
      <c r="AN190">
        <v>2.9999999329448E-2</v>
      </c>
      <c r="AO190" s="7"/>
      <c r="AP190">
        <v>9.9999997764825994E-3</v>
      </c>
      <c r="AQ190" s="7"/>
      <c r="AR190" s="7"/>
      <c r="AS190" s="7"/>
    </row>
    <row r="191" spans="1:45" x14ac:dyDescent="0.25">
      <c r="A191" s="1">
        <v>489</v>
      </c>
      <c r="E191">
        <v>0.22900000000000001</v>
      </c>
      <c r="F191">
        <v>0.80610000000000004</v>
      </c>
      <c r="G191">
        <v>0.78459999999999996</v>
      </c>
      <c r="H191">
        <v>0.42649999999999999</v>
      </c>
      <c r="I191">
        <v>0.24979999999999999</v>
      </c>
      <c r="J191">
        <v>0.1573</v>
      </c>
      <c r="K191">
        <v>0.1467</v>
      </c>
      <c r="L191">
        <v>7.8299999999999995E-2</v>
      </c>
      <c r="M191">
        <v>0.109</v>
      </c>
      <c r="N191">
        <v>5.6399999999999999E-2</v>
      </c>
      <c r="O191">
        <v>0.1028</v>
      </c>
      <c r="P191">
        <v>4.7399999999999998E-2</v>
      </c>
      <c r="Q191">
        <v>8.0999999999999996E-3</v>
      </c>
      <c r="R191">
        <v>1.09E-2</v>
      </c>
      <c r="T191">
        <v>8.8999999999999999E-3</v>
      </c>
      <c r="W191">
        <v>5.8999999999999997E-2</v>
      </c>
      <c r="Z191">
        <v>8.3999999999999995E-3</v>
      </c>
      <c r="AB191">
        <v>1E-3</v>
      </c>
      <c r="AC191">
        <v>1.2800000000000001E-2</v>
      </c>
      <c r="AD191">
        <v>4.7600000000000003E-2</v>
      </c>
      <c r="AE191">
        <v>4.7600000000000003E-2</v>
      </c>
      <c r="AF191">
        <v>1</v>
      </c>
      <c r="AG191">
        <v>0.38479999999999998</v>
      </c>
      <c r="AH191">
        <v>8.0799999999999997E-2</v>
      </c>
      <c r="AL191">
        <v>0.94999998807907005</v>
      </c>
      <c r="AM191">
        <v>0.15000000596046001</v>
      </c>
      <c r="AN191">
        <v>2.9999999329448E-2</v>
      </c>
      <c r="AO191" s="7"/>
      <c r="AP191">
        <v>9.9999997764825994E-3</v>
      </c>
      <c r="AQ191" s="7"/>
      <c r="AR191" s="7"/>
      <c r="AS191" s="7"/>
    </row>
    <row r="192" spans="1:45" x14ac:dyDescent="0.25">
      <c r="A192" s="1">
        <v>490</v>
      </c>
      <c r="E192">
        <v>0.215</v>
      </c>
      <c r="F192">
        <v>0.83640000000000003</v>
      </c>
      <c r="G192">
        <v>0.81699999999999995</v>
      </c>
      <c r="H192">
        <v>0.43369999999999997</v>
      </c>
      <c r="I192">
        <v>0.26290000000000002</v>
      </c>
      <c r="J192">
        <v>0.16139999999999999</v>
      </c>
      <c r="K192">
        <v>0.15229999999999999</v>
      </c>
      <c r="L192">
        <v>8.09E-2</v>
      </c>
      <c r="M192">
        <v>0.11509999999999999</v>
      </c>
      <c r="N192">
        <v>5.9900000000000002E-2</v>
      </c>
      <c r="O192">
        <v>0.1111</v>
      </c>
      <c r="P192">
        <v>0.05</v>
      </c>
      <c r="Q192">
        <v>9.7999999999999997E-3</v>
      </c>
      <c r="R192">
        <v>1.01E-2</v>
      </c>
      <c r="T192">
        <v>9.1000000000000004E-3</v>
      </c>
      <c r="W192">
        <v>6.0499999999999998E-2</v>
      </c>
      <c r="Z192">
        <v>8.3999999999999995E-3</v>
      </c>
      <c r="AB192">
        <v>1E-3</v>
      </c>
      <c r="AC192">
        <v>1.2699999999999999E-2</v>
      </c>
      <c r="AD192">
        <v>4.2000000000000003E-2</v>
      </c>
      <c r="AE192">
        <v>4.2000000000000003E-2</v>
      </c>
      <c r="AF192">
        <v>0.99690000000000001</v>
      </c>
      <c r="AG192">
        <v>0.39040000000000002</v>
      </c>
      <c r="AH192">
        <v>8.4099999999999994E-2</v>
      </c>
      <c r="AL192">
        <v>0.97000002861023005</v>
      </c>
      <c r="AM192">
        <v>0.15999999642372001</v>
      </c>
      <c r="AN192">
        <v>2.9999999329448E-2</v>
      </c>
      <c r="AO192" s="7"/>
      <c r="AP192">
        <v>9.9999997764825994E-3</v>
      </c>
      <c r="AQ192" s="7"/>
      <c r="AR192" s="7"/>
      <c r="AS192" s="7"/>
    </row>
    <row r="193" spans="1:45" x14ac:dyDescent="0.25">
      <c r="A193" s="1">
        <v>491</v>
      </c>
      <c r="E193">
        <v>0.2009</v>
      </c>
      <c r="F193">
        <v>0.87129999999999996</v>
      </c>
      <c r="G193">
        <v>0.84909999999999997</v>
      </c>
      <c r="H193">
        <v>0.441</v>
      </c>
      <c r="I193">
        <v>0.27550000000000002</v>
      </c>
      <c r="J193">
        <v>0.16750000000000001</v>
      </c>
      <c r="K193">
        <v>0.15509999999999999</v>
      </c>
      <c r="L193">
        <v>8.2900000000000001E-2</v>
      </c>
      <c r="M193">
        <v>0.1221</v>
      </c>
      <c r="N193">
        <v>6.3299999999999995E-2</v>
      </c>
      <c r="O193">
        <v>0.1139</v>
      </c>
      <c r="P193">
        <v>5.0700000000000002E-2</v>
      </c>
      <c r="Q193">
        <v>1.18E-2</v>
      </c>
      <c r="R193">
        <v>1.14E-2</v>
      </c>
      <c r="T193">
        <v>9.2999999999999992E-3</v>
      </c>
      <c r="W193">
        <v>6.2399999999999997E-2</v>
      </c>
      <c r="Z193">
        <v>8.3999999999999995E-3</v>
      </c>
      <c r="AB193">
        <v>1E-3</v>
      </c>
      <c r="AC193">
        <v>1.2800000000000001E-2</v>
      </c>
      <c r="AD193">
        <v>3.7100000000000001E-2</v>
      </c>
      <c r="AE193">
        <v>3.7100000000000001E-2</v>
      </c>
      <c r="AF193">
        <v>0.99080000000000001</v>
      </c>
      <c r="AG193">
        <v>0.39550000000000002</v>
      </c>
      <c r="AH193">
        <v>8.8599999999999998E-2</v>
      </c>
      <c r="AL193">
        <v>0.99000000953674006</v>
      </c>
      <c r="AM193">
        <v>0.15999999642372001</v>
      </c>
      <c r="AN193">
        <v>2.9999999329448E-2</v>
      </c>
      <c r="AO193" s="7"/>
      <c r="AP193">
        <v>9.9999997764825994E-3</v>
      </c>
      <c r="AQ193" s="7"/>
      <c r="AR193" s="7"/>
      <c r="AS193" s="7"/>
    </row>
    <row r="194" spans="1:45" x14ac:dyDescent="0.25">
      <c r="A194" s="1">
        <v>492</v>
      </c>
      <c r="E194">
        <v>0.18809999999999999</v>
      </c>
      <c r="F194">
        <v>0.89859999999999995</v>
      </c>
      <c r="G194">
        <v>0.88</v>
      </c>
      <c r="H194">
        <v>0.44929999999999998</v>
      </c>
      <c r="I194">
        <v>0.28870000000000001</v>
      </c>
      <c r="J194">
        <v>0.1741</v>
      </c>
      <c r="K194">
        <v>0.16109999999999999</v>
      </c>
      <c r="L194">
        <v>8.5800000000000001E-2</v>
      </c>
      <c r="M194">
        <v>0.12770000000000001</v>
      </c>
      <c r="N194">
        <v>6.7100000000000007E-2</v>
      </c>
      <c r="O194">
        <v>0.1222</v>
      </c>
      <c r="P194">
        <v>5.2999999999999999E-2</v>
      </c>
      <c r="Q194">
        <v>1.4999999999999999E-2</v>
      </c>
      <c r="R194">
        <v>1.43E-2</v>
      </c>
      <c r="T194">
        <v>9.4999999999999998E-3</v>
      </c>
      <c r="W194">
        <v>6.3799999999999996E-2</v>
      </c>
      <c r="Z194">
        <v>8.3999999999999995E-3</v>
      </c>
      <c r="AB194">
        <v>1E-3</v>
      </c>
      <c r="AC194">
        <v>1.23E-2</v>
      </c>
      <c r="AD194">
        <v>3.2599999999999997E-2</v>
      </c>
      <c r="AE194">
        <v>3.2599999999999997E-2</v>
      </c>
      <c r="AF194">
        <v>0.97970000000000002</v>
      </c>
      <c r="AG194">
        <v>0.40189999999999998</v>
      </c>
      <c r="AH194">
        <v>9.2799999999999994E-2</v>
      </c>
      <c r="AL194">
        <v>1</v>
      </c>
      <c r="AM194">
        <v>0.17000000178814001</v>
      </c>
      <c r="AN194">
        <v>2.9999999329448E-2</v>
      </c>
      <c r="AO194" s="7"/>
      <c r="AP194">
        <v>9.9999997764825994E-3</v>
      </c>
      <c r="AQ194" s="7"/>
      <c r="AR194" s="7"/>
      <c r="AS194" s="7"/>
    </row>
    <row r="195" spans="1:45" x14ac:dyDescent="0.25">
      <c r="A195" s="1">
        <v>493</v>
      </c>
      <c r="E195">
        <v>0.17369999999999999</v>
      </c>
      <c r="F195">
        <v>0.92589999999999995</v>
      </c>
      <c r="G195">
        <v>0.90810000000000002</v>
      </c>
      <c r="H195">
        <v>0.45779999999999998</v>
      </c>
      <c r="I195">
        <v>0.30059999999999998</v>
      </c>
      <c r="J195">
        <v>0.1799</v>
      </c>
      <c r="K195">
        <v>0.16420000000000001</v>
      </c>
      <c r="L195">
        <v>8.7599999999999997E-2</v>
      </c>
      <c r="M195">
        <v>0.13450000000000001</v>
      </c>
      <c r="N195">
        <v>7.0999999999999994E-2</v>
      </c>
      <c r="O195">
        <v>0.125</v>
      </c>
      <c r="P195">
        <v>5.5500000000000001E-2</v>
      </c>
      <c r="Q195">
        <v>1.6299999999999999E-2</v>
      </c>
      <c r="R195">
        <v>1.6400000000000001E-2</v>
      </c>
      <c r="T195">
        <v>9.7000000000000003E-3</v>
      </c>
      <c r="W195">
        <v>6.59E-2</v>
      </c>
      <c r="Z195">
        <v>8.6E-3</v>
      </c>
      <c r="AB195">
        <v>1E-3</v>
      </c>
      <c r="AC195">
        <v>1.21E-2</v>
      </c>
      <c r="AD195">
        <v>2.7699999999999999E-2</v>
      </c>
      <c r="AE195">
        <v>2.7699999999999999E-2</v>
      </c>
      <c r="AF195">
        <v>0.96399999999999997</v>
      </c>
      <c r="AG195">
        <v>0.41160000000000002</v>
      </c>
      <c r="AH195">
        <v>9.7100000000000006E-2</v>
      </c>
      <c r="AL195">
        <v>1</v>
      </c>
      <c r="AM195">
        <v>0.17000000178814001</v>
      </c>
      <c r="AN195">
        <v>3.9999999105930002E-2</v>
      </c>
      <c r="AO195" s="7"/>
      <c r="AP195">
        <v>9.9999997764825994E-3</v>
      </c>
      <c r="AQ195" s="7"/>
      <c r="AR195" s="7"/>
      <c r="AS195" s="7"/>
    </row>
    <row r="196" spans="1:45" x14ac:dyDescent="0.25">
      <c r="A196" s="1">
        <v>494</v>
      </c>
      <c r="E196">
        <v>0.1623</v>
      </c>
      <c r="F196">
        <v>0.95020000000000004</v>
      </c>
      <c r="G196">
        <v>0.93400000000000005</v>
      </c>
      <c r="H196">
        <v>0.46729999999999999</v>
      </c>
      <c r="I196">
        <v>0.31319999999999998</v>
      </c>
      <c r="J196">
        <v>0.1862</v>
      </c>
      <c r="K196">
        <v>0.17169999999999999</v>
      </c>
      <c r="L196">
        <v>9.0700000000000003E-2</v>
      </c>
      <c r="M196">
        <v>0.1419</v>
      </c>
      <c r="N196">
        <v>7.4499999999999997E-2</v>
      </c>
      <c r="O196">
        <v>0.1305</v>
      </c>
      <c r="P196">
        <v>5.8299999999999998E-2</v>
      </c>
      <c r="Q196">
        <v>1.84E-2</v>
      </c>
      <c r="R196">
        <v>1.6799999999999999E-2</v>
      </c>
      <c r="T196">
        <v>0.01</v>
      </c>
      <c r="W196">
        <v>6.7400000000000002E-2</v>
      </c>
      <c r="Z196">
        <v>8.5000000000000006E-3</v>
      </c>
      <c r="AB196">
        <v>8.9999999999999998E-4</v>
      </c>
      <c r="AC196">
        <v>1.2200000000000001E-2</v>
      </c>
      <c r="AD196">
        <v>2.4799999999999999E-2</v>
      </c>
      <c r="AE196">
        <v>2.4799999999999999E-2</v>
      </c>
      <c r="AF196">
        <v>0.94420000000000004</v>
      </c>
      <c r="AG196">
        <v>0.4199</v>
      </c>
      <c r="AH196">
        <v>0.1007</v>
      </c>
      <c r="AL196">
        <v>1</v>
      </c>
      <c r="AM196">
        <v>0.18000000715256001</v>
      </c>
      <c r="AN196">
        <v>3.9999999105930002E-2</v>
      </c>
      <c r="AO196" s="7"/>
      <c r="AP196">
        <v>9.9999997764825994E-3</v>
      </c>
      <c r="AQ196" s="7"/>
      <c r="AR196" s="7"/>
      <c r="AS196" s="7"/>
    </row>
    <row r="197" spans="1:45" x14ac:dyDescent="0.25">
      <c r="A197" s="1">
        <v>495</v>
      </c>
      <c r="E197">
        <v>0.14979999999999999</v>
      </c>
      <c r="F197">
        <v>0.97030000000000005</v>
      </c>
      <c r="G197">
        <v>0.95599999999999996</v>
      </c>
      <c r="H197">
        <v>0.47820000000000001</v>
      </c>
      <c r="I197">
        <v>0.32440000000000002</v>
      </c>
      <c r="J197">
        <v>0.19489999999999999</v>
      </c>
      <c r="K197">
        <v>0.1777</v>
      </c>
      <c r="L197">
        <v>9.3100000000000002E-2</v>
      </c>
      <c r="M197">
        <v>0.14860000000000001</v>
      </c>
      <c r="N197">
        <v>7.85E-2</v>
      </c>
      <c r="O197">
        <v>0.1389</v>
      </c>
      <c r="P197">
        <v>5.9700000000000003E-2</v>
      </c>
      <c r="Q197">
        <v>1.7899999999999999E-2</v>
      </c>
      <c r="R197">
        <v>1.6E-2</v>
      </c>
      <c r="T197">
        <v>1.0200000000000001E-2</v>
      </c>
      <c r="W197">
        <v>6.9599999999999995E-2</v>
      </c>
      <c r="Z197">
        <v>8.6E-3</v>
      </c>
      <c r="AB197">
        <v>1E-3</v>
      </c>
      <c r="AC197">
        <v>1.21E-2</v>
      </c>
      <c r="AD197">
        <v>2.1700000000000001E-2</v>
      </c>
      <c r="AE197">
        <v>2.1700000000000001E-2</v>
      </c>
      <c r="AF197">
        <v>0.9194</v>
      </c>
      <c r="AG197">
        <v>0.43159999999999998</v>
      </c>
      <c r="AH197">
        <v>0.1065</v>
      </c>
      <c r="AL197">
        <v>0.99000000953674006</v>
      </c>
      <c r="AM197">
        <v>0.18000000715256001</v>
      </c>
      <c r="AN197">
        <v>3.9999999105930002E-2</v>
      </c>
      <c r="AO197" s="7"/>
      <c r="AP197">
        <v>9.9999997764825994E-3</v>
      </c>
      <c r="AQ197" s="7"/>
      <c r="AR197" s="7"/>
      <c r="AS197" s="7"/>
    </row>
    <row r="198" spans="1:45" x14ac:dyDescent="0.25">
      <c r="A198" s="1">
        <v>496</v>
      </c>
      <c r="E198">
        <v>0.13950000000000001</v>
      </c>
      <c r="F198">
        <v>0.98470000000000002</v>
      </c>
      <c r="G198">
        <v>0.97509999999999997</v>
      </c>
      <c r="H198">
        <v>0.49059999999999998</v>
      </c>
      <c r="I198">
        <v>0.33660000000000001</v>
      </c>
      <c r="J198">
        <v>0.19989999999999999</v>
      </c>
      <c r="K198">
        <v>0.187</v>
      </c>
      <c r="L198">
        <v>9.7199999999999995E-2</v>
      </c>
      <c r="M198">
        <v>0.15579999999999999</v>
      </c>
      <c r="N198">
        <v>8.2699999999999996E-2</v>
      </c>
      <c r="O198">
        <v>0.14169999999999999</v>
      </c>
      <c r="P198">
        <v>6.2700000000000006E-2</v>
      </c>
      <c r="Q198">
        <v>0.02</v>
      </c>
      <c r="R198">
        <v>1.5699999999999999E-2</v>
      </c>
      <c r="T198">
        <v>1.03E-2</v>
      </c>
      <c r="W198">
        <v>7.1400000000000005E-2</v>
      </c>
      <c r="Z198">
        <v>8.6E-3</v>
      </c>
      <c r="AB198">
        <v>1.1999999999999999E-3</v>
      </c>
      <c r="AC198">
        <v>1.17E-2</v>
      </c>
      <c r="AD198">
        <v>1.8499999999999999E-2</v>
      </c>
      <c r="AE198">
        <v>1.8499999999999999E-2</v>
      </c>
      <c r="AF198">
        <v>0.89039999999999997</v>
      </c>
      <c r="AG198">
        <v>0.44679999999999997</v>
      </c>
      <c r="AH198">
        <v>0.1115</v>
      </c>
      <c r="AL198">
        <v>0.98000001907348999</v>
      </c>
      <c r="AM198">
        <v>0.18999999761580999</v>
      </c>
      <c r="AN198">
        <v>3.9999999105930002E-2</v>
      </c>
      <c r="AO198" s="7"/>
      <c r="AP198">
        <v>9.9999997764825994E-3</v>
      </c>
      <c r="AQ198" s="7"/>
      <c r="AR198" s="7"/>
      <c r="AS198" s="7"/>
    </row>
    <row r="199" spans="1:45" x14ac:dyDescent="0.25">
      <c r="A199" s="1">
        <v>497</v>
      </c>
      <c r="E199">
        <v>0.12790000000000001</v>
      </c>
      <c r="F199">
        <v>0.99690000000000001</v>
      </c>
      <c r="G199">
        <v>0.98829999999999996</v>
      </c>
      <c r="H199">
        <v>0.50419999999999998</v>
      </c>
      <c r="I199">
        <v>0.34620000000000001</v>
      </c>
      <c r="J199">
        <v>0.2102</v>
      </c>
      <c r="K199">
        <v>0.19270000000000001</v>
      </c>
      <c r="L199">
        <v>9.9500000000000005E-2</v>
      </c>
      <c r="M199">
        <v>0.16400000000000001</v>
      </c>
      <c r="N199">
        <v>8.6499999999999994E-2</v>
      </c>
      <c r="O199">
        <v>0.1555</v>
      </c>
      <c r="P199">
        <v>6.54E-2</v>
      </c>
      <c r="Q199">
        <v>2.1399999999999999E-2</v>
      </c>
      <c r="R199">
        <v>1.5299999999999999E-2</v>
      </c>
      <c r="T199">
        <v>1.0500000000000001E-2</v>
      </c>
      <c r="W199">
        <v>7.3499999999999996E-2</v>
      </c>
      <c r="Z199">
        <v>8.8000000000000005E-3</v>
      </c>
      <c r="AB199">
        <v>1.1999999999999999E-3</v>
      </c>
      <c r="AC199">
        <v>1.1599999999999999E-2</v>
      </c>
      <c r="AD199">
        <v>1.5900000000000001E-2</v>
      </c>
      <c r="AE199">
        <v>1.5900000000000001E-2</v>
      </c>
      <c r="AF199">
        <v>0.85609999999999997</v>
      </c>
      <c r="AG199">
        <v>0.45950000000000002</v>
      </c>
      <c r="AH199">
        <v>0.11700000000000001</v>
      </c>
      <c r="AL199">
        <v>0.95999997854232999</v>
      </c>
      <c r="AM199">
        <v>0.20000000298022999</v>
      </c>
      <c r="AN199">
        <v>3.9999999105930002E-2</v>
      </c>
      <c r="AO199" s="7"/>
      <c r="AP199">
        <v>9.9999997764825994E-3</v>
      </c>
      <c r="AQ199" s="7"/>
      <c r="AR199" s="7"/>
      <c r="AS199" s="7"/>
    </row>
    <row r="200" spans="1:45" x14ac:dyDescent="0.25">
      <c r="A200" s="1">
        <v>498</v>
      </c>
      <c r="E200">
        <v>0.1202</v>
      </c>
      <c r="F200">
        <v>1</v>
      </c>
      <c r="G200">
        <v>0.99760000000000004</v>
      </c>
      <c r="H200">
        <v>0.52029999999999998</v>
      </c>
      <c r="I200">
        <v>0.3569</v>
      </c>
      <c r="J200">
        <v>0.219</v>
      </c>
      <c r="K200">
        <v>0.20180000000000001</v>
      </c>
      <c r="L200">
        <v>0.104</v>
      </c>
      <c r="M200">
        <v>0.17369999999999999</v>
      </c>
      <c r="N200">
        <v>9.0499999999999997E-2</v>
      </c>
      <c r="O200">
        <v>0.16389999999999999</v>
      </c>
      <c r="P200">
        <v>6.8699999999999997E-2</v>
      </c>
      <c r="Q200">
        <v>2.3400000000000001E-2</v>
      </c>
      <c r="R200">
        <v>1.7299999999999999E-2</v>
      </c>
      <c r="T200">
        <v>1.09E-2</v>
      </c>
      <c r="W200">
        <v>7.5499999999999998E-2</v>
      </c>
      <c r="Z200">
        <v>8.9999999999999993E-3</v>
      </c>
      <c r="AB200">
        <v>1.2999999999999999E-3</v>
      </c>
      <c r="AC200">
        <v>1.1299999999999999E-2</v>
      </c>
      <c r="AD200">
        <v>1.44E-2</v>
      </c>
      <c r="AE200">
        <v>1.44E-2</v>
      </c>
      <c r="AF200">
        <v>0.81879999999999997</v>
      </c>
      <c r="AG200">
        <v>0.47949999999999998</v>
      </c>
      <c r="AH200">
        <v>0.1222</v>
      </c>
      <c r="AL200">
        <v>0.93999999761580999</v>
      </c>
      <c r="AM200">
        <v>0.20000000298022999</v>
      </c>
      <c r="AN200">
        <v>5.0000000745057997E-2</v>
      </c>
      <c r="AO200" s="7"/>
      <c r="AP200">
        <v>9.9999997764825994E-3</v>
      </c>
      <c r="AQ200" s="7"/>
      <c r="AR200" s="7"/>
      <c r="AS200" s="7"/>
    </row>
    <row r="201" spans="1:45" x14ac:dyDescent="0.25">
      <c r="A201" s="1">
        <v>499</v>
      </c>
      <c r="E201">
        <v>0.10970000000000001</v>
      </c>
      <c r="F201">
        <v>0.99890000000000001</v>
      </c>
      <c r="G201">
        <v>1</v>
      </c>
      <c r="H201">
        <v>0.53800000000000003</v>
      </c>
      <c r="I201">
        <v>0.36549999999999999</v>
      </c>
      <c r="J201">
        <v>0.22639999999999999</v>
      </c>
      <c r="K201">
        <v>0.21190000000000001</v>
      </c>
      <c r="L201">
        <v>0.1085</v>
      </c>
      <c r="M201">
        <v>0.18379999999999999</v>
      </c>
      <c r="N201">
        <v>9.4500000000000001E-2</v>
      </c>
      <c r="O201">
        <v>0.1694</v>
      </c>
      <c r="P201">
        <v>7.22E-2</v>
      </c>
      <c r="Q201">
        <v>2.6700000000000002E-2</v>
      </c>
      <c r="R201">
        <v>1.8599999999999998E-2</v>
      </c>
      <c r="T201">
        <v>1.12E-2</v>
      </c>
      <c r="W201">
        <v>7.7499999999999999E-2</v>
      </c>
      <c r="Z201">
        <v>9.1999999999999998E-3</v>
      </c>
      <c r="AB201">
        <v>1.1999999999999999E-3</v>
      </c>
      <c r="AC201">
        <v>1.14E-2</v>
      </c>
      <c r="AD201">
        <v>1.2500000000000001E-2</v>
      </c>
      <c r="AE201">
        <v>1.2500000000000001E-2</v>
      </c>
      <c r="AF201">
        <v>0.77749999999999997</v>
      </c>
      <c r="AG201">
        <v>0.50119999999999998</v>
      </c>
      <c r="AH201">
        <v>0.12670000000000001</v>
      </c>
      <c r="AL201">
        <v>0.91000002622604004</v>
      </c>
      <c r="AM201">
        <v>0.20999999344348999</v>
      </c>
      <c r="AN201">
        <v>5.0000000745057997E-2</v>
      </c>
      <c r="AO201" s="7"/>
      <c r="AP201">
        <v>9.9999997764825994E-3</v>
      </c>
      <c r="AQ201" s="7"/>
      <c r="AR201" s="7"/>
      <c r="AS201" s="7"/>
    </row>
    <row r="202" spans="1:45" x14ac:dyDescent="0.25">
      <c r="A202" s="1">
        <v>500</v>
      </c>
      <c r="E202">
        <v>0.1021</v>
      </c>
      <c r="F202">
        <v>0.9889</v>
      </c>
      <c r="G202">
        <v>0.99819999999999998</v>
      </c>
      <c r="H202">
        <v>0.55789999999999995</v>
      </c>
      <c r="I202">
        <v>0.37490000000000001</v>
      </c>
      <c r="J202">
        <v>0.2379</v>
      </c>
      <c r="K202">
        <v>0.22370000000000001</v>
      </c>
      <c r="L202">
        <v>0.113</v>
      </c>
      <c r="M202">
        <v>0.19370000000000001</v>
      </c>
      <c r="N202">
        <v>9.8199999999999996E-2</v>
      </c>
      <c r="O202">
        <v>0.17780000000000001</v>
      </c>
      <c r="P202">
        <v>7.4800000000000005E-2</v>
      </c>
      <c r="Q202">
        <v>2.76E-2</v>
      </c>
      <c r="R202">
        <v>2.24E-2</v>
      </c>
      <c r="S202">
        <v>1.41E-2</v>
      </c>
      <c r="T202">
        <v>1.1299999999999999E-2</v>
      </c>
      <c r="V202">
        <v>0.01</v>
      </c>
      <c r="W202">
        <v>7.9799999999999996E-2</v>
      </c>
      <c r="Y202">
        <v>1.95E-2</v>
      </c>
      <c r="Z202">
        <v>9.1999999999999998E-3</v>
      </c>
      <c r="AA202">
        <v>2.2499999999999999E-2</v>
      </c>
      <c r="AB202">
        <v>1.1999999999999999E-3</v>
      </c>
      <c r="AC202">
        <v>1.0999999999999999E-2</v>
      </c>
      <c r="AD202">
        <v>1.1599999999999999E-2</v>
      </c>
      <c r="AE202">
        <v>1.1599999999999999E-2</v>
      </c>
      <c r="AF202">
        <v>0.73460000000000003</v>
      </c>
      <c r="AG202">
        <v>0.52339999999999998</v>
      </c>
      <c r="AH202">
        <v>0.13270000000000001</v>
      </c>
      <c r="AL202">
        <v>0.87000000476837003</v>
      </c>
      <c r="AM202">
        <v>0.21999999880790999</v>
      </c>
      <c r="AN202">
        <v>5.0000000745057997E-2</v>
      </c>
      <c r="AO202" s="7"/>
      <c r="AP202">
        <v>9.9999997764825994E-3</v>
      </c>
      <c r="AQ202" s="7"/>
      <c r="AR202" s="7"/>
      <c r="AS202" s="7"/>
    </row>
    <row r="203" spans="1:45" x14ac:dyDescent="0.25">
      <c r="A203" s="1">
        <v>501</v>
      </c>
      <c r="E203">
        <v>9.3399999999999997E-2</v>
      </c>
      <c r="F203">
        <v>0.97309999999999997</v>
      </c>
      <c r="G203">
        <v>0.98939999999999995</v>
      </c>
      <c r="H203">
        <v>0.57969999999999999</v>
      </c>
      <c r="I203">
        <v>0.3821</v>
      </c>
      <c r="J203">
        <v>0.2606</v>
      </c>
      <c r="K203">
        <v>0.23319999999999999</v>
      </c>
      <c r="L203">
        <v>0.1177</v>
      </c>
      <c r="M203">
        <v>0.20469999999999999</v>
      </c>
      <c r="N203">
        <v>0.1022</v>
      </c>
      <c r="O203">
        <v>0.18329999999999999</v>
      </c>
      <c r="P203">
        <v>7.6799999999999993E-2</v>
      </c>
      <c r="Q203">
        <v>3.1399999999999997E-2</v>
      </c>
      <c r="R203">
        <v>2.53E-2</v>
      </c>
      <c r="S203">
        <v>1.4500000000000001E-2</v>
      </c>
      <c r="T203">
        <v>1.15E-2</v>
      </c>
      <c r="V203">
        <v>8.9999999999999993E-3</v>
      </c>
      <c r="W203">
        <v>8.1699999999999995E-2</v>
      </c>
      <c r="Y203">
        <v>2.3800000000000002E-2</v>
      </c>
      <c r="Z203">
        <v>9.5999999999999992E-3</v>
      </c>
      <c r="AA203">
        <v>2.2499999999999999E-2</v>
      </c>
      <c r="AB203">
        <v>1.2999999999999999E-3</v>
      </c>
      <c r="AC203">
        <v>1.11E-2</v>
      </c>
      <c r="AD203">
        <v>1.04E-2</v>
      </c>
      <c r="AE203">
        <v>1.04E-2</v>
      </c>
      <c r="AF203">
        <v>0.68740000000000001</v>
      </c>
      <c r="AG203">
        <v>0.55149999999999999</v>
      </c>
      <c r="AH203">
        <v>0.13719999999999999</v>
      </c>
      <c r="AL203">
        <v>0.83999997377395996</v>
      </c>
      <c r="AM203">
        <v>0.23000000417232999</v>
      </c>
      <c r="AN203">
        <v>5.9999998658895E-2</v>
      </c>
      <c r="AO203" s="7"/>
      <c r="AP203">
        <v>9.9999997764825994E-3</v>
      </c>
      <c r="AQ203" s="7"/>
      <c r="AR203" s="7"/>
      <c r="AS203" s="7"/>
    </row>
    <row r="204" spans="1:45" x14ac:dyDescent="0.25">
      <c r="A204" s="1">
        <v>502</v>
      </c>
      <c r="E204">
        <v>8.7499999999999994E-2</v>
      </c>
      <c r="F204">
        <v>0.94879999999999998</v>
      </c>
      <c r="G204">
        <v>0.97460000000000002</v>
      </c>
      <c r="H204">
        <v>0.60409999999999997</v>
      </c>
      <c r="I204">
        <v>0.39</v>
      </c>
      <c r="J204">
        <v>0.27550000000000002</v>
      </c>
      <c r="K204">
        <v>0.2472</v>
      </c>
      <c r="L204">
        <v>0.1245</v>
      </c>
      <c r="M204">
        <v>0.2137</v>
      </c>
      <c r="N204">
        <v>0.106</v>
      </c>
      <c r="O204">
        <v>0.19170000000000001</v>
      </c>
      <c r="P204">
        <v>8.0600000000000005E-2</v>
      </c>
      <c r="Q204">
        <v>3.3500000000000002E-2</v>
      </c>
      <c r="R204">
        <v>2.6499999999999999E-2</v>
      </c>
      <c r="S204">
        <v>1.5100000000000001E-2</v>
      </c>
      <c r="T204">
        <v>1.2E-2</v>
      </c>
      <c r="V204">
        <v>9.1999999999999998E-3</v>
      </c>
      <c r="W204">
        <v>8.3900000000000002E-2</v>
      </c>
      <c r="Y204">
        <v>2.47E-2</v>
      </c>
      <c r="Z204">
        <v>9.9000000000000008E-3</v>
      </c>
      <c r="AA204">
        <v>2.2499999999999999E-2</v>
      </c>
      <c r="AB204">
        <v>1.5E-3</v>
      </c>
      <c r="AC204">
        <v>1.09E-2</v>
      </c>
      <c r="AD204">
        <v>9.4999999999999998E-3</v>
      </c>
      <c r="AE204">
        <v>9.4999999999999998E-3</v>
      </c>
      <c r="AF204">
        <v>0.63990000000000002</v>
      </c>
      <c r="AG204">
        <v>0.58120000000000005</v>
      </c>
      <c r="AH204">
        <v>0.1421</v>
      </c>
      <c r="AL204">
        <v>0.79000002145767001</v>
      </c>
      <c r="AM204">
        <v>0.23999999463558</v>
      </c>
      <c r="AN204">
        <v>5.9999998658895E-2</v>
      </c>
      <c r="AO204" s="7"/>
      <c r="AP204">
        <v>9.9999997764825994E-3</v>
      </c>
      <c r="AQ204" s="7"/>
      <c r="AR204" s="7"/>
      <c r="AS204" s="7"/>
    </row>
    <row r="205" spans="1:45" x14ac:dyDescent="0.25">
      <c r="A205" s="1">
        <v>503</v>
      </c>
      <c r="E205">
        <v>7.9399999999999998E-2</v>
      </c>
      <c r="F205">
        <v>0.92249999999999999</v>
      </c>
      <c r="G205">
        <v>0.9546</v>
      </c>
      <c r="H205">
        <v>0.63090000000000002</v>
      </c>
      <c r="I205">
        <v>0.39729999999999999</v>
      </c>
      <c r="J205">
        <v>0.28610000000000002</v>
      </c>
      <c r="K205">
        <v>0.2581</v>
      </c>
      <c r="L205">
        <v>0.13109999999999999</v>
      </c>
      <c r="M205">
        <v>0.22420000000000001</v>
      </c>
      <c r="N205">
        <v>0.1096</v>
      </c>
      <c r="O205">
        <v>0.19719999999999999</v>
      </c>
      <c r="P205">
        <v>8.2299999999999998E-2</v>
      </c>
      <c r="Q205">
        <v>3.56E-2</v>
      </c>
      <c r="R205">
        <v>2.5499999999999998E-2</v>
      </c>
      <c r="S205">
        <v>1.5599999999999999E-2</v>
      </c>
      <c r="T205">
        <v>1.23E-2</v>
      </c>
      <c r="V205">
        <v>9.5999999999999992E-3</v>
      </c>
      <c r="W205">
        <v>8.6400000000000005E-2</v>
      </c>
      <c r="Y205">
        <v>2.5100000000000001E-2</v>
      </c>
      <c r="Z205">
        <v>1.01E-2</v>
      </c>
      <c r="AA205">
        <v>2.2499999999999999E-2</v>
      </c>
      <c r="AB205">
        <v>1.5E-3</v>
      </c>
      <c r="AC205">
        <v>1.0800000000000001E-2</v>
      </c>
      <c r="AD205">
        <v>8.2000000000000007E-3</v>
      </c>
      <c r="AE205">
        <v>8.2000000000000007E-3</v>
      </c>
      <c r="AF205">
        <v>0.59060000000000001</v>
      </c>
      <c r="AG205">
        <v>0.61419999999999997</v>
      </c>
      <c r="AH205">
        <v>0.14810000000000001</v>
      </c>
      <c r="AL205">
        <v>0.75</v>
      </c>
      <c r="AM205">
        <v>0.25999999046326</v>
      </c>
      <c r="AN205">
        <v>5.9999998658895E-2</v>
      </c>
      <c r="AO205" s="7"/>
      <c r="AP205">
        <v>9.9999997764825994E-3</v>
      </c>
      <c r="AQ205" s="7"/>
      <c r="AR205" s="7"/>
      <c r="AS205" s="7"/>
    </row>
    <row r="206" spans="1:45" x14ac:dyDescent="0.25">
      <c r="A206" s="1">
        <v>504</v>
      </c>
      <c r="E206">
        <v>7.4499999999999997E-2</v>
      </c>
      <c r="F206">
        <v>0.88660000000000005</v>
      </c>
      <c r="G206">
        <v>0.92869999999999997</v>
      </c>
      <c r="H206">
        <v>0.65880000000000005</v>
      </c>
      <c r="I206">
        <v>0.40429999999999999</v>
      </c>
      <c r="J206">
        <v>0.30349999999999999</v>
      </c>
      <c r="K206">
        <v>0.2752</v>
      </c>
      <c r="L206">
        <v>0.1384</v>
      </c>
      <c r="M206">
        <v>0.23580000000000001</v>
      </c>
      <c r="N206">
        <v>0.1139</v>
      </c>
      <c r="O206">
        <v>0.20549999999999999</v>
      </c>
      <c r="P206">
        <v>8.6999999999999994E-2</v>
      </c>
      <c r="Q206">
        <v>3.7999999999999999E-2</v>
      </c>
      <c r="R206">
        <v>2.7E-2</v>
      </c>
      <c r="S206">
        <v>1.6199999999999999E-2</v>
      </c>
      <c r="T206">
        <v>1.29E-2</v>
      </c>
      <c r="V206">
        <v>9.7999999999999997E-3</v>
      </c>
      <c r="W206">
        <v>8.8499999999999995E-2</v>
      </c>
      <c r="Y206">
        <v>2.5999999999999999E-2</v>
      </c>
      <c r="Z206">
        <v>1.0500000000000001E-2</v>
      </c>
      <c r="AA206">
        <v>2.2499999999999999E-2</v>
      </c>
      <c r="AB206">
        <v>1.8E-3</v>
      </c>
      <c r="AC206">
        <v>1.0800000000000001E-2</v>
      </c>
      <c r="AD206">
        <v>8.6999999999999994E-3</v>
      </c>
      <c r="AE206">
        <v>8.6999999999999994E-3</v>
      </c>
      <c r="AF206">
        <v>0.54279999999999995</v>
      </c>
      <c r="AG206">
        <v>0.64980000000000004</v>
      </c>
      <c r="AH206">
        <v>0.15240000000000001</v>
      </c>
      <c r="AL206">
        <v>0.69999998807907005</v>
      </c>
      <c r="AM206">
        <v>0.27000001072884</v>
      </c>
      <c r="AN206">
        <v>5.9999998658895E-2</v>
      </c>
      <c r="AO206" s="7"/>
      <c r="AP206">
        <v>9.9999997764825994E-3</v>
      </c>
      <c r="AQ206" s="7"/>
      <c r="AR206" s="7"/>
      <c r="AS206" s="7"/>
    </row>
    <row r="207" spans="1:45" x14ac:dyDescent="0.25">
      <c r="A207" s="1">
        <v>505</v>
      </c>
      <c r="E207">
        <v>6.6900000000000001E-2</v>
      </c>
      <c r="F207">
        <v>0.8488</v>
      </c>
      <c r="G207">
        <v>0.89759999999999995</v>
      </c>
      <c r="H207">
        <v>0.68869999999999998</v>
      </c>
      <c r="I207">
        <v>0.41089999999999999</v>
      </c>
      <c r="J207">
        <v>0.32679999999999998</v>
      </c>
      <c r="K207">
        <v>0.2893</v>
      </c>
      <c r="L207">
        <v>0.1464</v>
      </c>
      <c r="M207">
        <v>0.24610000000000001</v>
      </c>
      <c r="N207">
        <v>0.11799999999999999</v>
      </c>
      <c r="O207">
        <v>0.20549999999999999</v>
      </c>
      <c r="P207">
        <v>8.9200000000000002E-2</v>
      </c>
      <c r="Q207">
        <v>3.9399999999999998E-2</v>
      </c>
      <c r="R207">
        <v>2.9600000000000001E-2</v>
      </c>
      <c r="S207">
        <v>1.6799999999999999E-2</v>
      </c>
      <c r="T207">
        <v>1.3299999999999999E-2</v>
      </c>
      <c r="V207">
        <v>1.03E-2</v>
      </c>
      <c r="W207">
        <v>9.0999999999999998E-2</v>
      </c>
      <c r="Y207">
        <v>2.6200000000000001E-2</v>
      </c>
      <c r="Z207">
        <v>1.09E-2</v>
      </c>
      <c r="AA207">
        <v>2.2499999999999999E-2</v>
      </c>
      <c r="AB207">
        <v>1.6999999999999999E-3</v>
      </c>
      <c r="AC207">
        <v>1.04E-2</v>
      </c>
      <c r="AD207">
        <v>7.1999999999999998E-3</v>
      </c>
      <c r="AE207">
        <v>7.1999999999999998E-3</v>
      </c>
      <c r="AF207">
        <v>0.49299999999999999</v>
      </c>
      <c r="AG207">
        <v>0.69030000000000002</v>
      </c>
      <c r="AH207">
        <v>0.15859999999999999</v>
      </c>
      <c r="AL207">
        <v>0.64999997615813998</v>
      </c>
      <c r="AM207">
        <v>0.28999999165535001</v>
      </c>
      <c r="AN207">
        <v>7.0000000298023002E-2</v>
      </c>
      <c r="AO207" s="7"/>
      <c r="AP207">
        <v>9.9999997764825994E-3</v>
      </c>
      <c r="AQ207" s="7"/>
      <c r="AR207" s="7"/>
      <c r="AS207" s="7"/>
    </row>
    <row r="208" spans="1:45" x14ac:dyDescent="0.25">
      <c r="A208" s="1">
        <v>506</v>
      </c>
      <c r="E208">
        <v>6.1199999999999997E-2</v>
      </c>
      <c r="F208">
        <v>0.80500000000000005</v>
      </c>
      <c r="G208">
        <v>0.8619</v>
      </c>
      <c r="H208">
        <v>0.71960000000000002</v>
      </c>
      <c r="I208">
        <v>0.41839999999999999</v>
      </c>
      <c r="J208">
        <v>0.34570000000000001</v>
      </c>
      <c r="K208">
        <v>0.30790000000000001</v>
      </c>
      <c r="L208">
        <v>0.15509999999999999</v>
      </c>
      <c r="M208">
        <v>0.25609999999999999</v>
      </c>
      <c r="N208">
        <v>0.12230000000000001</v>
      </c>
      <c r="O208">
        <v>0.21390000000000001</v>
      </c>
      <c r="P208">
        <v>9.1800000000000007E-2</v>
      </c>
      <c r="Q208">
        <v>4.1700000000000001E-2</v>
      </c>
      <c r="R208">
        <v>3.4500000000000003E-2</v>
      </c>
      <c r="S208">
        <v>1.7299999999999999E-2</v>
      </c>
      <c r="T208">
        <v>1.38E-2</v>
      </c>
      <c r="V208">
        <v>1.0800000000000001E-2</v>
      </c>
      <c r="W208">
        <v>9.3200000000000005E-2</v>
      </c>
      <c r="Y208">
        <v>2.7099999999999999E-2</v>
      </c>
      <c r="Z208">
        <v>1.12E-2</v>
      </c>
      <c r="AA208">
        <v>2.2499999999999999E-2</v>
      </c>
      <c r="AB208">
        <v>1.9E-3</v>
      </c>
      <c r="AC208">
        <v>1.06E-2</v>
      </c>
      <c r="AD208">
        <v>6.8999999999999999E-3</v>
      </c>
      <c r="AE208">
        <v>6.8999999999999999E-3</v>
      </c>
      <c r="AF208">
        <v>0.44590000000000002</v>
      </c>
      <c r="AG208">
        <v>0.73129999999999995</v>
      </c>
      <c r="AH208">
        <v>0.16420000000000001</v>
      </c>
      <c r="AL208">
        <v>0.60000002384186002</v>
      </c>
      <c r="AM208">
        <v>0.30000001192093001</v>
      </c>
      <c r="AN208">
        <v>7.0000000298023002E-2</v>
      </c>
      <c r="AO208" s="7"/>
      <c r="AP208">
        <v>9.9999997764825994E-3</v>
      </c>
      <c r="AQ208" s="7"/>
      <c r="AR208" s="7"/>
      <c r="AS208" s="7"/>
    </row>
    <row r="209" spans="1:45" x14ac:dyDescent="0.25">
      <c r="A209" s="1">
        <v>507</v>
      </c>
      <c r="E209">
        <v>5.5599999999999997E-2</v>
      </c>
      <c r="F209">
        <v>0.75849999999999995</v>
      </c>
      <c r="G209">
        <v>0.82140000000000002</v>
      </c>
      <c r="H209">
        <v>0.75149999999999995</v>
      </c>
      <c r="I209">
        <v>0.42609999999999998</v>
      </c>
      <c r="J209">
        <v>0.35859999999999997</v>
      </c>
      <c r="K209">
        <v>0.32540000000000002</v>
      </c>
      <c r="L209">
        <v>0.1643</v>
      </c>
      <c r="M209">
        <v>0.26600000000000001</v>
      </c>
      <c r="N209">
        <v>0.1263</v>
      </c>
      <c r="O209">
        <v>0.21390000000000001</v>
      </c>
      <c r="P209">
        <v>9.5100000000000004E-2</v>
      </c>
      <c r="Q209">
        <v>4.2200000000000001E-2</v>
      </c>
      <c r="R209">
        <v>3.7999999999999999E-2</v>
      </c>
      <c r="S209">
        <v>1.7899999999999999E-2</v>
      </c>
      <c r="T209">
        <v>1.44E-2</v>
      </c>
      <c r="U209">
        <v>1.0500000000000001E-2</v>
      </c>
      <c r="V209">
        <v>1.0800000000000001E-2</v>
      </c>
      <c r="W209">
        <v>9.6000000000000002E-2</v>
      </c>
      <c r="Y209">
        <v>2.7699999999999999E-2</v>
      </c>
      <c r="Z209">
        <v>1.15E-2</v>
      </c>
      <c r="AA209">
        <v>2.2499999999999999E-2</v>
      </c>
      <c r="AB209">
        <v>2E-3</v>
      </c>
      <c r="AC209">
        <v>1.0500000000000001E-2</v>
      </c>
      <c r="AD209">
        <v>6.4999999999999997E-3</v>
      </c>
      <c r="AE209">
        <v>6.4999999999999997E-3</v>
      </c>
      <c r="AF209">
        <v>0.39960000000000001</v>
      </c>
      <c r="AG209">
        <v>0.7742</v>
      </c>
      <c r="AH209">
        <v>0.16880000000000001</v>
      </c>
      <c r="AL209">
        <v>0.56000000238419001</v>
      </c>
      <c r="AM209">
        <v>0.31999999284744002</v>
      </c>
      <c r="AN209">
        <v>7.0000000298023002E-2</v>
      </c>
      <c r="AO209" s="7"/>
      <c r="AP209">
        <v>9.9999997764825994E-3</v>
      </c>
      <c r="AQ209" s="7"/>
      <c r="AR209" s="7"/>
      <c r="AS209" s="7"/>
    </row>
    <row r="210" spans="1:45" x14ac:dyDescent="0.25">
      <c r="A210" s="1">
        <v>508</v>
      </c>
      <c r="E210">
        <v>5.1799999999999999E-2</v>
      </c>
      <c r="F210">
        <v>0.70860000000000001</v>
      </c>
      <c r="G210">
        <v>0.77890000000000004</v>
      </c>
      <c r="H210">
        <v>0.78359999999999996</v>
      </c>
      <c r="I210">
        <v>0.43459999999999999</v>
      </c>
      <c r="J210">
        <v>0.3765</v>
      </c>
      <c r="K210">
        <v>0.34439999999999998</v>
      </c>
      <c r="L210">
        <v>0.17399999999999999</v>
      </c>
      <c r="M210">
        <v>0.27789999999999998</v>
      </c>
      <c r="N210">
        <v>0.13150000000000001</v>
      </c>
      <c r="O210">
        <v>0.22500000000000001</v>
      </c>
      <c r="P210">
        <v>9.8699999999999996E-2</v>
      </c>
      <c r="Q210">
        <v>4.4999999999999998E-2</v>
      </c>
      <c r="R210">
        <v>3.7699999999999997E-2</v>
      </c>
      <c r="S210">
        <v>1.8800000000000001E-2</v>
      </c>
      <c r="T210">
        <v>1.49E-2</v>
      </c>
      <c r="U210">
        <v>1.0500000000000001E-2</v>
      </c>
      <c r="V210">
        <v>1.11E-2</v>
      </c>
      <c r="W210">
        <v>9.8299999999999998E-2</v>
      </c>
      <c r="Y210">
        <v>2.7699999999999999E-2</v>
      </c>
      <c r="Z210">
        <v>1.1900000000000001E-2</v>
      </c>
      <c r="AA210">
        <v>2.2499999999999999E-2</v>
      </c>
      <c r="AB210">
        <v>2.3999999999999998E-3</v>
      </c>
      <c r="AC210">
        <v>1.06E-2</v>
      </c>
      <c r="AD210">
        <v>6.1999999999999998E-3</v>
      </c>
      <c r="AE210">
        <v>6.1999999999999998E-3</v>
      </c>
      <c r="AF210">
        <v>0.3548</v>
      </c>
      <c r="AG210">
        <v>0.81859999999999999</v>
      </c>
      <c r="AH210">
        <v>0.17499999999999999</v>
      </c>
      <c r="AL210">
        <v>0.50999999046325994</v>
      </c>
      <c r="AM210">
        <v>0.33000001311302002</v>
      </c>
      <c r="AN210">
        <v>7.0000000298023002E-2</v>
      </c>
      <c r="AO210" s="7"/>
      <c r="AP210">
        <v>9.9999997764825994E-3</v>
      </c>
      <c r="AQ210" s="7"/>
      <c r="AR210" s="7"/>
      <c r="AS210" s="7"/>
    </row>
    <row r="211" spans="1:45" x14ac:dyDescent="0.25">
      <c r="A211" s="1">
        <v>509</v>
      </c>
      <c r="E211">
        <v>4.6199999999999998E-2</v>
      </c>
      <c r="F211">
        <v>0.6583</v>
      </c>
      <c r="G211">
        <v>0.73319999999999996</v>
      </c>
      <c r="H211">
        <v>0.81579999999999997</v>
      </c>
      <c r="I211">
        <v>0.44379999999999997</v>
      </c>
      <c r="J211">
        <v>0.3957</v>
      </c>
      <c r="K211">
        <v>0.36170000000000002</v>
      </c>
      <c r="L211">
        <v>0.18459999999999999</v>
      </c>
      <c r="M211">
        <v>0.28910000000000002</v>
      </c>
      <c r="N211">
        <v>0.1366</v>
      </c>
      <c r="O211">
        <v>0.2361</v>
      </c>
      <c r="P211">
        <v>0.1004</v>
      </c>
      <c r="Q211">
        <v>4.8099999999999997E-2</v>
      </c>
      <c r="R211">
        <v>3.78E-2</v>
      </c>
      <c r="S211">
        <v>1.95E-2</v>
      </c>
      <c r="T211">
        <v>1.5299999999999999E-2</v>
      </c>
      <c r="U211">
        <v>1.0500000000000001E-2</v>
      </c>
      <c r="V211">
        <v>1.18E-2</v>
      </c>
      <c r="W211">
        <v>0.1004</v>
      </c>
      <c r="Y211">
        <v>2.8899999999999999E-2</v>
      </c>
      <c r="Z211">
        <v>1.2200000000000001E-2</v>
      </c>
      <c r="AA211">
        <v>2.2499999999999999E-2</v>
      </c>
      <c r="AB211">
        <v>2.3999999999999998E-3</v>
      </c>
      <c r="AC211">
        <v>1.0699999999999999E-2</v>
      </c>
      <c r="AD211">
        <v>5.7999999999999996E-3</v>
      </c>
      <c r="AE211">
        <v>5.7999999999999996E-3</v>
      </c>
      <c r="AF211">
        <v>0.31359999999999999</v>
      </c>
      <c r="AG211">
        <v>0.86080000000000001</v>
      </c>
      <c r="AH211">
        <v>0.18010000000000001</v>
      </c>
      <c r="AL211">
        <v>0.46000000834464999</v>
      </c>
      <c r="AM211">
        <v>0.34999999403954002</v>
      </c>
      <c r="AN211">
        <v>7.9999998211861004E-2</v>
      </c>
      <c r="AO211" s="7"/>
      <c r="AP211">
        <v>9.9999997764825994E-3</v>
      </c>
      <c r="AQ211" s="7"/>
      <c r="AR211" s="7"/>
      <c r="AS211" s="7"/>
    </row>
    <row r="212" spans="1:45" x14ac:dyDescent="0.25">
      <c r="A212" s="1">
        <v>510</v>
      </c>
      <c r="E212">
        <v>4.3900000000000002E-2</v>
      </c>
      <c r="F212">
        <v>0.60680000000000001</v>
      </c>
      <c r="G212">
        <v>0.68569999999999998</v>
      </c>
      <c r="H212">
        <v>0.84699999999999998</v>
      </c>
      <c r="I212">
        <v>0.45450000000000002</v>
      </c>
      <c r="J212">
        <v>0.42220000000000002</v>
      </c>
      <c r="K212">
        <v>0.38150000000000001</v>
      </c>
      <c r="L212">
        <v>0.19539999999999999</v>
      </c>
      <c r="M212">
        <v>0.29870000000000002</v>
      </c>
      <c r="N212">
        <v>0.14169999999999999</v>
      </c>
      <c r="O212">
        <v>0.2361</v>
      </c>
      <c r="P212">
        <v>0.1043</v>
      </c>
      <c r="Q212">
        <v>4.9200000000000001E-2</v>
      </c>
      <c r="R212">
        <v>4.19E-2</v>
      </c>
      <c r="S212">
        <v>2.0400000000000001E-2</v>
      </c>
      <c r="T212">
        <v>1.61E-2</v>
      </c>
      <c r="U212">
        <v>1.0500000000000001E-2</v>
      </c>
      <c r="V212">
        <v>1.2200000000000001E-2</v>
      </c>
      <c r="W212">
        <v>0.1031</v>
      </c>
      <c r="Y212">
        <v>2.9399999999999999E-2</v>
      </c>
      <c r="Z212">
        <v>1.29E-2</v>
      </c>
      <c r="AA212">
        <v>2.2499999999999999E-2</v>
      </c>
      <c r="AB212">
        <v>2.5999999999999999E-3</v>
      </c>
      <c r="AC212">
        <v>1.04E-2</v>
      </c>
      <c r="AD212">
        <v>6.1000000000000004E-3</v>
      </c>
      <c r="AE212">
        <v>6.1000000000000004E-3</v>
      </c>
      <c r="AF212">
        <v>0.2747</v>
      </c>
      <c r="AG212">
        <v>0.90180000000000005</v>
      </c>
      <c r="AH212">
        <v>0.18659999999999999</v>
      </c>
      <c r="AL212">
        <v>0.41999998688697998</v>
      </c>
      <c r="AM212">
        <v>0.37000000476837003</v>
      </c>
      <c r="AN212">
        <v>7.9999998211861004E-2</v>
      </c>
      <c r="AO212" s="7"/>
      <c r="AP212">
        <v>9.9999997764825994E-3</v>
      </c>
      <c r="AQ212" s="7"/>
      <c r="AR212" s="7"/>
      <c r="AS212" s="7"/>
    </row>
    <row r="213" spans="1:45" x14ac:dyDescent="0.25">
      <c r="A213" s="1">
        <v>511</v>
      </c>
      <c r="E213">
        <v>3.9800000000000002E-2</v>
      </c>
      <c r="F213">
        <v>0.55579999999999996</v>
      </c>
      <c r="G213">
        <v>0.6371</v>
      </c>
      <c r="H213">
        <v>0.877</v>
      </c>
      <c r="I213">
        <v>0.46629999999999999</v>
      </c>
      <c r="J213">
        <v>0.44030000000000002</v>
      </c>
      <c r="K213">
        <v>0.40150000000000002</v>
      </c>
      <c r="L213">
        <v>0.20699999999999999</v>
      </c>
      <c r="M213">
        <v>0.30709999999999998</v>
      </c>
      <c r="N213">
        <v>0.14760000000000001</v>
      </c>
      <c r="O213">
        <v>0.2472</v>
      </c>
      <c r="P213">
        <v>0.1056</v>
      </c>
      <c r="Q213">
        <v>5.1700000000000003E-2</v>
      </c>
      <c r="R213">
        <v>4.7199999999999999E-2</v>
      </c>
      <c r="S213">
        <v>2.1299999999999999E-2</v>
      </c>
      <c r="T213">
        <v>1.67E-2</v>
      </c>
      <c r="U213">
        <v>1.0500000000000001E-2</v>
      </c>
      <c r="V213">
        <v>1.24E-2</v>
      </c>
      <c r="W213">
        <v>0.1053</v>
      </c>
      <c r="Y213">
        <v>3.0599999999999999E-2</v>
      </c>
      <c r="Z213">
        <v>1.2999999999999999E-2</v>
      </c>
      <c r="AA213">
        <v>2.2499999999999999E-2</v>
      </c>
      <c r="AB213">
        <v>2.5999999999999999E-3</v>
      </c>
      <c r="AC213">
        <v>1.04E-2</v>
      </c>
      <c r="AD213">
        <v>5.4999999999999997E-3</v>
      </c>
      <c r="AE213">
        <v>5.4999999999999997E-3</v>
      </c>
      <c r="AF213">
        <v>0.23760000000000001</v>
      </c>
      <c r="AG213">
        <v>0.93899999999999995</v>
      </c>
      <c r="AH213">
        <v>0.1908</v>
      </c>
      <c r="AL213">
        <v>0.37000000476837003</v>
      </c>
      <c r="AM213">
        <v>0.38999998569488997</v>
      </c>
      <c r="AN213">
        <v>7.9999998211861004E-2</v>
      </c>
      <c r="AO213" s="7"/>
      <c r="AP213">
        <v>9.9999997764825994E-3</v>
      </c>
      <c r="AQ213" s="7"/>
      <c r="AR213" s="7"/>
      <c r="AS213" s="7"/>
    </row>
    <row r="214" spans="1:45" x14ac:dyDescent="0.25">
      <c r="A214" s="1">
        <v>512</v>
      </c>
      <c r="E214">
        <v>3.6499999999999998E-2</v>
      </c>
      <c r="F214">
        <v>0.50819999999999999</v>
      </c>
      <c r="G214">
        <v>0.58930000000000005</v>
      </c>
      <c r="H214">
        <v>0.90490000000000004</v>
      </c>
      <c r="I214">
        <v>0.48</v>
      </c>
      <c r="J214">
        <v>0.45789999999999997</v>
      </c>
      <c r="K214">
        <v>0.41880000000000001</v>
      </c>
      <c r="L214">
        <v>0.219</v>
      </c>
      <c r="M214">
        <v>0.31330000000000002</v>
      </c>
      <c r="N214">
        <v>0.1537</v>
      </c>
      <c r="O214">
        <v>0.25280000000000002</v>
      </c>
      <c r="P214">
        <v>0.1091</v>
      </c>
      <c r="Q214">
        <v>5.1200000000000002E-2</v>
      </c>
      <c r="R214">
        <v>4.7800000000000002E-2</v>
      </c>
      <c r="S214">
        <v>2.24E-2</v>
      </c>
      <c r="T214">
        <v>1.77E-2</v>
      </c>
      <c r="U214">
        <v>1.0500000000000001E-2</v>
      </c>
      <c r="V214">
        <v>1.3299999999999999E-2</v>
      </c>
      <c r="W214">
        <v>0.1089</v>
      </c>
      <c r="Y214">
        <v>3.1099999999999999E-2</v>
      </c>
      <c r="Z214">
        <v>1.37E-2</v>
      </c>
      <c r="AA214">
        <v>2.2499999999999999E-2</v>
      </c>
      <c r="AB214">
        <v>2.8999999999999998E-3</v>
      </c>
      <c r="AC214">
        <v>1.0200000000000001E-2</v>
      </c>
      <c r="AD214">
        <v>5.4000000000000003E-3</v>
      </c>
      <c r="AE214">
        <v>5.4000000000000003E-3</v>
      </c>
      <c r="AF214">
        <v>0.20419999999999999</v>
      </c>
      <c r="AG214">
        <v>0.96730000000000005</v>
      </c>
      <c r="AH214">
        <v>0.1981</v>
      </c>
      <c r="AL214">
        <v>0.33000001311302002</v>
      </c>
      <c r="AM214">
        <v>0.40999999642371998</v>
      </c>
      <c r="AN214">
        <v>7.9999998211861004E-2</v>
      </c>
      <c r="AO214" s="7"/>
      <c r="AP214">
        <v>9.9999997764825994E-3</v>
      </c>
      <c r="AQ214" s="7"/>
      <c r="AR214" s="7"/>
      <c r="AS214" s="7"/>
    </row>
    <row r="215" spans="1:45" x14ac:dyDescent="0.25">
      <c r="A215" s="1">
        <v>513</v>
      </c>
      <c r="E215">
        <v>3.3799999999999997E-2</v>
      </c>
      <c r="F215">
        <v>0.46029999999999999</v>
      </c>
      <c r="G215">
        <v>0.53979999999999995</v>
      </c>
      <c r="H215">
        <v>0.93100000000000005</v>
      </c>
      <c r="I215">
        <v>0.49409999999999998</v>
      </c>
      <c r="J215">
        <v>0.47470000000000001</v>
      </c>
      <c r="K215">
        <v>0.43540000000000001</v>
      </c>
      <c r="L215">
        <v>0.2301</v>
      </c>
      <c r="M215">
        <v>0.32179999999999997</v>
      </c>
      <c r="N215">
        <v>0.16039999999999999</v>
      </c>
      <c r="O215">
        <v>0.2611</v>
      </c>
      <c r="P215">
        <v>0.11210000000000001</v>
      </c>
      <c r="Q215">
        <v>5.4899999999999997E-2</v>
      </c>
      <c r="R215">
        <v>4.8800000000000003E-2</v>
      </c>
      <c r="S215">
        <v>2.35E-2</v>
      </c>
      <c r="T215">
        <v>1.83E-2</v>
      </c>
      <c r="U215">
        <v>1.4E-2</v>
      </c>
      <c r="V215">
        <v>1.3899999999999999E-2</v>
      </c>
      <c r="W215">
        <v>0.1116</v>
      </c>
      <c r="X215">
        <v>1.1577814000000001E-2</v>
      </c>
      <c r="Y215">
        <v>3.1300000000000001E-2</v>
      </c>
      <c r="Z215">
        <v>1.4E-2</v>
      </c>
      <c r="AA215">
        <v>2.2499999999999999E-2</v>
      </c>
      <c r="AB215">
        <v>2.8999999999999998E-3</v>
      </c>
      <c r="AC215">
        <v>1.0200000000000001E-2</v>
      </c>
      <c r="AD215">
        <v>6.1000000000000004E-3</v>
      </c>
      <c r="AE215">
        <v>6.1000000000000004E-3</v>
      </c>
      <c r="AF215">
        <v>0.17469999999999999</v>
      </c>
      <c r="AG215">
        <v>0.98909999999999998</v>
      </c>
      <c r="AH215">
        <v>0.2036</v>
      </c>
      <c r="AL215">
        <v>0.30000001192093001</v>
      </c>
      <c r="AM215">
        <v>0.41999998688697998</v>
      </c>
      <c r="AN215">
        <v>9.0000003576279006E-2</v>
      </c>
      <c r="AO215" s="7"/>
      <c r="AP215">
        <v>9.9999997764825994E-3</v>
      </c>
      <c r="AQ215" s="7"/>
      <c r="AR215" s="7"/>
      <c r="AS215" s="7"/>
    </row>
    <row r="216" spans="1:45" x14ac:dyDescent="0.25">
      <c r="A216" s="1">
        <v>514</v>
      </c>
      <c r="E216">
        <v>3.1800000000000002E-2</v>
      </c>
      <c r="F216">
        <v>0.41360000000000002</v>
      </c>
      <c r="G216">
        <v>0.49370000000000003</v>
      </c>
      <c r="H216">
        <v>0.95369999999999999</v>
      </c>
      <c r="I216">
        <v>0.51139999999999997</v>
      </c>
      <c r="J216">
        <v>0.48949999999999999</v>
      </c>
      <c r="K216">
        <v>0.45350000000000001</v>
      </c>
      <c r="L216">
        <v>0.24299999999999999</v>
      </c>
      <c r="M216">
        <v>0.33189999999999997</v>
      </c>
      <c r="N216">
        <v>0.16850000000000001</v>
      </c>
      <c r="O216">
        <v>0.27779999999999999</v>
      </c>
      <c r="P216">
        <v>0.1158</v>
      </c>
      <c r="Q216">
        <v>5.7799999999999997E-2</v>
      </c>
      <c r="R216">
        <v>5.0999999999999997E-2</v>
      </c>
      <c r="S216">
        <v>2.5000000000000001E-2</v>
      </c>
      <c r="T216">
        <v>1.9099999999999999E-2</v>
      </c>
      <c r="U216">
        <v>1.4E-2</v>
      </c>
      <c r="V216">
        <v>1.44E-2</v>
      </c>
      <c r="W216">
        <v>0.11409999999999999</v>
      </c>
      <c r="X216">
        <v>1.1577814000000001E-2</v>
      </c>
      <c r="Y216">
        <v>3.1899999999999998E-2</v>
      </c>
      <c r="Z216">
        <v>1.47E-2</v>
      </c>
      <c r="AA216">
        <v>2.6599999999999999E-2</v>
      </c>
      <c r="AB216">
        <v>3.3E-3</v>
      </c>
      <c r="AC216">
        <v>1.03E-2</v>
      </c>
      <c r="AD216">
        <v>5.1000000000000004E-3</v>
      </c>
      <c r="AE216">
        <v>5.1000000000000004E-3</v>
      </c>
      <c r="AF216">
        <v>0.1469</v>
      </c>
      <c r="AG216">
        <v>1</v>
      </c>
      <c r="AH216">
        <v>0.2089</v>
      </c>
      <c r="AL216">
        <v>0.25999999046326</v>
      </c>
      <c r="AM216">
        <v>0.43999999761580999</v>
      </c>
      <c r="AN216">
        <v>9.0000003576279006E-2</v>
      </c>
      <c r="AO216" s="7"/>
      <c r="AP216">
        <v>9.9999997764825994E-3</v>
      </c>
      <c r="AQ216" s="7"/>
      <c r="AR216" s="7"/>
      <c r="AS216" s="7"/>
    </row>
    <row r="217" spans="1:45" x14ac:dyDescent="0.25">
      <c r="A217" s="1">
        <v>515</v>
      </c>
      <c r="E217">
        <v>2.7400000000000001E-2</v>
      </c>
      <c r="F217">
        <v>0.37140000000000001</v>
      </c>
      <c r="G217">
        <v>0.44719999999999999</v>
      </c>
      <c r="H217">
        <v>0.97199999999999998</v>
      </c>
      <c r="I217">
        <v>0.52959999999999996</v>
      </c>
      <c r="J217">
        <v>0.50390000000000001</v>
      </c>
      <c r="K217">
        <v>0.46660000000000001</v>
      </c>
      <c r="L217">
        <v>0.25469999999999998</v>
      </c>
      <c r="M217">
        <v>0.33710000000000001</v>
      </c>
      <c r="N217">
        <v>0.17649999999999999</v>
      </c>
      <c r="O217">
        <v>0.28889999999999999</v>
      </c>
      <c r="P217">
        <v>0.1195</v>
      </c>
      <c r="Q217">
        <v>5.8000000000000003E-2</v>
      </c>
      <c r="R217">
        <v>5.6399999999999999E-2</v>
      </c>
      <c r="S217">
        <v>2.64E-2</v>
      </c>
      <c r="T217">
        <v>2.0299999999999999E-2</v>
      </c>
      <c r="U217">
        <v>1.4E-2</v>
      </c>
      <c r="V217">
        <v>1.4500000000000001E-2</v>
      </c>
      <c r="W217">
        <v>0.11700000000000001</v>
      </c>
      <c r="X217">
        <v>1.1567841000000001E-2</v>
      </c>
      <c r="Y217">
        <v>3.3399999999999999E-2</v>
      </c>
      <c r="Z217">
        <v>1.4999999999999999E-2</v>
      </c>
      <c r="AA217">
        <v>2.6599999999999999E-2</v>
      </c>
      <c r="AB217">
        <v>3.3999999999999998E-3</v>
      </c>
      <c r="AC217">
        <v>1.03E-2</v>
      </c>
      <c r="AD217">
        <v>5.3E-3</v>
      </c>
      <c r="AE217">
        <v>5.3E-3</v>
      </c>
      <c r="AF217">
        <v>0.1229</v>
      </c>
      <c r="AG217">
        <v>0.99890000000000001</v>
      </c>
      <c r="AH217">
        <v>0.21679999999999999</v>
      </c>
      <c r="AL217">
        <v>0.23000000417232999</v>
      </c>
      <c r="AM217">
        <v>0.46000000834464999</v>
      </c>
      <c r="AN217">
        <v>9.0000003576279006E-2</v>
      </c>
      <c r="AO217" s="7"/>
      <c r="AP217">
        <v>9.9999997764825994E-3</v>
      </c>
      <c r="AQ217" s="7"/>
      <c r="AR217" s="7"/>
      <c r="AS217" s="7"/>
    </row>
    <row r="218" spans="1:45" x14ac:dyDescent="0.25">
      <c r="A218" s="1">
        <v>516</v>
      </c>
      <c r="E218">
        <v>2.63E-2</v>
      </c>
      <c r="F218">
        <v>0.33029999999999998</v>
      </c>
      <c r="G218">
        <v>0.40450000000000003</v>
      </c>
      <c r="H218">
        <v>0.98660000000000003</v>
      </c>
      <c r="I218">
        <v>0.5504</v>
      </c>
      <c r="J218">
        <v>0.50570000000000004</v>
      </c>
      <c r="K218">
        <v>0.4798</v>
      </c>
      <c r="L218">
        <v>0.2666</v>
      </c>
      <c r="M218">
        <v>0.34429999999999999</v>
      </c>
      <c r="N218">
        <v>0.18509999999999999</v>
      </c>
      <c r="O218">
        <v>0.2944</v>
      </c>
      <c r="P218">
        <v>0.1237</v>
      </c>
      <c r="Q218">
        <v>6.3700000000000007E-2</v>
      </c>
      <c r="R218">
        <v>6.0100000000000001E-2</v>
      </c>
      <c r="S218">
        <v>2.8000000000000001E-2</v>
      </c>
      <c r="T218">
        <v>2.1499999999999998E-2</v>
      </c>
      <c r="U218">
        <v>1.4E-2</v>
      </c>
      <c r="V218">
        <v>1.5599999999999999E-2</v>
      </c>
      <c r="W218">
        <v>0.1205</v>
      </c>
      <c r="X218">
        <v>1.1567841000000001E-2</v>
      </c>
      <c r="Y218">
        <v>3.3500000000000002E-2</v>
      </c>
      <c r="Z218">
        <v>1.5800000000000002E-2</v>
      </c>
      <c r="AA218">
        <v>2.6599999999999999E-2</v>
      </c>
      <c r="AB218">
        <v>3.7000000000000002E-3</v>
      </c>
      <c r="AC218">
        <v>1.03E-2</v>
      </c>
      <c r="AD218">
        <v>5.0000000000000001E-3</v>
      </c>
      <c r="AE218">
        <v>5.0000000000000001E-3</v>
      </c>
      <c r="AF218">
        <v>0.10150000000000001</v>
      </c>
      <c r="AG218">
        <v>0.9849</v>
      </c>
      <c r="AH218">
        <v>0.22470000000000001</v>
      </c>
      <c r="AL218">
        <v>0.20000000298022999</v>
      </c>
      <c r="AM218">
        <v>0.46999999880790999</v>
      </c>
      <c r="AN218">
        <v>0.10000000149012001</v>
      </c>
      <c r="AO218" s="7"/>
      <c r="AP218">
        <v>9.9999997764825994E-3</v>
      </c>
      <c r="AQ218" s="7"/>
      <c r="AR218" s="7"/>
      <c r="AS218" s="7"/>
    </row>
    <row r="219" spans="1:45" x14ac:dyDescent="0.25">
      <c r="A219" s="1">
        <v>517</v>
      </c>
      <c r="E219">
        <v>2.41E-2</v>
      </c>
      <c r="F219">
        <v>0.29320000000000002</v>
      </c>
      <c r="G219">
        <v>0.36230000000000001</v>
      </c>
      <c r="H219">
        <v>0.99580000000000002</v>
      </c>
      <c r="I219">
        <v>0.57250000000000001</v>
      </c>
      <c r="J219">
        <v>0.51790000000000003</v>
      </c>
      <c r="K219">
        <v>0.4899</v>
      </c>
      <c r="L219">
        <v>0.27679999999999999</v>
      </c>
      <c r="M219">
        <v>0.35299999999999998</v>
      </c>
      <c r="N219">
        <v>0.19470000000000001</v>
      </c>
      <c r="O219">
        <v>0.31109999999999999</v>
      </c>
      <c r="P219">
        <v>0.12720000000000001</v>
      </c>
      <c r="Q219">
        <v>6.3399999999999998E-2</v>
      </c>
      <c r="R219">
        <v>6.1499999999999999E-2</v>
      </c>
      <c r="S219">
        <v>2.9899999999999999E-2</v>
      </c>
      <c r="T219">
        <v>2.2800000000000001E-2</v>
      </c>
      <c r="U219">
        <v>1.7500000000000002E-2</v>
      </c>
      <c r="V219">
        <v>1.5699999999999999E-2</v>
      </c>
      <c r="W219">
        <v>0.1234</v>
      </c>
      <c r="X219">
        <v>1.1557869E-2</v>
      </c>
      <c r="Y219">
        <v>3.4599999999999999E-2</v>
      </c>
      <c r="Z219">
        <v>1.6400000000000001E-2</v>
      </c>
      <c r="AA219">
        <v>2.6599999999999999E-2</v>
      </c>
      <c r="AB219">
        <v>3.7000000000000002E-3</v>
      </c>
      <c r="AC219">
        <v>1.0200000000000001E-2</v>
      </c>
      <c r="AD219">
        <v>5.1000000000000004E-3</v>
      </c>
      <c r="AE219">
        <v>5.1000000000000004E-3</v>
      </c>
      <c r="AF219">
        <v>8.3799999999999999E-2</v>
      </c>
      <c r="AG219">
        <v>0.95840000000000003</v>
      </c>
      <c r="AH219">
        <v>0.2324</v>
      </c>
      <c r="AL219">
        <v>0.18000000715256001</v>
      </c>
      <c r="AM219">
        <v>0.47999998927116</v>
      </c>
      <c r="AN219">
        <v>0.10000000149012001</v>
      </c>
      <c r="AO219">
        <v>2.9999999329448E-2</v>
      </c>
      <c r="AP219">
        <v>9.9999997764825994E-3</v>
      </c>
      <c r="AQ219" s="7"/>
      <c r="AR219" s="7"/>
      <c r="AS219" s="7"/>
    </row>
    <row r="220" spans="1:45" x14ac:dyDescent="0.25">
      <c r="A220" s="1">
        <v>518</v>
      </c>
      <c r="E220">
        <v>2.24E-2</v>
      </c>
      <c r="F220">
        <v>0.25769999999999998</v>
      </c>
      <c r="G220">
        <v>0.32329999999999998</v>
      </c>
      <c r="H220">
        <v>1</v>
      </c>
      <c r="I220">
        <v>0.59760000000000002</v>
      </c>
      <c r="J220">
        <v>0.52490000000000003</v>
      </c>
      <c r="K220">
        <v>0.49619999999999997</v>
      </c>
      <c r="L220">
        <v>0.2883</v>
      </c>
      <c r="M220">
        <v>0.35780000000000001</v>
      </c>
      <c r="N220">
        <v>0.2051</v>
      </c>
      <c r="O220">
        <v>0.31940000000000002</v>
      </c>
      <c r="P220">
        <v>0.13150000000000001</v>
      </c>
      <c r="Q220">
        <v>6.5600000000000006E-2</v>
      </c>
      <c r="R220">
        <v>5.9799999999999999E-2</v>
      </c>
      <c r="S220">
        <v>3.1800000000000002E-2</v>
      </c>
      <c r="T220">
        <v>2.41E-2</v>
      </c>
      <c r="U220">
        <v>1.7500000000000002E-2</v>
      </c>
      <c r="V220">
        <v>1.6199999999999999E-2</v>
      </c>
      <c r="W220">
        <v>0.126</v>
      </c>
      <c r="X220">
        <v>1.1547897E-2</v>
      </c>
      <c r="Y220">
        <v>3.6499999999999998E-2</v>
      </c>
      <c r="Z220">
        <v>1.6799999999999999E-2</v>
      </c>
      <c r="AA220">
        <v>2.6599999999999999E-2</v>
      </c>
      <c r="AB220">
        <v>4.0000000000000001E-3</v>
      </c>
      <c r="AC220">
        <v>1.03E-2</v>
      </c>
      <c r="AD220">
        <v>4.7999999999999996E-3</v>
      </c>
      <c r="AE220">
        <v>4.7999999999999996E-3</v>
      </c>
      <c r="AF220">
        <v>6.8599999999999994E-2</v>
      </c>
      <c r="AG220">
        <v>0.92</v>
      </c>
      <c r="AH220">
        <v>0.2392</v>
      </c>
      <c r="AL220">
        <v>0.15999999642372001</v>
      </c>
      <c r="AM220">
        <v>0.49000000953674</v>
      </c>
      <c r="AN220">
        <v>0.10000000149012001</v>
      </c>
      <c r="AO220">
        <v>2.9999999329448E-2</v>
      </c>
      <c r="AP220">
        <v>9.9999997764825994E-3</v>
      </c>
      <c r="AQ220" s="7"/>
      <c r="AR220" s="7"/>
      <c r="AS220" s="7"/>
    </row>
    <row r="221" spans="1:45" x14ac:dyDescent="0.25">
      <c r="A221" s="1">
        <v>519</v>
      </c>
      <c r="E221">
        <v>2.0199999999999999E-2</v>
      </c>
      <c r="F221">
        <v>0.22589999999999999</v>
      </c>
      <c r="G221">
        <v>0.28760000000000002</v>
      </c>
      <c r="H221">
        <v>0.99809999999999999</v>
      </c>
      <c r="I221">
        <v>0.62390000000000001</v>
      </c>
      <c r="J221">
        <v>0.52829999999999999</v>
      </c>
      <c r="K221">
        <v>0.49959999999999999</v>
      </c>
      <c r="L221">
        <v>0.29659999999999997</v>
      </c>
      <c r="M221">
        <v>0.36480000000000001</v>
      </c>
      <c r="N221">
        <v>0.21590000000000001</v>
      </c>
      <c r="O221">
        <v>0.33610000000000001</v>
      </c>
      <c r="P221">
        <v>0.13619999999999999</v>
      </c>
      <c r="Q221">
        <v>7.0400000000000004E-2</v>
      </c>
      <c r="R221">
        <v>6.1199999999999997E-2</v>
      </c>
      <c r="S221">
        <v>3.3700000000000001E-2</v>
      </c>
      <c r="T221">
        <v>2.5600000000000001E-2</v>
      </c>
      <c r="U221">
        <v>1.7500000000000002E-2</v>
      </c>
      <c r="V221">
        <v>1.72E-2</v>
      </c>
      <c r="W221">
        <v>0.1295</v>
      </c>
      <c r="X221">
        <v>1.3482519E-2</v>
      </c>
      <c r="Y221">
        <v>3.7199999999999997E-2</v>
      </c>
      <c r="Z221">
        <v>1.7500000000000002E-2</v>
      </c>
      <c r="AA221">
        <v>2.6700000000000002E-2</v>
      </c>
      <c r="AB221">
        <v>4.1000000000000003E-3</v>
      </c>
      <c r="AC221">
        <v>1.03E-2</v>
      </c>
      <c r="AD221">
        <v>4.4000000000000003E-3</v>
      </c>
      <c r="AE221">
        <v>4.4000000000000003E-3</v>
      </c>
      <c r="AF221">
        <v>5.5300000000000002E-2</v>
      </c>
      <c r="AG221">
        <v>0.87060000000000004</v>
      </c>
      <c r="AH221">
        <v>0.248</v>
      </c>
      <c r="AL221">
        <v>0.14000000059605</v>
      </c>
      <c r="AM221">
        <v>0.5</v>
      </c>
      <c r="AN221">
        <v>0.10999999940395</v>
      </c>
      <c r="AO221">
        <v>2.9999999329448E-2</v>
      </c>
      <c r="AP221">
        <v>1.9999999552965001E-2</v>
      </c>
      <c r="AQ221" s="7"/>
      <c r="AR221" s="7"/>
      <c r="AS221" s="7"/>
    </row>
    <row r="222" spans="1:45" x14ac:dyDescent="0.25">
      <c r="A222" s="1">
        <v>520</v>
      </c>
      <c r="E222">
        <v>1.9099999999999999E-2</v>
      </c>
      <c r="F222">
        <v>0.1961</v>
      </c>
      <c r="G222">
        <v>0.2535</v>
      </c>
      <c r="H222">
        <v>0.9899</v>
      </c>
      <c r="I222">
        <v>0.6522</v>
      </c>
      <c r="J222">
        <v>0.52790000000000004</v>
      </c>
      <c r="K222">
        <v>0.50509999999999999</v>
      </c>
      <c r="L222">
        <v>0.30520000000000003</v>
      </c>
      <c r="M222">
        <v>0.3705</v>
      </c>
      <c r="N222">
        <v>0.22800000000000001</v>
      </c>
      <c r="O222">
        <v>0.34720000000000001</v>
      </c>
      <c r="P222">
        <v>0.14330000000000001</v>
      </c>
      <c r="Q222">
        <v>7.2700000000000001E-2</v>
      </c>
      <c r="R222">
        <v>6.6799999999999998E-2</v>
      </c>
      <c r="S222">
        <v>3.5999999999999997E-2</v>
      </c>
      <c r="T222">
        <v>2.7099999999999999E-2</v>
      </c>
      <c r="U222">
        <v>1.7500000000000002E-2</v>
      </c>
      <c r="V222">
        <v>1.78E-2</v>
      </c>
      <c r="W222">
        <v>0.13270000000000001</v>
      </c>
      <c r="X222">
        <v>1.3482519E-2</v>
      </c>
      <c r="Y222">
        <v>3.7999999999999999E-2</v>
      </c>
      <c r="Z222">
        <v>1.8200000000000001E-2</v>
      </c>
      <c r="AA222">
        <v>2.6700000000000002E-2</v>
      </c>
      <c r="AB222">
        <v>4.4999999999999997E-3</v>
      </c>
      <c r="AC222">
        <v>1.04E-2</v>
      </c>
      <c r="AD222">
        <v>4.4000000000000003E-3</v>
      </c>
      <c r="AE222">
        <v>4.4000000000000003E-3</v>
      </c>
      <c r="AF222">
        <v>4.5400000000000003E-2</v>
      </c>
      <c r="AG222">
        <v>0.81189999999999996</v>
      </c>
      <c r="AH222">
        <v>0.25700000000000001</v>
      </c>
      <c r="AL222">
        <v>0.11999999731779</v>
      </c>
      <c r="AM222">
        <v>0.5</v>
      </c>
      <c r="AN222">
        <v>0.10999999940395</v>
      </c>
      <c r="AO222">
        <v>2.9999999329448E-2</v>
      </c>
      <c r="AP222">
        <v>1.9999999552965001E-2</v>
      </c>
      <c r="AQ222" s="7"/>
      <c r="AR222" s="7"/>
      <c r="AS222" s="7"/>
    </row>
    <row r="223" spans="1:45" x14ac:dyDescent="0.25">
      <c r="A223" s="1">
        <v>521</v>
      </c>
      <c r="E223">
        <v>1.95E-2</v>
      </c>
      <c r="F223">
        <v>0.17180000000000001</v>
      </c>
      <c r="G223">
        <v>0.2228</v>
      </c>
      <c r="H223">
        <v>0.97640000000000005</v>
      </c>
      <c r="I223">
        <v>0.6825</v>
      </c>
      <c r="J223">
        <v>0.5343</v>
      </c>
      <c r="K223">
        <v>0.50409999999999999</v>
      </c>
      <c r="L223">
        <v>0.31259999999999999</v>
      </c>
      <c r="M223">
        <v>0.3775</v>
      </c>
      <c r="N223">
        <v>0.2402</v>
      </c>
      <c r="O223">
        <v>0.3528</v>
      </c>
      <c r="P223">
        <v>0.14829999999999999</v>
      </c>
      <c r="Q223">
        <v>7.7899999999999997E-2</v>
      </c>
      <c r="R223">
        <v>7.22E-2</v>
      </c>
      <c r="S223">
        <v>3.8199999999999998E-2</v>
      </c>
      <c r="T223">
        <v>2.8899999999999999E-2</v>
      </c>
      <c r="U223">
        <v>1.7600000000000001E-2</v>
      </c>
      <c r="V223">
        <v>1.8100000000000002E-2</v>
      </c>
      <c r="W223">
        <v>0.13600000000000001</v>
      </c>
      <c r="X223">
        <v>1.3472546E-2</v>
      </c>
      <c r="Y223">
        <v>3.9600000000000003E-2</v>
      </c>
      <c r="Z223">
        <v>1.9E-2</v>
      </c>
      <c r="AA223">
        <v>2.6700000000000002E-2</v>
      </c>
      <c r="AB223">
        <v>4.7000000000000002E-3</v>
      </c>
      <c r="AC223">
        <v>1.0500000000000001E-2</v>
      </c>
      <c r="AD223">
        <v>4.3E-3</v>
      </c>
      <c r="AE223">
        <v>4.3E-3</v>
      </c>
      <c r="AF223">
        <v>3.6200000000000003E-2</v>
      </c>
      <c r="AG223">
        <v>0.74680000000000002</v>
      </c>
      <c r="AH223">
        <v>0.26619999999999999</v>
      </c>
      <c r="AL223">
        <v>0.10000000149012001</v>
      </c>
      <c r="AM223">
        <v>0.5</v>
      </c>
      <c r="AN223">
        <v>0.11999999731779</v>
      </c>
      <c r="AO223">
        <v>2.9999999329448E-2</v>
      </c>
      <c r="AP223">
        <v>1.9999999552965001E-2</v>
      </c>
      <c r="AQ223" s="7"/>
      <c r="AR223" s="7"/>
      <c r="AS223" s="7"/>
    </row>
    <row r="224" spans="1:45" x14ac:dyDescent="0.25">
      <c r="A224" s="1">
        <v>522</v>
      </c>
      <c r="E224">
        <v>1.61E-2</v>
      </c>
      <c r="F224">
        <v>0.14660000000000001</v>
      </c>
      <c r="G224">
        <v>0.19520000000000001</v>
      </c>
      <c r="H224">
        <v>0.95669999999999999</v>
      </c>
      <c r="I224">
        <v>0.71430000000000005</v>
      </c>
      <c r="J224">
        <v>0.52910000000000001</v>
      </c>
      <c r="K224">
        <v>0.50439999999999996</v>
      </c>
      <c r="L224">
        <v>0.31900000000000001</v>
      </c>
      <c r="M224">
        <v>0.38390000000000002</v>
      </c>
      <c r="N224">
        <v>0.25359999999999999</v>
      </c>
      <c r="O224">
        <v>0.37780000000000002</v>
      </c>
      <c r="P224">
        <v>0.15490000000000001</v>
      </c>
      <c r="Q224">
        <v>8.1199999999999994E-2</v>
      </c>
      <c r="R224">
        <v>7.0900000000000005E-2</v>
      </c>
      <c r="S224">
        <v>4.07E-2</v>
      </c>
      <c r="T224">
        <v>3.0599999999999999E-2</v>
      </c>
      <c r="U224">
        <v>2.1000000000000001E-2</v>
      </c>
      <c r="V224">
        <v>1.8700000000000001E-2</v>
      </c>
      <c r="W224">
        <v>0.1391</v>
      </c>
      <c r="X224">
        <v>1.3472546E-2</v>
      </c>
      <c r="Y224">
        <v>4.1000000000000002E-2</v>
      </c>
      <c r="Z224">
        <v>1.9599999999999999E-2</v>
      </c>
      <c r="AA224">
        <v>2.6700000000000002E-2</v>
      </c>
      <c r="AB224">
        <v>5.1000000000000004E-3</v>
      </c>
      <c r="AC224">
        <v>1.03E-2</v>
      </c>
      <c r="AD224">
        <v>4.8999999999999998E-3</v>
      </c>
      <c r="AE224">
        <v>4.8999999999999998E-3</v>
      </c>
      <c r="AF224">
        <v>3.0700000000000002E-2</v>
      </c>
      <c r="AG224">
        <v>0.67800000000000005</v>
      </c>
      <c r="AH224">
        <v>0.27539999999999998</v>
      </c>
      <c r="AL224">
        <v>9.0000003576279006E-2</v>
      </c>
      <c r="AM224">
        <v>0.50999999046325994</v>
      </c>
      <c r="AN224">
        <v>0.12999999523163</v>
      </c>
      <c r="AO224">
        <v>3.9999999105930002E-2</v>
      </c>
      <c r="AP224">
        <v>1.9999999552965001E-2</v>
      </c>
      <c r="AQ224" s="7"/>
      <c r="AR224">
        <v>9.9999997764825994E-3</v>
      </c>
      <c r="AS224" s="7"/>
    </row>
    <row r="225" spans="1:45" x14ac:dyDescent="0.25">
      <c r="A225" s="1">
        <v>523</v>
      </c>
      <c r="E225">
        <v>1.5100000000000001E-2</v>
      </c>
      <c r="F225">
        <v>0.12770000000000001</v>
      </c>
      <c r="G225">
        <v>0.17119999999999999</v>
      </c>
      <c r="H225">
        <v>0.93059999999999998</v>
      </c>
      <c r="I225">
        <v>0.74650000000000005</v>
      </c>
      <c r="J225">
        <v>0.52959999999999996</v>
      </c>
      <c r="K225">
        <v>0.5</v>
      </c>
      <c r="L225">
        <v>0.32290000000000002</v>
      </c>
      <c r="M225">
        <v>0.39229999999999998</v>
      </c>
      <c r="N225">
        <v>0.2671</v>
      </c>
      <c r="O225">
        <v>0.4</v>
      </c>
      <c r="P225">
        <v>0.1623</v>
      </c>
      <c r="Q225">
        <v>8.5699999999999998E-2</v>
      </c>
      <c r="R225">
        <v>6.8400000000000002E-2</v>
      </c>
      <c r="S225">
        <v>4.3200000000000002E-2</v>
      </c>
      <c r="T225">
        <v>3.2599999999999997E-2</v>
      </c>
      <c r="U225">
        <v>2.1000000000000001E-2</v>
      </c>
      <c r="V225">
        <v>1.9E-2</v>
      </c>
      <c r="W225">
        <v>0.14280000000000001</v>
      </c>
      <c r="X225">
        <v>1.3462574E-2</v>
      </c>
      <c r="Y225">
        <v>4.1200000000000001E-2</v>
      </c>
      <c r="Z225">
        <v>2.0500000000000001E-2</v>
      </c>
      <c r="AA225">
        <v>2.6700000000000002E-2</v>
      </c>
      <c r="AB225">
        <v>5.4000000000000003E-3</v>
      </c>
      <c r="AC225">
        <v>1.0699999999999999E-2</v>
      </c>
      <c r="AD225">
        <v>5.0000000000000001E-3</v>
      </c>
      <c r="AE225">
        <v>5.0000000000000001E-3</v>
      </c>
      <c r="AF225">
        <v>2.5700000000000001E-2</v>
      </c>
      <c r="AG225">
        <v>0.60799999999999998</v>
      </c>
      <c r="AH225">
        <v>0.2838</v>
      </c>
      <c r="AL225">
        <v>7.9999998211861004E-2</v>
      </c>
      <c r="AM225">
        <v>0.5</v>
      </c>
      <c r="AN225">
        <v>0.12999999523163</v>
      </c>
      <c r="AO225">
        <v>3.9999999105930002E-2</v>
      </c>
      <c r="AP225">
        <v>1.9999999552965001E-2</v>
      </c>
      <c r="AQ225" s="7"/>
      <c r="AR225">
        <v>9.9999997764825994E-3</v>
      </c>
      <c r="AS225" s="7"/>
    </row>
    <row r="226" spans="1:45" x14ac:dyDescent="0.25">
      <c r="A226" s="1">
        <v>524</v>
      </c>
      <c r="E226">
        <v>1.4E-2</v>
      </c>
      <c r="F226">
        <v>0.11020000000000001</v>
      </c>
      <c r="G226">
        <v>0.14910000000000001</v>
      </c>
      <c r="H226">
        <v>0.90010000000000001</v>
      </c>
      <c r="I226">
        <v>0.77929999999999999</v>
      </c>
      <c r="J226">
        <v>0.52480000000000004</v>
      </c>
      <c r="K226">
        <v>0.49869999999999998</v>
      </c>
      <c r="L226">
        <v>0.3261</v>
      </c>
      <c r="M226">
        <v>0.40260000000000001</v>
      </c>
      <c r="N226">
        <v>0.28120000000000001</v>
      </c>
      <c r="O226">
        <v>0.41389999999999999</v>
      </c>
      <c r="P226">
        <v>0.16919999999999999</v>
      </c>
      <c r="Q226">
        <v>9.1700000000000004E-2</v>
      </c>
      <c r="R226">
        <v>6.6699999999999995E-2</v>
      </c>
      <c r="S226">
        <v>4.5900000000000003E-2</v>
      </c>
      <c r="T226">
        <v>3.4599999999999999E-2</v>
      </c>
      <c r="U226">
        <v>2.4500000000000001E-2</v>
      </c>
      <c r="V226">
        <v>1.9699999999999999E-2</v>
      </c>
      <c r="W226">
        <v>0.14630000000000001</v>
      </c>
      <c r="X226">
        <v>1.3452601999999999E-2</v>
      </c>
      <c r="Y226">
        <v>4.2999999999999997E-2</v>
      </c>
      <c r="Z226">
        <v>2.1100000000000001E-2</v>
      </c>
      <c r="AA226">
        <v>2.6700000000000002E-2</v>
      </c>
      <c r="AB226">
        <v>5.7000000000000002E-3</v>
      </c>
      <c r="AC226">
        <v>1.0800000000000001E-2</v>
      </c>
      <c r="AD226">
        <v>4.8999999999999998E-3</v>
      </c>
      <c r="AE226">
        <v>4.8999999999999998E-3</v>
      </c>
      <c r="AF226">
        <v>2.12E-2</v>
      </c>
      <c r="AG226">
        <v>0.53869999999999996</v>
      </c>
      <c r="AH226">
        <v>0.29570000000000002</v>
      </c>
      <c r="AL226">
        <v>7.0000000298023002E-2</v>
      </c>
      <c r="AM226">
        <v>0.5</v>
      </c>
      <c r="AN226">
        <v>0.14000000059605</v>
      </c>
      <c r="AO226">
        <v>3.9999999105930002E-2</v>
      </c>
      <c r="AP226">
        <v>1.9999999552965001E-2</v>
      </c>
      <c r="AQ226" s="7"/>
      <c r="AR226">
        <v>9.9999997764825994E-3</v>
      </c>
      <c r="AS226" s="7"/>
    </row>
    <row r="227" spans="1:45" x14ac:dyDescent="0.25">
      <c r="A227" s="1">
        <v>525</v>
      </c>
      <c r="E227">
        <v>1.43E-2</v>
      </c>
      <c r="F227">
        <v>9.2899999999999996E-2</v>
      </c>
      <c r="G227">
        <v>0.12970000000000001</v>
      </c>
      <c r="H227">
        <v>0.86439999999999995</v>
      </c>
      <c r="I227">
        <v>0.81159999999999999</v>
      </c>
      <c r="J227">
        <v>0.52100000000000002</v>
      </c>
      <c r="K227">
        <v>0.49209999999999998</v>
      </c>
      <c r="L227">
        <v>0.32800000000000001</v>
      </c>
      <c r="M227">
        <v>0.41360000000000002</v>
      </c>
      <c r="N227">
        <v>0.29570000000000002</v>
      </c>
      <c r="O227">
        <v>0.42780000000000001</v>
      </c>
      <c r="P227">
        <v>0.17660000000000001</v>
      </c>
      <c r="Q227">
        <v>9.69E-2</v>
      </c>
      <c r="R227">
        <v>7.0000000000000007E-2</v>
      </c>
      <c r="S227">
        <v>4.87E-2</v>
      </c>
      <c r="T227">
        <v>3.6400000000000002E-2</v>
      </c>
      <c r="U227">
        <v>2.46E-2</v>
      </c>
      <c r="V227">
        <v>2.0500000000000001E-2</v>
      </c>
      <c r="W227">
        <v>0.14979999999999999</v>
      </c>
      <c r="X227">
        <v>1.7341789999999999E-2</v>
      </c>
      <c r="Y227">
        <v>4.3799999999999999E-2</v>
      </c>
      <c r="Z227">
        <v>2.18E-2</v>
      </c>
      <c r="AA227">
        <v>2.87E-2</v>
      </c>
      <c r="AB227">
        <v>5.8999999999999999E-3</v>
      </c>
      <c r="AC227">
        <v>1.0699999999999999E-2</v>
      </c>
      <c r="AD227">
        <v>4.7999999999999996E-3</v>
      </c>
      <c r="AE227">
        <v>4.7999999999999996E-3</v>
      </c>
      <c r="AF227">
        <v>1.78E-2</v>
      </c>
      <c r="AG227">
        <v>0.4718</v>
      </c>
      <c r="AH227">
        <v>0.30649999999999999</v>
      </c>
      <c r="AL227">
        <v>5.9999998658895E-2</v>
      </c>
      <c r="AM227">
        <v>0.5</v>
      </c>
      <c r="AN227">
        <v>0.15000000596046001</v>
      </c>
      <c r="AO227">
        <v>3.9999999105930002E-2</v>
      </c>
      <c r="AP227">
        <v>1.9999999552965001E-2</v>
      </c>
      <c r="AQ227" s="7"/>
      <c r="AR227">
        <v>9.9999997764825994E-3</v>
      </c>
      <c r="AS227" s="7"/>
    </row>
    <row r="228" spans="1:45" x14ac:dyDescent="0.25">
      <c r="A228" s="1">
        <v>526</v>
      </c>
      <c r="E228">
        <v>1.23E-2</v>
      </c>
      <c r="F228">
        <v>8.0100000000000005E-2</v>
      </c>
      <c r="G228">
        <v>0.1125</v>
      </c>
      <c r="H228">
        <v>0.82489999999999997</v>
      </c>
      <c r="I228">
        <v>0.84440000000000004</v>
      </c>
      <c r="J228">
        <v>0.51819999999999999</v>
      </c>
      <c r="K228">
        <v>0.48959999999999998</v>
      </c>
      <c r="L228">
        <v>0.32840000000000003</v>
      </c>
      <c r="M228">
        <v>0.4249</v>
      </c>
      <c r="N228">
        <v>0.31140000000000001</v>
      </c>
      <c r="O228">
        <v>0.45279999999999998</v>
      </c>
      <c r="P228">
        <v>0.18429999999999999</v>
      </c>
      <c r="Q228">
        <v>0.1024</v>
      </c>
      <c r="R228">
        <v>7.2900000000000006E-2</v>
      </c>
      <c r="S228">
        <v>5.21E-2</v>
      </c>
      <c r="T228">
        <v>3.8800000000000001E-2</v>
      </c>
      <c r="U228">
        <v>2.46E-2</v>
      </c>
      <c r="V228">
        <v>2.1000000000000001E-2</v>
      </c>
      <c r="W228">
        <v>0.1532</v>
      </c>
      <c r="X228">
        <v>1.7331817999999999E-2</v>
      </c>
      <c r="Y228">
        <v>4.48E-2</v>
      </c>
      <c r="Z228">
        <v>2.2599999999999999E-2</v>
      </c>
      <c r="AA228">
        <v>2.87E-2</v>
      </c>
      <c r="AB228">
        <v>6.1999999999999998E-3</v>
      </c>
      <c r="AC228">
        <v>1.0800000000000001E-2</v>
      </c>
      <c r="AD228">
        <v>5.1000000000000004E-3</v>
      </c>
      <c r="AE228">
        <v>5.1000000000000004E-3</v>
      </c>
      <c r="AF228">
        <v>1.5699999999999999E-2</v>
      </c>
      <c r="AG228">
        <v>0.41010000000000002</v>
      </c>
      <c r="AH228">
        <v>0.32040000000000002</v>
      </c>
      <c r="AL228">
        <v>5.0000000745057997E-2</v>
      </c>
      <c r="AM228">
        <v>0.49000000953674</v>
      </c>
      <c r="AN228">
        <v>0.15000000596046001</v>
      </c>
      <c r="AO228">
        <v>3.9999999105930002E-2</v>
      </c>
      <c r="AP228">
        <v>1.9999999552965001E-2</v>
      </c>
      <c r="AQ228" s="7"/>
      <c r="AR228">
        <v>9.9999997764825994E-3</v>
      </c>
      <c r="AS228" s="7"/>
    </row>
    <row r="229" spans="1:45" x14ac:dyDescent="0.25">
      <c r="A229" s="1">
        <v>527</v>
      </c>
      <c r="E229">
        <v>1.1900000000000001E-2</v>
      </c>
      <c r="F229">
        <v>7.0499999999999993E-2</v>
      </c>
      <c r="G229">
        <v>9.7500000000000003E-2</v>
      </c>
      <c r="H229">
        <v>0.78120000000000001</v>
      </c>
      <c r="I229">
        <v>0.87490000000000001</v>
      </c>
      <c r="J229">
        <v>0.51449999999999996</v>
      </c>
      <c r="K229">
        <v>0.48649999999999999</v>
      </c>
      <c r="L229">
        <v>0.3276</v>
      </c>
      <c r="M229">
        <v>0.43890000000000001</v>
      </c>
      <c r="N229">
        <v>0.32700000000000001</v>
      </c>
      <c r="O229">
        <v>0.4667</v>
      </c>
      <c r="P229">
        <v>0.19439999999999999</v>
      </c>
      <c r="Q229">
        <v>0.108</v>
      </c>
      <c r="R229">
        <v>8.0699999999999994E-2</v>
      </c>
      <c r="S229">
        <v>5.4100000000000002E-2</v>
      </c>
      <c r="T229">
        <v>4.07E-2</v>
      </c>
      <c r="U229">
        <v>2.46E-2</v>
      </c>
      <c r="V229">
        <v>2.2100000000000002E-2</v>
      </c>
      <c r="W229">
        <v>0.15679999999999999</v>
      </c>
      <c r="X229">
        <v>1.7321845999999998E-2</v>
      </c>
      <c r="Y229">
        <v>4.6100000000000002E-2</v>
      </c>
      <c r="Z229">
        <v>2.3599999999999999E-2</v>
      </c>
      <c r="AA229">
        <v>2.87E-2</v>
      </c>
      <c r="AB229">
        <v>6.4999999999999997E-3</v>
      </c>
      <c r="AC229">
        <v>1.0800000000000001E-2</v>
      </c>
      <c r="AD229">
        <v>5.4000000000000003E-3</v>
      </c>
      <c r="AE229">
        <v>5.4000000000000003E-3</v>
      </c>
      <c r="AF229">
        <v>1.38E-2</v>
      </c>
      <c r="AG229">
        <v>0.35239999999999999</v>
      </c>
      <c r="AH229">
        <v>0.33079999999999998</v>
      </c>
      <c r="AL229">
        <v>3.9999999105930002E-2</v>
      </c>
      <c r="AM229">
        <v>0.49000000953674</v>
      </c>
      <c r="AN229">
        <v>0.15999999642372001</v>
      </c>
      <c r="AO229">
        <v>3.9999999105930002E-2</v>
      </c>
      <c r="AP229">
        <v>1.9999999552965001E-2</v>
      </c>
      <c r="AQ229" s="7"/>
      <c r="AR229">
        <v>9.9999997764825994E-3</v>
      </c>
      <c r="AS229" s="7"/>
    </row>
    <row r="230" spans="1:45" x14ac:dyDescent="0.25">
      <c r="A230" s="1">
        <v>528</v>
      </c>
      <c r="E230">
        <v>1.0999999999999999E-2</v>
      </c>
      <c r="F230">
        <v>5.8500000000000003E-2</v>
      </c>
      <c r="G230">
        <v>8.4699999999999998E-2</v>
      </c>
      <c r="H230">
        <v>0.73580000000000001</v>
      </c>
      <c r="I230">
        <v>0.9042</v>
      </c>
      <c r="J230">
        <v>0.51349999999999996</v>
      </c>
      <c r="K230">
        <v>0.48459999999999998</v>
      </c>
      <c r="L230">
        <v>0.32700000000000001</v>
      </c>
      <c r="M230">
        <v>0.45179999999999998</v>
      </c>
      <c r="N230">
        <v>0.34279999999999999</v>
      </c>
      <c r="O230">
        <v>0.48609999999999998</v>
      </c>
      <c r="P230">
        <v>0.2041</v>
      </c>
      <c r="Q230">
        <v>0.1162</v>
      </c>
      <c r="R230">
        <v>8.3199999999999996E-2</v>
      </c>
      <c r="S230">
        <v>5.62E-2</v>
      </c>
      <c r="T230">
        <v>4.2900000000000001E-2</v>
      </c>
      <c r="U230">
        <v>2.81E-2</v>
      </c>
      <c r="V230">
        <v>2.29E-2</v>
      </c>
      <c r="W230">
        <v>0.1605</v>
      </c>
      <c r="X230">
        <v>1.7321845999999998E-2</v>
      </c>
      <c r="Y230">
        <v>4.65E-2</v>
      </c>
      <c r="Z230">
        <v>2.4199999999999999E-2</v>
      </c>
      <c r="AA230">
        <v>2.87E-2</v>
      </c>
      <c r="AB230">
        <v>6.7999999999999996E-3</v>
      </c>
      <c r="AC230">
        <v>1.09E-2</v>
      </c>
      <c r="AD230">
        <v>4.7999999999999996E-3</v>
      </c>
      <c r="AE230">
        <v>4.7999999999999996E-3</v>
      </c>
      <c r="AF230">
        <v>1.2200000000000001E-2</v>
      </c>
      <c r="AG230">
        <v>0.30080000000000001</v>
      </c>
      <c r="AH230">
        <v>0.34549999999999997</v>
      </c>
      <c r="AL230">
        <v>3.9999999105930002E-2</v>
      </c>
      <c r="AM230">
        <v>0.49000000953674</v>
      </c>
      <c r="AN230">
        <v>0.17000000178814001</v>
      </c>
      <c r="AO230">
        <v>3.9999999105930002E-2</v>
      </c>
      <c r="AP230">
        <v>1.9999999552965001E-2</v>
      </c>
      <c r="AQ230" s="7"/>
      <c r="AR230">
        <v>9.9999997764825994E-3</v>
      </c>
      <c r="AS230" s="7"/>
    </row>
    <row r="231" spans="1:45" x14ac:dyDescent="0.25">
      <c r="A231" s="1">
        <v>529</v>
      </c>
      <c r="E231">
        <v>1.01E-2</v>
      </c>
      <c r="F231">
        <v>5.1900000000000002E-2</v>
      </c>
      <c r="G231">
        <v>7.3300000000000004E-2</v>
      </c>
      <c r="H231">
        <v>0.68730000000000002</v>
      </c>
      <c r="I231">
        <v>0.9304</v>
      </c>
      <c r="J231">
        <v>0.5131</v>
      </c>
      <c r="K231">
        <v>0.4839</v>
      </c>
      <c r="L231">
        <v>0.32569999999999999</v>
      </c>
      <c r="M231">
        <v>0.46860000000000002</v>
      </c>
      <c r="N231">
        <v>0.35830000000000001</v>
      </c>
      <c r="O231">
        <v>0.50280000000000002</v>
      </c>
      <c r="P231">
        <v>0.215</v>
      </c>
      <c r="Q231">
        <v>0.1234</v>
      </c>
      <c r="R231">
        <v>8.2400000000000001E-2</v>
      </c>
      <c r="S231">
        <v>5.8799999999999998E-2</v>
      </c>
      <c r="T231">
        <v>4.53E-2</v>
      </c>
      <c r="U231">
        <v>2.81E-2</v>
      </c>
      <c r="V231">
        <v>2.3199999999999998E-2</v>
      </c>
      <c r="W231">
        <v>0.16450000000000001</v>
      </c>
      <c r="X231">
        <v>1.7311872999999998E-2</v>
      </c>
      <c r="Y231">
        <v>4.8300000000000003E-2</v>
      </c>
      <c r="Z231">
        <v>2.5100000000000001E-2</v>
      </c>
      <c r="AA231">
        <v>2.87E-2</v>
      </c>
      <c r="AB231">
        <v>7.1999999999999998E-3</v>
      </c>
      <c r="AC231">
        <v>1.0999999999999999E-2</v>
      </c>
      <c r="AD231">
        <v>4.7999999999999996E-3</v>
      </c>
      <c r="AE231">
        <v>4.7999999999999996E-3</v>
      </c>
      <c r="AF231">
        <v>1.09E-2</v>
      </c>
      <c r="AG231">
        <v>0.25540000000000002</v>
      </c>
      <c r="AH231">
        <v>0.35580000000000001</v>
      </c>
      <c r="AL231">
        <v>2.9999999329448E-2</v>
      </c>
      <c r="AM231">
        <v>0.47999998927116</v>
      </c>
      <c r="AN231">
        <v>0.18000000715256001</v>
      </c>
      <c r="AO231">
        <v>5.0000000745057997E-2</v>
      </c>
      <c r="AP231">
        <v>1.9999999552965001E-2</v>
      </c>
      <c r="AQ231" s="7"/>
      <c r="AR231">
        <v>9.9999997764825994E-3</v>
      </c>
      <c r="AS231" s="7"/>
    </row>
    <row r="232" spans="1:45" x14ac:dyDescent="0.25">
      <c r="A232" s="1">
        <v>530</v>
      </c>
      <c r="E232">
        <v>1.03E-2</v>
      </c>
      <c r="F232">
        <v>4.4900000000000002E-2</v>
      </c>
      <c r="G232">
        <v>6.4100000000000004E-2</v>
      </c>
      <c r="H232">
        <v>0.63929999999999998</v>
      </c>
      <c r="I232">
        <v>0.95379999999999998</v>
      </c>
      <c r="J232">
        <v>0.5161</v>
      </c>
      <c r="K232">
        <v>0.4879</v>
      </c>
      <c r="L232">
        <v>0.3246</v>
      </c>
      <c r="M232">
        <v>0.48520000000000002</v>
      </c>
      <c r="N232">
        <v>0.37380000000000002</v>
      </c>
      <c r="O232">
        <v>0.5222</v>
      </c>
      <c r="P232">
        <v>0.22689999999999999</v>
      </c>
      <c r="Q232">
        <v>0.13220000000000001</v>
      </c>
      <c r="R232">
        <v>8.0100000000000005E-2</v>
      </c>
      <c r="S232">
        <v>6.2199999999999998E-2</v>
      </c>
      <c r="T232">
        <v>4.7500000000000001E-2</v>
      </c>
      <c r="U232">
        <v>2.81E-2</v>
      </c>
      <c r="V232">
        <v>2.41E-2</v>
      </c>
      <c r="W232">
        <v>0.16900000000000001</v>
      </c>
      <c r="X232">
        <v>2.1191088E-2</v>
      </c>
      <c r="Y232">
        <v>4.9500000000000002E-2</v>
      </c>
      <c r="Z232">
        <v>2.6100000000000002E-2</v>
      </c>
      <c r="AA232">
        <v>2.8799999999999999E-2</v>
      </c>
      <c r="AB232">
        <v>7.4999999999999997E-3</v>
      </c>
      <c r="AC232">
        <v>1.11E-2</v>
      </c>
      <c r="AD232">
        <v>4.5999999999999999E-3</v>
      </c>
      <c r="AE232">
        <v>4.5999999999999999E-3</v>
      </c>
      <c r="AF232">
        <v>9.2999999999999992E-3</v>
      </c>
      <c r="AG232">
        <v>0.21510000000000001</v>
      </c>
      <c r="AH232">
        <v>0.37259999999999999</v>
      </c>
      <c r="AL232">
        <v>2.9999999329448E-2</v>
      </c>
      <c r="AM232">
        <v>0.47999998927116</v>
      </c>
      <c r="AN232">
        <v>0.18999999761580999</v>
      </c>
      <c r="AO232">
        <v>5.0000000745057997E-2</v>
      </c>
      <c r="AP232">
        <v>1.9999999552965001E-2</v>
      </c>
      <c r="AQ232" s="7"/>
      <c r="AR232">
        <v>9.9999997764825994E-3</v>
      </c>
      <c r="AS232" s="7"/>
    </row>
    <row r="233" spans="1:45" x14ac:dyDescent="0.25">
      <c r="A233" s="1">
        <v>531</v>
      </c>
      <c r="E233">
        <v>9.2999999999999992E-3</v>
      </c>
      <c r="F233">
        <v>3.8600000000000002E-2</v>
      </c>
      <c r="G233">
        <v>5.5399999999999998E-2</v>
      </c>
      <c r="H233">
        <v>0.58899999999999997</v>
      </c>
      <c r="I233">
        <v>0.97240000000000004</v>
      </c>
      <c r="J233">
        <v>0.52580000000000005</v>
      </c>
      <c r="K233">
        <v>0.49059999999999998</v>
      </c>
      <c r="L233">
        <v>0.3231</v>
      </c>
      <c r="M233">
        <v>0.50600000000000001</v>
      </c>
      <c r="N233">
        <v>0.39029999999999998</v>
      </c>
      <c r="O233">
        <v>0.5444</v>
      </c>
      <c r="P233">
        <v>0.2384</v>
      </c>
      <c r="Q233">
        <v>0.14319999999999999</v>
      </c>
      <c r="R233">
        <v>8.2900000000000001E-2</v>
      </c>
      <c r="S233">
        <v>6.5199999999999994E-2</v>
      </c>
      <c r="T233">
        <v>4.9599999999999998E-2</v>
      </c>
      <c r="U233">
        <v>2.98E-2</v>
      </c>
      <c r="V233">
        <v>2.5100000000000001E-2</v>
      </c>
      <c r="W233">
        <v>0.17230000000000001</v>
      </c>
      <c r="X233">
        <v>2.1191088E-2</v>
      </c>
      <c r="Y233">
        <v>5.2400000000000002E-2</v>
      </c>
      <c r="Z233">
        <v>2.69E-2</v>
      </c>
      <c r="AA233">
        <v>2.8799999999999999E-2</v>
      </c>
      <c r="AB233">
        <v>8.0000000000000002E-3</v>
      </c>
      <c r="AC233">
        <v>1.11E-2</v>
      </c>
      <c r="AD233">
        <v>3.7000000000000002E-3</v>
      </c>
      <c r="AE233">
        <v>3.7000000000000002E-3</v>
      </c>
      <c r="AF233">
        <v>8.3000000000000001E-3</v>
      </c>
      <c r="AH233">
        <v>0.38340000000000002</v>
      </c>
      <c r="AL233">
        <v>2.9999999329448E-2</v>
      </c>
      <c r="AM233">
        <v>0.47999998927116</v>
      </c>
      <c r="AN233">
        <v>0.20000000298022999</v>
      </c>
      <c r="AO233">
        <v>5.0000000745057997E-2</v>
      </c>
      <c r="AP233">
        <v>1.9999999552965001E-2</v>
      </c>
      <c r="AQ233" s="7"/>
      <c r="AR233">
        <v>9.9999997764825994E-3</v>
      </c>
      <c r="AS233" s="7"/>
    </row>
    <row r="234" spans="1:45" x14ac:dyDescent="0.25">
      <c r="A234" s="1">
        <v>532</v>
      </c>
      <c r="E234">
        <v>8.8999999999999999E-3</v>
      </c>
      <c r="F234">
        <v>3.1800000000000002E-2</v>
      </c>
      <c r="G234">
        <v>4.8300000000000003E-2</v>
      </c>
      <c r="H234">
        <v>0.5403</v>
      </c>
      <c r="I234">
        <v>0.9869</v>
      </c>
      <c r="J234">
        <v>0.52510000000000001</v>
      </c>
      <c r="K234">
        <v>0.49659999999999999</v>
      </c>
      <c r="L234">
        <v>0.32369999999999999</v>
      </c>
      <c r="M234">
        <v>0.52600000000000002</v>
      </c>
      <c r="N234">
        <v>0.40570000000000001</v>
      </c>
      <c r="O234">
        <v>0.55559999999999998</v>
      </c>
      <c r="P234">
        <v>0.24940000000000001</v>
      </c>
      <c r="Q234">
        <v>0.14929999999999999</v>
      </c>
      <c r="R234">
        <v>8.5500000000000007E-2</v>
      </c>
      <c r="S234">
        <v>6.8199999999999997E-2</v>
      </c>
      <c r="T234">
        <v>5.1900000000000002E-2</v>
      </c>
      <c r="U234">
        <v>2.98E-2</v>
      </c>
      <c r="V234">
        <v>2.69E-2</v>
      </c>
      <c r="W234">
        <v>0.17649999999999999</v>
      </c>
      <c r="X234">
        <v>2.1181116E-2</v>
      </c>
      <c r="Y234">
        <v>5.3199999999999997E-2</v>
      </c>
      <c r="Z234">
        <v>2.7799999999999998E-2</v>
      </c>
      <c r="AA234">
        <v>2.8799999999999999E-2</v>
      </c>
      <c r="AB234">
        <v>8.3000000000000001E-3</v>
      </c>
      <c r="AC234">
        <v>1.12E-2</v>
      </c>
      <c r="AD234">
        <v>2.8999999999999998E-3</v>
      </c>
      <c r="AE234">
        <v>2.8999999999999998E-3</v>
      </c>
      <c r="AF234">
        <v>7.3000000000000001E-3</v>
      </c>
      <c r="AH234">
        <v>0.40029999999999999</v>
      </c>
      <c r="AL234">
        <v>1.9999999552965001E-2</v>
      </c>
      <c r="AM234">
        <v>0.49000000953674</v>
      </c>
      <c r="AN234">
        <v>0.20999999344348999</v>
      </c>
      <c r="AO234">
        <v>5.0000000745057997E-2</v>
      </c>
      <c r="AP234">
        <v>1.9999999552965001E-2</v>
      </c>
      <c r="AQ234">
        <v>1.9999999552965001E-2</v>
      </c>
      <c r="AR234">
        <v>9.9999997764825994E-3</v>
      </c>
      <c r="AS234" s="7"/>
    </row>
    <row r="235" spans="1:45" x14ac:dyDescent="0.25">
      <c r="A235" s="1">
        <v>533</v>
      </c>
      <c r="E235">
        <v>9.9000000000000008E-3</v>
      </c>
      <c r="F235">
        <v>2.87E-2</v>
      </c>
      <c r="G235">
        <v>4.2299999999999997E-2</v>
      </c>
      <c r="H235">
        <v>0.49149999999999999</v>
      </c>
      <c r="I235">
        <v>0.99650000000000005</v>
      </c>
      <c r="J235">
        <v>0.5333</v>
      </c>
      <c r="K235">
        <v>0.505</v>
      </c>
      <c r="L235">
        <v>0.32479999999999998</v>
      </c>
      <c r="M235">
        <v>0.55130000000000001</v>
      </c>
      <c r="N235">
        <v>0.42070000000000002</v>
      </c>
      <c r="O235">
        <v>0.57220000000000004</v>
      </c>
      <c r="P235">
        <v>0.26200000000000001</v>
      </c>
      <c r="Q235">
        <v>0.16120000000000001</v>
      </c>
      <c r="R235">
        <v>8.77E-2</v>
      </c>
      <c r="S235">
        <v>6.88E-2</v>
      </c>
      <c r="T235">
        <v>5.4300000000000001E-2</v>
      </c>
      <c r="U235">
        <v>3.3300000000000003E-2</v>
      </c>
      <c r="V235">
        <v>2.7900000000000001E-2</v>
      </c>
      <c r="W235">
        <v>0.18029999999999999</v>
      </c>
      <c r="X235">
        <v>2.5060331000000002E-2</v>
      </c>
      <c r="Y235">
        <v>5.4899999999999997E-2</v>
      </c>
      <c r="Z235">
        <v>2.9000000000000001E-2</v>
      </c>
      <c r="AA235">
        <v>2.8799999999999999E-2</v>
      </c>
      <c r="AB235">
        <v>8.6E-3</v>
      </c>
      <c r="AC235">
        <v>1.14E-2</v>
      </c>
      <c r="AD235">
        <v>3.2000000000000002E-3</v>
      </c>
      <c r="AE235">
        <v>3.2000000000000002E-3</v>
      </c>
      <c r="AF235">
        <v>6.4000000000000003E-3</v>
      </c>
      <c r="AH235">
        <v>0.41389999999999999</v>
      </c>
      <c r="AL235">
        <v>1.9999999552965001E-2</v>
      </c>
      <c r="AM235">
        <v>0.49000000953674</v>
      </c>
      <c r="AN235">
        <v>0.21999999880790999</v>
      </c>
      <c r="AO235">
        <v>5.0000000745057997E-2</v>
      </c>
      <c r="AP235">
        <v>2.9999999329448E-2</v>
      </c>
      <c r="AQ235">
        <v>1.9999999552965001E-2</v>
      </c>
      <c r="AR235">
        <v>9.9999997764825994E-3</v>
      </c>
      <c r="AS235" s="7"/>
    </row>
    <row r="236" spans="1:45" x14ac:dyDescent="0.25">
      <c r="A236" s="1">
        <v>534</v>
      </c>
      <c r="E236">
        <v>9.1000000000000004E-3</v>
      </c>
      <c r="F236">
        <v>2.35E-2</v>
      </c>
      <c r="G236">
        <v>3.7199999999999997E-2</v>
      </c>
      <c r="H236">
        <v>0.4456</v>
      </c>
      <c r="I236">
        <v>1</v>
      </c>
      <c r="J236">
        <v>0.54669999999999996</v>
      </c>
      <c r="K236">
        <v>0.51480000000000004</v>
      </c>
      <c r="L236">
        <v>0.3271</v>
      </c>
      <c r="M236">
        <v>0.57550000000000001</v>
      </c>
      <c r="N236">
        <v>0.43519999999999998</v>
      </c>
      <c r="O236">
        <v>0.5917</v>
      </c>
      <c r="P236">
        <v>0.2742</v>
      </c>
      <c r="Q236">
        <v>0.16969999999999999</v>
      </c>
      <c r="R236">
        <v>9.3700000000000006E-2</v>
      </c>
      <c r="S236">
        <v>7.1300000000000002E-2</v>
      </c>
      <c r="T236">
        <v>5.6300000000000003E-2</v>
      </c>
      <c r="U236">
        <v>3.3300000000000003E-2</v>
      </c>
      <c r="V236">
        <v>2.9000000000000001E-2</v>
      </c>
      <c r="W236">
        <v>0.185</v>
      </c>
      <c r="X236">
        <v>2.5050360000000001E-2</v>
      </c>
      <c r="Y236">
        <v>5.7000000000000002E-2</v>
      </c>
      <c r="Z236">
        <v>0.03</v>
      </c>
      <c r="AA236">
        <v>2.8799999999999999E-2</v>
      </c>
      <c r="AB236">
        <v>8.9999999999999993E-3</v>
      </c>
      <c r="AC236">
        <v>1.15E-2</v>
      </c>
      <c r="AD236">
        <v>2.5999999999999999E-3</v>
      </c>
      <c r="AE236">
        <v>2.5999999999999999E-3</v>
      </c>
      <c r="AF236">
        <v>5.8999999999999999E-3</v>
      </c>
      <c r="AH236">
        <v>0.4289</v>
      </c>
      <c r="AL236">
        <v>1.9999999552965001E-2</v>
      </c>
      <c r="AM236">
        <v>0.5</v>
      </c>
      <c r="AN236">
        <v>0.23000000417232999</v>
      </c>
      <c r="AO236">
        <v>5.0000000745057997E-2</v>
      </c>
      <c r="AP236">
        <v>2.9999999329448E-2</v>
      </c>
      <c r="AQ236">
        <v>1.9999999552965001E-2</v>
      </c>
      <c r="AR236">
        <v>9.9999997764825994E-3</v>
      </c>
      <c r="AS236" s="7"/>
    </row>
    <row r="237" spans="1:45" x14ac:dyDescent="0.25">
      <c r="A237" s="1">
        <v>535</v>
      </c>
      <c r="E237">
        <v>1.0200000000000001E-2</v>
      </c>
      <c r="F237">
        <v>2.0500000000000001E-2</v>
      </c>
      <c r="G237">
        <v>3.27E-2</v>
      </c>
      <c r="H237">
        <v>0.40100000000000002</v>
      </c>
      <c r="I237">
        <v>0.99770000000000003</v>
      </c>
      <c r="J237">
        <v>0.55469999999999997</v>
      </c>
      <c r="K237">
        <v>0.5272</v>
      </c>
      <c r="L237">
        <v>0.33079999999999998</v>
      </c>
      <c r="M237">
        <v>0.60289999999999999</v>
      </c>
      <c r="N237">
        <v>0.44929999999999998</v>
      </c>
      <c r="O237">
        <v>0.5917</v>
      </c>
      <c r="P237">
        <v>0.28760000000000002</v>
      </c>
      <c r="Q237">
        <v>0.1827</v>
      </c>
      <c r="R237">
        <v>0.10059999999999999</v>
      </c>
      <c r="S237">
        <v>7.2999999999999995E-2</v>
      </c>
      <c r="T237">
        <v>5.8500000000000003E-2</v>
      </c>
      <c r="U237">
        <v>3.6799999999999999E-2</v>
      </c>
      <c r="V237">
        <v>2.9600000000000001E-2</v>
      </c>
      <c r="W237">
        <v>0.1893</v>
      </c>
      <c r="X237">
        <v>2.5050360000000001E-2</v>
      </c>
      <c r="Y237">
        <v>5.8099999999999999E-2</v>
      </c>
      <c r="Z237">
        <v>3.09E-2</v>
      </c>
      <c r="AA237">
        <v>3.2899999999999999E-2</v>
      </c>
      <c r="AB237">
        <v>9.4999999999999998E-3</v>
      </c>
      <c r="AC237">
        <v>1.14E-2</v>
      </c>
      <c r="AD237">
        <v>2.5999999999999999E-3</v>
      </c>
      <c r="AE237">
        <v>2.5999999999999999E-3</v>
      </c>
      <c r="AF237">
        <v>5.1000000000000004E-3</v>
      </c>
      <c r="AH237">
        <v>0.44240000000000002</v>
      </c>
      <c r="AI237">
        <v>0.13750000000000001</v>
      </c>
      <c r="AL237">
        <v>1.9999999552965001E-2</v>
      </c>
      <c r="AM237">
        <v>0.50999999046325994</v>
      </c>
      <c r="AN237">
        <v>0.23999999463558</v>
      </c>
      <c r="AO237">
        <v>5.9999998658895E-2</v>
      </c>
      <c r="AP237">
        <v>2.9999999329448E-2</v>
      </c>
      <c r="AQ237">
        <v>1.9999999552965001E-2</v>
      </c>
      <c r="AR237">
        <v>9.9999997764825994E-3</v>
      </c>
      <c r="AS237" s="7"/>
    </row>
    <row r="238" spans="1:45" x14ac:dyDescent="0.25">
      <c r="A238" s="1">
        <v>536</v>
      </c>
      <c r="E238">
        <v>8.6E-3</v>
      </c>
      <c r="F238">
        <v>1.7000000000000001E-2</v>
      </c>
      <c r="G238">
        <v>2.8799999999999999E-2</v>
      </c>
      <c r="H238">
        <v>0.3589</v>
      </c>
      <c r="I238">
        <v>0.99</v>
      </c>
      <c r="J238">
        <v>0.56869999999999998</v>
      </c>
      <c r="K238">
        <v>0.54200000000000004</v>
      </c>
      <c r="L238">
        <v>0.33679999999999999</v>
      </c>
      <c r="M238">
        <v>0.63029999999999997</v>
      </c>
      <c r="N238">
        <v>0.46239999999999998</v>
      </c>
      <c r="O238">
        <v>0.60829999999999995</v>
      </c>
      <c r="P238">
        <v>0.29930000000000001</v>
      </c>
      <c r="Q238">
        <v>0.19239999999999999</v>
      </c>
      <c r="R238">
        <v>0.10390000000000001</v>
      </c>
      <c r="S238">
        <v>7.4800000000000005E-2</v>
      </c>
      <c r="T238">
        <v>6.0400000000000002E-2</v>
      </c>
      <c r="U238">
        <v>3.6799999999999999E-2</v>
      </c>
      <c r="V238">
        <v>3.0300000000000001E-2</v>
      </c>
      <c r="W238">
        <v>0.19400000000000001</v>
      </c>
      <c r="X238">
        <v>2.5040388E-2</v>
      </c>
      <c r="Y238">
        <v>5.9499999999999997E-2</v>
      </c>
      <c r="Z238">
        <v>3.2099999999999997E-2</v>
      </c>
      <c r="AA238">
        <v>3.2899999999999999E-2</v>
      </c>
      <c r="AB238">
        <v>9.7999999999999997E-3</v>
      </c>
      <c r="AC238">
        <v>1.15E-2</v>
      </c>
      <c r="AD238">
        <v>2.8999999999999998E-3</v>
      </c>
      <c r="AE238">
        <v>2.8999999999999998E-3</v>
      </c>
      <c r="AF238">
        <v>5.4000000000000003E-3</v>
      </c>
      <c r="AH238">
        <v>0.45679999999999998</v>
      </c>
      <c r="AI238">
        <v>0.13789999999999999</v>
      </c>
      <c r="AL238">
        <v>9.9999997764825994E-3</v>
      </c>
      <c r="AM238">
        <v>0.51999998092651001</v>
      </c>
      <c r="AN238">
        <v>0.25</v>
      </c>
      <c r="AO238">
        <v>5.9999998658895E-2</v>
      </c>
      <c r="AP238">
        <v>2.9999999329448E-2</v>
      </c>
      <c r="AQ238">
        <v>1.9999999552965001E-2</v>
      </c>
      <c r="AR238">
        <v>9.9999997764825994E-3</v>
      </c>
      <c r="AS238" s="7"/>
    </row>
    <row r="239" spans="1:45" x14ac:dyDescent="0.25">
      <c r="A239" s="1">
        <v>537</v>
      </c>
      <c r="E239">
        <v>8.0000000000000002E-3</v>
      </c>
      <c r="F239">
        <v>1.44E-2</v>
      </c>
      <c r="G239">
        <v>2.5600000000000001E-2</v>
      </c>
      <c r="H239">
        <v>0.32029999999999997</v>
      </c>
      <c r="I239">
        <v>0.97599999999999998</v>
      </c>
      <c r="J239">
        <v>0.58079999999999998</v>
      </c>
      <c r="K239">
        <v>0.55859999999999999</v>
      </c>
      <c r="L239">
        <v>0.34399999999999997</v>
      </c>
      <c r="M239">
        <v>0.66010000000000002</v>
      </c>
      <c r="N239">
        <v>0.47449999999999998</v>
      </c>
      <c r="O239">
        <v>0.6139</v>
      </c>
      <c r="P239">
        <v>0.312</v>
      </c>
      <c r="Q239">
        <v>0.2072</v>
      </c>
      <c r="R239">
        <v>0.1033</v>
      </c>
      <c r="S239">
        <v>7.6700000000000004E-2</v>
      </c>
      <c r="T239">
        <v>6.2199999999999998E-2</v>
      </c>
      <c r="U239">
        <v>3.6799999999999999E-2</v>
      </c>
      <c r="V239">
        <v>3.2199999999999999E-2</v>
      </c>
      <c r="W239">
        <v>0.1981</v>
      </c>
      <c r="X239">
        <v>2.5040388E-2</v>
      </c>
      <c r="Y239">
        <v>6.0600000000000001E-2</v>
      </c>
      <c r="Z239">
        <v>3.3000000000000002E-2</v>
      </c>
      <c r="AA239">
        <v>3.2899999999999999E-2</v>
      </c>
      <c r="AB239">
        <v>1.03E-2</v>
      </c>
      <c r="AC239">
        <v>1.18E-2</v>
      </c>
      <c r="AD239">
        <v>2.8E-3</v>
      </c>
      <c r="AE239">
        <v>2.8E-3</v>
      </c>
      <c r="AF239">
        <v>5.1999999999999998E-3</v>
      </c>
      <c r="AH239">
        <v>0.47220000000000001</v>
      </c>
      <c r="AI239">
        <v>0.1384</v>
      </c>
      <c r="AL239">
        <v>9.9999997764825994E-3</v>
      </c>
      <c r="AM239">
        <v>0.54000002145767001</v>
      </c>
      <c r="AN239">
        <v>0.25999999046326</v>
      </c>
      <c r="AO239">
        <v>5.9999998658895E-2</v>
      </c>
      <c r="AP239">
        <v>2.9999999329448E-2</v>
      </c>
      <c r="AQ239">
        <v>2.9999999329448E-2</v>
      </c>
      <c r="AR239">
        <v>9.9999997764825994E-3</v>
      </c>
      <c r="AS239" s="7"/>
    </row>
    <row r="240" spans="1:45" x14ac:dyDescent="0.25">
      <c r="A240" s="1">
        <v>538</v>
      </c>
      <c r="E240">
        <v>7.6E-3</v>
      </c>
      <c r="F240">
        <v>1.11E-2</v>
      </c>
      <c r="G240">
        <v>2.3300000000000001E-2</v>
      </c>
      <c r="H240">
        <v>0.2838</v>
      </c>
      <c r="I240">
        <v>0.95699999999999996</v>
      </c>
      <c r="J240">
        <v>0.60040000000000004</v>
      </c>
      <c r="K240">
        <v>0.57940000000000003</v>
      </c>
      <c r="L240">
        <v>0.3548</v>
      </c>
      <c r="M240">
        <v>0.69130000000000003</v>
      </c>
      <c r="N240">
        <v>0.48599999999999999</v>
      </c>
      <c r="O240">
        <v>0.61939999999999995</v>
      </c>
      <c r="P240">
        <v>0.3266</v>
      </c>
      <c r="Q240">
        <v>0.21729999999999999</v>
      </c>
      <c r="R240">
        <v>0.1095</v>
      </c>
      <c r="S240">
        <v>7.7200000000000005E-2</v>
      </c>
      <c r="T240">
        <v>6.4000000000000001E-2</v>
      </c>
      <c r="U240">
        <v>4.3799999999999999E-2</v>
      </c>
      <c r="V240">
        <v>3.32E-2</v>
      </c>
      <c r="W240">
        <v>0.20269999999999999</v>
      </c>
      <c r="X240">
        <v>2.8919604000000002E-2</v>
      </c>
      <c r="Y240">
        <v>6.2700000000000006E-2</v>
      </c>
      <c r="Z240">
        <v>3.4000000000000002E-2</v>
      </c>
      <c r="AA240">
        <v>3.2899999999999999E-2</v>
      </c>
      <c r="AB240">
        <v>1.09E-2</v>
      </c>
      <c r="AC240">
        <v>1.1900000000000001E-2</v>
      </c>
      <c r="AD240">
        <v>2.8999999999999998E-3</v>
      </c>
      <c r="AE240">
        <v>2.8999999999999998E-3</v>
      </c>
      <c r="AF240">
        <v>4.7999999999999996E-3</v>
      </c>
      <c r="AH240">
        <v>0.48470000000000002</v>
      </c>
      <c r="AI240">
        <v>0.1396</v>
      </c>
      <c r="AL240">
        <v>9.9999997764825994E-3</v>
      </c>
      <c r="AM240">
        <v>0.56000000238419001</v>
      </c>
      <c r="AN240">
        <v>0.28000000119209001</v>
      </c>
      <c r="AO240">
        <v>5.9999998658895E-2</v>
      </c>
      <c r="AP240">
        <v>2.9999999329448E-2</v>
      </c>
      <c r="AQ240">
        <v>2.9999999329448E-2</v>
      </c>
      <c r="AR240">
        <v>9.9999997764825994E-3</v>
      </c>
      <c r="AS240" s="7"/>
    </row>
    <row r="241" spans="1:45" x14ac:dyDescent="0.25">
      <c r="A241" s="1">
        <v>539</v>
      </c>
      <c r="E241">
        <v>7.1000000000000004E-3</v>
      </c>
      <c r="F241">
        <v>1.0800000000000001E-2</v>
      </c>
      <c r="G241">
        <v>2.07E-2</v>
      </c>
      <c r="H241">
        <v>0.25030000000000002</v>
      </c>
      <c r="I241">
        <v>0.93149999999999999</v>
      </c>
      <c r="J241">
        <v>0.61839999999999995</v>
      </c>
      <c r="K241">
        <v>0.59950000000000003</v>
      </c>
      <c r="L241">
        <v>0.3664</v>
      </c>
      <c r="M241">
        <v>0.7228</v>
      </c>
      <c r="N241">
        <v>0.496</v>
      </c>
      <c r="O241">
        <v>0.62219999999999998</v>
      </c>
      <c r="P241">
        <v>0.33839999999999998</v>
      </c>
      <c r="Q241">
        <v>0.2271</v>
      </c>
      <c r="R241">
        <v>0.1201</v>
      </c>
      <c r="S241">
        <v>7.9299999999999995E-2</v>
      </c>
      <c r="T241">
        <v>6.5699999999999995E-2</v>
      </c>
      <c r="U241">
        <v>4.3799999999999999E-2</v>
      </c>
      <c r="V241">
        <v>3.4799999999999998E-2</v>
      </c>
      <c r="W241">
        <v>0.20749999999999999</v>
      </c>
      <c r="X241">
        <v>2.8909631000000002E-2</v>
      </c>
      <c r="Y241">
        <v>6.4799999999999996E-2</v>
      </c>
      <c r="Z241">
        <v>3.5299999999999998E-2</v>
      </c>
      <c r="AA241">
        <v>3.2899999999999999E-2</v>
      </c>
      <c r="AB241">
        <v>1.11E-2</v>
      </c>
      <c r="AC241">
        <v>1.2E-2</v>
      </c>
      <c r="AD241">
        <v>3.0000000000000001E-3</v>
      </c>
      <c r="AE241">
        <v>3.0000000000000001E-3</v>
      </c>
      <c r="AF241">
        <v>4.7000000000000002E-3</v>
      </c>
      <c r="AH241">
        <v>0.496</v>
      </c>
      <c r="AI241">
        <v>0.1411</v>
      </c>
      <c r="AL241">
        <v>9.9999997764825994E-3</v>
      </c>
      <c r="AM241">
        <v>0.56999999284743996</v>
      </c>
      <c r="AN241">
        <v>0.28999999165535001</v>
      </c>
      <c r="AO241">
        <v>5.9999998658895E-2</v>
      </c>
      <c r="AP241">
        <v>2.9999999329448E-2</v>
      </c>
      <c r="AQ241">
        <v>2.9999999329448E-2</v>
      </c>
      <c r="AR241">
        <v>9.9999997764825994E-3</v>
      </c>
      <c r="AS241" s="7"/>
    </row>
    <row r="242" spans="1:45" x14ac:dyDescent="0.25">
      <c r="A242" s="1">
        <v>540</v>
      </c>
      <c r="E242">
        <v>8.3000000000000001E-3</v>
      </c>
      <c r="F242">
        <v>8.6E-3</v>
      </c>
      <c r="G242">
        <v>1.8800000000000001E-2</v>
      </c>
      <c r="H242">
        <v>0.21990000000000001</v>
      </c>
      <c r="I242">
        <v>0.90190000000000003</v>
      </c>
      <c r="J242">
        <v>0.63780000000000003</v>
      </c>
      <c r="K242">
        <v>0.62460000000000004</v>
      </c>
      <c r="L242">
        <v>0.38119999999999998</v>
      </c>
      <c r="M242">
        <v>0.75249999999999995</v>
      </c>
      <c r="N242">
        <v>0.50460000000000005</v>
      </c>
      <c r="O242">
        <v>0.62219999999999998</v>
      </c>
      <c r="P242">
        <v>0.35020000000000001</v>
      </c>
      <c r="Q242">
        <v>0.2382</v>
      </c>
      <c r="R242">
        <v>0.13020000000000001</v>
      </c>
      <c r="S242">
        <v>0.08</v>
      </c>
      <c r="T242">
        <v>6.6900000000000001E-2</v>
      </c>
      <c r="U242">
        <v>4.7300000000000002E-2</v>
      </c>
      <c r="V242">
        <v>3.5900000000000001E-2</v>
      </c>
      <c r="W242">
        <v>0.21179999999999999</v>
      </c>
      <c r="X242">
        <v>2.8899658000000002E-2</v>
      </c>
      <c r="Y242">
        <v>6.6500000000000004E-2</v>
      </c>
      <c r="Z242">
        <v>3.6200000000000003E-2</v>
      </c>
      <c r="AA242">
        <v>3.2899999999999999E-2</v>
      </c>
      <c r="AB242">
        <v>1.18E-2</v>
      </c>
      <c r="AC242">
        <v>1.18E-2</v>
      </c>
      <c r="AD242">
        <v>3.5999999999999999E-3</v>
      </c>
      <c r="AE242">
        <v>3.5999999999999999E-3</v>
      </c>
      <c r="AF242">
        <v>4.4000000000000003E-3</v>
      </c>
      <c r="AH242">
        <v>0.50700000000000001</v>
      </c>
      <c r="AI242">
        <v>0.1429</v>
      </c>
      <c r="AL242">
        <v>9.9999997764825994E-3</v>
      </c>
      <c r="AM242">
        <v>0.60000002384186002</v>
      </c>
      <c r="AN242">
        <v>0.30000001192093001</v>
      </c>
      <c r="AO242">
        <v>7.0000000298023002E-2</v>
      </c>
      <c r="AP242">
        <v>2.9999999329448E-2</v>
      </c>
      <c r="AQ242">
        <v>2.9999999329448E-2</v>
      </c>
      <c r="AR242">
        <v>9.9999997764825994E-3</v>
      </c>
      <c r="AS242" s="7"/>
    </row>
    <row r="243" spans="1:45" x14ac:dyDescent="0.25">
      <c r="A243" s="1">
        <v>541</v>
      </c>
      <c r="E243">
        <v>7.6E-3</v>
      </c>
      <c r="F243">
        <v>7.7999999999999996E-3</v>
      </c>
      <c r="G243">
        <v>1.6400000000000001E-2</v>
      </c>
      <c r="H243">
        <v>0.19309999999999999</v>
      </c>
      <c r="I243">
        <v>0.86680000000000001</v>
      </c>
      <c r="J243">
        <v>0.6774</v>
      </c>
      <c r="K243">
        <v>0.65029999999999999</v>
      </c>
      <c r="L243">
        <v>0.39700000000000002</v>
      </c>
      <c r="M243">
        <v>0.78390000000000004</v>
      </c>
      <c r="N243">
        <v>0.51170000000000004</v>
      </c>
      <c r="O243">
        <v>0.62219999999999998</v>
      </c>
      <c r="P243">
        <v>0.3619</v>
      </c>
      <c r="Q243">
        <v>0.24709999999999999</v>
      </c>
      <c r="R243">
        <v>0.13439999999999999</v>
      </c>
      <c r="S243">
        <v>8.1199999999999994E-2</v>
      </c>
      <c r="T243">
        <v>6.8500000000000005E-2</v>
      </c>
      <c r="U243">
        <v>4.7300000000000002E-2</v>
      </c>
      <c r="V243">
        <v>3.8199999999999998E-2</v>
      </c>
      <c r="W243">
        <v>0.2165</v>
      </c>
      <c r="X243">
        <v>2.8899658000000002E-2</v>
      </c>
      <c r="Y243">
        <v>6.8500000000000005E-2</v>
      </c>
      <c r="Z243">
        <v>3.7499999999999999E-2</v>
      </c>
      <c r="AA243">
        <v>3.2899999999999999E-2</v>
      </c>
      <c r="AB243">
        <v>1.23E-2</v>
      </c>
      <c r="AC243">
        <v>1.21E-2</v>
      </c>
      <c r="AD243">
        <v>3.5999999999999999E-3</v>
      </c>
      <c r="AE243">
        <v>3.5999999999999999E-3</v>
      </c>
      <c r="AF243">
        <v>5.0000000000000001E-3</v>
      </c>
      <c r="AH243">
        <v>0.51910000000000001</v>
      </c>
      <c r="AI243">
        <v>0.14510000000000001</v>
      </c>
      <c r="AM243">
        <v>0.62000000476837003</v>
      </c>
      <c r="AN243">
        <v>0.31000000238419001</v>
      </c>
      <c r="AO243">
        <v>7.0000000298023002E-2</v>
      </c>
      <c r="AP243">
        <v>2.9999999329448E-2</v>
      </c>
      <c r="AQ243">
        <v>2.9999999329448E-2</v>
      </c>
      <c r="AR243">
        <v>9.9999997764825994E-3</v>
      </c>
      <c r="AS243" s="7"/>
    </row>
    <row r="244" spans="1:45" x14ac:dyDescent="0.25">
      <c r="A244" s="1">
        <v>542</v>
      </c>
      <c r="E244">
        <v>6.7000000000000002E-3</v>
      </c>
      <c r="F244">
        <v>6.4999999999999997E-3</v>
      </c>
      <c r="G244">
        <v>1.6E-2</v>
      </c>
      <c r="H244">
        <v>0.16800000000000001</v>
      </c>
      <c r="I244">
        <v>0.82920000000000005</v>
      </c>
      <c r="J244">
        <v>0.70550000000000002</v>
      </c>
      <c r="K244">
        <v>0.67879999999999996</v>
      </c>
      <c r="L244">
        <v>0.41739999999999999</v>
      </c>
      <c r="M244">
        <v>0.81379999999999997</v>
      </c>
      <c r="N244">
        <v>0.51780000000000004</v>
      </c>
      <c r="O244">
        <v>0.61939999999999995</v>
      </c>
      <c r="P244">
        <v>0.37340000000000001</v>
      </c>
      <c r="Q244">
        <v>0.25679999999999997</v>
      </c>
      <c r="R244">
        <v>0.1409</v>
      </c>
      <c r="S244">
        <v>8.2699999999999996E-2</v>
      </c>
      <c r="T244">
        <v>6.9599999999999995E-2</v>
      </c>
      <c r="U244">
        <v>5.0799999999999998E-2</v>
      </c>
      <c r="V244">
        <v>4.0099999999999997E-2</v>
      </c>
      <c r="W244">
        <v>0.22159999999999999</v>
      </c>
      <c r="X244">
        <v>3.0834282000000001E-2</v>
      </c>
      <c r="Y244">
        <v>7.0900000000000005E-2</v>
      </c>
      <c r="Z244">
        <v>3.8600000000000002E-2</v>
      </c>
      <c r="AA244">
        <v>3.6999999999999998E-2</v>
      </c>
      <c r="AB244">
        <v>1.2800000000000001E-2</v>
      </c>
      <c r="AC244">
        <v>1.24E-2</v>
      </c>
      <c r="AD244">
        <v>4.7000000000000002E-3</v>
      </c>
      <c r="AE244">
        <v>4.7000000000000002E-3</v>
      </c>
      <c r="AF244">
        <v>5.5999999999999999E-3</v>
      </c>
      <c r="AH244">
        <v>0.5262</v>
      </c>
      <c r="AI244">
        <v>0.14749999999999999</v>
      </c>
      <c r="AM244">
        <v>0.64999997615813998</v>
      </c>
      <c r="AN244">
        <v>0.31999999284744002</v>
      </c>
      <c r="AO244">
        <v>7.0000000298023002E-2</v>
      </c>
      <c r="AP244">
        <v>3.9999999105930002E-2</v>
      </c>
      <c r="AQ244">
        <v>2.9999999329448E-2</v>
      </c>
      <c r="AR244">
        <v>9.9999997764825994E-3</v>
      </c>
      <c r="AS244" s="7"/>
    </row>
    <row r="245" spans="1:45" x14ac:dyDescent="0.25">
      <c r="A245" s="1">
        <v>543</v>
      </c>
      <c r="E245">
        <v>7.7000000000000002E-3</v>
      </c>
      <c r="F245">
        <v>7.4000000000000003E-3</v>
      </c>
      <c r="G245">
        <v>1.44E-2</v>
      </c>
      <c r="H245">
        <v>0.14660000000000001</v>
      </c>
      <c r="I245">
        <v>0.7873</v>
      </c>
      <c r="J245">
        <v>0.73140000000000005</v>
      </c>
      <c r="K245">
        <v>0.71030000000000004</v>
      </c>
      <c r="L245">
        <v>0.43890000000000001</v>
      </c>
      <c r="M245">
        <v>0.84309999999999996</v>
      </c>
      <c r="N245">
        <v>0.52159999999999995</v>
      </c>
      <c r="O245">
        <v>0.61939999999999995</v>
      </c>
      <c r="P245">
        <v>0.38450000000000001</v>
      </c>
      <c r="Q245">
        <v>0.26700000000000002</v>
      </c>
      <c r="R245">
        <v>0.14929999999999999</v>
      </c>
      <c r="S245">
        <v>8.4000000000000005E-2</v>
      </c>
      <c r="T245">
        <v>7.0699999999999999E-2</v>
      </c>
      <c r="U245">
        <v>5.4300000000000001E-2</v>
      </c>
      <c r="V245">
        <v>4.1500000000000002E-2</v>
      </c>
      <c r="W245">
        <v>0.22620000000000001</v>
      </c>
      <c r="X245">
        <v>3.4713496000000003E-2</v>
      </c>
      <c r="Y245">
        <v>7.2999999999999995E-2</v>
      </c>
      <c r="Z245">
        <v>3.9699999999999999E-2</v>
      </c>
      <c r="AA245">
        <v>3.6999999999999998E-2</v>
      </c>
      <c r="AB245">
        <v>1.3100000000000001E-2</v>
      </c>
      <c r="AC245">
        <v>1.2800000000000001E-2</v>
      </c>
      <c r="AD245">
        <v>4.1999999999999997E-3</v>
      </c>
      <c r="AE245">
        <v>4.1999999999999997E-3</v>
      </c>
      <c r="AF245">
        <v>5.3E-3</v>
      </c>
      <c r="AH245">
        <v>0.53520000000000001</v>
      </c>
      <c r="AI245">
        <v>0.15010000000000001</v>
      </c>
      <c r="AM245">
        <v>0.67000001668929998</v>
      </c>
      <c r="AN245">
        <v>0.31999999284744002</v>
      </c>
      <c r="AO245">
        <v>7.0000000298023002E-2</v>
      </c>
      <c r="AP245">
        <v>3.9999999105930002E-2</v>
      </c>
      <c r="AQ245">
        <v>2.9999999329448E-2</v>
      </c>
      <c r="AR245">
        <v>9.9999997764825994E-3</v>
      </c>
      <c r="AS245" s="7"/>
    </row>
    <row r="246" spans="1:45" x14ac:dyDescent="0.25">
      <c r="A246" s="1">
        <v>544</v>
      </c>
      <c r="E246">
        <v>6.3E-3</v>
      </c>
      <c r="F246">
        <v>4.3E-3</v>
      </c>
      <c r="G246">
        <v>1.34E-2</v>
      </c>
      <c r="H246">
        <v>0.1268</v>
      </c>
      <c r="I246">
        <v>0.74329999999999996</v>
      </c>
      <c r="J246">
        <v>0.76939999999999997</v>
      </c>
      <c r="K246">
        <v>0.74260000000000004</v>
      </c>
      <c r="L246">
        <v>0.46439999999999998</v>
      </c>
      <c r="M246">
        <v>0.87370000000000003</v>
      </c>
      <c r="N246">
        <v>0.52529999999999999</v>
      </c>
      <c r="O246">
        <v>0.6139</v>
      </c>
      <c r="P246">
        <v>0.39419999999999999</v>
      </c>
      <c r="Q246">
        <v>0.2727</v>
      </c>
      <c r="R246">
        <v>0.1628</v>
      </c>
      <c r="S246">
        <v>8.5500000000000007E-2</v>
      </c>
      <c r="T246">
        <v>7.22E-2</v>
      </c>
      <c r="U246">
        <v>5.4300000000000001E-2</v>
      </c>
      <c r="V246">
        <v>4.2900000000000001E-2</v>
      </c>
      <c r="W246">
        <v>0.23150000000000001</v>
      </c>
      <c r="X246">
        <v>3.4713496000000003E-2</v>
      </c>
      <c r="Y246">
        <v>7.3999999999999996E-2</v>
      </c>
      <c r="Z246">
        <v>4.1099999999999998E-2</v>
      </c>
      <c r="AA246">
        <v>3.6999999999999998E-2</v>
      </c>
      <c r="AB246">
        <v>1.38E-2</v>
      </c>
      <c r="AC246">
        <v>1.26E-2</v>
      </c>
      <c r="AD246">
        <v>4.5999999999999999E-3</v>
      </c>
      <c r="AE246">
        <v>4.5999999999999999E-3</v>
      </c>
      <c r="AF246">
        <v>5.4000000000000003E-3</v>
      </c>
      <c r="AH246">
        <v>0.54620000000000002</v>
      </c>
      <c r="AI246">
        <v>0.153</v>
      </c>
      <c r="AM246">
        <v>0.69999998807907005</v>
      </c>
      <c r="AN246">
        <v>0.33000001311302002</v>
      </c>
      <c r="AO246">
        <v>7.9999998211861004E-2</v>
      </c>
      <c r="AP246">
        <v>3.9999999105930002E-2</v>
      </c>
      <c r="AQ246">
        <v>2.9999999329448E-2</v>
      </c>
      <c r="AR246">
        <v>9.9999997764825994E-3</v>
      </c>
      <c r="AS246" s="7"/>
    </row>
    <row r="247" spans="1:45" x14ac:dyDescent="0.25">
      <c r="A247" s="1">
        <v>545</v>
      </c>
      <c r="E247">
        <v>7.1000000000000004E-3</v>
      </c>
      <c r="F247">
        <v>4.1000000000000003E-3</v>
      </c>
      <c r="G247">
        <v>1.23E-2</v>
      </c>
      <c r="H247">
        <v>0.1099</v>
      </c>
      <c r="I247">
        <v>0.69840000000000002</v>
      </c>
      <c r="J247">
        <v>0.80489999999999995</v>
      </c>
      <c r="K247">
        <v>0.77849999999999997</v>
      </c>
      <c r="L247">
        <v>0.49059999999999998</v>
      </c>
      <c r="M247">
        <v>0.89800000000000002</v>
      </c>
      <c r="N247">
        <v>0.52690000000000003</v>
      </c>
      <c r="O247">
        <v>0.60560000000000003</v>
      </c>
      <c r="P247">
        <v>0.40329999999999999</v>
      </c>
      <c r="Q247">
        <v>0.28110000000000002</v>
      </c>
      <c r="R247">
        <v>0.1726</v>
      </c>
      <c r="S247">
        <v>8.7300000000000003E-2</v>
      </c>
      <c r="T247">
        <v>7.3400000000000007E-2</v>
      </c>
      <c r="U247">
        <v>5.7799999999999997E-2</v>
      </c>
      <c r="V247">
        <v>4.6300000000000001E-2</v>
      </c>
      <c r="W247">
        <v>0.2359</v>
      </c>
      <c r="X247">
        <v>3.4703523E-2</v>
      </c>
      <c r="Y247">
        <v>7.6200000000000004E-2</v>
      </c>
      <c r="Z247">
        <v>4.2099999999999999E-2</v>
      </c>
      <c r="AA247">
        <v>3.6999999999999998E-2</v>
      </c>
      <c r="AB247">
        <v>1.4200000000000001E-2</v>
      </c>
      <c r="AC247">
        <v>1.2999999999999999E-2</v>
      </c>
      <c r="AD247">
        <v>4.5999999999999999E-3</v>
      </c>
      <c r="AE247">
        <v>4.5999999999999999E-3</v>
      </c>
      <c r="AF247">
        <v>5.3E-3</v>
      </c>
      <c r="AH247">
        <v>0.55279999999999996</v>
      </c>
      <c r="AI247">
        <v>0.15620000000000001</v>
      </c>
      <c r="AM247">
        <v>0.74000000953674006</v>
      </c>
      <c r="AN247">
        <v>0.34000000357628002</v>
      </c>
      <c r="AO247">
        <v>7.9999998211861004E-2</v>
      </c>
      <c r="AP247">
        <v>3.9999999105930002E-2</v>
      </c>
      <c r="AQ247">
        <v>2.9999999329448E-2</v>
      </c>
      <c r="AR247">
        <v>9.9999997764825994E-3</v>
      </c>
      <c r="AS247" s="7"/>
    </row>
    <row r="248" spans="1:45" x14ac:dyDescent="0.25">
      <c r="A248" s="1">
        <v>546</v>
      </c>
      <c r="E248">
        <v>7.3000000000000001E-3</v>
      </c>
      <c r="F248">
        <v>2E-3</v>
      </c>
      <c r="G248">
        <v>1.1900000000000001E-2</v>
      </c>
      <c r="H248">
        <v>9.4700000000000006E-2</v>
      </c>
      <c r="I248">
        <v>0.65200000000000002</v>
      </c>
      <c r="J248">
        <v>0.83909999999999996</v>
      </c>
      <c r="K248">
        <v>0.81430000000000002</v>
      </c>
      <c r="L248">
        <v>0.52090000000000003</v>
      </c>
      <c r="M248">
        <v>0.92210000000000003</v>
      </c>
      <c r="N248">
        <v>0.52829999999999999</v>
      </c>
      <c r="O248">
        <v>0.6</v>
      </c>
      <c r="P248">
        <v>0.41249999999999998</v>
      </c>
      <c r="Q248">
        <v>0.29189999999999999</v>
      </c>
      <c r="R248">
        <v>0.182</v>
      </c>
      <c r="S248">
        <v>9.1499999999999998E-2</v>
      </c>
      <c r="T248">
        <v>7.4899999999999994E-2</v>
      </c>
      <c r="U248">
        <v>5.7799999999999997E-2</v>
      </c>
      <c r="V248">
        <v>4.7300000000000002E-2</v>
      </c>
      <c r="W248">
        <v>0.2417</v>
      </c>
      <c r="X248">
        <v>3.4693549999999997E-2</v>
      </c>
      <c r="Y248">
        <v>7.8399999999999997E-2</v>
      </c>
      <c r="Z248">
        <v>4.3400000000000001E-2</v>
      </c>
      <c r="AA248">
        <v>3.6999999999999998E-2</v>
      </c>
      <c r="AB248">
        <v>1.47E-2</v>
      </c>
      <c r="AC248">
        <v>1.3100000000000001E-2</v>
      </c>
      <c r="AD248">
        <v>4.7000000000000002E-3</v>
      </c>
      <c r="AE248">
        <v>4.7000000000000002E-3</v>
      </c>
      <c r="AF248">
        <v>4.5999999999999999E-3</v>
      </c>
      <c r="AH248">
        <v>0.55549999999999999</v>
      </c>
      <c r="AI248">
        <v>0.16</v>
      </c>
      <c r="AM248">
        <v>0.76999998092651001</v>
      </c>
      <c r="AN248">
        <v>0.34999999403954002</v>
      </c>
      <c r="AO248">
        <v>7.9999998211861004E-2</v>
      </c>
      <c r="AP248">
        <v>3.9999999105930002E-2</v>
      </c>
      <c r="AQ248">
        <v>3.9999999105930002E-2</v>
      </c>
      <c r="AR248">
        <v>9.9999997764825994E-3</v>
      </c>
      <c r="AS248" s="7"/>
    </row>
    <row r="249" spans="1:45" x14ac:dyDescent="0.25">
      <c r="A249" s="1">
        <v>547</v>
      </c>
      <c r="E249">
        <v>6.6E-3</v>
      </c>
      <c r="F249">
        <v>3.0999999999999999E-3</v>
      </c>
      <c r="G249">
        <v>1.0699999999999999E-2</v>
      </c>
      <c r="H249">
        <v>8.1500000000000003E-2</v>
      </c>
      <c r="I249">
        <v>0.60509999999999997</v>
      </c>
      <c r="J249">
        <v>0.87370000000000003</v>
      </c>
      <c r="K249">
        <v>0.8528</v>
      </c>
      <c r="L249">
        <v>0.55189999999999995</v>
      </c>
      <c r="M249">
        <v>0.94340000000000002</v>
      </c>
      <c r="N249">
        <v>0.52790000000000004</v>
      </c>
      <c r="O249">
        <v>0.59440000000000004</v>
      </c>
      <c r="P249">
        <v>0.4209</v>
      </c>
      <c r="Q249">
        <v>0.29549999999999998</v>
      </c>
      <c r="R249">
        <v>0.18909999999999999</v>
      </c>
      <c r="S249">
        <v>9.1999999999999998E-2</v>
      </c>
      <c r="T249">
        <v>7.6499999999999999E-2</v>
      </c>
      <c r="U249">
        <v>6.13E-2</v>
      </c>
      <c r="V249">
        <v>4.9399999999999999E-2</v>
      </c>
      <c r="W249">
        <v>0.2462</v>
      </c>
      <c r="X249">
        <v>4.2461958000000001E-2</v>
      </c>
      <c r="Y249">
        <v>8.0699999999999994E-2</v>
      </c>
      <c r="Z249">
        <v>4.4900000000000002E-2</v>
      </c>
      <c r="AA249">
        <v>3.6999999999999998E-2</v>
      </c>
      <c r="AB249">
        <v>1.54E-2</v>
      </c>
      <c r="AC249">
        <v>1.3299999999999999E-2</v>
      </c>
      <c r="AD249">
        <v>5.3E-3</v>
      </c>
      <c r="AE249">
        <v>5.3E-3</v>
      </c>
      <c r="AF249">
        <v>5.7999999999999996E-3</v>
      </c>
      <c r="AH249">
        <v>0.56559999999999999</v>
      </c>
      <c r="AI249">
        <v>0.1643</v>
      </c>
      <c r="AM249">
        <v>0.81000000238419001</v>
      </c>
      <c r="AN249">
        <v>0.34999999403954002</v>
      </c>
      <c r="AO249">
        <v>9.0000003576279006E-2</v>
      </c>
      <c r="AP249">
        <v>3.9999999105930002E-2</v>
      </c>
      <c r="AQ249">
        <v>3.9999999105930002E-2</v>
      </c>
      <c r="AR249">
        <v>9.9999997764825994E-3</v>
      </c>
      <c r="AS249" s="7"/>
    </row>
    <row r="250" spans="1:45" x14ac:dyDescent="0.25">
      <c r="A250" s="1">
        <v>548</v>
      </c>
      <c r="E250">
        <v>6.0000000000000001E-3</v>
      </c>
      <c r="F250">
        <v>3.2000000000000002E-3</v>
      </c>
      <c r="G250">
        <v>1.0800000000000001E-2</v>
      </c>
      <c r="H250">
        <v>7.0000000000000007E-2</v>
      </c>
      <c r="I250">
        <v>0.55859999999999999</v>
      </c>
      <c r="J250">
        <v>0.89759999999999995</v>
      </c>
      <c r="K250">
        <v>0.88819999999999999</v>
      </c>
      <c r="L250">
        <v>0.58779999999999999</v>
      </c>
      <c r="M250">
        <v>0.96030000000000004</v>
      </c>
      <c r="N250">
        <v>0.52800000000000002</v>
      </c>
      <c r="O250">
        <v>0.58609999999999995</v>
      </c>
      <c r="P250">
        <v>0.42730000000000001</v>
      </c>
      <c r="Q250">
        <v>0.30120000000000002</v>
      </c>
      <c r="R250">
        <v>0.2011</v>
      </c>
      <c r="S250">
        <v>9.5500000000000002E-2</v>
      </c>
      <c r="T250">
        <v>7.8299999999999995E-2</v>
      </c>
      <c r="U250">
        <v>6.13E-2</v>
      </c>
      <c r="V250">
        <v>5.1299999999999998E-2</v>
      </c>
      <c r="W250">
        <v>0.25159999999999999</v>
      </c>
      <c r="X250">
        <v>4.2461958000000001E-2</v>
      </c>
      <c r="Y250">
        <v>8.3400000000000002E-2</v>
      </c>
      <c r="Z250">
        <v>4.6399999999999997E-2</v>
      </c>
      <c r="AA250">
        <v>3.6999999999999998E-2</v>
      </c>
      <c r="AB250">
        <v>1.5800000000000002E-2</v>
      </c>
      <c r="AC250">
        <v>1.34E-2</v>
      </c>
      <c r="AD250">
        <v>4.7999999999999996E-3</v>
      </c>
      <c r="AE250">
        <v>4.7999999999999996E-3</v>
      </c>
      <c r="AF250">
        <v>5.7000000000000002E-3</v>
      </c>
      <c r="AH250">
        <v>0.56950000000000001</v>
      </c>
      <c r="AI250">
        <v>0.16919999999999999</v>
      </c>
      <c r="AM250">
        <v>0.83999997377395996</v>
      </c>
      <c r="AN250">
        <v>0.36000001430511003</v>
      </c>
      <c r="AO250">
        <v>9.0000003576279006E-2</v>
      </c>
      <c r="AP250">
        <v>5.0000000745057997E-2</v>
      </c>
      <c r="AQ250">
        <v>3.9999999105930002E-2</v>
      </c>
      <c r="AR250">
        <v>9.9999997764825994E-3</v>
      </c>
      <c r="AS250" s="7"/>
    </row>
    <row r="251" spans="1:45" x14ac:dyDescent="0.25">
      <c r="A251" s="1">
        <v>549</v>
      </c>
      <c r="E251">
        <v>6.3E-3</v>
      </c>
      <c r="F251">
        <v>5.4999999999999997E-3</v>
      </c>
      <c r="G251">
        <v>0.01</v>
      </c>
      <c r="H251">
        <v>6.0400000000000002E-2</v>
      </c>
      <c r="I251">
        <v>0.51290000000000002</v>
      </c>
      <c r="J251">
        <v>0.93069999999999997</v>
      </c>
      <c r="K251">
        <v>0.92090000000000005</v>
      </c>
      <c r="L251">
        <v>0.62360000000000004</v>
      </c>
      <c r="M251">
        <v>0.97319999999999995</v>
      </c>
      <c r="N251">
        <v>0.52749999999999997</v>
      </c>
      <c r="O251">
        <v>0.58330000000000004</v>
      </c>
      <c r="P251">
        <v>0.43340000000000001</v>
      </c>
      <c r="Q251">
        <v>0.30869999999999997</v>
      </c>
      <c r="R251">
        <v>0.21729999999999999</v>
      </c>
      <c r="S251">
        <v>9.7100000000000006E-2</v>
      </c>
      <c r="T251">
        <v>0.08</v>
      </c>
      <c r="U251">
        <v>6.83E-2</v>
      </c>
      <c r="V251">
        <v>5.4100000000000002E-2</v>
      </c>
      <c r="W251">
        <v>0.25640000000000002</v>
      </c>
      <c r="X251">
        <v>4.245198E-2</v>
      </c>
      <c r="Y251">
        <v>8.5599999999999996E-2</v>
      </c>
      <c r="Z251">
        <v>4.7600000000000003E-2</v>
      </c>
      <c r="AA251">
        <v>3.6999999999999998E-2</v>
      </c>
      <c r="AB251">
        <v>1.6400000000000001E-2</v>
      </c>
      <c r="AC251">
        <v>1.37E-2</v>
      </c>
      <c r="AD251">
        <v>5.4999999999999997E-3</v>
      </c>
      <c r="AE251">
        <v>5.4999999999999997E-3</v>
      </c>
      <c r="AF251">
        <v>6.1000000000000004E-3</v>
      </c>
      <c r="AH251">
        <v>0.57509999999999994</v>
      </c>
      <c r="AI251">
        <v>0.17480000000000001</v>
      </c>
      <c r="AM251">
        <v>0.87999999523162997</v>
      </c>
      <c r="AN251">
        <v>0.36000001430511003</v>
      </c>
      <c r="AO251">
        <v>9.0000003576279006E-2</v>
      </c>
      <c r="AP251">
        <v>5.0000000745057997E-2</v>
      </c>
      <c r="AQ251">
        <v>3.9999999105930002E-2</v>
      </c>
      <c r="AR251">
        <v>9.9999997764825994E-3</v>
      </c>
      <c r="AS251" s="7"/>
    </row>
    <row r="252" spans="1:45" x14ac:dyDescent="0.25">
      <c r="A252" s="1">
        <v>550</v>
      </c>
      <c r="E252">
        <v>6.1999999999999998E-3</v>
      </c>
      <c r="F252">
        <v>4.5999999999999999E-3</v>
      </c>
      <c r="G252">
        <v>9.7000000000000003E-3</v>
      </c>
      <c r="H252">
        <v>5.1900000000000002E-2</v>
      </c>
      <c r="I252">
        <v>0.46810000000000002</v>
      </c>
      <c r="J252">
        <v>0.9647</v>
      </c>
      <c r="K252">
        <v>0.9506</v>
      </c>
      <c r="L252">
        <v>0.66339999999999999</v>
      </c>
      <c r="M252">
        <v>0.98399999999999999</v>
      </c>
      <c r="N252">
        <v>0.5282</v>
      </c>
      <c r="O252">
        <v>0.58330000000000004</v>
      </c>
      <c r="P252">
        <v>0.43819999999999998</v>
      </c>
      <c r="Q252">
        <v>0.31080000000000002</v>
      </c>
      <c r="R252">
        <v>0.2316</v>
      </c>
      <c r="S252">
        <v>0.1008</v>
      </c>
      <c r="T252">
        <v>8.2400000000000001E-2</v>
      </c>
      <c r="U252">
        <v>6.83E-2</v>
      </c>
      <c r="V252">
        <v>5.6599999999999998E-2</v>
      </c>
      <c r="W252">
        <v>0.2616</v>
      </c>
      <c r="X252">
        <v>4.4386607000000002E-2</v>
      </c>
      <c r="Y252">
        <v>8.8099999999999998E-2</v>
      </c>
      <c r="Z252">
        <v>4.9000000000000002E-2</v>
      </c>
      <c r="AA252">
        <v>3.9100000000000003E-2</v>
      </c>
      <c r="AB252">
        <v>1.6799999999999999E-2</v>
      </c>
      <c r="AC252">
        <v>1.38E-2</v>
      </c>
      <c r="AD252">
        <v>4.5999999999999999E-3</v>
      </c>
      <c r="AE252">
        <v>4.5999999999999999E-3</v>
      </c>
      <c r="AF252">
        <v>5.8999999999999999E-3</v>
      </c>
      <c r="AH252">
        <v>0.57840000000000003</v>
      </c>
      <c r="AI252">
        <v>0.18090000000000001</v>
      </c>
      <c r="AM252">
        <v>0.91000002622604004</v>
      </c>
      <c r="AN252">
        <v>0.37000000476837003</v>
      </c>
      <c r="AO252">
        <v>0.10000000149012001</v>
      </c>
      <c r="AP252">
        <v>5.0000000745057997E-2</v>
      </c>
      <c r="AQ252">
        <v>3.9999999105930002E-2</v>
      </c>
      <c r="AR252">
        <v>9.9999997764825994E-3</v>
      </c>
      <c r="AS252" s="7"/>
    </row>
    <row r="253" spans="1:45" x14ac:dyDescent="0.25">
      <c r="A253" s="1">
        <v>551</v>
      </c>
      <c r="E253">
        <v>5.4999999999999997E-3</v>
      </c>
      <c r="H253">
        <v>4.4600000000000001E-2</v>
      </c>
      <c r="I253">
        <v>0.42570000000000002</v>
      </c>
      <c r="J253">
        <v>0.97889999999999999</v>
      </c>
      <c r="K253">
        <v>0.97570000000000001</v>
      </c>
      <c r="L253">
        <v>0.70320000000000005</v>
      </c>
      <c r="M253">
        <v>0.99350000000000005</v>
      </c>
      <c r="N253">
        <v>0.52939999999999998</v>
      </c>
      <c r="O253">
        <v>0.58330000000000004</v>
      </c>
      <c r="P253">
        <v>0.44280000000000003</v>
      </c>
      <c r="Q253">
        <v>0.31290000000000001</v>
      </c>
      <c r="R253">
        <v>0.2369</v>
      </c>
      <c r="S253">
        <v>0.1038</v>
      </c>
      <c r="T253">
        <v>8.5099999999999995E-2</v>
      </c>
      <c r="U253">
        <v>7.1800000000000003E-2</v>
      </c>
      <c r="V253">
        <v>5.8299999999999998E-2</v>
      </c>
      <c r="W253">
        <v>0.26669999999999999</v>
      </c>
      <c r="X253">
        <v>4.4386607000000002E-2</v>
      </c>
      <c r="Y253">
        <v>9.11E-2</v>
      </c>
      <c r="Z253">
        <v>5.0599999999999999E-2</v>
      </c>
      <c r="AA253">
        <v>3.9100000000000003E-2</v>
      </c>
      <c r="AB253">
        <v>1.7500000000000002E-2</v>
      </c>
      <c r="AC253">
        <v>1.4E-2</v>
      </c>
      <c r="AD253">
        <v>4.1999999999999997E-3</v>
      </c>
      <c r="AE253">
        <v>4.1999999999999997E-3</v>
      </c>
      <c r="AF253">
        <v>5.0000000000000001E-3</v>
      </c>
      <c r="AH253">
        <v>0.58299999999999996</v>
      </c>
      <c r="AI253">
        <v>0.18729999999999999</v>
      </c>
      <c r="AM253">
        <v>0.93999999761580999</v>
      </c>
      <c r="AN253">
        <v>0.37000000476837003</v>
      </c>
      <c r="AO253">
        <v>0.10000000149012001</v>
      </c>
      <c r="AP253">
        <v>5.0000000745057997E-2</v>
      </c>
      <c r="AQ253">
        <v>3.9999999105930002E-2</v>
      </c>
      <c r="AR253">
        <v>9.9999997764825994E-3</v>
      </c>
      <c r="AS253" s="7"/>
    </row>
    <row r="254" spans="1:45" x14ac:dyDescent="0.25">
      <c r="A254" s="1">
        <v>552</v>
      </c>
      <c r="E254">
        <v>6.7999999999999996E-3</v>
      </c>
      <c r="H254">
        <v>3.8699999999999998E-2</v>
      </c>
      <c r="I254">
        <v>0.38440000000000002</v>
      </c>
      <c r="J254">
        <v>0.99680000000000002</v>
      </c>
      <c r="K254">
        <v>0.99150000000000005</v>
      </c>
      <c r="L254">
        <v>0.74439999999999995</v>
      </c>
      <c r="M254">
        <v>1</v>
      </c>
      <c r="N254">
        <v>0.53159999999999996</v>
      </c>
      <c r="O254">
        <v>0.58330000000000004</v>
      </c>
      <c r="P254">
        <v>0.44469999999999998</v>
      </c>
      <c r="Q254">
        <v>0.30470000000000003</v>
      </c>
      <c r="R254">
        <v>0.24390000000000001</v>
      </c>
      <c r="S254">
        <v>0.10829999999999999</v>
      </c>
      <c r="T254">
        <v>8.7800000000000003E-2</v>
      </c>
      <c r="U254">
        <v>7.5300000000000006E-2</v>
      </c>
      <c r="V254">
        <v>6.08E-2</v>
      </c>
      <c r="W254">
        <v>0.27179999999999999</v>
      </c>
      <c r="X254">
        <v>4.4376633999999998E-2</v>
      </c>
      <c r="Y254">
        <v>9.2999999999999999E-2</v>
      </c>
      <c r="Z254">
        <v>5.21E-2</v>
      </c>
      <c r="AA254">
        <v>3.9100000000000003E-2</v>
      </c>
      <c r="AB254">
        <v>1.7899999999999999E-2</v>
      </c>
      <c r="AC254">
        <v>1.4200000000000001E-2</v>
      </c>
      <c r="AD254">
        <v>3.5999999999999999E-3</v>
      </c>
      <c r="AE254">
        <v>3.5999999999999999E-3</v>
      </c>
      <c r="AF254">
        <v>4.8999999999999998E-3</v>
      </c>
      <c r="AH254">
        <v>0.58660000000000001</v>
      </c>
      <c r="AI254">
        <v>0.1938</v>
      </c>
      <c r="AM254">
        <v>0.97000002861023005</v>
      </c>
      <c r="AN254">
        <v>0.37000000476837003</v>
      </c>
      <c r="AO254">
        <v>0.10999999940395</v>
      </c>
      <c r="AP254">
        <v>5.0000000745057997E-2</v>
      </c>
      <c r="AQ254">
        <v>3.9999999105930002E-2</v>
      </c>
      <c r="AR254">
        <v>1.9999999552965001E-2</v>
      </c>
      <c r="AS254" s="7"/>
    </row>
    <row r="255" spans="1:45" x14ac:dyDescent="0.25">
      <c r="A255" s="1">
        <v>553</v>
      </c>
      <c r="E255">
        <v>5.4000000000000003E-3</v>
      </c>
      <c r="H255">
        <v>3.3300000000000003E-2</v>
      </c>
      <c r="I255">
        <v>0.3463</v>
      </c>
      <c r="J255">
        <v>0.99890000000000001</v>
      </c>
      <c r="K255">
        <v>1</v>
      </c>
      <c r="L255">
        <v>0.78439999999999999</v>
      </c>
      <c r="M255">
        <v>0.99360000000000004</v>
      </c>
      <c r="N255">
        <v>0.53559999999999997</v>
      </c>
      <c r="O255">
        <v>0.58609999999999995</v>
      </c>
      <c r="P255">
        <v>0.44790000000000002</v>
      </c>
      <c r="Q255">
        <v>0.30959999999999999</v>
      </c>
      <c r="R255">
        <v>0.25619999999999998</v>
      </c>
      <c r="S255">
        <v>0.11310000000000001</v>
      </c>
      <c r="T255">
        <v>9.1399999999999995E-2</v>
      </c>
      <c r="U255">
        <v>7.5300000000000006E-2</v>
      </c>
      <c r="V255">
        <v>6.2600000000000003E-2</v>
      </c>
      <c r="W255">
        <v>0.27679999999999999</v>
      </c>
      <c r="X255">
        <v>4.8255850000000003E-2</v>
      </c>
      <c r="Y255">
        <v>9.5600000000000004E-2</v>
      </c>
      <c r="Z255">
        <v>5.3800000000000001E-2</v>
      </c>
      <c r="AA255">
        <v>3.9100000000000003E-2</v>
      </c>
      <c r="AB255">
        <v>1.8800000000000001E-2</v>
      </c>
      <c r="AC255">
        <v>1.44E-2</v>
      </c>
      <c r="AD255">
        <v>3.0000000000000001E-3</v>
      </c>
      <c r="AE255">
        <v>3.0000000000000001E-3</v>
      </c>
      <c r="AF255">
        <v>4.3E-3</v>
      </c>
      <c r="AH255">
        <v>0.58789999999999998</v>
      </c>
      <c r="AI255">
        <v>0.20050000000000001</v>
      </c>
      <c r="AM255">
        <v>0.99000000953674006</v>
      </c>
      <c r="AN255">
        <v>0.37000000476837003</v>
      </c>
      <c r="AO255">
        <v>0.10999999940395</v>
      </c>
      <c r="AP255">
        <v>5.9999998658895E-2</v>
      </c>
      <c r="AQ255">
        <v>5.0000000745057997E-2</v>
      </c>
      <c r="AR255">
        <v>1.9999999552965001E-2</v>
      </c>
      <c r="AS255" s="7"/>
    </row>
    <row r="256" spans="1:45" x14ac:dyDescent="0.25">
      <c r="A256" s="1">
        <v>554</v>
      </c>
      <c r="E256">
        <v>5.5999999999999999E-3</v>
      </c>
      <c r="H256">
        <v>2.87E-2</v>
      </c>
      <c r="I256">
        <v>0.31069999999999998</v>
      </c>
      <c r="J256">
        <v>1</v>
      </c>
      <c r="K256">
        <v>0.99919999999999998</v>
      </c>
      <c r="L256">
        <v>0.82489999999999997</v>
      </c>
      <c r="M256">
        <v>0.98629999999999995</v>
      </c>
      <c r="N256">
        <v>0.54120000000000001</v>
      </c>
      <c r="O256">
        <v>0.5917</v>
      </c>
      <c r="P256">
        <v>0.45019999999999999</v>
      </c>
      <c r="Q256">
        <v>0.308</v>
      </c>
      <c r="R256">
        <v>0.26979999999999998</v>
      </c>
      <c r="S256">
        <v>0.1173</v>
      </c>
      <c r="T256">
        <v>9.5100000000000004E-2</v>
      </c>
      <c r="U256">
        <v>7.8799999999999995E-2</v>
      </c>
      <c r="V256">
        <v>6.4799999999999996E-2</v>
      </c>
      <c r="W256">
        <v>0.28220000000000001</v>
      </c>
      <c r="X256">
        <v>5.2135065000000001E-2</v>
      </c>
      <c r="Y256">
        <v>9.7799999999999998E-2</v>
      </c>
      <c r="Z256">
        <v>5.5500000000000001E-2</v>
      </c>
      <c r="AA256">
        <v>4.3200000000000002E-2</v>
      </c>
      <c r="AB256">
        <v>1.9400000000000001E-2</v>
      </c>
      <c r="AC256">
        <v>1.46E-2</v>
      </c>
      <c r="AD256">
        <v>2.5999999999999999E-3</v>
      </c>
      <c r="AE256">
        <v>2.5999999999999999E-3</v>
      </c>
      <c r="AF256">
        <v>4.4000000000000003E-3</v>
      </c>
      <c r="AH256">
        <v>0.59409999999999996</v>
      </c>
      <c r="AI256">
        <v>0.2072</v>
      </c>
      <c r="AM256">
        <v>1</v>
      </c>
      <c r="AN256">
        <v>0.37999999523162997</v>
      </c>
      <c r="AO256">
        <v>0.11999999731779</v>
      </c>
      <c r="AP256">
        <v>5.9999998658895E-2</v>
      </c>
      <c r="AQ256">
        <v>5.0000000745057997E-2</v>
      </c>
      <c r="AR256">
        <v>1.9999999552965001E-2</v>
      </c>
      <c r="AS256" s="7"/>
    </row>
    <row r="257" spans="1:45" x14ac:dyDescent="0.25">
      <c r="A257" s="1">
        <v>555</v>
      </c>
      <c r="E257">
        <v>5.4999999999999997E-3</v>
      </c>
      <c r="H257">
        <v>2.5100000000000001E-2</v>
      </c>
      <c r="I257">
        <v>0.27729999999999999</v>
      </c>
      <c r="J257">
        <v>0.99129999999999996</v>
      </c>
      <c r="K257">
        <v>0.98870000000000002</v>
      </c>
      <c r="L257">
        <v>0.86309999999999998</v>
      </c>
      <c r="M257">
        <v>0.97719999999999996</v>
      </c>
      <c r="N257">
        <v>0.54779999999999995</v>
      </c>
      <c r="O257">
        <v>0.59440000000000004</v>
      </c>
      <c r="P257">
        <v>0.4521</v>
      </c>
      <c r="Q257">
        <v>0.30930000000000002</v>
      </c>
      <c r="R257">
        <v>0.28510000000000002</v>
      </c>
      <c r="S257">
        <v>0.1236</v>
      </c>
      <c r="T257">
        <v>9.9400000000000002E-2</v>
      </c>
      <c r="U257">
        <v>7.8799999999999995E-2</v>
      </c>
      <c r="V257">
        <v>6.6500000000000004E-2</v>
      </c>
      <c r="W257">
        <v>0.28689999999999999</v>
      </c>
      <c r="X257">
        <v>5.2135065000000001E-2</v>
      </c>
      <c r="Y257">
        <v>9.9400000000000002E-2</v>
      </c>
      <c r="Z257">
        <v>5.7000000000000002E-2</v>
      </c>
      <c r="AA257">
        <v>4.3200000000000002E-2</v>
      </c>
      <c r="AB257">
        <v>0.02</v>
      </c>
      <c r="AC257">
        <v>1.49E-2</v>
      </c>
      <c r="AD257">
        <v>2.8999999999999998E-3</v>
      </c>
      <c r="AE257">
        <v>2.8999999999999998E-3</v>
      </c>
      <c r="AF257">
        <v>4.1999999999999997E-3</v>
      </c>
      <c r="AH257">
        <v>0.59940000000000004</v>
      </c>
      <c r="AI257">
        <v>0.21390000000000001</v>
      </c>
      <c r="AM257">
        <v>1</v>
      </c>
      <c r="AN257">
        <v>0.37999999523162997</v>
      </c>
      <c r="AO257">
        <v>0.11999999731779</v>
      </c>
      <c r="AP257">
        <v>5.9999998658895E-2</v>
      </c>
      <c r="AQ257">
        <v>5.0000000745057997E-2</v>
      </c>
      <c r="AR257">
        <v>1.9999999552965001E-2</v>
      </c>
      <c r="AS257" s="7"/>
    </row>
    <row r="258" spans="1:45" x14ac:dyDescent="0.25">
      <c r="A258" s="1">
        <v>556</v>
      </c>
      <c r="E258">
        <v>5.8999999999999999E-3</v>
      </c>
      <c r="H258">
        <v>2.18E-2</v>
      </c>
      <c r="I258">
        <v>0.2475</v>
      </c>
      <c r="J258">
        <v>0.98519999999999996</v>
      </c>
      <c r="K258">
        <v>0.96660000000000001</v>
      </c>
      <c r="L258">
        <v>0.89890000000000003</v>
      </c>
      <c r="M258">
        <v>0.95850000000000002</v>
      </c>
      <c r="N258">
        <v>0.5575</v>
      </c>
      <c r="O258">
        <v>0.60560000000000003</v>
      </c>
      <c r="P258">
        <v>0.45390000000000003</v>
      </c>
      <c r="Q258">
        <v>0.30840000000000001</v>
      </c>
      <c r="R258">
        <v>0.29970000000000002</v>
      </c>
      <c r="S258">
        <v>0.12790000000000001</v>
      </c>
      <c r="T258">
        <v>0.1041</v>
      </c>
      <c r="U258">
        <v>8.2299999999999998E-2</v>
      </c>
      <c r="V258">
        <v>6.8199999999999997E-2</v>
      </c>
      <c r="W258">
        <v>0.2923</v>
      </c>
      <c r="X258">
        <v>5.601428E-2</v>
      </c>
      <c r="Y258">
        <v>0.1008</v>
      </c>
      <c r="Z258">
        <v>5.8900000000000001E-2</v>
      </c>
      <c r="AA258">
        <v>4.3200000000000002E-2</v>
      </c>
      <c r="AB258">
        <v>2.06E-2</v>
      </c>
      <c r="AC258">
        <v>1.5100000000000001E-2</v>
      </c>
      <c r="AD258">
        <v>2.5000000000000001E-3</v>
      </c>
      <c r="AE258">
        <v>2.5000000000000001E-3</v>
      </c>
      <c r="AF258">
        <v>4.4000000000000003E-3</v>
      </c>
      <c r="AH258">
        <v>0.60409999999999997</v>
      </c>
      <c r="AI258">
        <v>0.22059999999999999</v>
      </c>
      <c r="AM258">
        <v>0.99000000953674006</v>
      </c>
      <c r="AN258">
        <v>0.37999999523162997</v>
      </c>
      <c r="AO258">
        <v>0.12999999523163</v>
      </c>
      <c r="AP258">
        <v>5.9999998658895E-2</v>
      </c>
      <c r="AQ258">
        <v>5.0000000745057997E-2</v>
      </c>
      <c r="AR258">
        <v>1.9999999552965001E-2</v>
      </c>
      <c r="AS258" s="7"/>
    </row>
    <row r="259" spans="1:45" x14ac:dyDescent="0.25">
      <c r="A259" s="1">
        <v>557</v>
      </c>
      <c r="E259">
        <v>5.1000000000000004E-3</v>
      </c>
      <c r="H259">
        <v>1.9099999999999999E-2</v>
      </c>
      <c r="I259">
        <v>0.2203</v>
      </c>
      <c r="J259">
        <v>0.95379999999999998</v>
      </c>
      <c r="K259">
        <v>0.93559999999999999</v>
      </c>
      <c r="L259">
        <v>0.93030000000000002</v>
      </c>
      <c r="M259">
        <v>0.93979999999999997</v>
      </c>
      <c r="N259">
        <v>0.56889999999999996</v>
      </c>
      <c r="O259">
        <v>0.61109999999999998</v>
      </c>
      <c r="P259">
        <v>0.45669999999999999</v>
      </c>
      <c r="Q259">
        <v>0.30649999999999999</v>
      </c>
      <c r="R259">
        <v>0.3049</v>
      </c>
      <c r="S259">
        <v>0.1368</v>
      </c>
      <c r="T259">
        <v>0.1094</v>
      </c>
      <c r="U259">
        <v>8.2299999999999998E-2</v>
      </c>
      <c r="V259">
        <v>7.0599999999999996E-2</v>
      </c>
      <c r="W259">
        <v>0.29709999999999998</v>
      </c>
      <c r="X259">
        <v>5.6004310000000002E-2</v>
      </c>
      <c r="Y259">
        <v>0.10580000000000001</v>
      </c>
      <c r="Z259">
        <v>6.0699999999999997E-2</v>
      </c>
      <c r="AA259">
        <v>4.3200000000000002E-2</v>
      </c>
      <c r="AB259">
        <v>2.1399999999999999E-2</v>
      </c>
      <c r="AC259">
        <v>1.54E-2</v>
      </c>
      <c r="AD259">
        <v>3.0999999999999999E-3</v>
      </c>
      <c r="AE259">
        <v>3.0999999999999999E-3</v>
      </c>
      <c r="AF259">
        <v>4.0000000000000001E-3</v>
      </c>
      <c r="AH259">
        <v>0.60940000000000005</v>
      </c>
      <c r="AI259">
        <v>0.22750000000000001</v>
      </c>
      <c r="AM259">
        <v>0.97000002861023005</v>
      </c>
      <c r="AN259">
        <v>0.37999999523162997</v>
      </c>
      <c r="AO259">
        <v>0.12999999523163</v>
      </c>
      <c r="AP259">
        <v>5.9999998658895E-2</v>
      </c>
      <c r="AQ259">
        <v>5.0000000745057997E-2</v>
      </c>
      <c r="AR259">
        <v>1.9999999552965001E-2</v>
      </c>
      <c r="AS259" s="7"/>
    </row>
    <row r="260" spans="1:45" x14ac:dyDescent="0.25">
      <c r="A260" s="1">
        <v>558</v>
      </c>
      <c r="E260">
        <v>6.3E-3</v>
      </c>
      <c r="H260">
        <v>1.6799999999999999E-2</v>
      </c>
      <c r="I260">
        <v>0.19600000000000001</v>
      </c>
      <c r="J260">
        <v>0.93200000000000005</v>
      </c>
      <c r="K260">
        <v>0.89359999999999995</v>
      </c>
      <c r="L260">
        <v>0.95640000000000003</v>
      </c>
      <c r="M260">
        <v>0.91569999999999996</v>
      </c>
      <c r="N260">
        <v>0.58209999999999995</v>
      </c>
      <c r="O260">
        <v>0.62780000000000002</v>
      </c>
      <c r="P260">
        <v>0.45750000000000002</v>
      </c>
      <c r="Q260">
        <v>0.3029</v>
      </c>
      <c r="R260">
        <v>0.30990000000000001</v>
      </c>
      <c r="S260">
        <v>0.1431</v>
      </c>
      <c r="T260">
        <v>0.1153</v>
      </c>
      <c r="U260">
        <v>8.9300000000000004E-2</v>
      </c>
      <c r="V260">
        <v>7.3200000000000001E-2</v>
      </c>
      <c r="W260">
        <v>0.30270000000000002</v>
      </c>
      <c r="X260">
        <v>5.9883524E-2</v>
      </c>
      <c r="Y260">
        <v>0.1074</v>
      </c>
      <c r="Z260">
        <v>6.2399999999999997E-2</v>
      </c>
      <c r="AA260">
        <v>4.3200000000000002E-2</v>
      </c>
      <c r="AB260">
        <v>2.1899999999999999E-2</v>
      </c>
      <c r="AC260">
        <v>1.5699999999999999E-2</v>
      </c>
      <c r="AD260">
        <v>3.2000000000000002E-3</v>
      </c>
      <c r="AE260">
        <v>3.2000000000000002E-3</v>
      </c>
      <c r="AF260">
        <v>4.5999999999999999E-3</v>
      </c>
      <c r="AH260">
        <v>0.61539999999999995</v>
      </c>
      <c r="AI260">
        <v>0.23430000000000001</v>
      </c>
      <c r="AM260">
        <v>0.93999999761580999</v>
      </c>
      <c r="AN260">
        <v>0.38999998569488997</v>
      </c>
      <c r="AO260">
        <v>0.14000000059605</v>
      </c>
      <c r="AP260">
        <v>5.9999998658895E-2</v>
      </c>
      <c r="AQ260">
        <v>5.9999998658895E-2</v>
      </c>
      <c r="AR260">
        <v>1.9999999552965001E-2</v>
      </c>
      <c r="AS260" s="7"/>
    </row>
    <row r="261" spans="1:45" x14ac:dyDescent="0.25">
      <c r="A261" s="1">
        <v>559</v>
      </c>
      <c r="E261">
        <v>5.1999999999999998E-3</v>
      </c>
      <c r="H261">
        <v>1.49E-2</v>
      </c>
      <c r="I261">
        <v>0.1734</v>
      </c>
      <c r="J261">
        <v>0.8952</v>
      </c>
      <c r="K261">
        <v>0.84930000000000005</v>
      </c>
      <c r="L261">
        <v>0.97750000000000004</v>
      </c>
      <c r="M261">
        <v>0.88519999999999999</v>
      </c>
      <c r="N261">
        <v>0.59750000000000003</v>
      </c>
      <c r="O261">
        <v>0.64170000000000005</v>
      </c>
      <c r="P261">
        <v>0.4607</v>
      </c>
      <c r="Q261">
        <v>0.30130000000000001</v>
      </c>
      <c r="R261">
        <v>0.32069999999999999</v>
      </c>
      <c r="S261">
        <v>0.15160000000000001</v>
      </c>
      <c r="T261">
        <v>0.12189999999999999</v>
      </c>
      <c r="U261">
        <v>9.2799999999999994E-2</v>
      </c>
      <c r="V261">
        <v>7.46E-2</v>
      </c>
      <c r="W261">
        <v>0.307</v>
      </c>
      <c r="X261">
        <v>6.1828118000000001E-2</v>
      </c>
      <c r="Y261">
        <v>0.1094</v>
      </c>
      <c r="Z261">
        <v>6.4199999999999993E-2</v>
      </c>
      <c r="AA261">
        <v>4.3200000000000002E-2</v>
      </c>
      <c r="AB261">
        <v>2.2700000000000001E-2</v>
      </c>
      <c r="AC261">
        <v>1.6299999999999999E-2</v>
      </c>
      <c r="AD261">
        <v>2.8E-3</v>
      </c>
      <c r="AE261">
        <v>2.8E-3</v>
      </c>
      <c r="AF261">
        <v>3.5999999999999999E-3</v>
      </c>
      <c r="AH261">
        <v>0.62250000000000005</v>
      </c>
      <c r="AI261">
        <v>0.24110000000000001</v>
      </c>
      <c r="AM261">
        <v>0.89999997615813998</v>
      </c>
      <c r="AN261">
        <v>0.38999998569488997</v>
      </c>
      <c r="AO261">
        <v>0.14000000059605</v>
      </c>
      <c r="AP261">
        <v>7.0000000298023002E-2</v>
      </c>
      <c r="AQ261">
        <v>5.9999998658895E-2</v>
      </c>
      <c r="AR261">
        <v>1.9999999552965001E-2</v>
      </c>
      <c r="AS261" s="7"/>
    </row>
    <row r="262" spans="1:45" x14ac:dyDescent="0.25">
      <c r="A262" s="1">
        <v>560</v>
      </c>
      <c r="E262">
        <v>6.4999999999999997E-3</v>
      </c>
      <c r="H262">
        <v>1.32E-2</v>
      </c>
      <c r="I262">
        <v>0.1532</v>
      </c>
      <c r="J262">
        <v>0.84509999999999996</v>
      </c>
      <c r="K262">
        <v>0.79730000000000001</v>
      </c>
      <c r="L262">
        <v>0.99209999999999998</v>
      </c>
      <c r="M262">
        <v>0.84860000000000002</v>
      </c>
      <c r="N262">
        <v>0.61460000000000004</v>
      </c>
      <c r="O262">
        <v>0.65</v>
      </c>
      <c r="P262">
        <v>0.4642</v>
      </c>
      <c r="Q262">
        <v>0.30840000000000001</v>
      </c>
      <c r="R262">
        <v>0.32250000000000001</v>
      </c>
      <c r="S262">
        <v>0.1603</v>
      </c>
      <c r="T262">
        <v>0.1288</v>
      </c>
      <c r="U262">
        <v>9.6299999999999997E-2</v>
      </c>
      <c r="V262">
        <v>7.6799999999999993E-2</v>
      </c>
      <c r="W262">
        <v>0.31280000000000002</v>
      </c>
      <c r="X262">
        <v>6.1818144999999998E-2</v>
      </c>
      <c r="Y262">
        <v>0.1119</v>
      </c>
      <c r="Z262">
        <v>6.6500000000000004E-2</v>
      </c>
      <c r="AA262">
        <v>4.7300000000000002E-2</v>
      </c>
      <c r="AB262">
        <v>2.3199999999999998E-2</v>
      </c>
      <c r="AC262">
        <v>1.66E-2</v>
      </c>
      <c r="AD262">
        <v>3.5000000000000001E-3</v>
      </c>
      <c r="AE262">
        <v>3.5000000000000001E-3</v>
      </c>
      <c r="AF262">
        <v>5.4000000000000003E-3</v>
      </c>
      <c r="AH262">
        <v>0.62929999999999997</v>
      </c>
      <c r="AI262">
        <v>0.2477</v>
      </c>
      <c r="AM262">
        <v>0.85000002384186002</v>
      </c>
      <c r="AN262">
        <v>0.40000000596045998</v>
      </c>
      <c r="AO262">
        <v>0.15000000596046001</v>
      </c>
      <c r="AP262">
        <v>7.0000000298023002E-2</v>
      </c>
      <c r="AQ262">
        <v>5.9999998658895E-2</v>
      </c>
      <c r="AR262">
        <v>1.9999999552965001E-2</v>
      </c>
      <c r="AS262" s="7"/>
    </row>
    <row r="263" spans="1:45" x14ac:dyDescent="0.25">
      <c r="A263" s="1">
        <v>561</v>
      </c>
      <c r="E263">
        <v>5.5999999999999999E-3</v>
      </c>
      <c r="H263">
        <v>1.18E-2</v>
      </c>
      <c r="I263">
        <v>0.1358</v>
      </c>
      <c r="J263">
        <v>0.77769999999999995</v>
      </c>
      <c r="K263">
        <v>0.7419</v>
      </c>
      <c r="L263">
        <v>1</v>
      </c>
      <c r="M263">
        <v>0.81630000000000003</v>
      </c>
      <c r="N263">
        <v>0.63470000000000004</v>
      </c>
      <c r="O263">
        <v>0.68330000000000002</v>
      </c>
      <c r="P263">
        <v>0.46820000000000001</v>
      </c>
      <c r="Q263">
        <v>0.30769999999999997</v>
      </c>
      <c r="R263">
        <v>0.32140000000000002</v>
      </c>
      <c r="S263">
        <v>0.16750000000000001</v>
      </c>
      <c r="T263">
        <v>0.13639999999999999</v>
      </c>
      <c r="U263">
        <v>9.9699999999999997E-2</v>
      </c>
      <c r="V263">
        <v>0.08</v>
      </c>
      <c r="W263">
        <v>0.31830000000000003</v>
      </c>
      <c r="X263">
        <v>6.9586549999999997E-2</v>
      </c>
      <c r="Y263">
        <v>0.113</v>
      </c>
      <c r="Z263">
        <v>6.83E-2</v>
      </c>
      <c r="AA263">
        <v>4.7300000000000002E-2</v>
      </c>
      <c r="AB263">
        <v>2.3699999999999999E-2</v>
      </c>
      <c r="AC263">
        <v>1.6500000000000001E-2</v>
      </c>
      <c r="AD263">
        <v>3.2000000000000002E-3</v>
      </c>
      <c r="AE263">
        <v>3.2000000000000002E-3</v>
      </c>
      <c r="AF263">
        <v>4.3E-3</v>
      </c>
      <c r="AH263">
        <v>0.63939999999999997</v>
      </c>
      <c r="AI263">
        <v>0.25409999999999999</v>
      </c>
      <c r="AM263">
        <v>0.80000001192092995</v>
      </c>
      <c r="AN263">
        <v>0.40000000596045998</v>
      </c>
      <c r="AO263">
        <v>0.15000000596046001</v>
      </c>
      <c r="AP263">
        <v>7.0000000298023002E-2</v>
      </c>
      <c r="AQ263">
        <v>5.9999998658895E-2</v>
      </c>
      <c r="AR263">
        <v>1.9999999552965001E-2</v>
      </c>
      <c r="AS263" s="7"/>
    </row>
    <row r="264" spans="1:45" x14ac:dyDescent="0.25">
      <c r="A264" s="1">
        <v>562</v>
      </c>
      <c r="E264">
        <v>5.7000000000000002E-3</v>
      </c>
      <c r="H264">
        <v>1.0699999999999999E-2</v>
      </c>
      <c r="I264">
        <v>0.12039999999999999</v>
      </c>
      <c r="J264">
        <v>0.72709999999999997</v>
      </c>
      <c r="K264">
        <v>0.68120000000000003</v>
      </c>
      <c r="L264">
        <v>0.99950000000000006</v>
      </c>
      <c r="M264">
        <v>0.77569999999999995</v>
      </c>
      <c r="N264">
        <v>0.65569999999999995</v>
      </c>
      <c r="O264">
        <v>0.70279999999999998</v>
      </c>
      <c r="P264">
        <v>0.47270000000000001</v>
      </c>
      <c r="Q264">
        <v>0.30830000000000002</v>
      </c>
      <c r="R264">
        <v>0.33150000000000002</v>
      </c>
      <c r="S264">
        <v>0.1804</v>
      </c>
      <c r="T264">
        <v>0.14460000000000001</v>
      </c>
      <c r="U264">
        <v>9.9699999999999997E-2</v>
      </c>
      <c r="V264">
        <v>8.0399999999999999E-2</v>
      </c>
      <c r="W264">
        <v>0.3236</v>
      </c>
      <c r="X264">
        <v>6.9586549999999997E-2</v>
      </c>
      <c r="Y264">
        <v>0.1171</v>
      </c>
      <c r="Z264">
        <v>7.0599999999999996E-2</v>
      </c>
      <c r="AA264">
        <v>4.7300000000000002E-2</v>
      </c>
      <c r="AB264">
        <v>2.46E-2</v>
      </c>
      <c r="AC264">
        <v>1.7100000000000001E-2</v>
      </c>
      <c r="AD264">
        <v>2.7000000000000001E-3</v>
      </c>
      <c r="AE264">
        <v>2.7000000000000001E-3</v>
      </c>
      <c r="AF264">
        <v>3.5999999999999999E-3</v>
      </c>
      <c r="AH264">
        <v>0.64729999999999999</v>
      </c>
      <c r="AI264">
        <v>0.26040000000000002</v>
      </c>
      <c r="AM264">
        <v>0.74000000953674006</v>
      </c>
      <c r="AN264">
        <v>0.40999999642371998</v>
      </c>
      <c r="AO264">
        <v>0.15999999642372001</v>
      </c>
      <c r="AP264">
        <v>7.0000000298023002E-2</v>
      </c>
      <c r="AQ264">
        <v>5.9999998658895E-2</v>
      </c>
      <c r="AR264">
        <v>1.9999999552965001E-2</v>
      </c>
      <c r="AS264" s="7"/>
    </row>
    <row r="265" spans="1:45" x14ac:dyDescent="0.25">
      <c r="A265" s="1">
        <v>563</v>
      </c>
      <c r="E265">
        <v>5.4000000000000003E-3</v>
      </c>
      <c r="H265">
        <v>9.7000000000000003E-3</v>
      </c>
      <c r="I265">
        <v>0.1062</v>
      </c>
      <c r="J265">
        <v>0.68010000000000004</v>
      </c>
      <c r="K265">
        <v>0.62139999999999995</v>
      </c>
      <c r="L265">
        <v>0.99239999999999995</v>
      </c>
      <c r="M265">
        <v>0.73470000000000002</v>
      </c>
      <c r="N265">
        <v>0.6794</v>
      </c>
      <c r="O265">
        <v>0.72499999999999998</v>
      </c>
      <c r="P265">
        <v>0.47960000000000003</v>
      </c>
      <c r="Q265">
        <v>0.31119999999999998</v>
      </c>
      <c r="R265">
        <v>0.34210000000000002</v>
      </c>
      <c r="S265">
        <v>0.1898</v>
      </c>
      <c r="T265">
        <v>0.15329999999999999</v>
      </c>
      <c r="U265">
        <v>0.1032</v>
      </c>
      <c r="V265">
        <v>8.3299999999999999E-2</v>
      </c>
      <c r="W265">
        <v>0.32890000000000003</v>
      </c>
      <c r="X265">
        <v>7.3455796000000004E-2</v>
      </c>
      <c r="Y265">
        <v>0.1187</v>
      </c>
      <c r="Z265">
        <v>7.2400000000000006E-2</v>
      </c>
      <c r="AA265">
        <v>4.7300000000000002E-2</v>
      </c>
      <c r="AB265">
        <v>2.5100000000000001E-2</v>
      </c>
      <c r="AC265">
        <v>1.72E-2</v>
      </c>
      <c r="AD265">
        <v>2.5999999999999999E-3</v>
      </c>
      <c r="AE265">
        <v>2.5999999999999999E-3</v>
      </c>
      <c r="AF265">
        <v>3.8E-3</v>
      </c>
      <c r="AH265">
        <v>0.65449999999999997</v>
      </c>
      <c r="AI265">
        <v>0.2666</v>
      </c>
      <c r="AM265">
        <v>0.68000000715256004</v>
      </c>
      <c r="AN265">
        <v>0.41999998688697998</v>
      </c>
      <c r="AO265">
        <v>0.17000000178814001</v>
      </c>
      <c r="AP265">
        <v>7.0000000298023002E-2</v>
      </c>
      <c r="AQ265">
        <v>7.0000000298023002E-2</v>
      </c>
      <c r="AR265">
        <v>1.9999999552965001E-2</v>
      </c>
      <c r="AS265" s="7"/>
    </row>
    <row r="266" spans="1:45" x14ac:dyDescent="0.25">
      <c r="A266" s="1">
        <v>564</v>
      </c>
      <c r="E266">
        <v>4.7000000000000002E-3</v>
      </c>
      <c r="H266">
        <v>8.6999999999999994E-3</v>
      </c>
      <c r="I266">
        <v>9.4200000000000006E-2</v>
      </c>
      <c r="J266">
        <v>0.61529999999999996</v>
      </c>
      <c r="K266">
        <v>0.5615</v>
      </c>
      <c r="L266">
        <v>0.97709999999999997</v>
      </c>
      <c r="M266">
        <v>0.69099999999999995</v>
      </c>
      <c r="N266">
        <v>0.70369999999999999</v>
      </c>
      <c r="O266">
        <v>0.75829999999999997</v>
      </c>
      <c r="P266">
        <v>0.48909999999999998</v>
      </c>
      <c r="Q266">
        <v>0.31630000000000003</v>
      </c>
      <c r="R266">
        <v>0.33960000000000001</v>
      </c>
      <c r="S266">
        <v>0.2006</v>
      </c>
      <c r="T266">
        <v>0.1628</v>
      </c>
      <c r="U266">
        <v>0.1033</v>
      </c>
      <c r="V266">
        <v>8.6499999999999994E-2</v>
      </c>
      <c r="W266">
        <v>0.33400000000000002</v>
      </c>
      <c r="X266">
        <v>7.3455796000000004E-2</v>
      </c>
      <c r="Y266">
        <v>0.1211</v>
      </c>
      <c r="Z266">
        <v>7.4700000000000003E-2</v>
      </c>
      <c r="AA266">
        <v>4.7300000000000002E-2</v>
      </c>
      <c r="AB266">
        <v>2.5899999999999999E-2</v>
      </c>
      <c r="AC266">
        <v>1.78E-2</v>
      </c>
      <c r="AD266">
        <v>3.2000000000000002E-3</v>
      </c>
      <c r="AE266">
        <v>3.2000000000000002E-3</v>
      </c>
      <c r="AF266">
        <v>3.5999999999999999E-3</v>
      </c>
      <c r="AH266">
        <v>0.66930000000000001</v>
      </c>
      <c r="AI266">
        <v>0.27289999999999998</v>
      </c>
      <c r="AM266">
        <v>0.61000001430510997</v>
      </c>
      <c r="AN266">
        <v>0.43000000715255998</v>
      </c>
      <c r="AO266">
        <v>0.17000000178814001</v>
      </c>
      <c r="AP266">
        <v>7.9999998211861004E-2</v>
      </c>
      <c r="AQ266">
        <v>7.0000000298023002E-2</v>
      </c>
      <c r="AR266">
        <v>1.9999999552965001E-2</v>
      </c>
      <c r="AS266" s="7"/>
    </row>
    <row r="267" spans="1:45" x14ac:dyDescent="0.25">
      <c r="A267" s="1">
        <v>565</v>
      </c>
      <c r="E267">
        <v>4.7999999999999996E-3</v>
      </c>
      <c r="H267">
        <v>8.2000000000000007E-3</v>
      </c>
      <c r="I267">
        <v>8.3500000000000005E-2</v>
      </c>
      <c r="J267">
        <v>0.54569999999999996</v>
      </c>
      <c r="K267">
        <v>0.50229999999999997</v>
      </c>
      <c r="L267">
        <v>0.95479999999999998</v>
      </c>
      <c r="M267">
        <v>0.64539999999999997</v>
      </c>
      <c r="N267">
        <v>0.72970000000000002</v>
      </c>
      <c r="O267">
        <v>0.75829999999999997</v>
      </c>
      <c r="P267">
        <v>0.4975</v>
      </c>
      <c r="Q267">
        <v>0.32550000000000001</v>
      </c>
      <c r="R267">
        <v>0.33410000000000001</v>
      </c>
      <c r="S267">
        <v>0.21340000000000001</v>
      </c>
      <c r="T267">
        <v>0.17249999999999999</v>
      </c>
      <c r="U267">
        <v>0.11020000000000001</v>
      </c>
      <c r="V267">
        <v>8.8599999999999998E-2</v>
      </c>
      <c r="W267">
        <v>0.3397</v>
      </c>
      <c r="X267">
        <v>7.7335009999999996E-2</v>
      </c>
      <c r="Y267">
        <v>0.124</v>
      </c>
      <c r="Z267">
        <v>7.6899999999999996E-2</v>
      </c>
      <c r="AA267">
        <v>4.9399999999999999E-2</v>
      </c>
      <c r="AB267">
        <v>2.6599999999999999E-2</v>
      </c>
      <c r="AC267">
        <v>1.7899999999999999E-2</v>
      </c>
      <c r="AD267">
        <v>3.3999999999999998E-3</v>
      </c>
      <c r="AE267">
        <v>3.3999999999999998E-3</v>
      </c>
      <c r="AF267">
        <v>4.4000000000000003E-3</v>
      </c>
      <c r="AH267">
        <v>0.68069999999999997</v>
      </c>
      <c r="AI267">
        <v>0.27950000000000003</v>
      </c>
      <c r="AM267">
        <v>0.55000001192092995</v>
      </c>
      <c r="AN267">
        <v>0.43999999761580999</v>
      </c>
      <c r="AO267">
        <v>0.18000000715256001</v>
      </c>
      <c r="AP267">
        <v>7.9999998211861004E-2</v>
      </c>
      <c r="AQ267">
        <v>7.0000000298023002E-2</v>
      </c>
      <c r="AR267">
        <v>1.9999999552965001E-2</v>
      </c>
      <c r="AS267" s="7"/>
    </row>
    <row r="268" spans="1:45" x14ac:dyDescent="0.25">
      <c r="A268" s="1">
        <v>566</v>
      </c>
      <c r="E268">
        <v>4.8999999999999998E-3</v>
      </c>
      <c r="H268">
        <v>7.4999999999999997E-3</v>
      </c>
      <c r="I268">
        <v>7.3999999999999996E-2</v>
      </c>
      <c r="J268">
        <v>0.48630000000000001</v>
      </c>
      <c r="K268">
        <v>0.44669999999999999</v>
      </c>
      <c r="L268">
        <v>0.9254</v>
      </c>
      <c r="M268">
        <v>0.60499999999999998</v>
      </c>
      <c r="N268">
        <v>0.75690000000000002</v>
      </c>
      <c r="O268">
        <v>0.7944</v>
      </c>
      <c r="P268">
        <v>0.50970000000000004</v>
      </c>
      <c r="Q268">
        <v>0.33229999999999998</v>
      </c>
      <c r="R268">
        <v>0.33410000000000001</v>
      </c>
      <c r="S268">
        <v>0.2248</v>
      </c>
      <c r="T268">
        <v>0.18310000000000001</v>
      </c>
      <c r="U268">
        <v>0.1137</v>
      </c>
      <c r="V268">
        <v>8.9300000000000004E-2</v>
      </c>
      <c r="W268">
        <v>0.34510000000000002</v>
      </c>
      <c r="X268">
        <v>8.3158819999999994E-2</v>
      </c>
      <c r="Y268">
        <v>0.12609999999999999</v>
      </c>
      <c r="Z268">
        <v>7.9200000000000007E-2</v>
      </c>
      <c r="AA268">
        <v>4.9399999999999999E-2</v>
      </c>
      <c r="AB268">
        <v>2.76E-2</v>
      </c>
      <c r="AC268">
        <v>1.84E-2</v>
      </c>
      <c r="AD268">
        <v>4.1000000000000003E-3</v>
      </c>
      <c r="AE268">
        <v>4.1000000000000003E-3</v>
      </c>
      <c r="AF268">
        <v>5.0000000000000001E-3</v>
      </c>
      <c r="AH268">
        <v>0.69179999999999997</v>
      </c>
      <c r="AI268">
        <v>0.28649999999999998</v>
      </c>
      <c r="AM268">
        <v>0.49000000953674</v>
      </c>
      <c r="AN268">
        <v>0.46000000834464999</v>
      </c>
      <c r="AO268">
        <v>0.18999999761580999</v>
      </c>
      <c r="AP268">
        <v>7.9999998211861004E-2</v>
      </c>
      <c r="AQ268">
        <v>7.0000000298023002E-2</v>
      </c>
      <c r="AR268">
        <v>1.9999999552965001E-2</v>
      </c>
      <c r="AS268" s="7"/>
    </row>
    <row r="269" spans="1:45" x14ac:dyDescent="0.25">
      <c r="A269" s="1">
        <v>567</v>
      </c>
      <c r="E269">
        <v>4.1999999999999997E-3</v>
      </c>
      <c r="H269">
        <v>6.7999999999999996E-3</v>
      </c>
      <c r="I269">
        <v>6.5600000000000006E-2</v>
      </c>
      <c r="J269">
        <v>0.45019999999999999</v>
      </c>
      <c r="K269">
        <v>0.39589999999999997</v>
      </c>
      <c r="L269">
        <v>0.89</v>
      </c>
      <c r="M269">
        <v>0.55940000000000001</v>
      </c>
      <c r="N269">
        <v>0.78400000000000003</v>
      </c>
      <c r="O269">
        <v>0.82779999999999998</v>
      </c>
      <c r="P269">
        <v>0.52049999999999996</v>
      </c>
      <c r="Q269">
        <v>0.34</v>
      </c>
      <c r="R269">
        <v>0.3327</v>
      </c>
      <c r="S269">
        <v>0.23680000000000001</v>
      </c>
      <c r="T269">
        <v>0.19359999999999999</v>
      </c>
      <c r="U269">
        <v>0.1172</v>
      </c>
      <c r="V269">
        <v>9.2200000000000004E-2</v>
      </c>
      <c r="W269">
        <v>0.3513</v>
      </c>
      <c r="X269">
        <v>8.3158819999999994E-2</v>
      </c>
      <c r="Y269">
        <v>0.1298</v>
      </c>
      <c r="Z269">
        <v>8.1500000000000003E-2</v>
      </c>
      <c r="AA269">
        <v>4.9399999999999999E-2</v>
      </c>
      <c r="AB269">
        <v>2.81E-2</v>
      </c>
      <c r="AC269">
        <v>1.8499999999999999E-2</v>
      </c>
      <c r="AD269">
        <v>3.3E-3</v>
      </c>
      <c r="AE269">
        <v>3.3E-3</v>
      </c>
      <c r="AF269">
        <v>4.1000000000000003E-3</v>
      </c>
      <c r="AH269">
        <v>0.70299999999999996</v>
      </c>
      <c r="AI269">
        <v>0.29409999999999997</v>
      </c>
      <c r="AM269">
        <v>0.43000000715255998</v>
      </c>
      <c r="AN269">
        <v>0.46999999880790999</v>
      </c>
      <c r="AO269">
        <v>0.20000000298022999</v>
      </c>
      <c r="AP269">
        <v>7.9999998211861004E-2</v>
      </c>
      <c r="AQ269">
        <v>7.9999998211861004E-2</v>
      </c>
      <c r="AR269">
        <v>1.9999999552965001E-2</v>
      </c>
      <c r="AS269" s="7"/>
    </row>
    <row r="270" spans="1:45" x14ac:dyDescent="0.25">
      <c r="A270" s="1">
        <v>568</v>
      </c>
      <c r="E270">
        <v>3.8999999999999998E-3</v>
      </c>
      <c r="H270">
        <v>6.4999999999999997E-3</v>
      </c>
      <c r="I270">
        <v>5.8000000000000003E-2</v>
      </c>
      <c r="J270">
        <v>0.39550000000000002</v>
      </c>
      <c r="K270">
        <v>0.34689999999999999</v>
      </c>
      <c r="L270">
        <v>0.84909999999999997</v>
      </c>
      <c r="M270">
        <v>0.51770000000000005</v>
      </c>
      <c r="N270">
        <v>0.81079999999999997</v>
      </c>
      <c r="O270">
        <v>0.85560000000000003</v>
      </c>
      <c r="P270">
        <v>0.53800000000000003</v>
      </c>
      <c r="Q270">
        <v>0.3533</v>
      </c>
      <c r="R270">
        <v>0.33339999999999997</v>
      </c>
      <c r="S270">
        <v>0.2485</v>
      </c>
      <c r="T270">
        <v>0.20499999999999999</v>
      </c>
      <c r="U270">
        <v>0.1242</v>
      </c>
      <c r="V270">
        <v>9.5899999999999999E-2</v>
      </c>
      <c r="W270">
        <v>0.3569</v>
      </c>
      <c r="X270">
        <v>8.3148844999999999E-2</v>
      </c>
      <c r="Y270">
        <v>0.13239999999999999</v>
      </c>
      <c r="Z270">
        <v>8.4000000000000005E-2</v>
      </c>
      <c r="AA270">
        <v>4.9399999999999999E-2</v>
      </c>
      <c r="AB270">
        <v>2.9100000000000001E-2</v>
      </c>
      <c r="AC270">
        <v>1.8800000000000001E-2</v>
      </c>
      <c r="AD270">
        <v>3.0000000000000001E-3</v>
      </c>
      <c r="AE270">
        <v>3.0000000000000001E-3</v>
      </c>
      <c r="AF270">
        <v>3.7000000000000002E-3</v>
      </c>
      <c r="AH270">
        <v>0.72009999999999996</v>
      </c>
      <c r="AI270">
        <v>0.30220000000000002</v>
      </c>
      <c r="AM270">
        <v>0.38999998569488997</v>
      </c>
      <c r="AN270">
        <v>0.47999998927116</v>
      </c>
      <c r="AO270">
        <v>0.20000000298022999</v>
      </c>
      <c r="AP270">
        <v>7.9999998211861004E-2</v>
      </c>
      <c r="AQ270">
        <v>7.9999998211861004E-2</v>
      </c>
      <c r="AR270">
        <v>1.9999999552965001E-2</v>
      </c>
      <c r="AS270" s="7"/>
    </row>
    <row r="271" spans="1:45" x14ac:dyDescent="0.25">
      <c r="A271" s="1">
        <v>569</v>
      </c>
      <c r="E271">
        <v>4.7000000000000002E-3</v>
      </c>
      <c r="H271">
        <v>5.8999999999999999E-3</v>
      </c>
      <c r="I271">
        <v>5.1400000000000001E-2</v>
      </c>
      <c r="J271">
        <v>0.34820000000000001</v>
      </c>
      <c r="K271">
        <v>0.30309999999999998</v>
      </c>
      <c r="L271">
        <v>0.80359999999999998</v>
      </c>
      <c r="M271">
        <v>0.47439999999999999</v>
      </c>
      <c r="N271">
        <v>0.8387</v>
      </c>
      <c r="O271">
        <v>0.8861</v>
      </c>
      <c r="P271">
        <v>0.55410000000000004</v>
      </c>
      <c r="Q271">
        <v>0.36470000000000002</v>
      </c>
      <c r="R271">
        <v>0.33210000000000001</v>
      </c>
      <c r="S271">
        <v>0.25819999999999999</v>
      </c>
      <c r="T271">
        <v>0.2162</v>
      </c>
      <c r="U271">
        <v>0.12770000000000001</v>
      </c>
      <c r="V271">
        <v>9.9199999999999997E-2</v>
      </c>
      <c r="W271">
        <v>0.36259999999999998</v>
      </c>
      <c r="X271">
        <v>8.7038030000000002E-2</v>
      </c>
      <c r="Y271">
        <v>0.1356</v>
      </c>
      <c r="Z271">
        <v>8.6400000000000005E-2</v>
      </c>
      <c r="AA271">
        <v>4.9399999999999999E-2</v>
      </c>
      <c r="AB271">
        <v>2.9600000000000001E-2</v>
      </c>
      <c r="AC271">
        <v>1.9400000000000001E-2</v>
      </c>
      <c r="AD271">
        <v>2.5000000000000001E-3</v>
      </c>
      <c r="AE271">
        <v>2.5000000000000001E-3</v>
      </c>
      <c r="AF271">
        <v>3.3999999999999998E-3</v>
      </c>
      <c r="AH271">
        <v>0.73299999999999998</v>
      </c>
      <c r="AI271">
        <v>0.31090000000000001</v>
      </c>
      <c r="AM271">
        <v>0.33000001311302002</v>
      </c>
      <c r="AN271">
        <v>0.50999999046325994</v>
      </c>
      <c r="AO271">
        <v>0.20999999344348999</v>
      </c>
      <c r="AP271">
        <v>9.0000003576279006E-2</v>
      </c>
      <c r="AQ271">
        <v>7.9999998211861004E-2</v>
      </c>
      <c r="AR271">
        <v>1.9999999552965001E-2</v>
      </c>
      <c r="AS271" s="7"/>
    </row>
    <row r="272" spans="1:45" x14ac:dyDescent="0.25">
      <c r="A272" s="1">
        <v>570</v>
      </c>
      <c r="E272">
        <v>3.5999999999999999E-3</v>
      </c>
      <c r="H272">
        <v>5.7000000000000002E-3</v>
      </c>
      <c r="I272">
        <v>4.58E-2</v>
      </c>
      <c r="J272">
        <v>0.30209999999999998</v>
      </c>
      <c r="K272">
        <v>0.2626</v>
      </c>
      <c r="L272">
        <v>0.75470000000000004</v>
      </c>
      <c r="M272">
        <v>0.43519999999999998</v>
      </c>
      <c r="N272">
        <v>0.86529999999999996</v>
      </c>
      <c r="O272">
        <v>0.90559999999999996</v>
      </c>
      <c r="P272">
        <v>0.57410000000000005</v>
      </c>
      <c r="Q272">
        <v>0.37780000000000002</v>
      </c>
      <c r="R272">
        <v>0.3266</v>
      </c>
      <c r="S272">
        <v>0.2717</v>
      </c>
      <c r="T272">
        <v>0.22850000000000001</v>
      </c>
      <c r="U272">
        <v>0.13120000000000001</v>
      </c>
      <c r="V272">
        <v>0.1024</v>
      </c>
      <c r="W272">
        <v>0.36890000000000001</v>
      </c>
      <c r="X272">
        <v>9.2851870000000003E-2</v>
      </c>
      <c r="Y272">
        <v>0.13850000000000001</v>
      </c>
      <c r="Z272">
        <v>8.8900000000000007E-2</v>
      </c>
      <c r="AA272">
        <v>5.3499999999999999E-2</v>
      </c>
      <c r="AB272">
        <v>3.0599999999999999E-2</v>
      </c>
      <c r="AC272">
        <v>1.95E-2</v>
      </c>
      <c r="AD272">
        <v>3.0000000000000001E-3</v>
      </c>
      <c r="AE272">
        <v>3.0000000000000001E-3</v>
      </c>
      <c r="AF272">
        <v>4.1999999999999997E-3</v>
      </c>
      <c r="AH272">
        <v>0.75049999999999994</v>
      </c>
      <c r="AI272">
        <v>0.3201</v>
      </c>
      <c r="AM272">
        <v>0.28999999165535001</v>
      </c>
      <c r="AN272">
        <v>0.52999997138976995</v>
      </c>
      <c r="AO272">
        <v>0.21999999880790999</v>
      </c>
      <c r="AP272">
        <v>9.0000003576279006E-2</v>
      </c>
      <c r="AQ272">
        <v>7.9999998211861004E-2</v>
      </c>
      <c r="AR272">
        <v>1.9999999552965001E-2</v>
      </c>
      <c r="AS272" s="7"/>
    </row>
    <row r="273" spans="1:45" x14ac:dyDescent="0.25">
      <c r="A273" s="1">
        <v>571</v>
      </c>
      <c r="E273">
        <v>4.1000000000000003E-3</v>
      </c>
      <c r="H273">
        <v>5.4000000000000003E-3</v>
      </c>
      <c r="I273">
        <v>4.0599999999999997E-2</v>
      </c>
      <c r="J273">
        <v>0.2631</v>
      </c>
      <c r="K273">
        <v>0.22650000000000001</v>
      </c>
      <c r="L273">
        <v>0.70469999999999999</v>
      </c>
      <c r="M273">
        <v>0.39750000000000002</v>
      </c>
      <c r="N273">
        <v>0.89019999999999999</v>
      </c>
      <c r="O273">
        <v>0.92500000000000004</v>
      </c>
      <c r="P273">
        <v>0.59219999999999995</v>
      </c>
      <c r="Q273">
        <v>0.39950000000000002</v>
      </c>
      <c r="R273">
        <v>0.31640000000000001</v>
      </c>
      <c r="S273">
        <v>0.2838</v>
      </c>
      <c r="T273">
        <v>0.2402</v>
      </c>
      <c r="U273">
        <v>0.13469999999999999</v>
      </c>
      <c r="V273">
        <v>0.1065</v>
      </c>
      <c r="W273">
        <v>0.3755</v>
      </c>
      <c r="X273">
        <v>9.2851870000000003E-2</v>
      </c>
      <c r="Y273">
        <v>0.14069999999999999</v>
      </c>
      <c r="Z273">
        <v>9.1300000000000006E-2</v>
      </c>
      <c r="AA273">
        <v>5.3499999999999999E-2</v>
      </c>
      <c r="AB273">
        <v>3.1300000000000001E-2</v>
      </c>
      <c r="AC273">
        <v>1.9900000000000001E-2</v>
      </c>
      <c r="AD273">
        <v>2.8999999999999998E-3</v>
      </c>
      <c r="AE273">
        <v>2.8999999999999998E-3</v>
      </c>
      <c r="AF273">
        <v>4.1000000000000003E-3</v>
      </c>
      <c r="AH273">
        <v>0.77</v>
      </c>
      <c r="AI273">
        <v>0.33</v>
      </c>
      <c r="AM273">
        <v>0.25</v>
      </c>
      <c r="AN273">
        <v>0.55000001192092995</v>
      </c>
      <c r="AO273">
        <v>0.23000000417232999</v>
      </c>
      <c r="AP273">
        <v>9.0000003576279006E-2</v>
      </c>
      <c r="AQ273">
        <v>9.0000003576279006E-2</v>
      </c>
      <c r="AR273">
        <v>1.9999999552965001E-2</v>
      </c>
      <c r="AS273" s="7"/>
    </row>
    <row r="274" spans="1:45" x14ac:dyDescent="0.25">
      <c r="A274" s="1">
        <v>572</v>
      </c>
      <c r="E274">
        <v>3.7000000000000002E-3</v>
      </c>
      <c r="H274">
        <v>5.3E-3</v>
      </c>
      <c r="I274">
        <v>3.6400000000000002E-2</v>
      </c>
      <c r="J274">
        <v>0.22589999999999999</v>
      </c>
      <c r="K274">
        <v>0.1951</v>
      </c>
      <c r="L274">
        <v>0.65229999999999999</v>
      </c>
      <c r="M274">
        <v>0.35649999999999998</v>
      </c>
      <c r="N274">
        <v>0.91379999999999995</v>
      </c>
      <c r="O274">
        <v>0.95279999999999998</v>
      </c>
      <c r="P274">
        <v>0.61609999999999998</v>
      </c>
      <c r="Q274">
        <v>0.41620000000000001</v>
      </c>
      <c r="R274">
        <v>0.31269999999999998</v>
      </c>
      <c r="S274">
        <v>0.29399999999999998</v>
      </c>
      <c r="T274">
        <v>0.2525</v>
      </c>
      <c r="U274">
        <v>0.14169999999999999</v>
      </c>
      <c r="V274">
        <v>0.1111</v>
      </c>
      <c r="W274">
        <v>0.38109999999999999</v>
      </c>
      <c r="X274">
        <v>9.2841900000000005E-2</v>
      </c>
      <c r="Y274">
        <v>0.14360000000000001</v>
      </c>
      <c r="Z274">
        <v>9.4E-2</v>
      </c>
      <c r="AA274">
        <v>5.3499999999999999E-2</v>
      </c>
      <c r="AB274">
        <v>3.2399999999999998E-2</v>
      </c>
      <c r="AC274">
        <v>2.0299999999999999E-2</v>
      </c>
      <c r="AD274">
        <v>3.5999999999999999E-3</v>
      </c>
      <c r="AE274">
        <v>3.5999999999999999E-3</v>
      </c>
      <c r="AF274">
        <v>4.7000000000000002E-3</v>
      </c>
      <c r="AH274">
        <v>0.79179999999999995</v>
      </c>
      <c r="AI274">
        <v>0.34039999999999998</v>
      </c>
      <c r="AM274">
        <v>0.20999999344348999</v>
      </c>
      <c r="AN274">
        <v>0.56999999284743996</v>
      </c>
      <c r="AO274">
        <v>0.23000000417232999</v>
      </c>
      <c r="AP274">
        <v>0.10000000149012001</v>
      </c>
      <c r="AQ274">
        <v>9.0000003576279006E-2</v>
      </c>
      <c r="AR274">
        <v>2.9999999329448E-2</v>
      </c>
      <c r="AS274" s="7"/>
    </row>
    <row r="275" spans="1:45" x14ac:dyDescent="0.25">
      <c r="A275" s="1">
        <v>573</v>
      </c>
      <c r="E275">
        <v>4.7999999999999996E-3</v>
      </c>
      <c r="H275">
        <v>4.8999999999999998E-3</v>
      </c>
      <c r="I275">
        <v>3.2300000000000002E-2</v>
      </c>
      <c r="J275">
        <v>0.19520000000000001</v>
      </c>
      <c r="K275">
        <v>0.16689999999999999</v>
      </c>
      <c r="L275">
        <v>0.6</v>
      </c>
      <c r="M275">
        <v>0.3165</v>
      </c>
      <c r="N275">
        <v>0.93559999999999999</v>
      </c>
      <c r="O275">
        <v>0.96940000000000004</v>
      </c>
      <c r="P275">
        <v>0.6381</v>
      </c>
      <c r="Q275">
        <v>0.43680000000000002</v>
      </c>
      <c r="R275">
        <v>0.31140000000000001</v>
      </c>
      <c r="S275">
        <v>0.30580000000000002</v>
      </c>
      <c r="T275">
        <v>0.2641</v>
      </c>
      <c r="U275">
        <v>0.14510000000000001</v>
      </c>
      <c r="V275">
        <v>0.1159</v>
      </c>
      <c r="W275">
        <v>0.38840000000000002</v>
      </c>
      <c r="X275">
        <v>9.6731090000000006E-2</v>
      </c>
      <c r="Y275">
        <v>0.14610000000000001</v>
      </c>
      <c r="Z275">
        <v>9.6699999999999994E-2</v>
      </c>
      <c r="AA275">
        <v>5.3499999999999999E-2</v>
      </c>
      <c r="AB275">
        <v>3.32E-2</v>
      </c>
      <c r="AC275">
        <v>2.0799999999999999E-2</v>
      </c>
      <c r="AD275">
        <v>2.8E-3</v>
      </c>
      <c r="AE275">
        <v>2.8E-3</v>
      </c>
      <c r="AF275">
        <v>4.0000000000000001E-3</v>
      </c>
      <c r="AH275">
        <v>0.80679999999999996</v>
      </c>
      <c r="AI275">
        <v>0.3513</v>
      </c>
      <c r="AM275">
        <v>0.18000000715256001</v>
      </c>
      <c r="AN275">
        <v>0.60000002384186002</v>
      </c>
      <c r="AO275">
        <v>0.23999999463558</v>
      </c>
      <c r="AP275">
        <v>0.10000000149012001</v>
      </c>
      <c r="AQ275">
        <v>9.0000003576279006E-2</v>
      </c>
      <c r="AR275">
        <v>2.9999999329448E-2</v>
      </c>
      <c r="AS275" s="7"/>
    </row>
    <row r="276" spans="1:45" x14ac:dyDescent="0.25">
      <c r="A276" s="1">
        <v>574</v>
      </c>
      <c r="E276">
        <v>3.0999999999999999E-3</v>
      </c>
      <c r="H276">
        <v>4.8999999999999998E-3</v>
      </c>
      <c r="I276">
        <v>2.8899999999999999E-2</v>
      </c>
      <c r="J276">
        <v>0.16930000000000001</v>
      </c>
      <c r="K276">
        <v>0.14299999999999999</v>
      </c>
      <c r="L276">
        <v>0.54710000000000003</v>
      </c>
      <c r="M276">
        <v>0.28470000000000001</v>
      </c>
      <c r="N276">
        <v>0.95520000000000005</v>
      </c>
      <c r="O276">
        <v>0.98609999999999998</v>
      </c>
      <c r="P276">
        <v>0.66420000000000001</v>
      </c>
      <c r="Q276">
        <v>0.4501</v>
      </c>
      <c r="R276">
        <v>0.3095</v>
      </c>
      <c r="S276">
        <v>0.3125</v>
      </c>
      <c r="T276">
        <v>0.27579999999999999</v>
      </c>
      <c r="U276">
        <v>0.15210000000000001</v>
      </c>
      <c r="V276">
        <v>0.1203</v>
      </c>
      <c r="W276">
        <v>0.3947</v>
      </c>
      <c r="X276">
        <v>9.6721109999999999E-2</v>
      </c>
      <c r="Y276">
        <v>0.14680000000000001</v>
      </c>
      <c r="Z276">
        <v>9.9299999999999999E-2</v>
      </c>
      <c r="AA276">
        <v>5.3499999999999999E-2</v>
      </c>
      <c r="AB276">
        <v>3.4099999999999998E-2</v>
      </c>
      <c r="AC276">
        <v>2.1000000000000001E-2</v>
      </c>
      <c r="AD276">
        <v>3.0000000000000001E-3</v>
      </c>
      <c r="AE276">
        <v>3.0000000000000001E-3</v>
      </c>
      <c r="AF276">
        <v>4.1000000000000003E-3</v>
      </c>
      <c r="AH276">
        <v>0.82150000000000001</v>
      </c>
      <c r="AI276">
        <v>0.36220000000000002</v>
      </c>
      <c r="AM276">
        <v>0.15000000596046001</v>
      </c>
      <c r="AN276">
        <v>0.62000000476837003</v>
      </c>
      <c r="AO276">
        <v>0.25</v>
      </c>
      <c r="AP276">
        <v>0.10000000149012001</v>
      </c>
      <c r="AQ276">
        <v>9.0000003576279006E-2</v>
      </c>
      <c r="AR276">
        <v>2.9999999329448E-2</v>
      </c>
      <c r="AS276" s="7"/>
    </row>
    <row r="277" spans="1:45" x14ac:dyDescent="0.25">
      <c r="A277" s="1">
        <v>575</v>
      </c>
      <c r="E277">
        <v>4.3E-3</v>
      </c>
      <c r="H277">
        <v>4.5999999999999999E-3</v>
      </c>
      <c r="I277">
        <v>2.58E-2</v>
      </c>
      <c r="J277">
        <v>0.14929999999999999</v>
      </c>
      <c r="K277">
        <v>0.12330000000000001</v>
      </c>
      <c r="L277">
        <v>0.49690000000000001</v>
      </c>
      <c r="M277">
        <v>0.2571</v>
      </c>
      <c r="N277">
        <v>0.9718</v>
      </c>
      <c r="O277">
        <v>0.99439999999999995</v>
      </c>
      <c r="P277">
        <v>0.68859999999999999</v>
      </c>
      <c r="Q277">
        <v>0.48459999999999998</v>
      </c>
      <c r="R277">
        <v>0.30449999999999999</v>
      </c>
      <c r="S277">
        <v>0.32600000000000001</v>
      </c>
      <c r="T277">
        <v>0.28720000000000001</v>
      </c>
      <c r="U277">
        <v>0.15909999999999999</v>
      </c>
      <c r="V277">
        <v>0.1249</v>
      </c>
      <c r="W277">
        <v>0.40200000000000002</v>
      </c>
      <c r="X277">
        <v>0.10060033</v>
      </c>
      <c r="Y277">
        <v>0.15090000000000001</v>
      </c>
      <c r="Z277">
        <v>0.1021</v>
      </c>
      <c r="AA277">
        <v>5.7599999999999998E-2</v>
      </c>
      <c r="AB277">
        <v>3.5200000000000002E-2</v>
      </c>
      <c r="AC277">
        <v>2.18E-2</v>
      </c>
      <c r="AD277">
        <v>3.2000000000000002E-3</v>
      </c>
      <c r="AE277">
        <v>3.2000000000000002E-3</v>
      </c>
      <c r="AF277">
        <v>4.4999999999999997E-3</v>
      </c>
      <c r="AH277">
        <v>0.84470000000000001</v>
      </c>
      <c r="AI277">
        <v>0.37309999999999999</v>
      </c>
      <c r="AM277">
        <v>0.12999999523163</v>
      </c>
      <c r="AN277">
        <v>0.64999997615813998</v>
      </c>
      <c r="AO277">
        <v>0.25999999046326</v>
      </c>
      <c r="AP277">
        <v>0.10999999940395</v>
      </c>
      <c r="AQ277">
        <v>0.10000000149012001</v>
      </c>
      <c r="AR277">
        <v>2.9999999329448E-2</v>
      </c>
      <c r="AS277" s="7"/>
    </row>
    <row r="278" spans="1:45" x14ac:dyDescent="0.25">
      <c r="A278" s="1">
        <v>576</v>
      </c>
      <c r="E278">
        <v>2.8E-3</v>
      </c>
      <c r="H278">
        <v>4.4000000000000003E-3</v>
      </c>
      <c r="I278">
        <v>2.3599999999999999E-2</v>
      </c>
      <c r="J278">
        <v>0.13200000000000001</v>
      </c>
      <c r="K278">
        <v>0.10340000000000001</v>
      </c>
      <c r="L278">
        <v>0.44750000000000001</v>
      </c>
      <c r="M278">
        <v>0.2291</v>
      </c>
      <c r="N278">
        <v>0.98460000000000003</v>
      </c>
      <c r="O278">
        <v>1</v>
      </c>
      <c r="P278">
        <v>0.71750000000000003</v>
      </c>
      <c r="Q278">
        <v>0.51</v>
      </c>
      <c r="R278">
        <v>0.3009</v>
      </c>
      <c r="S278">
        <v>0.33</v>
      </c>
      <c r="T278">
        <v>0.29870000000000002</v>
      </c>
      <c r="U278">
        <v>0.1696</v>
      </c>
      <c r="V278">
        <v>0.12970000000000001</v>
      </c>
      <c r="W278">
        <v>0.40849999999999997</v>
      </c>
      <c r="X278">
        <v>0.10448952</v>
      </c>
      <c r="Y278">
        <v>0.15409999999999999</v>
      </c>
      <c r="Z278">
        <v>0.1048</v>
      </c>
      <c r="AA278">
        <v>5.7599999999999998E-2</v>
      </c>
      <c r="AB278">
        <v>3.6200000000000003E-2</v>
      </c>
      <c r="AC278">
        <v>2.18E-2</v>
      </c>
      <c r="AD278">
        <v>3.3999999999999998E-3</v>
      </c>
      <c r="AE278">
        <v>3.3999999999999998E-3</v>
      </c>
      <c r="AF278">
        <v>4.7000000000000002E-3</v>
      </c>
      <c r="AH278">
        <v>0.85880000000000001</v>
      </c>
      <c r="AI278">
        <v>0.3836</v>
      </c>
      <c r="AM278">
        <v>0.10999999940395</v>
      </c>
      <c r="AN278">
        <v>0.68000000715256004</v>
      </c>
      <c r="AO278">
        <v>0.25999999046326</v>
      </c>
      <c r="AP278">
        <v>0.10999999940395</v>
      </c>
      <c r="AQ278">
        <v>0.10000000149012001</v>
      </c>
      <c r="AR278">
        <v>2.9999999329448E-2</v>
      </c>
      <c r="AS278" s="7"/>
    </row>
    <row r="279" spans="1:45" x14ac:dyDescent="0.25">
      <c r="A279" s="1">
        <v>577</v>
      </c>
      <c r="E279">
        <v>2.8E-3</v>
      </c>
      <c r="H279">
        <v>4.4000000000000003E-3</v>
      </c>
      <c r="I279">
        <v>2.1100000000000001E-2</v>
      </c>
      <c r="J279">
        <v>0.1172</v>
      </c>
      <c r="K279">
        <v>8.8599999999999998E-2</v>
      </c>
      <c r="L279">
        <v>0.40150000000000002</v>
      </c>
      <c r="M279">
        <v>0.2051</v>
      </c>
      <c r="N279">
        <v>0.99399999999999999</v>
      </c>
      <c r="O279">
        <v>1</v>
      </c>
      <c r="P279">
        <v>0.74509999999999998</v>
      </c>
      <c r="Q279">
        <v>0.5323</v>
      </c>
      <c r="R279">
        <v>0.3004</v>
      </c>
      <c r="S279">
        <v>0.33860000000000001</v>
      </c>
      <c r="T279">
        <v>0.30919999999999997</v>
      </c>
      <c r="U279">
        <v>0.17660000000000001</v>
      </c>
      <c r="V279">
        <v>0.13519999999999999</v>
      </c>
      <c r="W279">
        <v>0.41660000000000003</v>
      </c>
      <c r="X279">
        <v>0.11030336</v>
      </c>
      <c r="Y279">
        <v>0.1555</v>
      </c>
      <c r="Z279">
        <v>0.1077</v>
      </c>
      <c r="AA279">
        <v>5.7599999999999998E-2</v>
      </c>
      <c r="AB279">
        <v>3.73E-2</v>
      </c>
      <c r="AC279">
        <v>2.2499999999999999E-2</v>
      </c>
      <c r="AD279">
        <v>3.8999999999999998E-3</v>
      </c>
      <c r="AE279">
        <v>3.8999999999999998E-3</v>
      </c>
      <c r="AF279">
        <v>5.3E-3</v>
      </c>
      <c r="AH279">
        <v>0.88290000000000002</v>
      </c>
      <c r="AI279">
        <v>0.39369999999999999</v>
      </c>
      <c r="AM279">
        <v>9.0000003576279006E-2</v>
      </c>
      <c r="AN279">
        <v>0.70999997854232999</v>
      </c>
      <c r="AO279">
        <v>0.27000001072884</v>
      </c>
      <c r="AP279">
        <v>0.11999999731779</v>
      </c>
      <c r="AQ279">
        <v>0.10000000149012001</v>
      </c>
      <c r="AR279">
        <v>2.9999999329448E-2</v>
      </c>
      <c r="AS279" s="7"/>
    </row>
    <row r="280" spans="1:45" x14ac:dyDescent="0.25">
      <c r="A280" s="1">
        <v>578</v>
      </c>
      <c r="E280">
        <v>2.8E-3</v>
      </c>
      <c r="H280">
        <v>4.1999999999999997E-3</v>
      </c>
      <c r="I280">
        <v>1.9199999999999998E-2</v>
      </c>
      <c r="J280">
        <v>0.1002</v>
      </c>
      <c r="K280">
        <v>7.6499999999999999E-2</v>
      </c>
      <c r="L280">
        <v>0.35770000000000002</v>
      </c>
      <c r="M280">
        <v>0.18190000000000001</v>
      </c>
      <c r="N280">
        <v>0.99909999999999999</v>
      </c>
      <c r="O280">
        <v>1</v>
      </c>
      <c r="P280">
        <v>0.77370000000000005</v>
      </c>
      <c r="Q280">
        <v>0.56220000000000003</v>
      </c>
      <c r="R280">
        <v>0.30530000000000002</v>
      </c>
      <c r="S280">
        <v>0.34499999999999997</v>
      </c>
      <c r="T280">
        <v>0.31940000000000002</v>
      </c>
      <c r="U280">
        <v>0.18</v>
      </c>
      <c r="V280">
        <v>0.1419</v>
      </c>
      <c r="W280">
        <v>0.42370000000000002</v>
      </c>
      <c r="X280">
        <v>0.11030336</v>
      </c>
      <c r="Y280">
        <v>0.15939999999999999</v>
      </c>
      <c r="Z280">
        <v>0.1104</v>
      </c>
      <c r="AA280">
        <v>5.7599999999999998E-2</v>
      </c>
      <c r="AB280">
        <v>3.85E-2</v>
      </c>
      <c r="AC280">
        <v>2.29E-2</v>
      </c>
      <c r="AD280">
        <v>3.2000000000000002E-3</v>
      </c>
      <c r="AE280">
        <v>3.2000000000000002E-3</v>
      </c>
      <c r="AF280">
        <v>4.3E-3</v>
      </c>
      <c r="AH280">
        <v>0.90369999999999995</v>
      </c>
      <c r="AI280">
        <v>0.4032</v>
      </c>
      <c r="AM280">
        <v>7.9999998211861004E-2</v>
      </c>
      <c r="AN280">
        <v>0.73000001907348999</v>
      </c>
      <c r="AO280">
        <v>0.28000000119209001</v>
      </c>
      <c r="AP280">
        <v>0.11999999731779</v>
      </c>
      <c r="AQ280">
        <v>0.10999999940395</v>
      </c>
      <c r="AR280">
        <v>2.9999999329448E-2</v>
      </c>
      <c r="AS280" s="7"/>
    </row>
    <row r="281" spans="1:45" x14ac:dyDescent="0.25">
      <c r="A281" s="1">
        <v>579</v>
      </c>
      <c r="E281">
        <v>3.3999999999999998E-3</v>
      </c>
      <c r="H281">
        <v>4.1999999999999997E-3</v>
      </c>
      <c r="I281">
        <v>1.7399999999999999E-2</v>
      </c>
      <c r="J281">
        <v>8.7800000000000003E-2</v>
      </c>
      <c r="K281">
        <v>6.6299999999999998E-2</v>
      </c>
      <c r="L281">
        <v>0.31669999999999998</v>
      </c>
      <c r="M281">
        <v>0.1605</v>
      </c>
      <c r="N281">
        <v>1</v>
      </c>
      <c r="O281">
        <v>1</v>
      </c>
      <c r="P281">
        <v>0.80020000000000002</v>
      </c>
      <c r="Q281">
        <v>0.59430000000000005</v>
      </c>
      <c r="R281">
        <v>0.30680000000000002</v>
      </c>
      <c r="S281">
        <v>0.34870000000000001</v>
      </c>
      <c r="T281">
        <v>0.32869999999999999</v>
      </c>
      <c r="U281">
        <v>0.19750000000000001</v>
      </c>
      <c r="V281">
        <v>0.1492</v>
      </c>
      <c r="W281">
        <v>0.43140000000000001</v>
      </c>
      <c r="X281">
        <v>0.11806179</v>
      </c>
      <c r="Y281">
        <v>0.1628</v>
      </c>
      <c r="Z281">
        <v>0.11310000000000001</v>
      </c>
      <c r="AA281">
        <v>6.1699999999999998E-2</v>
      </c>
      <c r="AB281">
        <v>3.95E-2</v>
      </c>
      <c r="AC281">
        <v>2.3199999999999998E-2</v>
      </c>
      <c r="AD281">
        <v>3.5000000000000001E-3</v>
      </c>
      <c r="AE281">
        <v>3.5000000000000001E-3</v>
      </c>
      <c r="AF281">
        <v>4.5999999999999999E-3</v>
      </c>
      <c r="AH281">
        <v>0.92069999999999996</v>
      </c>
      <c r="AI281">
        <v>0.41239999999999999</v>
      </c>
      <c r="AM281">
        <v>7.0000000298023002E-2</v>
      </c>
      <c r="AN281">
        <v>0.75999999046325994</v>
      </c>
      <c r="AO281">
        <v>0.28999999165535001</v>
      </c>
      <c r="AP281">
        <v>0.12999999523163</v>
      </c>
      <c r="AQ281">
        <v>0.10999999940395</v>
      </c>
      <c r="AR281">
        <v>2.9999999329448E-2</v>
      </c>
      <c r="AS281" s="7"/>
    </row>
    <row r="282" spans="1:45" x14ac:dyDescent="0.25">
      <c r="A282" s="1">
        <v>580</v>
      </c>
      <c r="E282">
        <v>2.8999999999999998E-3</v>
      </c>
      <c r="H282">
        <v>4.1000000000000003E-3</v>
      </c>
      <c r="I282">
        <v>1.6E-2</v>
      </c>
      <c r="J282">
        <v>7.17E-2</v>
      </c>
      <c r="K282">
        <v>5.5300000000000002E-2</v>
      </c>
      <c r="L282">
        <v>0.2782</v>
      </c>
      <c r="M282">
        <v>0.1426</v>
      </c>
      <c r="N282">
        <v>0.996</v>
      </c>
      <c r="O282">
        <v>0.98329999999999995</v>
      </c>
      <c r="P282">
        <v>0.82809999999999995</v>
      </c>
      <c r="Q282">
        <v>0.62790000000000001</v>
      </c>
      <c r="R282">
        <v>0.31180000000000002</v>
      </c>
      <c r="S282">
        <v>0.35049999999999998</v>
      </c>
      <c r="T282">
        <v>0.33710000000000001</v>
      </c>
      <c r="U282">
        <v>0.20449999999999999</v>
      </c>
      <c r="V282">
        <v>0.15509999999999999</v>
      </c>
      <c r="W282">
        <v>0.43909999999999999</v>
      </c>
      <c r="X282">
        <v>0.11806179</v>
      </c>
      <c r="Y282">
        <v>0.16639999999999999</v>
      </c>
      <c r="Z282">
        <v>0.1162</v>
      </c>
      <c r="AA282">
        <v>6.1699999999999998E-2</v>
      </c>
      <c r="AB282">
        <v>4.0800000000000003E-2</v>
      </c>
      <c r="AC282">
        <v>2.3900000000000001E-2</v>
      </c>
      <c r="AD282">
        <v>2.8E-3</v>
      </c>
      <c r="AE282">
        <v>2.8E-3</v>
      </c>
      <c r="AF282">
        <v>3.8E-3</v>
      </c>
      <c r="AH282">
        <v>0.94140000000000001</v>
      </c>
      <c r="AI282">
        <v>0.42130000000000001</v>
      </c>
      <c r="AM282">
        <v>5.9999998658895E-2</v>
      </c>
      <c r="AN282">
        <v>0.79000002145767001</v>
      </c>
      <c r="AO282">
        <v>0.28999999165535001</v>
      </c>
      <c r="AP282">
        <v>0.12999999523163</v>
      </c>
      <c r="AQ282">
        <v>0.10999999940395</v>
      </c>
      <c r="AR282">
        <v>2.9999999329448E-2</v>
      </c>
      <c r="AS282" s="7"/>
    </row>
    <row r="283" spans="1:45" x14ac:dyDescent="0.25">
      <c r="A283" s="1">
        <v>581</v>
      </c>
      <c r="E283">
        <v>3.2000000000000002E-3</v>
      </c>
      <c r="H283">
        <v>4.1000000000000003E-3</v>
      </c>
      <c r="I283">
        <v>1.4800000000000001E-2</v>
      </c>
      <c r="J283">
        <v>6.2E-2</v>
      </c>
      <c r="K283">
        <v>4.7E-2</v>
      </c>
      <c r="L283">
        <v>0.24360000000000001</v>
      </c>
      <c r="M283">
        <v>0.12470000000000001</v>
      </c>
      <c r="N283">
        <v>0.98809999999999998</v>
      </c>
      <c r="O283">
        <v>0.9667</v>
      </c>
      <c r="P283">
        <v>0.85460000000000003</v>
      </c>
      <c r="Q283">
        <v>0.66020000000000001</v>
      </c>
      <c r="R283">
        <v>0.31990000000000002</v>
      </c>
      <c r="S283">
        <v>0.35339999999999999</v>
      </c>
      <c r="T283">
        <v>0.34420000000000001</v>
      </c>
      <c r="U283">
        <v>0.21490000000000001</v>
      </c>
      <c r="V283">
        <v>0.161</v>
      </c>
      <c r="W283">
        <v>0.44729999999999998</v>
      </c>
      <c r="X283">
        <v>0.11806179</v>
      </c>
      <c r="Y283">
        <v>0.17</v>
      </c>
      <c r="Z283">
        <v>0.11899999999999999</v>
      </c>
      <c r="AA283">
        <v>6.3799999999999996E-2</v>
      </c>
      <c r="AB283">
        <v>4.19E-2</v>
      </c>
      <c r="AC283">
        <v>2.4E-2</v>
      </c>
      <c r="AD283">
        <v>3.2000000000000002E-3</v>
      </c>
      <c r="AE283">
        <v>3.2000000000000002E-3</v>
      </c>
      <c r="AF283">
        <v>4.1999999999999997E-3</v>
      </c>
      <c r="AH283">
        <v>0.95520000000000005</v>
      </c>
      <c r="AI283">
        <v>0.43030000000000002</v>
      </c>
      <c r="AM283">
        <v>5.0000000745057997E-2</v>
      </c>
      <c r="AN283">
        <v>0.81999999284743996</v>
      </c>
      <c r="AO283">
        <v>0.30000001192093001</v>
      </c>
      <c r="AP283">
        <v>0.14000000059605</v>
      </c>
      <c r="AQ283">
        <v>0.10999999940395</v>
      </c>
      <c r="AR283">
        <v>2.9999999329448E-2</v>
      </c>
      <c r="AS283" s="7"/>
    </row>
    <row r="284" spans="1:45" x14ac:dyDescent="0.25">
      <c r="A284" s="1">
        <v>582</v>
      </c>
      <c r="E284">
        <v>2.8999999999999998E-3</v>
      </c>
      <c r="H284">
        <v>4.1000000000000003E-3</v>
      </c>
      <c r="I284">
        <v>1.38E-2</v>
      </c>
      <c r="J284">
        <v>4.9799999999999997E-2</v>
      </c>
      <c r="K284">
        <v>4.0599999999999997E-2</v>
      </c>
      <c r="L284">
        <v>0.2132</v>
      </c>
      <c r="M284">
        <v>0.1082</v>
      </c>
      <c r="N284">
        <v>0.97540000000000004</v>
      </c>
      <c r="O284">
        <v>0.94440000000000002</v>
      </c>
      <c r="P284">
        <v>0.88160000000000005</v>
      </c>
      <c r="Q284">
        <v>0.69140000000000001</v>
      </c>
      <c r="R284">
        <v>0.33189999999999997</v>
      </c>
      <c r="S284">
        <v>0.35210000000000002</v>
      </c>
      <c r="T284">
        <v>0.3503</v>
      </c>
      <c r="U284">
        <v>0.22189999999999999</v>
      </c>
      <c r="V284">
        <v>0.17080000000000001</v>
      </c>
      <c r="W284">
        <v>0.45529999999999998</v>
      </c>
      <c r="X284">
        <v>0.12194099999999999</v>
      </c>
      <c r="Y284">
        <v>0.17299999999999999</v>
      </c>
      <c r="Z284">
        <v>0.1221</v>
      </c>
      <c r="AA284">
        <v>6.3799999999999996E-2</v>
      </c>
      <c r="AB284">
        <v>4.3200000000000002E-2</v>
      </c>
      <c r="AC284">
        <v>2.4899999999999999E-2</v>
      </c>
      <c r="AD284">
        <v>3.5999999999999999E-3</v>
      </c>
      <c r="AE284">
        <v>3.5999999999999999E-3</v>
      </c>
      <c r="AF284">
        <v>4.1000000000000003E-3</v>
      </c>
      <c r="AH284">
        <v>0.96730000000000005</v>
      </c>
      <c r="AI284">
        <v>0.43940000000000001</v>
      </c>
      <c r="AM284">
        <v>3.9999999105930002E-2</v>
      </c>
      <c r="AN284">
        <v>0.85000002384186002</v>
      </c>
      <c r="AO284">
        <v>0.31000000238419001</v>
      </c>
      <c r="AP284">
        <v>0.14000000059605</v>
      </c>
      <c r="AQ284">
        <v>0.11999999731779</v>
      </c>
      <c r="AR284">
        <v>2.9999999329448E-2</v>
      </c>
      <c r="AS284" s="7"/>
    </row>
    <row r="285" spans="1:45" x14ac:dyDescent="0.25">
      <c r="A285" s="1">
        <v>583</v>
      </c>
      <c r="E285">
        <v>1.8E-3</v>
      </c>
      <c r="H285">
        <v>3.8E-3</v>
      </c>
      <c r="I285">
        <v>1.2500000000000001E-2</v>
      </c>
      <c r="J285">
        <v>4.2799999999999998E-2</v>
      </c>
      <c r="K285">
        <v>3.6499999999999998E-2</v>
      </c>
      <c r="L285">
        <v>0.18629999999999999</v>
      </c>
      <c r="M285">
        <v>9.4899999999999998E-2</v>
      </c>
      <c r="N285">
        <v>0.95860000000000001</v>
      </c>
      <c r="O285">
        <v>0.89170000000000005</v>
      </c>
      <c r="P285">
        <v>0.90559999999999996</v>
      </c>
      <c r="Q285">
        <v>0.73240000000000005</v>
      </c>
      <c r="R285">
        <v>0.33950000000000002</v>
      </c>
      <c r="S285">
        <v>0.35110000000000002</v>
      </c>
      <c r="T285">
        <v>0.35499999999999998</v>
      </c>
      <c r="U285">
        <v>0.22889999999999999</v>
      </c>
      <c r="V285">
        <v>0.17760000000000001</v>
      </c>
      <c r="W285">
        <v>0.46350000000000002</v>
      </c>
      <c r="X285">
        <v>0.12193103</v>
      </c>
      <c r="Y285">
        <v>0.17660000000000001</v>
      </c>
      <c r="Z285">
        <v>0.12520000000000001</v>
      </c>
      <c r="AA285">
        <v>6.3799999999999996E-2</v>
      </c>
      <c r="AB285">
        <v>4.4600000000000001E-2</v>
      </c>
      <c r="AC285">
        <v>2.5000000000000001E-2</v>
      </c>
      <c r="AD285">
        <v>3.5000000000000001E-3</v>
      </c>
      <c r="AE285">
        <v>3.5000000000000001E-3</v>
      </c>
      <c r="AF285">
        <v>3.8E-3</v>
      </c>
      <c r="AH285">
        <v>0.98370000000000002</v>
      </c>
      <c r="AI285">
        <v>0.44869999999999999</v>
      </c>
      <c r="AM285">
        <v>3.9999999105930002E-2</v>
      </c>
      <c r="AN285">
        <v>0.87999999523162997</v>
      </c>
      <c r="AO285">
        <v>0.31000000238419001</v>
      </c>
      <c r="AP285">
        <v>0.15000000596046001</v>
      </c>
      <c r="AQ285">
        <v>0.11999999731779</v>
      </c>
      <c r="AR285">
        <v>2.9999999329448E-2</v>
      </c>
      <c r="AS285" s="7"/>
    </row>
    <row r="286" spans="1:45" x14ac:dyDescent="0.25">
      <c r="A286" s="1">
        <v>584</v>
      </c>
      <c r="E286">
        <v>2.8999999999999998E-3</v>
      </c>
      <c r="H286">
        <v>3.8E-3</v>
      </c>
      <c r="I286">
        <v>1.18E-2</v>
      </c>
      <c r="J286">
        <v>3.56E-2</v>
      </c>
      <c r="K286">
        <v>3.2099999999999997E-2</v>
      </c>
      <c r="L286">
        <v>0.1618</v>
      </c>
      <c r="M286">
        <v>8.3500000000000005E-2</v>
      </c>
      <c r="N286">
        <v>0.93810000000000004</v>
      </c>
      <c r="O286">
        <v>0.83330000000000004</v>
      </c>
      <c r="P286">
        <v>0.92810000000000004</v>
      </c>
      <c r="Q286">
        <v>0.75760000000000005</v>
      </c>
      <c r="R286">
        <v>0.34860000000000002</v>
      </c>
      <c r="S286">
        <v>0.34849999999999998</v>
      </c>
      <c r="T286">
        <v>0.35859999999999997</v>
      </c>
      <c r="U286">
        <v>0.2359</v>
      </c>
      <c r="V286">
        <v>0.18640000000000001</v>
      </c>
      <c r="W286">
        <v>0.47160000000000002</v>
      </c>
      <c r="X286">
        <v>0.12775484000000001</v>
      </c>
      <c r="Y286">
        <v>0.1807</v>
      </c>
      <c r="Z286">
        <v>0.128</v>
      </c>
      <c r="AA286">
        <v>6.7900000000000002E-2</v>
      </c>
      <c r="AB286">
        <v>4.5699999999999998E-2</v>
      </c>
      <c r="AC286">
        <v>2.5499999999999998E-2</v>
      </c>
      <c r="AD286">
        <v>2.8999999999999998E-3</v>
      </c>
      <c r="AE286">
        <v>2.8999999999999998E-3</v>
      </c>
      <c r="AF286">
        <v>4.4999999999999997E-3</v>
      </c>
      <c r="AH286">
        <v>0.99250000000000005</v>
      </c>
      <c r="AI286">
        <v>0.4582</v>
      </c>
      <c r="AM286">
        <v>2.9999999329448E-2</v>
      </c>
      <c r="AN286">
        <v>0.89999997615813998</v>
      </c>
      <c r="AO286">
        <v>0.31999999284744002</v>
      </c>
      <c r="AP286">
        <v>0.15999999642372001</v>
      </c>
      <c r="AQ286">
        <v>0.11999999731779</v>
      </c>
      <c r="AR286">
        <v>2.9999999329448E-2</v>
      </c>
      <c r="AS286" s="7"/>
    </row>
    <row r="287" spans="1:45" x14ac:dyDescent="0.25">
      <c r="A287" s="1">
        <v>585</v>
      </c>
      <c r="E287">
        <v>2.5999999999999999E-3</v>
      </c>
      <c r="H287">
        <v>3.8E-3</v>
      </c>
      <c r="I287">
        <v>1.11E-2</v>
      </c>
      <c r="J287">
        <v>3.1099999999999999E-2</v>
      </c>
      <c r="K287">
        <v>2.9000000000000001E-2</v>
      </c>
      <c r="L287">
        <v>0.1406</v>
      </c>
      <c r="M287">
        <v>7.2599999999999998E-2</v>
      </c>
      <c r="N287">
        <v>0.91379999999999995</v>
      </c>
      <c r="O287">
        <v>0.7944</v>
      </c>
      <c r="P287">
        <v>0.94799999999999995</v>
      </c>
      <c r="Q287">
        <v>0.79669999999999996</v>
      </c>
      <c r="R287">
        <v>0.36180000000000001</v>
      </c>
      <c r="S287">
        <v>0.34599999999999997</v>
      </c>
      <c r="T287">
        <v>0.3599</v>
      </c>
      <c r="U287">
        <v>0.24640000000000001</v>
      </c>
      <c r="V287">
        <v>0.1928</v>
      </c>
      <c r="W287">
        <v>0.48020000000000002</v>
      </c>
      <c r="X287">
        <v>0.12775484000000001</v>
      </c>
      <c r="Y287">
        <v>0.1855</v>
      </c>
      <c r="Z287">
        <v>0.13120000000000001</v>
      </c>
      <c r="AA287">
        <v>6.7900000000000002E-2</v>
      </c>
      <c r="AB287">
        <v>4.7399999999999998E-2</v>
      </c>
      <c r="AC287">
        <v>2.63E-2</v>
      </c>
      <c r="AD287">
        <v>3.5999999999999999E-3</v>
      </c>
      <c r="AE287">
        <v>3.5999999999999999E-3</v>
      </c>
      <c r="AF287">
        <v>4.4000000000000003E-3</v>
      </c>
      <c r="AH287">
        <v>0.99539999999999995</v>
      </c>
      <c r="AI287">
        <v>0.4677</v>
      </c>
      <c r="AM287">
        <v>2.9999999329448E-2</v>
      </c>
      <c r="AN287">
        <v>0.93000000715256004</v>
      </c>
      <c r="AO287">
        <v>0.33000001311302002</v>
      </c>
      <c r="AP287">
        <v>0.17000000178814001</v>
      </c>
      <c r="AQ287">
        <v>0.12999999523163</v>
      </c>
      <c r="AR287">
        <v>2.9999999329448E-2</v>
      </c>
      <c r="AS287" s="7"/>
    </row>
    <row r="288" spans="1:45" x14ac:dyDescent="0.25">
      <c r="A288" s="1">
        <v>586</v>
      </c>
      <c r="E288">
        <v>3.2000000000000002E-3</v>
      </c>
      <c r="H288">
        <v>3.5999999999999999E-3</v>
      </c>
      <c r="I288">
        <v>1.04E-2</v>
      </c>
      <c r="J288">
        <v>2.6599999999999999E-2</v>
      </c>
      <c r="K288">
        <v>2.4E-2</v>
      </c>
      <c r="L288">
        <v>0.12239999999999999</v>
      </c>
      <c r="M288">
        <v>6.2300000000000001E-2</v>
      </c>
      <c r="N288">
        <v>0.88590000000000002</v>
      </c>
      <c r="O288">
        <v>0.7389</v>
      </c>
      <c r="P288">
        <v>0.96489999999999998</v>
      </c>
      <c r="Q288">
        <v>0.82369999999999999</v>
      </c>
      <c r="R288">
        <v>0.37690000000000001</v>
      </c>
      <c r="S288">
        <v>0.3407</v>
      </c>
      <c r="T288">
        <v>0.36020000000000002</v>
      </c>
      <c r="U288">
        <v>0.25330000000000003</v>
      </c>
      <c r="V288">
        <v>0.2036</v>
      </c>
      <c r="W288">
        <v>0.48870000000000002</v>
      </c>
      <c r="X288">
        <v>0.13551328000000001</v>
      </c>
      <c r="Y288">
        <v>0.18920000000000001</v>
      </c>
      <c r="Z288">
        <v>0.13420000000000001</v>
      </c>
      <c r="AA288">
        <v>6.7900000000000002E-2</v>
      </c>
      <c r="AB288">
        <v>4.8599999999999997E-2</v>
      </c>
      <c r="AC288">
        <v>2.6499999999999999E-2</v>
      </c>
      <c r="AD288">
        <v>3.2000000000000002E-3</v>
      </c>
      <c r="AE288">
        <v>3.2000000000000002E-3</v>
      </c>
      <c r="AF288">
        <v>4.1000000000000003E-3</v>
      </c>
      <c r="AH288">
        <v>0.99639999999999995</v>
      </c>
      <c r="AI288">
        <v>0.47720000000000001</v>
      </c>
      <c r="AM288">
        <v>1.9999999552965001E-2</v>
      </c>
      <c r="AN288">
        <v>0.94999998807907005</v>
      </c>
      <c r="AO288">
        <v>0.34000000357628002</v>
      </c>
      <c r="AP288">
        <v>0.17000000178814001</v>
      </c>
      <c r="AQ288">
        <v>0.12999999523163</v>
      </c>
      <c r="AR288">
        <v>3.9999999105930002E-2</v>
      </c>
      <c r="AS288" s="7"/>
    </row>
    <row r="289" spans="1:45" x14ac:dyDescent="0.25">
      <c r="A289" s="1">
        <v>587</v>
      </c>
      <c r="E289">
        <v>2.3999999999999998E-3</v>
      </c>
      <c r="H289">
        <v>3.5999999999999999E-3</v>
      </c>
      <c r="I289">
        <v>9.7999999999999997E-3</v>
      </c>
      <c r="J289">
        <v>2.4199999999999999E-2</v>
      </c>
      <c r="K289">
        <v>2.2100000000000002E-2</v>
      </c>
      <c r="L289">
        <v>0.1067</v>
      </c>
      <c r="M289">
        <v>5.3100000000000001E-2</v>
      </c>
      <c r="N289">
        <v>0.85499999999999998</v>
      </c>
      <c r="O289">
        <v>0.6694</v>
      </c>
      <c r="P289">
        <v>0.97709999999999997</v>
      </c>
      <c r="Q289">
        <v>0.85680000000000001</v>
      </c>
      <c r="R289">
        <v>0.38940000000000002</v>
      </c>
      <c r="S289">
        <v>0.34139999999999998</v>
      </c>
      <c r="T289">
        <v>0.3584</v>
      </c>
      <c r="U289">
        <v>0.26029999999999998</v>
      </c>
      <c r="V289">
        <v>0.21210000000000001</v>
      </c>
      <c r="W289">
        <v>0.49709999999999999</v>
      </c>
      <c r="X289">
        <v>0.13551328000000001</v>
      </c>
      <c r="Y289">
        <v>0.1913</v>
      </c>
      <c r="Z289">
        <v>0.13730000000000001</v>
      </c>
      <c r="AA289">
        <v>7.1999999999999995E-2</v>
      </c>
      <c r="AB289">
        <v>5.0299999999999997E-2</v>
      </c>
      <c r="AC289">
        <v>2.7E-2</v>
      </c>
      <c r="AD289">
        <v>3.3E-3</v>
      </c>
      <c r="AE289">
        <v>3.3E-3</v>
      </c>
      <c r="AF289">
        <v>4.1000000000000003E-3</v>
      </c>
      <c r="AH289">
        <v>1</v>
      </c>
      <c r="AI289">
        <v>0.4864</v>
      </c>
      <c r="AM289">
        <v>1.9999999552965001E-2</v>
      </c>
      <c r="AN289">
        <v>0.95999997854232999</v>
      </c>
      <c r="AO289">
        <v>0.34999999403954002</v>
      </c>
      <c r="AP289">
        <v>0.18000000715256001</v>
      </c>
      <c r="AQ289">
        <v>0.12999999523163</v>
      </c>
      <c r="AR289">
        <v>3.9999999105930002E-2</v>
      </c>
      <c r="AS289" s="7"/>
    </row>
    <row r="290" spans="1:45" x14ac:dyDescent="0.25">
      <c r="A290" s="1">
        <v>588</v>
      </c>
      <c r="E290">
        <v>2.0999999999999999E-3</v>
      </c>
      <c r="H290">
        <v>3.8E-3</v>
      </c>
      <c r="I290">
        <v>9.2999999999999992E-3</v>
      </c>
      <c r="J290">
        <v>2.0199999999999999E-2</v>
      </c>
      <c r="K290">
        <v>1.8700000000000001E-2</v>
      </c>
      <c r="L290">
        <v>9.3200000000000005E-2</v>
      </c>
      <c r="M290">
        <v>4.5499999999999999E-2</v>
      </c>
      <c r="N290">
        <v>0.82169999999999999</v>
      </c>
      <c r="O290">
        <v>0.62780000000000002</v>
      </c>
      <c r="P290">
        <v>0.98839999999999995</v>
      </c>
      <c r="Q290">
        <v>0.88319999999999999</v>
      </c>
      <c r="R290">
        <v>0.41139999999999999</v>
      </c>
      <c r="S290">
        <v>0.33560000000000001</v>
      </c>
      <c r="T290">
        <v>0.35520000000000002</v>
      </c>
      <c r="U290">
        <v>0.27079999999999999</v>
      </c>
      <c r="V290">
        <v>0.2208</v>
      </c>
      <c r="W290">
        <v>0.50549999999999995</v>
      </c>
      <c r="X290">
        <v>0.1393925</v>
      </c>
      <c r="Y290">
        <v>0.1958</v>
      </c>
      <c r="Z290">
        <v>0.14030000000000001</v>
      </c>
      <c r="AA290">
        <v>7.1999999999999995E-2</v>
      </c>
      <c r="AB290">
        <v>5.1700000000000003E-2</v>
      </c>
      <c r="AC290">
        <v>2.7400000000000001E-2</v>
      </c>
      <c r="AD290">
        <v>4.1999999999999997E-3</v>
      </c>
      <c r="AE290">
        <v>4.1999999999999997E-3</v>
      </c>
      <c r="AF290">
        <v>4.7999999999999996E-3</v>
      </c>
      <c r="AH290">
        <v>0.99219999999999997</v>
      </c>
      <c r="AI290">
        <v>0.49519999999999997</v>
      </c>
      <c r="AM290">
        <v>1.9999999552965001E-2</v>
      </c>
      <c r="AN290">
        <v>0.98000001907348999</v>
      </c>
      <c r="AO290">
        <v>0.36000001430511003</v>
      </c>
      <c r="AP290">
        <v>0.18999999761580999</v>
      </c>
      <c r="AQ290">
        <v>0.14000000059605</v>
      </c>
      <c r="AR290">
        <v>3.9999999105930002E-2</v>
      </c>
      <c r="AS290" s="7"/>
    </row>
    <row r="291" spans="1:45" x14ac:dyDescent="0.25">
      <c r="A291" s="1">
        <v>589</v>
      </c>
      <c r="E291">
        <v>2.5000000000000001E-3</v>
      </c>
      <c r="H291">
        <v>3.8E-3</v>
      </c>
      <c r="I291">
        <v>9.2999999999999992E-3</v>
      </c>
      <c r="J291">
        <v>1.55E-2</v>
      </c>
      <c r="K291">
        <v>1.6899999999999998E-2</v>
      </c>
      <c r="L291">
        <v>8.14E-2</v>
      </c>
      <c r="M291">
        <v>3.9100000000000003E-2</v>
      </c>
      <c r="N291">
        <v>0.78669999999999995</v>
      </c>
      <c r="O291">
        <v>0.56389999999999996</v>
      </c>
      <c r="P291">
        <v>0.99560000000000004</v>
      </c>
      <c r="Q291">
        <v>0.9173</v>
      </c>
      <c r="R291">
        <v>0.43590000000000001</v>
      </c>
      <c r="S291">
        <v>0.32629999999999998</v>
      </c>
      <c r="T291">
        <v>0.35060000000000002</v>
      </c>
      <c r="U291">
        <v>0.27779999999999999</v>
      </c>
      <c r="V291">
        <v>0.22989999999999999</v>
      </c>
      <c r="W291">
        <v>0.51380000000000003</v>
      </c>
      <c r="X291">
        <v>0.14521629999999999</v>
      </c>
      <c r="Y291">
        <v>0.20119999999999999</v>
      </c>
      <c r="Z291">
        <v>0.14349999999999999</v>
      </c>
      <c r="AA291">
        <v>7.3999999999999996E-2</v>
      </c>
      <c r="AB291">
        <v>5.3499999999999999E-2</v>
      </c>
      <c r="AC291">
        <v>2.8400000000000002E-2</v>
      </c>
      <c r="AD291">
        <v>3.7000000000000002E-3</v>
      </c>
      <c r="AE291">
        <v>3.7000000000000002E-3</v>
      </c>
      <c r="AF291">
        <v>4.1999999999999997E-3</v>
      </c>
      <c r="AH291">
        <v>0.98350000000000004</v>
      </c>
      <c r="AI291">
        <v>0.50380000000000003</v>
      </c>
      <c r="AM291">
        <v>1.9999999552965001E-2</v>
      </c>
      <c r="AN291">
        <v>0.99000000953674006</v>
      </c>
      <c r="AO291">
        <v>0.36000001430511003</v>
      </c>
      <c r="AP291">
        <v>0.20000000298022999</v>
      </c>
      <c r="AQ291">
        <v>0.14000000059605</v>
      </c>
      <c r="AR291">
        <v>3.9999999105930002E-2</v>
      </c>
      <c r="AS291" s="7"/>
    </row>
    <row r="292" spans="1:45" x14ac:dyDescent="0.25">
      <c r="A292" s="1">
        <v>590</v>
      </c>
      <c r="E292">
        <v>3.0000000000000001E-3</v>
      </c>
      <c r="H292">
        <v>3.7000000000000002E-3</v>
      </c>
      <c r="I292">
        <v>8.3999999999999995E-3</v>
      </c>
      <c r="J292">
        <v>1.43E-2</v>
      </c>
      <c r="K292">
        <v>1.61E-2</v>
      </c>
      <c r="L292">
        <v>7.0800000000000002E-2</v>
      </c>
      <c r="M292">
        <v>3.3399999999999999E-2</v>
      </c>
      <c r="N292">
        <v>0.75019999999999998</v>
      </c>
      <c r="O292">
        <v>0.52500000000000002</v>
      </c>
      <c r="P292">
        <v>1</v>
      </c>
      <c r="Q292">
        <v>0.93689999999999996</v>
      </c>
      <c r="R292">
        <v>0.4602</v>
      </c>
      <c r="S292">
        <v>0.32679999999999998</v>
      </c>
      <c r="T292">
        <v>0.34510000000000002</v>
      </c>
      <c r="U292">
        <v>0.28820000000000001</v>
      </c>
      <c r="V292">
        <v>0.24</v>
      </c>
      <c r="W292">
        <v>0.52190000000000003</v>
      </c>
      <c r="X292">
        <v>0.14521629999999999</v>
      </c>
      <c r="Y292">
        <v>0.2041</v>
      </c>
      <c r="Z292">
        <v>0.1467</v>
      </c>
      <c r="AA292">
        <v>7.3999999999999996E-2</v>
      </c>
      <c r="AB292">
        <v>5.4800000000000001E-2</v>
      </c>
      <c r="AC292">
        <v>2.86E-2</v>
      </c>
      <c r="AD292">
        <v>3.2000000000000002E-3</v>
      </c>
      <c r="AE292">
        <v>3.2000000000000002E-3</v>
      </c>
      <c r="AF292">
        <v>4.3E-3</v>
      </c>
      <c r="AH292">
        <v>0.97109999999999996</v>
      </c>
      <c r="AI292">
        <v>0.51229999999999998</v>
      </c>
      <c r="AM292">
        <v>9.9999997764825994E-3</v>
      </c>
      <c r="AN292">
        <v>1</v>
      </c>
      <c r="AO292">
        <v>0.37000000476837003</v>
      </c>
      <c r="AP292">
        <v>0.20999999344348999</v>
      </c>
      <c r="AQ292">
        <v>0.15000000596046001</v>
      </c>
      <c r="AR292">
        <v>3.9999999105930002E-2</v>
      </c>
      <c r="AS292" s="7"/>
    </row>
    <row r="293" spans="1:45" x14ac:dyDescent="0.25">
      <c r="A293" s="1">
        <v>591</v>
      </c>
      <c r="E293">
        <v>3.2000000000000002E-3</v>
      </c>
      <c r="H293">
        <v>3.5000000000000001E-3</v>
      </c>
      <c r="I293">
        <v>8.6999999999999994E-3</v>
      </c>
      <c r="J293">
        <v>1.1900000000000001E-2</v>
      </c>
      <c r="K293">
        <v>1.44E-2</v>
      </c>
      <c r="L293">
        <v>6.25E-2</v>
      </c>
      <c r="M293">
        <v>3.0099999999999998E-2</v>
      </c>
      <c r="N293">
        <v>0.7127</v>
      </c>
      <c r="O293">
        <v>0.48609999999999998</v>
      </c>
      <c r="P293">
        <v>0.99780000000000002</v>
      </c>
      <c r="Q293">
        <v>0.95860000000000001</v>
      </c>
      <c r="R293">
        <v>0.47899999999999998</v>
      </c>
      <c r="S293">
        <v>0.31859999999999999</v>
      </c>
      <c r="T293">
        <v>0.3382</v>
      </c>
      <c r="U293">
        <v>0.29520000000000002</v>
      </c>
      <c r="V293">
        <v>0.24679999999999999</v>
      </c>
      <c r="W293">
        <v>0.53080000000000005</v>
      </c>
      <c r="X293">
        <v>0.15297472000000001</v>
      </c>
      <c r="Y293">
        <v>0.21029999999999999</v>
      </c>
      <c r="Z293">
        <v>0.15010000000000001</v>
      </c>
      <c r="AA293">
        <v>7.3999999999999996E-2</v>
      </c>
      <c r="AB293">
        <v>5.67E-2</v>
      </c>
      <c r="AC293">
        <v>2.9000000000000001E-2</v>
      </c>
      <c r="AD293">
        <v>3.0000000000000001E-3</v>
      </c>
      <c r="AE293">
        <v>3.0000000000000001E-3</v>
      </c>
      <c r="AF293">
        <v>4.1999999999999997E-3</v>
      </c>
      <c r="AH293">
        <v>0.94550000000000001</v>
      </c>
      <c r="AI293">
        <v>0.52090000000000003</v>
      </c>
      <c r="AM293">
        <v>9.9999997764825994E-3</v>
      </c>
      <c r="AN293">
        <v>1</v>
      </c>
      <c r="AO293">
        <v>0.37999999523162997</v>
      </c>
      <c r="AP293">
        <v>0.20999999344348999</v>
      </c>
      <c r="AQ293">
        <v>0.15000000596046001</v>
      </c>
      <c r="AR293">
        <v>3.9999999105930002E-2</v>
      </c>
      <c r="AS293" s="7"/>
    </row>
    <row r="294" spans="1:45" x14ac:dyDescent="0.25">
      <c r="A294" s="1">
        <v>592</v>
      </c>
      <c r="E294">
        <v>2.3E-3</v>
      </c>
      <c r="H294">
        <v>3.3999999999999998E-3</v>
      </c>
      <c r="I294">
        <v>8.2000000000000007E-3</v>
      </c>
      <c r="J294">
        <v>1.04E-2</v>
      </c>
      <c r="K294">
        <v>1.26E-2</v>
      </c>
      <c r="L294">
        <v>5.5300000000000002E-2</v>
      </c>
      <c r="M294">
        <v>2.58E-2</v>
      </c>
      <c r="N294">
        <v>0.67310000000000003</v>
      </c>
      <c r="O294">
        <v>0.42780000000000001</v>
      </c>
      <c r="P294">
        <v>0.99450000000000005</v>
      </c>
      <c r="Q294">
        <v>0.97250000000000003</v>
      </c>
      <c r="R294">
        <v>0.50370000000000004</v>
      </c>
      <c r="S294">
        <v>0.31280000000000002</v>
      </c>
      <c r="T294">
        <v>0.33069999999999999</v>
      </c>
      <c r="U294">
        <v>0.30220000000000002</v>
      </c>
      <c r="V294">
        <v>0.25580000000000003</v>
      </c>
      <c r="W294">
        <v>0.53859999999999997</v>
      </c>
      <c r="X294">
        <v>0.15686391</v>
      </c>
      <c r="Y294">
        <v>0.21329999999999999</v>
      </c>
      <c r="Z294">
        <v>0.15340000000000001</v>
      </c>
      <c r="AA294">
        <v>7.8100000000000003E-2</v>
      </c>
      <c r="AB294">
        <v>5.8299999999999998E-2</v>
      </c>
      <c r="AC294">
        <v>2.93E-2</v>
      </c>
      <c r="AD294">
        <v>3.0999999999999999E-3</v>
      </c>
      <c r="AE294">
        <v>3.0999999999999999E-3</v>
      </c>
      <c r="AF294">
        <v>3.8E-3</v>
      </c>
      <c r="AH294">
        <v>0.92500000000000004</v>
      </c>
      <c r="AI294">
        <v>0.53</v>
      </c>
      <c r="AM294">
        <v>9.9999997764825994E-3</v>
      </c>
      <c r="AN294">
        <v>1</v>
      </c>
      <c r="AO294">
        <v>0.38999998569488997</v>
      </c>
      <c r="AP294">
        <v>0.21999999880790999</v>
      </c>
      <c r="AQ294">
        <v>0.15999999642372001</v>
      </c>
      <c r="AR294">
        <v>3.9999999105930002E-2</v>
      </c>
      <c r="AS294" s="7"/>
    </row>
    <row r="295" spans="1:45" x14ac:dyDescent="0.25">
      <c r="A295" s="1">
        <v>593</v>
      </c>
      <c r="E295">
        <v>2E-3</v>
      </c>
      <c r="H295">
        <v>3.5999999999999999E-3</v>
      </c>
      <c r="I295">
        <v>7.9000000000000008E-3</v>
      </c>
      <c r="J295">
        <v>1.01E-2</v>
      </c>
      <c r="K295">
        <v>1.35E-2</v>
      </c>
      <c r="L295">
        <v>4.9200000000000001E-2</v>
      </c>
      <c r="M295">
        <v>2.3099999999999999E-2</v>
      </c>
      <c r="N295">
        <v>0.63460000000000005</v>
      </c>
      <c r="O295">
        <v>0.38059999999999999</v>
      </c>
      <c r="P295">
        <v>0.98550000000000004</v>
      </c>
      <c r="Q295">
        <v>0.99160000000000004</v>
      </c>
      <c r="R295">
        <v>0.52829999999999999</v>
      </c>
      <c r="S295">
        <v>0.31019999999999998</v>
      </c>
      <c r="T295">
        <v>0.32290000000000002</v>
      </c>
      <c r="U295">
        <v>0.30570000000000003</v>
      </c>
      <c r="V295">
        <v>0.2626</v>
      </c>
      <c r="W295">
        <v>0.54679999999999995</v>
      </c>
      <c r="X295">
        <v>0.16268773</v>
      </c>
      <c r="Y295">
        <v>0.219</v>
      </c>
      <c r="Z295">
        <v>0.15690000000000001</v>
      </c>
      <c r="AA295">
        <v>7.8100000000000003E-2</v>
      </c>
      <c r="AB295">
        <v>6.0199999999999997E-2</v>
      </c>
      <c r="AC295">
        <v>3.0200000000000001E-2</v>
      </c>
      <c r="AD295">
        <v>3.0999999999999999E-3</v>
      </c>
      <c r="AE295">
        <v>3.0999999999999999E-3</v>
      </c>
      <c r="AF295">
        <v>4.0000000000000001E-3</v>
      </c>
      <c r="AH295">
        <v>0.90090000000000003</v>
      </c>
      <c r="AI295">
        <v>0.53990000000000005</v>
      </c>
      <c r="AM295">
        <v>9.9999997764825994E-3</v>
      </c>
      <c r="AN295">
        <v>1</v>
      </c>
      <c r="AO295">
        <v>0.40999999642371998</v>
      </c>
      <c r="AP295">
        <v>0.23000000417232999</v>
      </c>
      <c r="AQ295">
        <v>0.15999999642372001</v>
      </c>
      <c r="AR295">
        <v>3.9999999105930002E-2</v>
      </c>
      <c r="AS295" s="7"/>
    </row>
    <row r="296" spans="1:45" x14ac:dyDescent="0.25">
      <c r="A296" s="1">
        <v>594</v>
      </c>
      <c r="E296">
        <v>2.5000000000000001E-3</v>
      </c>
      <c r="H296">
        <v>3.5000000000000001E-3</v>
      </c>
      <c r="I296">
        <v>7.4999999999999997E-3</v>
      </c>
      <c r="J296">
        <v>8.3999999999999995E-3</v>
      </c>
      <c r="K296">
        <v>1.26E-2</v>
      </c>
      <c r="L296">
        <v>4.3900000000000002E-2</v>
      </c>
      <c r="M296">
        <v>1.9900000000000001E-2</v>
      </c>
      <c r="N296">
        <v>0.59509999999999996</v>
      </c>
      <c r="O296">
        <v>0.32500000000000001</v>
      </c>
      <c r="P296">
        <v>0.97409999999999997</v>
      </c>
      <c r="Q296">
        <v>0.99319999999999997</v>
      </c>
      <c r="R296">
        <v>0.55610000000000004</v>
      </c>
      <c r="S296">
        <v>0.30719999999999997</v>
      </c>
      <c r="T296">
        <v>0.31530000000000002</v>
      </c>
      <c r="U296">
        <v>0.31269999999999998</v>
      </c>
      <c r="V296">
        <v>0.27110000000000001</v>
      </c>
      <c r="W296">
        <v>0.55449999999999999</v>
      </c>
      <c r="X296">
        <v>0.16656694</v>
      </c>
      <c r="Y296">
        <v>0.22420000000000001</v>
      </c>
      <c r="Z296">
        <v>0.16039999999999999</v>
      </c>
      <c r="AA296">
        <v>7.8100000000000003E-2</v>
      </c>
      <c r="AB296">
        <v>6.1899999999999997E-2</v>
      </c>
      <c r="AC296">
        <v>3.0800000000000001E-2</v>
      </c>
      <c r="AD296">
        <v>3.0999999999999999E-3</v>
      </c>
      <c r="AE296">
        <v>3.0999999999999999E-3</v>
      </c>
      <c r="AF296">
        <v>4.7000000000000002E-3</v>
      </c>
      <c r="AH296">
        <v>0.86680000000000001</v>
      </c>
      <c r="AI296">
        <v>0.55049999999999999</v>
      </c>
      <c r="AM296">
        <v>9.9999997764825994E-3</v>
      </c>
      <c r="AN296">
        <v>0.99000000953674006</v>
      </c>
      <c r="AO296">
        <v>0.41999998688697998</v>
      </c>
      <c r="AP296">
        <v>0.23999999463558</v>
      </c>
      <c r="AQ296">
        <v>0.17000000178814001</v>
      </c>
      <c r="AR296">
        <v>3.9999999105930002E-2</v>
      </c>
      <c r="AS296" s="7"/>
    </row>
    <row r="297" spans="1:45" x14ac:dyDescent="0.25">
      <c r="A297" s="1">
        <v>595</v>
      </c>
      <c r="E297">
        <v>2.5000000000000001E-3</v>
      </c>
      <c r="H297">
        <v>3.5000000000000001E-3</v>
      </c>
      <c r="I297">
        <v>7.4000000000000003E-3</v>
      </c>
      <c r="J297">
        <v>7.1000000000000004E-3</v>
      </c>
      <c r="K297">
        <v>1.09E-2</v>
      </c>
      <c r="L297">
        <v>3.9600000000000003E-2</v>
      </c>
      <c r="M297">
        <v>1.7500000000000002E-2</v>
      </c>
      <c r="N297">
        <v>0.55659999999999998</v>
      </c>
      <c r="O297">
        <v>0.26390000000000002</v>
      </c>
      <c r="P297">
        <v>0.95889999999999997</v>
      </c>
      <c r="Q297">
        <v>1</v>
      </c>
      <c r="R297">
        <v>0.58879999999999999</v>
      </c>
      <c r="S297">
        <v>0.30549999999999999</v>
      </c>
      <c r="T297">
        <v>0.308</v>
      </c>
      <c r="U297">
        <v>0.3196</v>
      </c>
      <c r="V297">
        <v>0.27760000000000001</v>
      </c>
      <c r="W297">
        <v>0.56279999999999997</v>
      </c>
      <c r="X297">
        <v>0.17045613000000001</v>
      </c>
      <c r="Y297">
        <v>0.22900000000000001</v>
      </c>
      <c r="Z297">
        <v>0.1641</v>
      </c>
      <c r="AA297">
        <v>8.2199999999999995E-2</v>
      </c>
      <c r="AB297">
        <v>6.3799999999999996E-2</v>
      </c>
      <c r="AC297">
        <v>3.1399999999999997E-2</v>
      </c>
      <c r="AD297">
        <v>3.2000000000000002E-3</v>
      </c>
      <c r="AE297">
        <v>3.2000000000000002E-3</v>
      </c>
      <c r="AF297">
        <v>4.4000000000000003E-3</v>
      </c>
      <c r="AH297">
        <v>0.83609999999999995</v>
      </c>
      <c r="AI297">
        <v>0.56169999999999998</v>
      </c>
      <c r="AM297">
        <v>9.9999997764825994E-3</v>
      </c>
      <c r="AN297">
        <v>0.97000002861023005</v>
      </c>
      <c r="AO297">
        <v>0.43000000715255998</v>
      </c>
      <c r="AP297">
        <v>0.25</v>
      </c>
      <c r="AQ297">
        <v>0.17000000178814001</v>
      </c>
      <c r="AR297">
        <v>3.9999999105930002E-2</v>
      </c>
      <c r="AS297" s="7"/>
    </row>
    <row r="298" spans="1:45" x14ac:dyDescent="0.25">
      <c r="A298" s="1">
        <v>596</v>
      </c>
      <c r="E298">
        <v>2.0999999999999999E-3</v>
      </c>
      <c r="H298">
        <v>3.5999999999999999E-3</v>
      </c>
      <c r="I298">
        <v>7.3000000000000001E-3</v>
      </c>
      <c r="J298">
        <v>6.4999999999999997E-3</v>
      </c>
      <c r="K298">
        <v>1.06E-2</v>
      </c>
      <c r="L298">
        <v>3.5200000000000002E-2</v>
      </c>
      <c r="M298">
        <v>1.5299999999999999E-2</v>
      </c>
      <c r="N298">
        <v>0.51890000000000003</v>
      </c>
      <c r="O298">
        <v>0.26390000000000002</v>
      </c>
      <c r="P298">
        <v>0.9385</v>
      </c>
      <c r="Q298">
        <v>0.99729999999999996</v>
      </c>
      <c r="R298">
        <v>0.61760000000000004</v>
      </c>
      <c r="S298">
        <v>0.30199999999999999</v>
      </c>
      <c r="T298">
        <v>0.30159999999999998</v>
      </c>
      <c r="U298">
        <v>0.3231</v>
      </c>
      <c r="V298">
        <v>0.2848</v>
      </c>
      <c r="W298">
        <v>0.56999999999999995</v>
      </c>
      <c r="X298">
        <v>0.18404835</v>
      </c>
      <c r="Y298">
        <v>0.2341</v>
      </c>
      <c r="Z298">
        <v>0.1678</v>
      </c>
      <c r="AA298">
        <v>8.2199999999999995E-2</v>
      </c>
      <c r="AB298">
        <v>6.5600000000000006E-2</v>
      </c>
      <c r="AC298">
        <v>3.1899999999999998E-2</v>
      </c>
      <c r="AD298">
        <v>2.5999999999999999E-3</v>
      </c>
      <c r="AE298">
        <v>2.5999999999999999E-3</v>
      </c>
      <c r="AF298">
        <v>3.2000000000000002E-3</v>
      </c>
      <c r="AH298">
        <v>0.79900000000000004</v>
      </c>
      <c r="AI298">
        <v>0.57330000000000003</v>
      </c>
      <c r="AM298">
        <v>9.9999997764825994E-3</v>
      </c>
      <c r="AN298">
        <v>0.95999997854232999</v>
      </c>
      <c r="AO298">
        <v>0.44999998807906999</v>
      </c>
      <c r="AP298">
        <v>0.25</v>
      </c>
      <c r="AQ298">
        <v>0.18000000715256001</v>
      </c>
      <c r="AR298">
        <v>5.0000000745057997E-2</v>
      </c>
      <c r="AS298" s="7"/>
    </row>
    <row r="299" spans="1:45" x14ac:dyDescent="0.25">
      <c r="A299" s="1">
        <v>597</v>
      </c>
      <c r="E299">
        <v>2.3E-3</v>
      </c>
      <c r="H299">
        <v>3.5000000000000001E-3</v>
      </c>
      <c r="I299">
        <v>6.8999999999999999E-3</v>
      </c>
      <c r="J299">
        <v>6.6E-3</v>
      </c>
      <c r="K299">
        <v>1.24E-2</v>
      </c>
      <c r="L299">
        <v>3.2300000000000002E-2</v>
      </c>
      <c r="M299">
        <v>1.35E-2</v>
      </c>
      <c r="N299">
        <v>0.48280000000000001</v>
      </c>
      <c r="O299">
        <v>0.22220000000000001</v>
      </c>
      <c r="P299">
        <v>0.91649999999999998</v>
      </c>
      <c r="Q299">
        <v>0.99139999999999995</v>
      </c>
      <c r="R299">
        <v>0.65259999999999996</v>
      </c>
      <c r="S299">
        <v>0.30330000000000001</v>
      </c>
      <c r="T299">
        <v>0.29620000000000002</v>
      </c>
      <c r="U299">
        <v>0.3301</v>
      </c>
      <c r="V299">
        <v>0.2913</v>
      </c>
      <c r="W299">
        <v>0.57750000000000001</v>
      </c>
      <c r="X299">
        <v>0.18793752999999999</v>
      </c>
      <c r="Y299">
        <v>0.2384</v>
      </c>
      <c r="Z299">
        <v>0.17169999999999999</v>
      </c>
      <c r="AA299">
        <v>8.43E-2</v>
      </c>
      <c r="AB299">
        <v>6.7599999999999993E-2</v>
      </c>
      <c r="AC299">
        <v>3.2300000000000002E-2</v>
      </c>
      <c r="AD299">
        <v>2.8999999999999998E-3</v>
      </c>
      <c r="AE299">
        <v>2.8999999999999998E-3</v>
      </c>
      <c r="AF299">
        <v>3.3999999999999998E-3</v>
      </c>
      <c r="AH299">
        <v>0.76290000000000002</v>
      </c>
      <c r="AI299">
        <v>0.58450000000000002</v>
      </c>
      <c r="AM299">
        <v>9.9999997764825994E-3</v>
      </c>
      <c r="AN299">
        <v>0.93999999761580999</v>
      </c>
      <c r="AO299">
        <v>0.46000000834464999</v>
      </c>
      <c r="AP299">
        <v>0.25999999046326</v>
      </c>
      <c r="AQ299">
        <v>0.18000000715256001</v>
      </c>
      <c r="AR299">
        <v>5.0000000745057997E-2</v>
      </c>
      <c r="AS299" s="7"/>
    </row>
    <row r="300" spans="1:45" x14ac:dyDescent="0.25">
      <c r="A300" s="1">
        <v>598</v>
      </c>
      <c r="E300">
        <v>2.8E-3</v>
      </c>
      <c r="H300">
        <v>3.3999999999999998E-3</v>
      </c>
      <c r="I300">
        <v>7.1000000000000004E-3</v>
      </c>
      <c r="J300">
        <v>5.8999999999999999E-3</v>
      </c>
      <c r="K300">
        <v>8.5000000000000006E-3</v>
      </c>
      <c r="L300">
        <v>2.9499999999999998E-2</v>
      </c>
      <c r="M300">
        <v>1.17E-2</v>
      </c>
      <c r="N300">
        <v>0.4466</v>
      </c>
      <c r="O300">
        <v>0.18049999999999999</v>
      </c>
      <c r="P300">
        <v>0.8901</v>
      </c>
      <c r="Q300">
        <v>0.96640000000000004</v>
      </c>
      <c r="R300">
        <v>0.6885</v>
      </c>
      <c r="S300">
        <v>0.31</v>
      </c>
      <c r="T300">
        <v>0.29220000000000002</v>
      </c>
      <c r="U300">
        <v>0.3301</v>
      </c>
      <c r="V300">
        <v>0.29730000000000001</v>
      </c>
      <c r="W300">
        <v>0.58430000000000004</v>
      </c>
      <c r="X300">
        <v>0.19764055</v>
      </c>
      <c r="Y300">
        <v>0.24390000000000001</v>
      </c>
      <c r="Z300">
        <v>0.17580000000000001</v>
      </c>
      <c r="AA300">
        <v>8.43E-2</v>
      </c>
      <c r="AB300">
        <v>6.9199999999999998E-2</v>
      </c>
      <c r="AC300">
        <v>3.32E-2</v>
      </c>
      <c r="AD300">
        <v>2.8999999999999998E-3</v>
      </c>
      <c r="AE300">
        <v>2.8999999999999998E-3</v>
      </c>
      <c r="AF300">
        <v>3.3999999999999998E-3</v>
      </c>
      <c r="AH300">
        <v>0.72370000000000001</v>
      </c>
      <c r="AI300">
        <v>0.59489999999999998</v>
      </c>
      <c r="AM300">
        <v>9.9999997764825994E-3</v>
      </c>
      <c r="AN300">
        <v>0.91000002622604004</v>
      </c>
      <c r="AO300">
        <v>0.47999998927116</v>
      </c>
      <c r="AP300">
        <v>0.27000001072884</v>
      </c>
      <c r="AQ300">
        <v>0.18999999761580999</v>
      </c>
      <c r="AR300">
        <v>5.0000000745057997E-2</v>
      </c>
      <c r="AS300" s="7"/>
    </row>
    <row r="301" spans="1:45" x14ac:dyDescent="0.25">
      <c r="A301" s="1">
        <v>599</v>
      </c>
      <c r="E301">
        <v>2.8999999999999998E-3</v>
      </c>
      <c r="H301">
        <v>3.3999999999999998E-3</v>
      </c>
      <c r="I301">
        <v>6.4999999999999997E-3</v>
      </c>
      <c r="J301">
        <v>4.5999999999999999E-3</v>
      </c>
      <c r="K301">
        <v>1.0800000000000001E-2</v>
      </c>
      <c r="L301">
        <v>2.6800000000000001E-2</v>
      </c>
      <c r="M301">
        <v>1.06E-2</v>
      </c>
      <c r="N301">
        <v>0.41320000000000001</v>
      </c>
      <c r="O301">
        <v>0.1583</v>
      </c>
      <c r="P301">
        <v>0.86150000000000004</v>
      </c>
      <c r="Q301">
        <v>0.94699999999999995</v>
      </c>
      <c r="R301">
        <v>0.72030000000000005</v>
      </c>
      <c r="S301">
        <v>0.31240000000000001</v>
      </c>
      <c r="T301">
        <v>0.2898</v>
      </c>
      <c r="U301">
        <v>0.33360000000000001</v>
      </c>
      <c r="V301">
        <v>0.30230000000000001</v>
      </c>
      <c r="W301">
        <v>0.59099999999999997</v>
      </c>
      <c r="X301">
        <v>0.20152976</v>
      </c>
      <c r="Y301">
        <v>0.25059999999999999</v>
      </c>
      <c r="Z301">
        <v>0.1799</v>
      </c>
      <c r="AA301">
        <v>8.43E-2</v>
      </c>
      <c r="AB301">
        <v>7.1300000000000002E-2</v>
      </c>
      <c r="AC301">
        <v>3.3700000000000001E-2</v>
      </c>
      <c r="AD301">
        <v>2.3999999999999998E-3</v>
      </c>
      <c r="AE301">
        <v>2.3999999999999998E-3</v>
      </c>
      <c r="AF301">
        <v>3.7000000000000002E-3</v>
      </c>
      <c r="AH301">
        <v>0.68189999999999995</v>
      </c>
      <c r="AI301">
        <v>0.60409999999999997</v>
      </c>
      <c r="AM301">
        <v>9.9999997764825994E-3</v>
      </c>
      <c r="AN301">
        <v>0.88999998569489003</v>
      </c>
      <c r="AO301">
        <v>0.5</v>
      </c>
      <c r="AP301">
        <v>0.27000001072884</v>
      </c>
      <c r="AQ301">
        <v>0.20000000298022999</v>
      </c>
      <c r="AR301">
        <v>5.0000000745057997E-2</v>
      </c>
      <c r="AS301" s="7"/>
    </row>
    <row r="302" spans="1:45" x14ac:dyDescent="0.25">
      <c r="A302" s="1">
        <v>600</v>
      </c>
      <c r="E302">
        <v>3.0999999999999999E-3</v>
      </c>
      <c r="H302">
        <v>3.5000000000000001E-3</v>
      </c>
      <c r="I302">
        <v>6.7999999999999996E-3</v>
      </c>
      <c r="J302">
        <v>3.8E-3</v>
      </c>
      <c r="K302">
        <v>9.5999999999999992E-3</v>
      </c>
      <c r="L302">
        <v>2.53E-2</v>
      </c>
      <c r="M302">
        <v>9.5999999999999992E-3</v>
      </c>
      <c r="N302">
        <v>0.38030000000000003</v>
      </c>
      <c r="O302">
        <v>0.125</v>
      </c>
      <c r="P302">
        <v>0.83120000000000005</v>
      </c>
      <c r="Q302">
        <v>0.92090000000000005</v>
      </c>
      <c r="R302">
        <v>0.74929999999999997</v>
      </c>
      <c r="S302">
        <v>0.31559999999999999</v>
      </c>
      <c r="T302">
        <v>0.28910000000000002</v>
      </c>
      <c r="U302">
        <v>0.33710000000000001</v>
      </c>
      <c r="V302">
        <v>0.30520000000000003</v>
      </c>
      <c r="W302">
        <v>0.59750000000000003</v>
      </c>
      <c r="X302">
        <v>0.21124275000000001</v>
      </c>
      <c r="Y302">
        <v>0.25469999999999998</v>
      </c>
      <c r="Z302">
        <v>0.1842</v>
      </c>
      <c r="AA302">
        <v>8.8400000000000006E-2</v>
      </c>
      <c r="AB302">
        <v>7.3099999999999998E-2</v>
      </c>
      <c r="AC302">
        <v>3.4599999999999999E-2</v>
      </c>
      <c r="AD302">
        <v>3.0999999999999999E-3</v>
      </c>
      <c r="AE302">
        <v>3.0999999999999999E-3</v>
      </c>
      <c r="AF302">
        <v>3.5999999999999999E-3</v>
      </c>
      <c r="AH302">
        <v>0.63890000000000002</v>
      </c>
      <c r="AI302">
        <v>0.6119</v>
      </c>
      <c r="AM302">
        <v>9.9999997764825994E-3</v>
      </c>
      <c r="AN302">
        <v>0.86000001430510997</v>
      </c>
      <c r="AO302">
        <v>0.51999998092651001</v>
      </c>
      <c r="AP302">
        <v>0.28000000119209001</v>
      </c>
      <c r="AQ302">
        <v>0.20000000298022999</v>
      </c>
      <c r="AR302">
        <v>5.0000000745057997E-2</v>
      </c>
      <c r="AS302" s="7"/>
    </row>
    <row r="303" spans="1:45" x14ac:dyDescent="0.25">
      <c r="A303" s="1">
        <v>601</v>
      </c>
      <c r="I303">
        <v>6.7000000000000002E-3</v>
      </c>
      <c r="J303">
        <v>3.2000000000000002E-3</v>
      </c>
      <c r="L303">
        <v>2.3699999999999999E-2</v>
      </c>
      <c r="N303">
        <v>0.35020000000000001</v>
      </c>
      <c r="O303">
        <v>0.1111</v>
      </c>
      <c r="P303">
        <v>0.79920000000000002</v>
      </c>
      <c r="Q303">
        <v>0.89290000000000003</v>
      </c>
      <c r="R303">
        <v>0.78820000000000001</v>
      </c>
      <c r="S303">
        <v>0.32350000000000001</v>
      </c>
      <c r="T303">
        <v>0.28999999999999998</v>
      </c>
      <c r="U303">
        <v>0.33710000000000001</v>
      </c>
      <c r="V303">
        <v>0.3085</v>
      </c>
      <c r="W303">
        <v>0.60399999999999998</v>
      </c>
      <c r="X303">
        <v>0.21901113999999999</v>
      </c>
      <c r="Y303">
        <v>0.25990000000000002</v>
      </c>
      <c r="Z303">
        <v>0.18859999999999999</v>
      </c>
      <c r="AA303">
        <v>8.8400000000000006E-2</v>
      </c>
      <c r="AB303">
        <v>7.51E-2</v>
      </c>
      <c r="AC303">
        <v>3.5299999999999998E-2</v>
      </c>
      <c r="AD303">
        <v>2.3E-3</v>
      </c>
      <c r="AE303">
        <v>2.3E-3</v>
      </c>
      <c r="AF303">
        <v>2.7000000000000001E-3</v>
      </c>
      <c r="AH303">
        <v>0.60109999999999997</v>
      </c>
      <c r="AI303">
        <v>0.61829999999999996</v>
      </c>
      <c r="AN303">
        <v>0.81999999284743996</v>
      </c>
      <c r="AO303">
        <v>0.52999997138976995</v>
      </c>
      <c r="AP303">
        <v>0.28000000119209001</v>
      </c>
      <c r="AQ303">
        <v>0.20999999344348999</v>
      </c>
      <c r="AR303">
        <v>5.0000000745057997E-2</v>
      </c>
      <c r="AS303" s="7"/>
    </row>
    <row r="304" spans="1:45" x14ac:dyDescent="0.25">
      <c r="A304" s="1">
        <v>602</v>
      </c>
      <c r="I304">
        <v>6.6E-3</v>
      </c>
      <c r="J304">
        <v>3.0999999999999999E-3</v>
      </c>
      <c r="L304">
        <v>2.2499999999999999E-2</v>
      </c>
      <c r="N304">
        <v>0.32150000000000001</v>
      </c>
      <c r="O304">
        <v>9.4399999999999998E-2</v>
      </c>
      <c r="P304">
        <v>0.76349999999999996</v>
      </c>
      <c r="Q304">
        <v>0.85860000000000003</v>
      </c>
      <c r="R304">
        <v>0.82509999999999994</v>
      </c>
      <c r="S304">
        <v>0.32690000000000002</v>
      </c>
      <c r="T304">
        <v>0.29299999999999998</v>
      </c>
      <c r="U304">
        <v>0.33710000000000001</v>
      </c>
      <c r="V304">
        <v>0.31319999999999998</v>
      </c>
      <c r="W304">
        <v>0.60960000000000003</v>
      </c>
      <c r="X304">
        <v>0.22872414999999999</v>
      </c>
      <c r="Y304">
        <v>0.26269999999999999</v>
      </c>
      <c r="Z304">
        <v>0.1933</v>
      </c>
      <c r="AA304">
        <v>9.2499999999999999E-2</v>
      </c>
      <c r="AB304">
        <v>7.6899999999999996E-2</v>
      </c>
      <c r="AC304">
        <v>3.5799999999999998E-2</v>
      </c>
      <c r="AD304">
        <v>2E-3</v>
      </c>
      <c r="AE304">
        <v>2E-3</v>
      </c>
      <c r="AF304">
        <v>3.0999999999999999E-3</v>
      </c>
      <c r="AH304">
        <v>0.55720000000000003</v>
      </c>
      <c r="AI304">
        <v>0.624</v>
      </c>
      <c r="AN304">
        <v>0.79000002145767001</v>
      </c>
      <c r="AO304">
        <v>0.56000000238419001</v>
      </c>
      <c r="AP304">
        <v>0.28999999165535001</v>
      </c>
      <c r="AQ304">
        <v>0.21999999880790999</v>
      </c>
      <c r="AR304">
        <v>5.0000000745057997E-2</v>
      </c>
      <c r="AS304">
        <v>3.9999999105930002E-2</v>
      </c>
    </row>
    <row r="305" spans="1:45" x14ac:dyDescent="0.25">
      <c r="A305" s="1">
        <v>603</v>
      </c>
      <c r="I305">
        <v>6.4000000000000003E-3</v>
      </c>
      <c r="J305">
        <v>2.8E-3</v>
      </c>
      <c r="L305">
        <v>2.07E-2</v>
      </c>
      <c r="N305">
        <v>0.2944</v>
      </c>
      <c r="O305">
        <v>7.4999999999999997E-2</v>
      </c>
      <c r="P305">
        <v>0.72829999999999995</v>
      </c>
      <c r="Q305">
        <v>0.82499999999999996</v>
      </c>
      <c r="R305">
        <v>0.85150000000000003</v>
      </c>
      <c r="S305">
        <v>0.33879999999999999</v>
      </c>
      <c r="T305">
        <v>0.29749999999999999</v>
      </c>
      <c r="U305">
        <v>0.33710000000000001</v>
      </c>
      <c r="V305">
        <v>0.31459999999999999</v>
      </c>
      <c r="W305">
        <v>0.61499999999999999</v>
      </c>
      <c r="X305">
        <v>0.23260336000000001</v>
      </c>
      <c r="Y305">
        <v>0.26919999999999999</v>
      </c>
      <c r="Z305">
        <v>0.1981</v>
      </c>
      <c r="AA305">
        <v>9.2499999999999999E-2</v>
      </c>
      <c r="AB305">
        <v>7.9000000000000001E-2</v>
      </c>
      <c r="AC305">
        <v>3.6600000000000001E-2</v>
      </c>
      <c r="AD305">
        <v>2.3E-3</v>
      </c>
      <c r="AE305">
        <v>2.3E-3</v>
      </c>
      <c r="AF305">
        <v>3.0000000000000001E-3</v>
      </c>
      <c r="AH305">
        <v>0.51170000000000004</v>
      </c>
      <c r="AI305">
        <v>0.62919999999999998</v>
      </c>
      <c r="AN305">
        <v>0.75</v>
      </c>
      <c r="AO305">
        <v>0.57999998331070002</v>
      </c>
      <c r="AP305">
        <v>0.28999999165535001</v>
      </c>
      <c r="AQ305">
        <v>0.23000000417232999</v>
      </c>
      <c r="AR305">
        <v>5.0000000745057997E-2</v>
      </c>
      <c r="AS305">
        <v>3.9999999105930002E-2</v>
      </c>
    </row>
    <row r="306" spans="1:45" x14ac:dyDescent="0.25">
      <c r="A306" s="1">
        <v>604</v>
      </c>
      <c r="I306">
        <v>6.4000000000000003E-3</v>
      </c>
      <c r="J306">
        <v>2.5000000000000001E-3</v>
      </c>
      <c r="L306">
        <v>2.0500000000000001E-2</v>
      </c>
      <c r="N306">
        <v>0.26879999999999998</v>
      </c>
      <c r="O306">
        <v>6.6699999999999995E-2</v>
      </c>
      <c r="P306">
        <v>0.69040000000000001</v>
      </c>
      <c r="Q306">
        <v>0.77859999999999996</v>
      </c>
      <c r="R306">
        <v>0.87639999999999996</v>
      </c>
      <c r="S306">
        <v>0.3473</v>
      </c>
      <c r="T306">
        <v>0.30399999999999999</v>
      </c>
      <c r="U306">
        <v>0.33710000000000001</v>
      </c>
      <c r="V306">
        <v>0.31900000000000001</v>
      </c>
      <c r="W306">
        <v>0.62050000000000005</v>
      </c>
      <c r="X306">
        <v>0.24037175999999999</v>
      </c>
      <c r="Y306">
        <v>0.2752</v>
      </c>
      <c r="Z306">
        <v>0.2034</v>
      </c>
      <c r="AA306">
        <v>9.6600000000000005E-2</v>
      </c>
      <c r="AB306">
        <v>8.09E-2</v>
      </c>
      <c r="AC306">
        <v>3.73E-2</v>
      </c>
      <c r="AD306">
        <v>2.5999999999999999E-3</v>
      </c>
      <c r="AE306">
        <v>2.5999999999999999E-3</v>
      </c>
      <c r="AF306">
        <v>3.3E-3</v>
      </c>
      <c r="AH306">
        <v>0.4703</v>
      </c>
      <c r="AI306">
        <v>0.63470000000000004</v>
      </c>
      <c r="AN306">
        <v>0.70999997854232999</v>
      </c>
      <c r="AO306">
        <v>0.60000002384186002</v>
      </c>
      <c r="AP306">
        <v>0.28999999165535001</v>
      </c>
      <c r="AQ306">
        <v>0.23000000417232999</v>
      </c>
      <c r="AR306">
        <v>5.9999998658895E-2</v>
      </c>
      <c r="AS306">
        <v>3.9999999105930002E-2</v>
      </c>
    </row>
    <row r="307" spans="1:45" x14ac:dyDescent="0.25">
      <c r="A307" s="1">
        <v>605</v>
      </c>
      <c r="I307">
        <v>6.4000000000000003E-3</v>
      </c>
      <c r="J307">
        <v>2E-3</v>
      </c>
      <c r="L307">
        <v>1.9199999999999998E-2</v>
      </c>
      <c r="N307">
        <v>0.24560000000000001</v>
      </c>
      <c r="O307">
        <v>5.28E-2</v>
      </c>
      <c r="P307">
        <v>0.65280000000000005</v>
      </c>
      <c r="Q307">
        <v>0.73719999999999997</v>
      </c>
      <c r="R307">
        <v>0.90329999999999999</v>
      </c>
      <c r="S307">
        <v>0.36109999999999998</v>
      </c>
      <c r="T307">
        <v>0.31259999999999999</v>
      </c>
      <c r="U307">
        <v>0.33710000000000001</v>
      </c>
      <c r="V307">
        <v>0.31890000000000002</v>
      </c>
      <c r="W307">
        <v>0.62560000000000004</v>
      </c>
      <c r="X307">
        <v>0.25008476000000002</v>
      </c>
      <c r="Y307">
        <v>0.28199999999999997</v>
      </c>
      <c r="Z307">
        <v>0.2087</v>
      </c>
      <c r="AA307">
        <v>9.8599999999999993E-2</v>
      </c>
      <c r="AB307">
        <v>8.3099999999999993E-2</v>
      </c>
      <c r="AC307">
        <v>3.8100000000000002E-2</v>
      </c>
      <c r="AD307">
        <v>2.0999999999999999E-3</v>
      </c>
      <c r="AE307">
        <v>2.0999999999999999E-3</v>
      </c>
      <c r="AF307">
        <v>3.0999999999999999E-3</v>
      </c>
      <c r="AH307">
        <v>0.43030000000000002</v>
      </c>
      <c r="AI307">
        <v>0.64090000000000003</v>
      </c>
      <c r="AN307">
        <v>0.68000000715256004</v>
      </c>
      <c r="AO307">
        <v>0.62000000476837003</v>
      </c>
      <c r="AP307">
        <v>0.30000001192093001</v>
      </c>
      <c r="AQ307">
        <v>0.23999999463558</v>
      </c>
      <c r="AR307">
        <v>5.9999998658895E-2</v>
      </c>
      <c r="AS307">
        <v>3.9999999105930002E-2</v>
      </c>
    </row>
    <row r="308" spans="1:45" x14ac:dyDescent="0.25">
      <c r="A308" s="1">
        <v>606</v>
      </c>
      <c r="I308">
        <v>6.4000000000000003E-3</v>
      </c>
      <c r="J308">
        <v>1.6000000000000001E-3</v>
      </c>
      <c r="L308">
        <v>1.9199999999999998E-2</v>
      </c>
      <c r="N308">
        <v>0.22439999999999999</v>
      </c>
      <c r="O308">
        <v>4.7199999999999999E-2</v>
      </c>
      <c r="P308">
        <v>0.61439999999999995</v>
      </c>
      <c r="Q308">
        <v>0.69169999999999998</v>
      </c>
      <c r="R308">
        <v>0.9385</v>
      </c>
      <c r="S308">
        <v>0.3785</v>
      </c>
      <c r="T308">
        <v>0.32319999999999999</v>
      </c>
      <c r="U308">
        <v>0.3337</v>
      </c>
      <c r="V308">
        <v>0.31890000000000002</v>
      </c>
      <c r="W308">
        <v>0.63009999999999999</v>
      </c>
      <c r="X308">
        <v>0.25979774999999999</v>
      </c>
      <c r="Y308">
        <v>0.28749999999999998</v>
      </c>
      <c r="Z308">
        <v>0.2142</v>
      </c>
      <c r="AA308">
        <v>0.1027</v>
      </c>
      <c r="AB308">
        <v>8.5099999999999995E-2</v>
      </c>
      <c r="AC308">
        <v>3.8699999999999998E-2</v>
      </c>
      <c r="AD308">
        <v>3.0000000000000001E-3</v>
      </c>
      <c r="AE308">
        <v>3.0000000000000001E-3</v>
      </c>
      <c r="AF308">
        <v>4.0000000000000001E-3</v>
      </c>
      <c r="AH308">
        <v>0.39279999999999998</v>
      </c>
      <c r="AI308">
        <v>0.64780000000000004</v>
      </c>
      <c r="AN308">
        <v>0.63999998569489003</v>
      </c>
      <c r="AO308">
        <v>0.64999997615813998</v>
      </c>
      <c r="AP308">
        <v>0.30000001192093001</v>
      </c>
      <c r="AQ308">
        <v>0.25</v>
      </c>
      <c r="AR308">
        <v>5.9999998658895E-2</v>
      </c>
      <c r="AS308">
        <v>3.9999999105930002E-2</v>
      </c>
    </row>
    <row r="309" spans="1:45" x14ac:dyDescent="0.25">
      <c r="A309" s="1">
        <v>607</v>
      </c>
      <c r="I309">
        <v>6.6E-3</v>
      </c>
      <c r="J309">
        <v>1.4E-3</v>
      </c>
      <c r="L309">
        <v>1.7999999999999999E-2</v>
      </c>
      <c r="N309">
        <v>0.20419999999999999</v>
      </c>
      <c r="O309">
        <v>4.1700000000000001E-2</v>
      </c>
      <c r="P309">
        <v>0.57599999999999996</v>
      </c>
      <c r="Q309">
        <v>0.63780000000000003</v>
      </c>
      <c r="R309">
        <v>0.96460000000000001</v>
      </c>
      <c r="S309">
        <v>0.39710000000000001</v>
      </c>
      <c r="T309">
        <v>0.33600000000000002</v>
      </c>
      <c r="U309">
        <v>0.3372</v>
      </c>
      <c r="V309">
        <v>0.31909999999999999</v>
      </c>
      <c r="W309">
        <v>0.63460000000000005</v>
      </c>
      <c r="X309">
        <v>0.27339995</v>
      </c>
      <c r="Y309">
        <v>0.2913</v>
      </c>
      <c r="Z309">
        <v>0.22020000000000001</v>
      </c>
      <c r="AA309">
        <v>0.1027</v>
      </c>
      <c r="AB309">
        <v>8.72E-2</v>
      </c>
      <c r="AC309">
        <v>3.9699999999999999E-2</v>
      </c>
      <c r="AD309">
        <v>3.0000000000000001E-3</v>
      </c>
      <c r="AE309">
        <v>3.0000000000000001E-3</v>
      </c>
      <c r="AF309">
        <v>3.8999999999999998E-3</v>
      </c>
      <c r="AH309">
        <v>0.35580000000000001</v>
      </c>
      <c r="AI309">
        <v>0.65569999999999995</v>
      </c>
      <c r="AN309">
        <v>0.60000002384186002</v>
      </c>
      <c r="AO309">
        <v>0.68000000715256004</v>
      </c>
      <c r="AP309">
        <v>0.30000001192093001</v>
      </c>
      <c r="AQ309">
        <v>0.25999999046326</v>
      </c>
      <c r="AR309">
        <v>5.9999998658895E-2</v>
      </c>
      <c r="AS309">
        <v>5.0000000745057997E-2</v>
      </c>
    </row>
    <row r="310" spans="1:45" x14ac:dyDescent="0.25">
      <c r="A310" s="1">
        <v>608</v>
      </c>
      <c r="I310">
        <v>6.1999999999999998E-3</v>
      </c>
      <c r="J310">
        <v>8.9999999999999998E-4</v>
      </c>
      <c r="L310">
        <v>1.7500000000000002E-2</v>
      </c>
      <c r="N310">
        <v>0.1852</v>
      </c>
      <c r="O310">
        <v>3.3300000000000003E-2</v>
      </c>
      <c r="P310">
        <v>0.53790000000000004</v>
      </c>
      <c r="Q310">
        <v>0.59619999999999995</v>
      </c>
      <c r="R310">
        <v>0.98799999999999999</v>
      </c>
      <c r="S310">
        <v>0.41220000000000001</v>
      </c>
      <c r="T310">
        <v>0.35060000000000002</v>
      </c>
      <c r="U310">
        <v>0.3372</v>
      </c>
      <c r="V310">
        <v>0.32350000000000001</v>
      </c>
      <c r="W310">
        <v>0.63839999999999997</v>
      </c>
      <c r="X310">
        <v>0.28116834000000002</v>
      </c>
      <c r="Y310">
        <v>0.29470000000000002</v>
      </c>
      <c r="Z310">
        <v>0.22589999999999999</v>
      </c>
      <c r="AA310">
        <v>0.1027</v>
      </c>
      <c r="AB310">
        <v>8.9099999999999999E-2</v>
      </c>
      <c r="AC310">
        <v>4.0500000000000001E-2</v>
      </c>
      <c r="AD310">
        <v>3.0999999999999999E-3</v>
      </c>
      <c r="AE310">
        <v>3.0999999999999999E-3</v>
      </c>
      <c r="AF310">
        <v>4.3E-3</v>
      </c>
      <c r="AH310">
        <v>0.31929999999999997</v>
      </c>
      <c r="AI310">
        <v>0.66420000000000001</v>
      </c>
      <c r="AN310">
        <v>0.56000000238419001</v>
      </c>
      <c r="AO310">
        <v>0.69999998807907005</v>
      </c>
      <c r="AP310">
        <v>0.30000001192093001</v>
      </c>
      <c r="AQ310">
        <v>0.27000001072884</v>
      </c>
      <c r="AR310">
        <v>5.9999998658895E-2</v>
      </c>
      <c r="AS310">
        <v>5.0000000745057997E-2</v>
      </c>
    </row>
    <row r="311" spans="1:45" x14ac:dyDescent="0.25">
      <c r="A311" s="1">
        <v>609</v>
      </c>
      <c r="I311">
        <v>5.7999999999999996E-3</v>
      </c>
      <c r="J311">
        <v>4.0000000000000002E-4</v>
      </c>
      <c r="L311">
        <v>1.6899999999999998E-2</v>
      </c>
      <c r="N311">
        <v>0.16889999999999999</v>
      </c>
      <c r="O311">
        <v>2.5000000000000001E-2</v>
      </c>
      <c r="P311">
        <v>0.4995</v>
      </c>
      <c r="Q311">
        <v>0.54610000000000003</v>
      </c>
      <c r="R311">
        <v>0.99129999999999996</v>
      </c>
      <c r="S311">
        <v>0.42980000000000002</v>
      </c>
      <c r="T311">
        <v>0.36770000000000003</v>
      </c>
      <c r="U311">
        <v>0.3407</v>
      </c>
      <c r="V311">
        <v>0.32379999999999998</v>
      </c>
      <c r="W311">
        <v>0.64170000000000005</v>
      </c>
      <c r="X311">
        <v>0.29477054000000003</v>
      </c>
      <c r="Y311">
        <v>0.30170000000000002</v>
      </c>
      <c r="Z311">
        <v>0.23250000000000001</v>
      </c>
      <c r="AA311">
        <v>0.10680000000000001</v>
      </c>
      <c r="AB311">
        <v>9.1399999999999995E-2</v>
      </c>
      <c r="AC311">
        <v>4.1500000000000002E-2</v>
      </c>
      <c r="AD311">
        <v>2.5000000000000001E-3</v>
      </c>
      <c r="AE311">
        <v>2.5000000000000001E-3</v>
      </c>
      <c r="AF311">
        <v>3.8E-3</v>
      </c>
      <c r="AH311">
        <v>0.28770000000000001</v>
      </c>
      <c r="AI311">
        <v>0.67320000000000002</v>
      </c>
      <c r="AN311">
        <v>0.51999998092651001</v>
      </c>
      <c r="AO311">
        <v>0.73000001907348999</v>
      </c>
      <c r="AP311">
        <v>0.30000001192093001</v>
      </c>
      <c r="AQ311">
        <v>0.28000000119209001</v>
      </c>
      <c r="AR311">
        <v>5.9999998658895E-2</v>
      </c>
      <c r="AS311">
        <v>5.0000000745057997E-2</v>
      </c>
    </row>
    <row r="312" spans="1:45" x14ac:dyDescent="0.25">
      <c r="A312" s="1">
        <v>610</v>
      </c>
      <c r="I312">
        <v>6.3E-3</v>
      </c>
      <c r="J312">
        <v>2.0000000000000001E-4</v>
      </c>
      <c r="L312">
        <v>1.6299999999999999E-2</v>
      </c>
      <c r="N312">
        <v>0.15340000000000001</v>
      </c>
      <c r="O312">
        <v>2.5000000000000001E-2</v>
      </c>
      <c r="P312">
        <v>0.46429999999999999</v>
      </c>
      <c r="Q312">
        <v>0.50239999999999996</v>
      </c>
      <c r="R312">
        <v>0.99309999999999998</v>
      </c>
      <c r="S312">
        <v>0.44790000000000002</v>
      </c>
      <c r="T312">
        <v>0.38650000000000001</v>
      </c>
      <c r="U312">
        <v>0.3407</v>
      </c>
      <c r="V312">
        <v>0.32519999999999999</v>
      </c>
      <c r="W312">
        <v>0.6452</v>
      </c>
      <c r="X312">
        <v>0.29864975999999999</v>
      </c>
      <c r="Y312">
        <v>0.30599999999999999</v>
      </c>
      <c r="Z312">
        <v>0.23899999999999999</v>
      </c>
      <c r="AA312">
        <v>0.1089</v>
      </c>
      <c r="AB312">
        <v>9.3399999999999997E-2</v>
      </c>
      <c r="AC312">
        <v>4.2099999999999999E-2</v>
      </c>
      <c r="AD312">
        <v>4.0000000000000001E-3</v>
      </c>
      <c r="AE312">
        <v>4.0000000000000001E-3</v>
      </c>
      <c r="AF312">
        <v>4.7000000000000002E-3</v>
      </c>
      <c r="AH312">
        <v>0.2586</v>
      </c>
      <c r="AI312">
        <v>0.68240000000000001</v>
      </c>
      <c r="AN312">
        <v>0.49000000953674</v>
      </c>
      <c r="AO312">
        <v>0.75</v>
      </c>
      <c r="AP312">
        <v>0.30000001192093001</v>
      </c>
      <c r="AQ312">
        <v>0.28000000119209001</v>
      </c>
      <c r="AR312">
        <v>5.9999998658895E-2</v>
      </c>
      <c r="AS312">
        <v>5.0000000745057997E-2</v>
      </c>
    </row>
    <row r="313" spans="1:45" x14ac:dyDescent="0.25">
      <c r="A313" s="1">
        <v>611</v>
      </c>
      <c r="I313">
        <v>6.0000000000000001E-3</v>
      </c>
      <c r="J313">
        <v>1E-4</v>
      </c>
      <c r="L313">
        <v>1.5800000000000002E-2</v>
      </c>
      <c r="N313">
        <v>0.13919999999999999</v>
      </c>
      <c r="O313">
        <v>1.9400000000000001E-2</v>
      </c>
      <c r="P313">
        <v>0.42909999999999998</v>
      </c>
      <c r="Q313">
        <v>0.4572</v>
      </c>
      <c r="R313">
        <v>0.99590000000000001</v>
      </c>
      <c r="S313">
        <v>0.47420000000000001</v>
      </c>
      <c r="T313">
        <v>0.40760000000000002</v>
      </c>
      <c r="U313">
        <v>0.34420000000000001</v>
      </c>
      <c r="V313">
        <v>0.32769999999999999</v>
      </c>
      <c r="W313">
        <v>0.64790000000000003</v>
      </c>
      <c r="X313">
        <v>0.30641815</v>
      </c>
      <c r="Y313">
        <v>0.313</v>
      </c>
      <c r="Z313">
        <v>0.2457</v>
      </c>
      <c r="AA313">
        <v>0.1089</v>
      </c>
      <c r="AB313">
        <v>9.5600000000000004E-2</v>
      </c>
      <c r="AC313">
        <v>4.3099999999999999E-2</v>
      </c>
      <c r="AD313">
        <v>2.7000000000000001E-3</v>
      </c>
      <c r="AE313">
        <v>2.7000000000000001E-3</v>
      </c>
      <c r="AF313">
        <v>3.3999999999999998E-3</v>
      </c>
      <c r="AH313">
        <v>0.23380000000000001</v>
      </c>
      <c r="AI313">
        <v>0.6915</v>
      </c>
      <c r="AN313">
        <v>0.44999998807906999</v>
      </c>
      <c r="AO313">
        <v>0.77999997138976995</v>
      </c>
      <c r="AP313">
        <v>0.30000001192093001</v>
      </c>
      <c r="AQ313">
        <v>0.28999999165535001</v>
      </c>
      <c r="AR313">
        <v>7.0000000298023002E-2</v>
      </c>
      <c r="AS313">
        <v>5.0000000745057997E-2</v>
      </c>
    </row>
    <row r="314" spans="1:45" x14ac:dyDescent="0.25">
      <c r="A314" s="1">
        <v>612</v>
      </c>
      <c r="I314">
        <v>6.0000000000000001E-3</v>
      </c>
      <c r="J314">
        <v>1E-4</v>
      </c>
      <c r="L314">
        <v>1.5800000000000002E-2</v>
      </c>
      <c r="N314">
        <v>0.1265</v>
      </c>
      <c r="O314">
        <v>1.9400000000000001E-2</v>
      </c>
      <c r="P314">
        <v>0.39610000000000001</v>
      </c>
      <c r="Q314">
        <v>0.41</v>
      </c>
      <c r="R314">
        <v>1</v>
      </c>
      <c r="S314">
        <v>0.50070000000000003</v>
      </c>
      <c r="T314">
        <v>0.4304</v>
      </c>
      <c r="U314">
        <v>0.34760000000000002</v>
      </c>
      <c r="V314">
        <v>0.32469999999999999</v>
      </c>
      <c r="W314">
        <v>0.65080000000000005</v>
      </c>
      <c r="X314">
        <v>0.32196495000000003</v>
      </c>
      <c r="Y314">
        <v>0.31609999999999999</v>
      </c>
      <c r="Z314">
        <v>0.25280000000000002</v>
      </c>
      <c r="AA314">
        <v>0.113</v>
      </c>
      <c r="AB314">
        <v>9.7699999999999995E-2</v>
      </c>
      <c r="AC314">
        <v>4.3999999999999997E-2</v>
      </c>
      <c r="AD314">
        <v>3.2000000000000002E-3</v>
      </c>
      <c r="AE314">
        <v>3.2000000000000002E-3</v>
      </c>
      <c r="AF314">
        <v>4.1999999999999997E-3</v>
      </c>
      <c r="AH314">
        <v>0.2094</v>
      </c>
      <c r="AI314">
        <v>0.7006</v>
      </c>
      <c r="AN314">
        <v>0.40999999642371998</v>
      </c>
      <c r="AO314">
        <v>0.81000000238419001</v>
      </c>
      <c r="AP314">
        <v>0.30000001192093001</v>
      </c>
      <c r="AQ314">
        <v>0.30000001192093001</v>
      </c>
      <c r="AR314">
        <v>7.0000000298023002E-2</v>
      </c>
      <c r="AS314">
        <v>5.0000000745057997E-2</v>
      </c>
    </row>
    <row r="315" spans="1:45" x14ac:dyDescent="0.25">
      <c r="A315" s="1">
        <v>613</v>
      </c>
      <c r="I315">
        <v>6.0000000000000001E-3</v>
      </c>
      <c r="J315">
        <v>1E-4</v>
      </c>
      <c r="L315">
        <v>1.54E-2</v>
      </c>
      <c r="N315">
        <v>0.11509999999999999</v>
      </c>
      <c r="O315">
        <v>1.67E-2</v>
      </c>
      <c r="P315">
        <v>0.36370000000000002</v>
      </c>
      <c r="Q315">
        <v>0.3679</v>
      </c>
      <c r="R315">
        <v>0.98719999999999997</v>
      </c>
      <c r="S315">
        <v>0.52800000000000002</v>
      </c>
      <c r="T315">
        <v>0.45529999999999998</v>
      </c>
      <c r="U315">
        <v>0.35110000000000002</v>
      </c>
      <c r="V315">
        <v>0.32890000000000003</v>
      </c>
      <c r="W315">
        <v>0.65290000000000004</v>
      </c>
      <c r="X315">
        <v>0.32584414</v>
      </c>
      <c r="Y315">
        <v>0.31979999999999997</v>
      </c>
      <c r="Z315">
        <v>0.26</v>
      </c>
      <c r="AA315">
        <v>0.113</v>
      </c>
      <c r="AB315">
        <v>0.1</v>
      </c>
      <c r="AC315">
        <v>4.5400000000000003E-2</v>
      </c>
      <c r="AD315">
        <v>3.0000000000000001E-3</v>
      </c>
      <c r="AE315">
        <v>3.0000000000000001E-3</v>
      </c>
      <c r="AF315">
        <v>3.8E-3</v>
      </c>
      <c r="AH315">
        <v>0.18340000000000001</v>
      </c>
      <c r="AI315">
        <v>0.70979999999999999</v>
      </c>
      <c r="AN315">
        <v>0.37999999523162997</v>
      </c>
      <c r="AO315">
        <v>0.82999998331070002</v>
      </c>
      <c r="AP315">
        <v>0.30000001192093001</v>
      </c>
      <c r="AQ315">
        <v>0.31000000238419001</v>
      </c>
      <c r="AR315">
        <v>7.0000000298023002E-2</v>
      </c>
      <c r="AS315">
        <v>5.0000000745057997E-2</v>
      </c>
    </row>
    <row r="316" spans="1:45" x14ac:dyDescent="0.25">
      <c r="A316" s="1">
        <v>614</v>
      </c>
      <c r="I316">
        <v>5.8999999999999999E-3</v>
      </c>
      <c r="J316">
        <v>1E-4</v>
      </c>
      <c r="L316">
        <v>1.4800000000000001E-2</v>
      </c>
      <c r="N316">
        <v>0.10349999999999999</v>
      </c>
      <c r="O316">
        <v>1.3899999999999999E-2</v>
      </c>
      <c r="P316">
        <v>0.33229999999999998</v>
      </c>
      <c r="Q316">
        <v>0.32750000000000001</v>
      </c>
      <c r="R316">
        <v>0.96140000000000003</v>
      </c>
      <c r="S316">
        <v>0.55710000000000004</v>
      </c>
      <c r="T316">
        <v>0.48259999999999997</v>
      </c>
      <c r="U316">
        <v>0.35809999999999997</v>
      </c>
      <c r="V316">
        <v>0.3301</v>
      </c>
      <c r="W316">
        <v>0.65490000000000004</v>
      </c>
      <c r="X316">
        <v>0.33944634000000001</v>
      </c>
      <c r="Y316">
        <v>0.32440000000000002</v>
      </c>
      <c r="Z316">
        <v>0.26750000000000002</v>
      </c>
      <c r="AA316">
        <v>0.11700000000000001</v>
      </c>
      <c r="AB316">
        <v>0.1023</v>
      </c>
      <c r="AC316">
        <v>4.6199999999999998E-2</v>
      </c>
      <c r="AD316">
        <v>3.5000000000000001E-3</v>
      </c>
      <c r="AE316">
        <v>3.5000000000000001E-3</v>
      </c>
      <c r="AF316">
        <v>4.4999999999999997E-3</v>
      </c>
      <c r="AH316">
        <v>0.16189999999999999</v>
      </c>
      <c r="AI316">
        <v>0.71930000000000005</v>
      </c>
      <c r="AN316">
        <v>0.34999999403954002</v>
      </c>
      <c r="AO316">
        <v>0.86000001430510997</v>
      </c>
      <c r="AP316">
        <v>0.30000001192093001</v>
      </c>
      <c r="AQ316">
        <v>0.31999999284744002</v>
      </c>
      <c r="AR316">
        <v>7.0000000298023002E-2</v>
      </c>
      <c r="AS316">
        <v>5.0000000745057997E-2</v>
      </c>
    </row>
    <row r="317" spans="1:45" x14ac:dyDescent="0.25">
      <c r="A317" s="1">
        <v>615</v>
      </c>
      <c r="I317">
        <v>5.7999999999999996E-3</v>
      </c>
      <c r="J317">
        <v>1E-4</v>
      </c>
      <c r="L317">
        <v>1.4500000000000001E-2</v>
      </c>
      <c r="N317">
        <v>9.3799999999999994E-2</v>
      </c>
      <c r="O317">
        <v>1.3899999999999999E-2</v>
      </c>
      <c r="P317">
        <v>0.30499999999999999</v>
      </c>
      <c r="Q317">
        <v>0.29099999999999998</v>
      </c>
      <c r="R317">
        <v>0.93930000000000002</v>
      </c>
      <c r="S317">
        <v>0.58630000000000004</v>
      </c>
      <c r="T317">
        <v>0.51080000000000003</v>
      </c>
      <c r="U317">
        <v>0.37209999999999999</v>
      </c>
      <c r="V317">
        <v>0.33339999999999997</v>
      </c>
      <c r="W317">
        <v>0.65700000000000003</v>
      </c>
      <c r="X317">
        <v>0.34332555999999997</v>
      </c>
      <c r="Y317">
        <v>0.32850000000000001</v>
      </c>
      <c r="Z317">
        <v>0.27510000000000001</v>
      </c>
      <c r="AA317">
        <v>0.1191</v>
      </c>
      <c r="AB317">
        <v>0.10440000000000001</v>
      </c>
      <c r="AC317">
        <v>4.7E-2</v>
      </c>
      <c r="AD317">
        <v>3.2000000000000002E-3</v>
      </c>
      <c r="AE317">
        <v>3.2000000000000002E-3</v>
      </c>
      <c r="AF317">
        <v>4.1000000000000003E-3</v>
      </c>
      <c r="AH317">
        <v>0.1401</v>
      </c>
      <c r="AI317">
        <v>0.72940000000000005</v>
      </c>
      <c r="AN317">
        <v>0.31999999284744002</v>
      </c>
      <c r="AO317">
        <v>0.87999999523162997</v>
      </c>
      <c r="AP317">
        <v>0.30000001192093001</v>
      </c>
      <c r="AQ317">
        <v>0.33000001311302002</v>
      </c>
      <c r="AR317">
        <v>7.0000000298023002E-2</v>
      </c>
      <c r="AS317">
        <v>5.9999998658895E-2</v>
      </c>
    </row>
    <row r="318" spans="1:45" x14ac:dyDescent="0.25">
      <c r="A318" s="1">
        <v>616</v>
      </c>
      <c r="I318">
        <v>6.0000000000000001E-3</v>
      </c>
      <c r="J318">
        <v>1E-4</v>
      </c>
      <c r="L318">
        <v>1.5100000000000001E-2</v>
      </c>
      <c r="N318">
        <v>8.48E-2</v>
      </c>
      <c r="O318">
        <v>1.11E-2</v>
      </c>
      <c r="P318">
        <v>0.2782</v>
      </c>
      <c r="Q318">
        <v>0.26100000000000001</v>
      </c>
      <c r="R318">
        <v>0.9163</v>
      </c>
      <c r="S318">
        <v>0.61619999999999997</v>
      </c>
      <c r="T318">
        <v>0.54139999999999999</v>
      </c>
      <c r="U318">
        <v>0.37909999999999999</v>
      </c>
      <c r="V318">
        <v>0.3347</v>
      </c>
      <c r="W318">
        <v>0.65869999999999995</v>
      </c>
      <c r="X318">
        <v>0.35498315000000003</v>
      </c>
      <c r="Y318">
        <v>0.3327</v>
      </c>
      <c r="Z318">
        <v>0.28310000000000002</v>
      </c>
      <c r="AA318">
        <v>0.1191</v>
      </c>
      <c r="AB318">
        <v>0.10680000000000001</v>
      </c>
      <c r="AC318">
        <v>4.82E-2</v>
      </c>
      <c r="AD318">
        <v>3.2000000000000002E-3</v>
      </c>
      <c r="AE318">
        <v>3.2000000000000002E-3</v>
      </c>
      <c r="AF318">
        <v>3.8E-3</v>
      </c>
      <c r="AH318">
        <v>0.1215</v>
      </c>
      <c r="AI318">
        <v>0.74039999999999995</v>
      </c>
      <c r="AN318">
        <v>0.28999999165535001</v>
      </c>
      <c r="AO318">
        <v>0.91000002622604004</v>
      </c>
      <c r="AP318">
        <v>0.31000000238419001</v>
      </c>
      <c r="AQ318">
        <v>0.34000000357628002</v>
      </c>
      <c r="AR318">
        <v>7.0000000298023002E-2</v>
      </c>
      <c r="AS318">
        <v>5.9999998658895E-2</v>
      </c>
    </row>
    <row r="319" spans="1:45" x14ac:dyDescent="0.25">
      <c r="A319" s="1">
        <v>617</v>
      </c>
      <c r="I319">
        <v>6.1000000000000004E-3</v>
      </c>
      <c r="J319">
        <v>1E-4</v>
      </c>
      <c r="L319">
        <v>1.4999999999999999E-2</v>
      </c>
      <c r="N319">
        <v>7.6999999999999999E-2</v>
      </c>
      <c r="O319">
        <v>1.11E-2</v>
      </c>
      <c r="P319">
        <v>0.25240000000000001</v>
      </c>
      <c r="Q319">
        <v>0.2258</v>
      </c>
      <c r="R319">
        <v>0.8921</v>
      </c>
      <c r="S319">
        <v>0.6492</v>
      </c>
      <c r="T319">
        <v>0.57310000000000005</v>
      </c>
      <c r="U319">
        <v>0.39300000000000002</v>
      </c>
      <c r="V319">
        <v>0.3427</v>
      </c>
      <c r="W319">
        <v>0.66020000000000001</v>
      </c>
      <c r="X319">
        <v>0.36080697</v>
      </c>
      <c r="Y319">
        <v>0.33800000000000002</v>
      </c>
      <c r="Z319">
        <v>0.29099999999999998</v>
      </c>
      <c r="AA319">
        <v>0.1232</v>
      </c>
      <c r="AB319">
        <v>0.10920000000000001</v>
      </c>
      <c r="AC319">
        <v>4.9599999999999998E-2</v>
      </c>
      <c r="AD319">
        <v>3.3E-3</v>
      </c>
      <c r="AE319">
        <v>3.3E-3</v>
      </c>
      <c r="AF319">
        <v>3.8E-3</v>
      </c>
      <c r="AH319">
        <v>0.1066</v>
      </c>
      <c r="AI319">
        <v>0.75229999999999997</v>
      </c>
      <c r="AN319">
        <v>0.27000001072884</v>
      </c>
      <c r="AO319">
        <v>0.93000000715256004</v>
      </c>
      <c r="AP319">
        <v>0.31000000238419001</v>
      </c>
      <c r="AQ319">
        <v>0.34999999403954002</v>
      </c>
      <c r="AR319">
        <v>7.0000000298023002E-2</v>
      </c>
      <c r="AS319">
        <v>5.9999998658895E-2</v>
      </c>
    </row>
    <row r="320" spans="1:45" x14ac:dyDescent="0.25">
      <c r="A320" s="1">
        <v>618</v>
      </c>
      <c r="I320">
        <v>6.0000000000000001E-3</v>
      </c>
      <c r="J320">
        <v>1E-4</v>
      </c>
      <c r="L320">
        <v>1.4200000000000001E-2</v>
      </c>
      <c r="N320">
        <v>6.9099999999999995E-2</v>
      </c>
      <c r="O320">
        <v>1.11E-2</v>
      </c>
      <c r="P320">
        <v>0.2301</v>
      </c>
      <c r="Q320">
        <v>0.2026</v>
      </c>
      <c r="R320">
        <v>0.8659</v>
      </c>
      <c r="S320">
        <v>0.67710000000000004</v>
      </c>
      <c r="T320">
        <v>0.60709999999999997</v>
      </c>
      <c r="U320">
        <v>0.40350000000000003</v>
      </c>
      <c r="V320">
        <v>0.34749999999999998</v>
      </c>
      <c r="W320">
        <v>0.66210000000000002</v>
      </c>
      <c r="X320">
        <v>0.36469615</v>
      </c>
      <c r="Y320">
        <v>0.34410000000000002</v>
      </c>
      <c r="Z320">
        <v>0.2994</v>
      </c>
      <c r="AA320">
        <v>0.1273</v>
      </c>
      <c r="AB320">
        <v>0.1115</v>
      </c>
      <c r="AC320">
        <v>5.0799999999999998E-2</v>
      </c>
      <c r="AD320">
        <v>3.0000000000000001E-3</v>
      </c>
      <c r="AE320">
        <v>3.0000000000000001E-3</v>
      </c>
      <c r="AF320">
        <v>4.1000000000000003E-3</v>
      </c>
      <c r="AH320">
        <v>9.2100000000000001E-2</v>
      </c>
      <c r="AI320">
        <v>0.7651</v>
      </c>
      <c r="AN320">
        <v>0.23999999463558</v>
      </c>
      <c r="AO320">
        <v>0.94999998807907005</v>
      </c>
      <c r="AP320">
        <v>0.31000000238419001</v>
      </c>
      <c r="AQ320">
        <v>0.36000001430511003</v>
      </c>
      <c r="AR320">
        <v>7.9999998211861004E-2</v>
      </c>
      <c r="AS320">
        <v>5.9999998658895E-2</v>
      </c>
    </row>
    <row r="321" spans="1:45" x14ac:dyDescent="0.25">
      <c r="A321" s="1">
        <v>619</v>
      </c>
      <c r="I321">
        <v>5.7999999999999996E-3</v>
      </c>
      <c r="J321">
        <v>1E-4</v>
      </c>
      <c r="L321">
        <v>1.4E-2</v>
      </c>
      <c r="N321">
        <v>6.25E-2</v>
      </c>
      <c r="O321">
        <v>1.11E-2</v>
      </c>
      <c r="P321">
        <v>0.2079</v>
      </c>
      <c r="Q321">
        <v>0.18010000000000001</v>
      </c>
      <c r="R321">
        <v>0.82750000000000001</v>
      </c>
      <c r="S321">
        <v>0.70809999999999995</v>
      </c>
      <c r="T321">
        <v>0.6411</v>
      </c>
      <c r="U321">
        <v>0.4209</v>
      </c>
      <c r="V321">
        <v>0.35630000000000001</v>
      </c>
      <c r="W321">
        <v>0.66369999999999996</v>
      </c>
      <c r="X321">
        <v>0.37440913999999997</v>
      </c>
      <c r="Y321">
        <v>0.34860000000000002</v>
      </c>
      <c r="Z321">
        <v>0.30769999999999997</v>
      </c>
      <c r="AA321">
        <v>0.1273</v>
      </c>
      <c r="AB321">
        <v>0.11409999999999999</v>
      </c>
      <c r="AC321">
        <v>5.1700000000000003E-2</v>
      </c>
      <c r="AD321">
        <v>3.5000000000000001E-3</v>
      </c>
      <c r="AE321">
        <v>3.5000000000000001E-3</v>
      </c>
      <c r="AF321">
        <v>5.0000000000000001E-3</v>
      </c>
      <c r="AH321">
        <v>7.9799999999999996E-2</v>
      </c>
      <c r="AI321">
        <v>0.77880000000000005</v>
      </c>
      <c r="AN321">
        <v>0.21999999880790999</v>
      </c>
      <c r="AO321">
        <v>0.95999997854232999</v>
      </c>
      <c r="AP321">
        <v>0.31999999284744002</v>
      </c>
      <c r="AQ321">
        <v>0.36000001430511003</v>
      </c>
      <c r="AR321">
        <v>7.9999998211861004E-2</v>
      </c>
      <c r="AS321">
        <v>5.9999998658895E-2</v>
      </c>
    </row>
    <row r="322" spans="1:45" x14ac:dyDescent="0.25">
      <c r="A322" s="1">
        <v>620</v>
      </c>
      <c r="I322">
        <v>5.7999999999999996E-3</v>
      </c>
      <c r="J322">
        <v>0</v>
      </c>
      <c r="L322">
        <v>1.41E-2</v>
      </c>
      <c r="N322">
        <v>5.5899999999999998E-2</v>
      </c>
      <c r="O322">
        <v>5.5999999999999999E-3</v>
      </c>
      <c r="P322">
        <v>0.1883</v>
      </c>
      <c r="Q322">
        <v>0.1489</v>
      </c>
      <c r="R322">
        <v>0.77669999999999995</v>
      </c>
      <c r="S322">
        <v>0.74629999999999996</v>
      </c>
      <c r="T322">
        <v>0.67710000000000004</v>
      </c>
      <c r="U322">
        <v>0.43490000000000001</v>
      </c>
      <c r="V322">
        <v>0.36620000000000003</v>
      </c>
      <c r="W322">
        <v>0.66500000000000004</v>
      </c>
      <c r="X322">
        <v>0.37439916000000001</v>
      </c>
      <c r="Y322">
        <v>0.35020000000000001</v>
      </c>
      <c r="Z322">
        <v>0.31640000000000001</v>
      </c>
      <c r="AA322">
        <v>0.13139999999999999</v>
      </c>
      <c r="AB322">
        <v>0.1167</v>
      </c>
      <c r="AC322">
        <v>5.3100000000000001E-2</v>
      </c>
      <c r="AD322">
        <v>2.8999999999999998E-3</v>
      </c>
      <c r="AE322">
        <v>2.8999999999999998E-3</v>
      </c>
      <c r="AF322">
        <v>4.1000000000000003E-3</v>
      </c>
      <c r="AH322">
        <v>7.0099999999999996E-2</v>
      </c>
      <c r="AI322">
        <v>0.79279999999999995</v>
      </c>
      <c r="AN322">
        <v>0.20000000298022999</v>
      </c>
      <c r="AO322">
        <v>0.98000001907348999</v>
      </c>
      <c r="AP322">
        <v>0.31999999284744002</v>
      </c>
      <c r="AQ322">
        <v>0.37000000476837003</v>
      </c>
      <c r="AR322">
        <v>7.9999998211861004E-2</v>
      </c>
      <c r="AS322">
        <v>5.9999998658895E-2</v>
      </c>
    </row>
    <row r="323" spans="1:45" x14ac:dyDescent="0.25">
      <c r="A323" s="1">
        <v>621</v>
      </c>
      <c r="I323">
        <v>5.7999999999999996E-3</v>
      </c>
      <c r="J323">
        <v>1E-4</v>
      </c>
      <c r="L323">
        <v>1.43E-2</v>
      </c>
      <c r="N323">
        <v>5.0700000000000002E-2</v>
      </c>
      <c r="O323">
        <v>5.5999999999999999E-3</v>
      </c>
      <c r="P323">
        <v>0.17080000000000001</v>
      </c>
      <c r="Q323">
        <v>0.12790000000000001</v>
      </c>
      <c r="R323">
        <v>0.73019999999999996</v>
      </c>
      <c r="S323">
        <v>0.7823</v>
      </c>
      <c r="T323">
        <v>0.71220000000000006</v>
      </c>
      <c r="U323">
        <v>0.4506</v>
      </c>
      <c r="V323">
        <v>0.376</v>
      </c>
      <c r="W323">
        <v>0.66669999999999996</v>
      </c>
      <c r="X323">
        <v>0.37828835999999999</v>
      </c>
      <c r="Y323">
        <v>0.3518</v>
      </c>
      <c r="Z323">
        <v>0.32519999999999999</v>
      </c>
      <c r="AA323">
        <v>0.13139999999999999</v>
      </c>
      <c r="AB323">
        <v>0.1193</v>
      </c>
      <c r="AC323">
        <v>5.4399999999999997E-2</v>
      </c>
      <c r="AD323">
        <v>3.3E-3</v>
      </c>
      <c r="AE323">
        <v>3.3E-3</v>
      </c>
      <c r="AF323">
        <v>4.4000000000000003E-3</v>
      </c>
      <c r="AH323">
        <v>6.1100000000000002E-2</v>
      </c>
      <c r="AI323">
        <v>0.80689999999999995</v>
      </c>
      <c r="AN323">
        <v>0.18000000715256001</v>
      </c>
      <c r="AO323">
        <v>0.99000000953674006</v>
      </c>
      <c r="AP323">
        <v>0.33000001311302002</v>
      </c>
      <c r="AQ323">
        <v>0.37999999523162997</v>
      </c>
      <c r="AR323">
        <v>7.9999998211861004E-2</v>
      </c>
      <c r="AS323">
        <v>5.9999998658895E-2</v>
      </c>
    </row>
    <row r="324" spans="1:45" x14ac:dyDescent="0.25">
      <c r="A324" s="1">
        <v>622</v>
      </c>
      <c r="I324">
        <v>5.4000000000000003E-3</v>
      </c>
      <c r="J324">
        <v>1E-4</v>
      </c>
      <c r="L324">
        <v>1.41E-2</v>
      </c>
      <c r="N324">
        <v>4.5199999999999997E-2</v>
      </c>
      <c r="O324">
        <v>5.5999999999999999E-3</v>
      </c>
      <c r="P324">
        <v>0.1542</v>
      </c>
      <c r="Q324">
        <v>0.11260000000000001</v>
      </c>
      <c r="R324">
        <v>0.68689999999999996</v>
      </c>
      <c r="S324">
        <v>0.81740000000000002</v>
      </c>
      <c r="T324">
        <v>0.74819999999999998</v>
      </c>
      <c r="U324">
        <v>0.47149999999999997</v>
      </c>
      <c r="V324">
        <v>0.3851</v>
      </c>
      <c r="W324">
        <v>0.66859999999999997</v>
      </c>
      <c r="X324">
        <v>0.38216758000000001</v>
      </c>
      <c r="Y324">
        <v>0.35770000000000002</v>
      </c>
      <c r="Z324">
        <v>0.33429999999999999</v>
      </c>
      <c r="AA324">
        <v>0.13339999999999999</v>
      </c>
      <c r="AB324">
        <v>0.122</v>
      </c>
      <c r="AC324">
        <v>5.5500000000000001E-2</v>
      </c>
      <c r="AD324">
        <v>1.9E-3</v>
      </c>
      <c r="AE324">
        <v>1.9E-3</v>
      </c>
      <c r="AF324">
        <v>2.7000000000000001E-3</v>
      </c>
      <c r="AH324">
        <v>5.21E-2</v>
      </c>
      <c r="AI324">
        <v>0.82079999999999997</v>
      </c>
      <c r="AN324">
        <v>0.15999999642372001</v>
      </c>
      <c r="AO324">
        <v>0.99000000953674006</v>
      </c>
      <c r="AP324">
        <v>0.34000000357628002</v>
      </c>
      <c r="AQ324">
        <v>0.38999998569488997</v>
      </c>
      <c r="AR324">
        <v>7.9999998211861004E-2</v>
      </c>
      <c r="AS324">
        <v>7.0000000298023002E-2</v>
      </c>
    </row>
    <row r="325" spans="1:45" x14ac:dyDescent="0.25">
      <c r="A325" s="1">
        <v>623</v>
      </c>
      <c r="I325">
        <v>5.7000000000000002E-3</v>
      </c>
      <c r="J325">
        <v>0</v>
      </c>
      <c r="L325">
        <v>1.4500000000000001E-2</v>
      </c>
      <c r="N325">
        <v>4.02E-2</v>
      </c>
      <c r="O325">
        <v>1.11E-2</v>
      </c>
      <c r="P325">
        <v>0.1386</v>
      </c>
      <c r="Q325">
        <v>9.2100000000000001E-2</v>
      </c>
      <c r="R325">
        <v>0.63929999999999998</v>
      </c>
      <c r="S325">
        <v>0.85</v>
      </c>
      <c r="T325">
        <v>0.78339999999999999</v>
      </c>
      <c r="U325">
        <v>0.48899999999999999</v>
      </c>
      <c r="V325">
        <v>0.39889999999999998</v>
      </c>
      <c r="W325">
        <v>0.67069999999999996</v>
      </c>
      <c r="X325">
        <v>0.38215759999999999</v>
      </c>
      <c r="Y325">
        <v>0.36070000000000002</v>
      </c>
      <c r="Z325">
        <v>0.34289999999999998</v>
      </c>
      <c r="AA325">
        <v>0.13750000000000001</v>
      </c>
      <c r="AB325">
        <v>0.125</v>
      </c>
      <c r="AC325">
        <v>5.7000000000000002E-2</v>
      </c>
      <c r="AD325">
        <v>2.5999999999999999E-3</v>
      </c>
      <c r="AE325">
        <v>2.5999999999999999E-3</v>
      </c>
      <c r="AF325">
        <v>4.1000000000000003E-3</v>
      </c>
      <c r="AH325">
        <v>4.5499999999999999E-2</v>
      </c>
      <c r="AI325">
        <v>0.83409999999999995</v>
      </c>
      <c r="AN325">
        <v>0.14000000059605</v>
      </c>
      <c r="AO325">
        <v>1</v>
      </c>
      <c r="AP325">
        <v>0.34999999403954002</v>
      </c>
      <c r="AQ325">
        <v>0.38999998569488997</v>
      </c>
      <c r="AR325">
        <v>7.9999998211861004E-2</v>
      </c>
      <c r="AS325">
        <v>7.0000000298023002E-2</v>
      </c>
    </row>
    <row r="326" spans="1:45" x14ac:dyDescent="0.25">
      <c r="A326" s="1">
        <v>624</v>
      </c>
      <c r="I326">
        <v>5.7000000000000002E-3</v>
      </c>
      <c r="J326">
        <v>1E-4</v>
      </c>
      <c r="L326">
        <v>1.3899999999999999E-2</v>
      </c>
      <c r="N326">
        <v>3.61E-2</v>
      </c>
      <c r="O326">
        <v>1.11E-2</v>
      </c>
      <c r="P326">
        <v>0.1244</v>
      </c>
      <c r="Q326">
        <v>7.9100000000000004E-2</v>
      </c>
      <c r="R326">
        <v>0.59370000000000001</v>
      </c>
      <c r="S326">
        <v>0.87839999999999996</v>
      </c>
      <c r="T326">
        <v>0.81840000000000002</v>
      </c>
      <c r="U326">
        <v>0.51339999999999997</v>
      </c>
      <c r="V326">
        <v>0.41549999999999998</v>
      </c>
      <c r="W326">
        <v>0.67259999999999998</v>
      </c>
      <c r="X326">
        <v>0.38214764000000001</v>
      </c>
      <c r="Y326">
        <v>0.36530000000000001</v>
      </c>
      <c r="Z326">
        <v>0.35210000000000002</v>
      </c>
      <c r="AA326">
        <v>0.13750000000000001</v>
      </c>
      <c r="AB326">
        <v>0.12790000000000001</v>
      </c>
      <c r="AC326">
        <v>5.8400000000000001E-2</v>
      </c>
      <c r="AD326">
        <v>1.6000000000000001E-3</v>
      </c>
      <c r="AE326">
        <v>1.6000000000000001E-3</v>
      </c>
      <c r="AF326">
        <v>2.8E-3</v>
      </c>
      <c r="AH326">
        <v>4.07E-2</v>
      </c>
      <c r="AI326">
        <v>0.84670000000000001</v>
      </c>
      <c r="AN326">
        <v>0.12999999523163</v>
      </c>
      <c r="AO326">
        <v>1</v>
      </c>
      <c r="AP326">
        <v>0.36000001430511003</v>
      </c>
      <c r="AQ326">
        <v>0.40000000596045998</v>
      </c>
      <c r="AR326">
        <v>9.0000003576279006E-2</v>
      </c>
      <c r="AS326">
        <v>7.0000000298023002E-2</v>
      </c>
    </row>
    <row r="327" spans="1:45" x14ac:dyDescent="0.25">
      <c r="A327" s="1">
        <v>625</v>
      </c>
      <c r="I327">
        <v>5.5999999999999999E-3</v>
      </c>
      <c r="J327">
        <v>0</v>
      </c>
      <c r="L327">
        <v>1.4E-2</v>
      </c>
      <c r="N327">
        <v>3.1899999999999998E-2</v>
      </c>
      <c r="O327">
        <v>1.11E-2</v>
      </c>
      <c r="P327">
        <v>0.1115</v>
      </c>
      <c r="Q327">
        <v>6.7299999999999999E-2</v>
      </c>
      <c r="R327">
        <v>0.55249999999999999</v>
      </c>
      <c r="S327">
        <v>0.91</v>
      </c>
      <c r="T327">
        <v>0.85199999999999998</v>
      </c>
      <c r="U327">
        <v>0.53779999999999994</v>
      </c>
      <c r="V327">
        <v>0.42699999999999999</v>
      </c>
      <c r="W327">
        <v>0.67500000000000004</v>
      </c>
      <c r="X327">
        <v>0.38214764000000001</v>
      </c>
      <c r="Y327">
        <v>0.36730000000000002</v>
      </c>
      <c r="Z327">
        <v>0.36120000000000002</v>
      </c>
      <c r="AA327">
        <v>0.1416</v>
      </c>
      <c r="AB327">
        <v>0.13089999999999999</v>
      </c>
      <c r="AC327">
        <v>5.9799999999999999E-2</v>
      </c>
      <c r="AD327">
        <v>2.3E-3</v>
      </c>
      <c r="AE327">
        <v>2.3E-3</v>
      </c>
      <c r="AF327">
        <v>3.2000000000000002E-3</v>
      </c>
      <c r="AH327">
        <v>3.4700000000000002E-2</v>
      </c>
      <c r="AI327">
        <v>0.85860000000000003</v>
      </c>
      <c r="AN327">
        <v>0.11999999731779</v>
      </c>
      <c r="AO327">
        <v>1</v>
      </c>
      <c r="AP327">
        <v>0.37000000476837003</v>
      </c>
      <c r="AQ327">
        <v>0.40999999642371998</v>
      </c>
      <c r="AR327">
        <v>9.0000003576279006E-2</v>
      </c>
      <c r="AS327">
        <v>7.0000000298023002E-2</v>
      </c>
    </row>
    <row r="328" spans="1:45" x14ac:dyDescent="0.25">
      <c r="A328" s="1">
        <v>626</v>
      </c>
      <c r="I328">
        <v>5.7000000000000002E-3</v>
      </c>
      <c r="J328">
        <v>0</v>
      </c>
      <c r="L328">
        <v>1.35E-2</v>
      </c>
      <c r="N328">
        <v>2.8500000000000001E-2</v>
      </c>
      <c r="O328">
        <v>1.11E-2</v>
      </c>
      <c r="P328">
        <v>0.1002</v>
      </c>
      <c r="Q328">
        <v>5.0799999999999998E-2</v>
      </c>
      <c r="R328">
        <v>0.50939999999999996</v>
      </c>
      <c r="S328">
        <v>0.93089999999999995</v>
      </c>
      <c r="T328">
        <v>0.88329999999999997</v>
      </c>
      <c r="U328">
        <v>0.56920000000000004</v>
      </c>
      <c r="V328">
        <v>0.44419999999999998</v>
      </c>
      <c r="W328">
        <v>0.6784</v>
      </c>
      <c r="X328">
        <v>0.38602686000000003</v>
      </c>
      <c r="Y328">
        <v>0.36959999999999998</v>
      </c>
      <c r="Z328">
        <v>0.37009999999999998</v>
      </c>
      <c r="AA328">
        <v>0.1416</v>
      </c>
      <c r="AB328">
        <v>0.1341</v>
      </c>
      <c r="AC328">
        <v>6.1199999999999997E-2</v>
      </c>
      <c r="AD328">
        <v>2.0999999999999999E-3</v>
      </c>
      <c r="AE328">
        <v>2.0999999999999999E-3</v>
      </c>
      <c r="AF328">
        <v>2.5999999999999999E-3</v>
      </c>
      <c r="AH328">
        <v>3.1099999999999999E-2</v>
      </c>
      <c r="AI328">
        <v>0.86990000000000001</v>
      </c>
      <c r="AN328">
        <v>0.10000000149012001</v>
      </c>
      <c r="AO328">
        <v>0.99000000953674006</v>
      </c>
      <c r="AP328">
        <v>0.38999998569488997</v>
      </c>
      <c r="AQ328">
        <v>0.40999999642371998</v>
      </c>
      <c r="AR328">
        <v>9.0000003576279006E-2</v>
      </c>
      <c r="AS328">
        <v>7.0000000298023002E-2</v>
      </c>
    </row>
    <row r="329" spans="1:45" x14ac:dyDescent="0.25">
      <c r="A329" s="1">
        <v>627</v>
      </c>
      <c r="I329">
        <v>5.7000000000000002E-3</v>
      </c>
      <c r="J329">
        <v>1E-4</v>
      </c>
      <c r="L329">
        <v>1.35E-2</v>
      </c>
      <c r="N329">
        <v>2.5100000000000001E-2</v>
      </c>
      <c r="O329">
        <v>1.11E-2</v>
      </c>
      <c r="P329">
        <v>9.0899999999999995E-2</v>
      </c>
      <c r="Q329">
        <v>4.2700000000000002E-2</v>
      </c>
      <c r="R329">
        <v>0.45929999999999999</v>
      </c>
      <c r="S329">
        <v>0.94969999999999999</v>
      </c>
      <c r="T329">
        <v>0.91190000000000004</v>
      </c>
      <c r="U329">
        <v>0.59009999999999996</v>
      </c>
      <c r="V329">
        <v>0.4672</v>
      </c>
      <c r="W329">
        <v>0.68110000000000004</v>
      </c>
      <c r="X329">
        <v>0.38601688000000001</v>
      </c>
      <c r="Y329">
        <v>0.37709999999999999</v>
      </c>
      <c r="Z329">
        <v>0.37930000000000003</v>
      </c>
      <c r="AA329">
        <v>0.14369999999999999</v>
      </c>
      <c r="AB329">
        <v>0.13730000000000001</v>
      </c>
      <c r="AC329">
        <v>6.2799999999999995E-2</v>
      </c>
      <c r="AD329">
        <v>2.3999999999999998E-3</v>
      </c>
      <c r="AE329">
        <v>2.3999999999999998E-3</v>
      </c>
      <c r="AF329">
        <v>3.5000000000000001E-3</v>
      </c>
      <c r="AH329">
        <v>2.63E-2</v>
      </c>
      <c r="AI329">
        <v>0.88080000000000003</v>
      </c>
      <c r="AN329">
        <v>9.0000003576279006E-2</v>
      </c>
      <c r="AO329">
        <v>0.98000001907348999</v>
      </c>
      <c r="AP329">
        <v>0.40000000596045998</v>
      </c>
      <c r="AQ329">
        <v>0.41999998688697998</v>
      </c>
      <c r="AR329">
        <v>9.0000003576279006E-2</v>
      </c>
      <c r="AS329">
        <v>7.0000000298023002E-2</v>
      </c>
    </row>
    <row r="330" spans="1:45" x14ac:dyDescent="0.25">
      <c r="A330" s="1">
        <v>628</v>
      </c>
      <c r="I330">
        <v>5.8999999999999999E-3</v>
      </c>
      <c r="J330">
        <v>0</v>
      </c>
      <c r="L330">
        <v>1.35E-2</v>
      </c>
      <c r="N330">
        <v>2.23E-2</v>
      </c>
      <c r="O330">
        <v>1.11E-2</v>
      </c>
      <c r="P330">
        <v>8.0100000000000005E-2</v>
      </c>
      <c r="Q330">
        <v>3.39E-2</v>
      </c>
      <c r="R330">
        <v>0.42099999999999999</v>
      </c>
      <c r="S330">
        <v>0.97629999999999995</v>
      </c>
      <c r="T330">
        <v>0.93730000000000002</v>
      </c>
      <c r="U330">
        <v>0.625</v>
      </c>
      <c r="V330">
        <v>0.49149999999999999</v>
      </c>
      <c r="W330">
        <v>0.68479999999999996</v>
      </c>
      <c r="X330">
        <v>0.38601688000000001</v>
      </c>
      <c r="Y330">
        <v>0.37769999999999998</v>
      </c>
      <c r="Z330">
        <v>0.38829999999999998</v>
      </c>
      <c r="AA330">
        <v>0.14779999999999999</v>
      </c>
      <c r="AB330">
        <v>0.14069999999999999</v>
      </c>
      <c r="AC330">
        <v>6.4199999999999993E-2</v>
      </c>
      <c r="AD330">
        <v>2.5999999999999999E-3</v>
      </c>
      <c r="AE330">
        <v>2.5999999999999999E-3</v>
      </c>
      <c r="AF330">
        <v>3.7000000000000002E-3</v>
      </c>
      <c r="AH330">
        <v>2.29E-2</v>
      </c>
      <c r="AI330">
        <v>0.89149999999999996</v>
      </c>
      <c r="AN330">
        <v>7.9999998211861004E-2</v>
      </c>
      <c r="AO330">
        <v>0.97000002861023005</v>
      </c>
      <c r="AP330">
        <v>0.41999998688697998</v>
      </c>
      <c r="AQ330">
        <v>0.43000000715255998</v>
      </c>
      <c r="AR330">
        <v>9.0000003576279006E-2</v>
      </c>
      <c r="AS330">
        <v>7.0000000298023002E-2</v>
      </c>
    </row>
    <row r="331" spans="1:45" x14ac:dyDescent="0.25">
      <c r="A331" s="1">
        <v>629</v>
      </c>
      <c r="I331">
        <v>5.5999999999999999E-3</v>
      </c>
      <c r="J331">
        <v>0</v>
      </c>
      <c r="L331">
        <v>1.3299999999999999E-2</v>
      </c>
      <c r="N331">
        <v>1.9400000000000001E-2</v>
      </c>
      <c r="O331">
        <v>1.11E-2</v>
      </c>
      <c r="P331">
        <v>7.2099999999999997E-2</v>
      </c>
      <c r="Q331">
        <v>2.6599999999999999E-2</v>
      </c>
      <c r="R331">
        <v>0.37869999999999998</v>
      </c>
      <c r="S331">
        <v>0.98470000000000002</v>
      </c>
      <c r="T331">
        <v>0.95960000000000001</v>
      </c>
      <c r="U331">
        <v>0.64590000000000003</v>
      </c>
      <c r="V331">
        <v>0.51229999999999998</v>
      </c>
      <c r="W331">
        <v>0.68889999999999996</v>
      </c>
      <c r="X331">
        <v>0.3879515</v>
      </c>
      <c r="Y331">
        <v>0.38200000000000001</v>
      </c>
      <c r="Z331">
        <v>0.39739999999999998</v>
      </c>
      <c r="AA331">
        <v>0.14779999999999999</v>
      </c>
      <c r="AB331">
        <v>0.14419999999999999</v>
      </c>
      <c r="AC331">
        <v>6.5500000000000003E-2</v>
      </c>
      <c r="AD331">
        <v>2.8E-3</v>
      </c>
      <c r="AE331">
        <v>2.8E-3</v>
      </c>
      <c r="AF331">
        <v>3.8E-3</v>
      </c>
      <c r="AH331">
        <v>2.01E-2</v>
      </c>
      <c r="AI331">
        <v>0.90200000000000002</v>
      </c>
      <c r="AN331">
        <v>7.0000000298023002E-2</v>
      </c>
      <c r="AO331">
        <v>0.94999998807907005</v>
      </c>
      <c r="AP331">
        <v>0.43999999761580999</v>
      </c>
      <c r="AQ331">
        <v>0.43000000715255998</v>
      </c>
      <c r="AR331">
        <v>9.0000003576279006E-2</v>
      </c>
      <c r="AS331">
        <v>7.9999998211861004E-2</v>
      </c>
    </row>
    <row r="332" spans="1:45" x14ac:dyDescent="0.25">
      <c r="A332" s="1">
        <v>630</v>
      </c>
      <c r="I332">
        <v>5.5999999999999999E-3</v>
      </c>
      <c r="J332">
        <v>0</v>
      </c>
      <c r="L332">
        <v>1.32E-2</v>
      </c>
      <c r="N332">
        <v>1.7399999999999999E-2</v>
      </c>
      <c r="O332">
        <v>1.11E-2</v>
      </c>
      <c r="P332">
        <v>6.6600000000000006E-2</v>
      </c>
      <c r="Q332">
        <v>1.9699999999999999E-2</v>
      </c>
      <c r="R332">
        <v>0.3382</v>
      </c>
      <c r="S332">
        <v>0.99429999999999996</v>
      </c>
      <c r="T332">
        <v>0.97729999999999995</v>
      </c>
      <c r="U332">
        <v>0.66679999999999995</v>
      </c>
      <c r="V332">
        <v>0.5403</v>
      </c>
      <c r="W332">
        <v>0.69340000000000002</v>
      </c>
      <c r="X332">
        <v>0.38794149999999999</v>
      </c>
      <c r="Y332">
        <v>0.38529999999999998</v>
      </c>
      <c r="Z332">
        <v>0.40620000000000001</v>
      </c>
      <c r="AA332">
        <v>0.15190000000000001</v>
      </c>
      <c r="AB332">
        <v>0.14779999999999999</v>
      </c>
      <c r="AC332">
        <v>6.7000000000000004E-2</v>
      </c>
      <c r="AD332">
        <v>2.8E-3</v>
      </c>
      <c r="AE332">
        <v>2.8E-3</v>
      </c>
      <c r="AF332">
        <v>4.1000000000000003E-3</v>
      </c>
      <c r="AH332">
        <v>1.72E-2</v>
      </c>
      <c r="AI332">
        <v>0.91249999999999998</v>
      </c>
      <c r="AN332">
        <v>5.9999998658895E-2</v>
      </c>
      <c r="AO332">
        <v>0.93000000715256004</v>
      </c>
      <c r="AP332">
        <v>0.46000000834464999</v>
      </c>
      <c r="AQ332">
        <v>0.43999999761580999</v>
      </c>
      <c r="AR332">
        <v>9.0000003576279006E-2</v>
      </c>
      <c r="AS332">
        <v>7.9999998211861004E-2</v>
      </c>
    </row>
    <row r="333" spans="1:45" x14ac:dyDescent="0.25">
      <c r="A333" s="1">
        <v>631</v>
      </c>
      <c r="I333">
        <v>5.5999999999999999E-3</v>
      </c>
      <c r="J333">
        <v>0</v>
      </c>
      <c r="L333">
        <v>1.2500000000000001E-2</v>
      </c>
      <c r="N333">
        <v>1.46E-2</v>
      </c>
      <c r="O333">
        <v>1.11E-2</v>
      </c>
      <c r="P333">
        <v>5.8400000000000001E-2</v>
      </c>
      <c r="Q333">
        <v>1.6299999999999999E-2</v>
      </c>
      <c r="R333">
        <v>0.30199999999999999</v>
      </c>
      <c r="S333">
        <v>1</v>
      </c>
      <c r="T333">
        <v>0.98939999999999995</v>
      </c>
      <c r="U333">
        <v>0.70169999999999999</v>
      </c>
      <c r="V333">
        <v>0.56659999999999999</v>
      </c>
      <c r="W333">
        <v>0.69869999999999999</v>
      </c>
      <c r="X333">
        <v>0.38794149999999999</v>
      </c>
      <c r="Y333">
        <v>0.39269999999999999</v>
      </c>
      <c r="Z333">
        <v>0.41499999999999998</v>
      </c>
      <c r="AA333">
        <v>0.15390000000000001</v>
      </c>
      <c r="AB333">
        <v>0.15140000000000001</v>
      </c>
      <c r="AC333">
        <v>6.83E-2</v>
      </c>
      <c r="AD333">
        <v>2.8E-3</v>
      </c>
      <c r="AE333">
        <v>2.8E-3</v>
      </c>
      <c r="AF333">
        <v>3.7000000000000002E-3</v>
      </c>
      <c r="AH333">
        <v>1.4999999999999999E-2</v>
      </c>
      <c r="AI333">
        <v>0.92279999999999995</v>
      </c>
      <c r="AN333">
        <v>5.9999998658895E-2</v>
      </c>
      <c r="AO333">
        <v>0.89999997615813998</v>
      </c>
      <c r="AP333">
        <v>0.47999998927116</v>
      </c>
      <c r="AQ333">
        <v>0.43999999761580999</v>
      </c>
      <c r="AR333">
        <v>0.10000000149012001</v>
      </c>
      <c r="AS333">
        <v>7.9999998211861004E-2</v>
      </c>
    </row>
    <row r="334" spans="1:45" x14ac:dyDescent="0.25">
      <c r="A334" s="1">
        <v>632</v>
      </c>
      <c r="I334">
        <v>5.3E-3</v>
      </c>
      <c r="J334">
        <v>0</v>
      </c>
      <c r="L334">
        <v>1.29E-2</v>
      </c>
      <c r="N334">
        <v>1.29E-2</v>
      </c>
      <c r="O334">
        <v>1.11E-2</v>
      </c>
      <c r="P334">
        <v>5.3100000000000001E-2</v>
      </c>
      <c r="Q334">
        <v>8.8000000000000005E-3</v>
      </c>
      <c r="R334">
        <v>0.27210000000000001</v>
      </c>
      <c r="S334">
        <v>0.99839999999999995</v>
      </c>
      <c r="T334">
        <v>0.99809999999999999</v>
      </c>
      <c r="U334">
        <v>0.71919999999999995</v>
      </c>
      <c r="V334">
        <v>0.5917</v>
      </c>
      <c r="W334">
        <v>0.70409999999999995</v>
      </c>
      <c r="X334">
        <v>0.38598695</v>
      </c>
      <c r="Y334">
        <v>0.39760000000000001</v>
      </c>
      <c r="Z334">
        <v>0.42349999999999999</v>
      </c>
      <c r="AA334">
        <v>0.15390000000000001</v>
      </c>
      <c r="AB334">
        <v>0.15529999999999999</v>
      </c>
      <c r="AC334">
        <v>7.0099999999999996E-2</v>
      </c>
      <c r="AD334">
        <v>3.0999999999999999E-3</v>
      </c>
      <c r="AE334">
        <v>3.0999999999999999E-3</v>
      </c>
      <c r="AF334">
        <v>4.4999999999999997E-3</v>
      </c>
      <c r="AH334">
        <v>1.38E-2</v>
      </c>
      <c r="AI334">
        <v>0.93289999999999995</v>
      </c>
      <c r="AN334">
        <v>5.0000000745057997E-2</v>
      </c>
      <c r="AO334">
        <v>0.87000000476837003</v>
      </c>
      <c r="AP334">
        <v>0.5</v>
      </c>
      <c r="AQ334">
        <v>0.44999998807906999</v>
      </c>
      <c r="AR334">
        <v>0.10000000149012001</v>
      </c>
      <c r="AS334">
        <v>7.9999998211861004E-2</v>
      </c>
    </row>
    <row r="335" spans="1:45" x14ac:dyDescent="0.25">
      <c r="A335" s="1">
        <v>633</v>
      </c>
      <c r="I335">
        <v>5.5999999999999999E-3</v>
      </c>
      <c r="J335">
        <v>0</v>
      </c>
      <c r="L335">
        <v>1.3100000000000001E-2</v>
      </c>
      <c r="N335">
        <v>1.0699999999999999E-2</v>
      </c>
      <c r="O335">
        <v>1.11E-2</v>
      </c>
      <c r="P335">
        <v>4.8000000000000001E-2</v>
      </c>
      <c r="Q335">
        <v>4.7000000000000002E-3</v>
      </c>
      <c r="R335">
        <v>0.2387</v>
      </c>
      <c r="S335">
        <v>0.99690000000000001</v>
      </c>
      <c r="T335">
        <v>1</v>
      </c>
      <c r="U335">
        <v>0.75409999999999999</v>
      </c>
      <c r="V335">
        <v>0.62019999999999997</v>
      </c>
      <c r="W335">
        <v>0.7107</v>
      </c>
      <c r="X335">
        <v>0.38597696999999997</v>
      </c>
      <c r="Y335">
        <v>0.40050000000000002</v>
      </c>
      <c r="Z335">
        <v>0.43159999999999998</v>
      </c>
      <c r="AA335">
        <v>0.158</v>
      </c>
      <c r="AB335">
        <v>0.159</v>
      </c>
      <c r="AC335">
        <v>7.1499999999999994E-2</v>
      </c>
      <c r="AD335">
        <v>2.3999999999999998E-3</v>
      </c>
      <c r="AE335">
        <v>2.3999999999999998E-3</v>
      </c>
      <c r="AF335">
        <v>3.2000000000000002E-3</v>
      </c>
      <c r="AH335">
        <v>1.17E-2</v>
      </c>
      <c r="AI335">
        <v>0.94279999999999997</v>
      </c>
      <c r="AN335">
        <v>5.0000000745057997E-2</v>
      </c>
      <c r="AO335">
        <v>0.83999997377395996</v>
      </c>
      <c r="AP335">
        <v>0.52999997138976995</v>
      </c>
      <c r="AQ335">
        <v>0.44999998807906999</v>
      </c>
      <c r="AR335">
        <v>0.10000000149012001</v>
      </c>
      <c r="AS335">
        <v>7.9999998211861004E-2</v>
      </c>
    </row>
    <row r="336" spans="1:45" x14ac:dyDescent="0.25">
      <c r="A336" s="1">
        <v>634</v>
      </c>
      <c r="I336">
        <v>5.4999999999999997E-3</v>
      </c>
      <c r="J336">
        <v>0</v>
      </c>
      <c r="L336">
        <v>1.29E-2</v>
      </c>
      <c r="N336">
        <v>9.5999999999999992E-3</v>
      </c>
      <c r="O336">
        <v>1.11E-2</v>
      </c>
      <c r="P336">
        <v>4.2999999999999997E-2</v>
      </c>
      <c r="Q336">
        <v>1.8E-3</v>
      </c>
      <c r="R336">
        <v>0.20810000000000001</v>
      </c>
      <c r="S336">
        <v>0.98570000000000002</v>
      </c>
      <c r="T336">
        <v>0.99639999999999995</v>
      </c>
      <c r="U336">
        <v>0.78549999999999998</v>
      </c>
      <c r="V336">
        <v>0.65010000000000001</v>
      </c>
      <c r="W336">
        <v>0.71740000000000004</v>
      </c>
      <c r="X336">
        <v>0.38208779999999998</v>
      </c>
      <c r="Y336">
        <v>0.4027</v>
      </c>
      <c r="Z336">
        <v>0.43990000000000001</v>
      </c>
      <c r="AA336">
        <v>0.158</v>
      </c>
      <c r="AB336">
        <v>0.1633</v>
      </c>
      <c r="AC336">
        <v>7.3200000000000001E-2</v>
      </c>
      <c r="AD336">
        <v>2.3E-3</v>
      </c>
      <c r="AE336">
        <v>2.3E-3</v>
      </c>
      <c r="AF336">
        <v>3.3E-3</v>
      </c>
      <c r="AH336">
        <v>9.9000000000000008E-3</v>
      </c>
      <c r="AI336">
        <v>0.95230000000000004</v>
      </c>
      <c r="AN336">
        <v>3.9999999105930002E-2</v>
      </c>
      <c r="AO336">
        <v>0.81000000238419001</v>
      </c>
      <c r="AP336">
        <v>0.56000000238419001</v>
      </c>
      <c r="AQ336">
        <v>0.46000000834464999</v>
      </c>
      <c r="AR336">
        <v>0.10000000149012001</v>
      </c>
      <c r="AS336">
        <v>7.9999998211861004E-2</v>
      </c>
    </row>
    <row r="337" spans="1:45" x14ac:dyDescent="0.25">
      <c r="A337" s="1">
        <v>635</v>
      </c>
      <c r="I337">
        <v>5.5999999999999999E-3</v>
      </c>
      <c r="J337">
        <v>0</v>
      </c>
      <c r="L337">
        <v>1.2999999999999999E-2</v>
      </c>
      <c r="N337">
        <v>8.0999999999999996E-3</v>
      </c>
      <c r="P337">
        <v>3.8199999999999998E-2</v>
      </c>
      <c r="R337">
        <v>0.18179999999999999</v>
      </c>
      <c r="S337">
        <v>0.96950000000000003</v>
      </c>
      <c r="T337">
        <v>0.9869</v>
      </c>
      <c r="U337">
        <v>0.82030000000000003</v>
      </c>
      <c r="V337">
        <v>0.67800000000000005</v>
      </c>
      <c r="W337">
        <v>0.72560000000000002</v>
      </c>
      <c r="X337">
        <v>0.38207780000000002</v>
      </c>
      <c r="Y337">
        <v>0.40810000000000002</v>
      </c>
      <c r="Z337">
        <v>0.4476</v>
      </c>
      <c r="AA337">
        <v>0.16209999999999999</v>
      </c>
      <c r="AB337">
        <v>0.16750000000000001</v>
      </c>
      <c r="AC337">
        <v>7.4800000000000005E-2</v>
      </c>
      <c r="AD337">
        <v>2.5000000000000001E-3</v>
      </c>
      <c r="AE337">
        <v>2.5000000000000001E-3</v>
      </c>
      <c r="AF337">
        <v>3.0000000000000001E-3</v>
      </c>
      <c r="AH337">
        <v>8.6E-3</v>
      </c>
      <c r="AI337">
        <v>0.96130000000000004</v>
      </c>
      <c r="AN337">
        <v>3.9999999105930002E-2</v>
      </c>
      <c r="AO337">
        <v>0.76999998092651001</v>
      </c>
      <c r="AP337">
        <v>0.57999998331070002</v>
      </c>
      <c r="AQ337">
        <v>0.46000000834464999</v>
      </c>
      <c r="AR337">
        <v>0.10000000149012001</v>
      </c>
      <c r="AS337">
        <v>9.0000003576279006E-2</v>
      </c>
    </row>
    <row r="338" spans="1:45" x14ac:dyDescent="0.25">
      <c r="A338" s="1">
        <v>636</v>
      </c>
      <c r="I338">
        <v>5.5999999999999999E-3</v>
      </c>
      <c r="J338">
        <v>0</v>
      </c>
      <c r="L338">
        <v>1.32E-2</v>
      </c>
      <c r="N338">
        <v>6.8999999999999999E-3</v>
      </c>
      <c r="P338">
        <v>3.49E-2</v>
      </c>
      <c r="R338">
        <v>0.1552</v>
      </c>
      <c r="S338">
        <v>0.95369999999999999</v>
      </c>
      <c r="T338">
        <v>0.97189999999999999</v>
      </c>
      <c r="U338">
        <v>0.8448</v>
      </c>
      <c r="V338">
        <v>0.70520000000000005</v>
      </c>
      <c r="W338">
        <v>0.73370000000000002</v>
      </c>
      <c r="X338">
        <v>0.38207780000000002</v>
      </c>
      <c r="Y338">
        <v>0.41310000000000002</v>
      </c>
      <c r="Z338">
        <v>0.45529999999999998</v>
      </c>
      <c r="AA338">
        <v>0.16619999999999999</v>
      </c>
      <c r="AB338">
        <v>0.1721</v>
      </c>
      <c r="AC338">
        <v>7.6200000000000004E-2</v>
      </c>
      <c r="AD338">
        <v>2.3E-3</v>
      </c>
      <c r="AE338">
        <v>2.3E-3</v>
      </c>
      <c r="AF338">
        <v>3.3999999999999998E-3</v>
      </c>
      <c r="AH338">
        <v>7.7999999999999996E-3</v>
      </c>
      <c r="AI338">
        <v>0.9698</v>
      </c>
      <c r="AN338">
        <v>2.9999999329448E-2</v>
      </c>
      <c r="AO338">
        <v>0.74000000953674006</v>
      </c>
      <c r="AP338">
        <v>0.61000001430510997</v>
      </c>
      <c r="AQ338">
        <v>0.46999999880790999</v>
      </c>
      <c r="AR338">
        <v>0.10000000149012001</v>
      </c>
      <c r="AS338">
        <v>9.0000003576279006E-2</v>
      </c>
    </row>
    <row r="339" spans="1:45" x14ac:dyDescent="0.25">
      <c r="A339" s="1">
        <v>637</v>
      </c>
      <c r="I339">
        <v>5.1999999999999998E-3</v>
      </c>
      <c r="J339">
        <v>0</v>
      </c>
      <c r="L339">
        <v>1.2999999999999999E-2</v>
      </c>
      <c r="N339">
        <v>5.7000000000000002E-3</v>
      </c>
      <c r="P339">
        <v>3.0599999999999999E-2</v>
      </c>
      <c r="R339">
        <v>0.1331</v>
      </c>
      <c r="S339">
        <v>0.92359999999999998</v>
      </c>
      <c r="T339">
        <v>0.95120000000000005</v>
      </c>
      <c r="U339">
        <v>0.87790000000000001</v>
      </c>
      <c r="V339">
        <v>0.73640000000000005</v>
      </c>
      <c r="W339">
        <v>0.74229999999999996</v>
      </c>
      <c r="X339">
        <v>0.38789164999999998</v>
      </c>
      <c r="Y339">
        <v>0.4219</v>
      </c>
      <c r="Z339">
        <v>0.46210000000000001</v>
      </c>
      <c r="AA339">
        <v>0.16819999999999999</v>
      </c>
      <c r="AB339">
        <v>0.17649999999999999</v>
      </c>
      <c r="AC339">
        <v>7.8E-2</v>
      </c>
      <c r="AD339">
        <v>1.4E-3</v>
      </c>
      <c r="AE339">
        <v>1.4E-3</v>
      </c>
      <c r="AF339">
        <v>2.7000000000000001E-3</v>
      </c>
      <c r="AH339">
        <v>6.7000000000000002E-3</v>
      </c>
      <c r="AI339">
        <v>0.97770000000000001</v>
      </c>
      <c r="AN339">
        <v>2.9999999329448E-2</v>
      </c>
      <c r="AO339">
        <v>0.69999998807907005</v>
      </c>
      <c r="AP339">
        <v>0.63999998569489003</v>
      </c>
      <c r="AQ339">
        <v>0.46999999880790999</v>
      </c>
      <c r="AR339">
        <v>0.10999999940395</v>
      </c>
      <c r="AS339">
        <v>9.0000003576279006E-2</v>
      </c>
    </row>
    <row r="340" spans="1:45" x14ac:dyDescent="0.25">
      <c r="A340" s="1">
        <v>638</v>
      </c>
      <c r="I340">
        <v>5.4000000000000003E-3</v>
      </c>
      <c r="J340">
        <v>0</v>
      </c>
      <c r="L340">
        <v>1.2999999999999999E-2</v>
      </c>
      <c r="N340">
        <v>4.7999999999999996E-3</v>
      </c>
      <c r="P340">
        <v>2.76E-2</v>
      </c>
      <c r="R340">
        <v>0.1182</v>
      </c>
      <c r="S340">
        <v>0.9022</v>
      </c>
      <c r="T340">
        <v>0.92500000000000004</v>
      </c>
      <c r="U340">
        <v>0.89880000000000004</v>
      </c>
      <c r="V340">
        <v>0.77059999999999995</v>
      </c>
      <c r="W340">
        <v>0.75170000000000003</v>
      </c>
      <c r="X340">
        <v>0.38789164999999998</v>
      </c>
      <c r="Y340">
        <v>0.43070000000000003</v>
      </c>
      <c r="Z340">
        <v>0.46879999999999999</v>
      </c>
      <c r="AA340">
        <v>0.17230000000000001</v>
      </c>
      <c r="AB340">
        <v>0.18149999999999999</v>
      </c>
      <c r="AC340">
        <v>7.9299999999999995E-2</v>
      </c>
      <c r="AD340">
        <v>1.2999999999999999E-3</v>
      </c>
      <c r="AE340">
        <v>1.2999999999999999E-3</v>
      </c>
      <c r="AF340">
        <v>2.3E-3</v>
      </c>
      <c r="AH340">
        <v>6.1000000000000004E-3</v>
      </c>
      <c r="AI340">
        <v>0.98480000000000001</v>
      </c>
      <c r="AN340">
        <v>1.9999999552965001E-2</v>
      </c>
      <c r="AO340">
        <v>0.66000002622604004</v>
      </c>
      <c r="AP340">
        <v>0.68000000715256004</v>
      </c>
      <c r="AQ340">
        <v>0.47999998927116</v>
      </c>
      <c r="AR340">
        <v>0.10999999940395</v>
      </c>
      <c r="AS340">
        <v>9.0000003576279006E-2</v>
      </c>
    </row>
    <row r="341" spans="1:45" x14ac:dyDescent="0.25">
      <c r="A341" s="1">
        <v>639</v>
      </c>
      <c r="I341">
        <v>5.4999999999999997E-3</v>
      </c>
      <c r="J341">
        <v>0</v>
      </c>
      <c r="L341">
        <v>1.26E-2</v>
      </c>
      <c r="N341">
        <v>3.7000000000000002E-3</v>
      </c>
      <c r="P341">
        <v>2.47E-2</v>
      </c>
      <c r="R341">
        <v>0.105</v>
      </c>
      <c r="S341">
        <v>0.86370000000000002</v>
      </c>
      <c r="T341">
        <v>0.89380000000000004</v>
      </c>
      <c r="U341">
        <v>0.91969999999999996</v>
      </c>
      <c r="V341">
        <v>0.80410000000000004</v>
      </c>
      <c r="W341">
        <v>0.76200000000000001</v>
      </c>
      <c r="X341">
        <v>0.39566006999999997</v>
      </c>
      <c r="Y341">
        <v>0.43580000000000002</v>
      </c>
      <c r="Z341">
        <v>0.47470000000000001</v>
      </c>
      <c r="AA341">
        <v>0.17230000000000001</v>
      </c>
      <c r="AB341">
        <v>0.18629999999999999</v>
      </c>
      <c r="AC341">
        <v>8.1299999999999997E-2</v>
      </c>
      <c r="AD341">
        <v>1.1000000000000001E-3</v>
      </c>
      <c r="AE341">
        <v>1.1000000000000001E-3</v>
      </c>
      <c r="AF341">
        <v>2.2000000000000001E-3</v>
      </c>
      <c r="AH341">
        <v>5.1000000000000004E-3</v>
      </c>
      <c r="AI341">
        <v>0.99070000000000003</v>
      </c>
      <c r="AN341">
        <v>1.9999999552965001E-2</v>
      </c>
      <c r="AO341">
        <v>0.62000000476837003</v>
      </c>
      <c r="AP341">
        <v>0.70999997854232999</v>
      </c>
      <c r="AQ341">
        <v>0.49000000953674</v>
      </c>
      <c r="AR341">
        <v>0.10999999940395</v>
      </c>
      <c r="AS341">
        <v>9.0000003576279006E-2</v>
      </c>
    </row>
    <row r="342" spans="1:45" x14ac:dyDescent="0.25">
      <c r="A342" s="1">
        <v>640</v>
      </c>
      <c r="I342">
        <v>5.1999999999999998E-3</v>
      </c>
      <c r="J342">
        <v>0</v>
      </c>
      <c r="L342">
        <v>1.2800000000000001E-2</v>
      </c>
      <c r="N342">
        <v>3.3E-3</v>
      </c>
      <c r="P342">
        <v>2.3E-2</v>
      </c>
      <c r="R342">
        <v>9.0999999999999998E-2</v>
      </c>
      <c r="S342">
        <v>0.8296</v>
      </c>
      <c r="T342">
        <v>0.85840000000000005</v>
      </c>
      <c r="U342">
        <v>0.94420000000000004</v>
      </c>
      <c r="V342">
        <v>0.82789999999999997</v>
      </c>
      <c r="W342">
        <v>0.77300000000000002</v>
      </c>
      <c r="X342">
        <v>0.39953929999999999</v>
      </c>
      <c r="Y342">
        <v>0.44350000000000001</v>
      </c>
      <c r="Z342">
        <v>0.48070000000000002</v>
      </c>
      <c r="AA342">
        <v>0.1764</v>
      </c>
      <c r="AB342">
        <v>0.19120000000000001</v>
      </c>
      <c r="AC342">
        <v>8.2900000000000001E-2</v>
      </c>
      <c r="AD342">
        <v>2.5000000000000001E-3</v>
      </c>
      <c r="AE342">
        <v>2.5000000000000001E-3</v>
      </c>
      <c r="AF342">
        <v>3.0999999999999999E-3</v>
      </c>
      <c r="AH342">
        <v>4.3E-3</v>
      </c>
      <c r="AI342">
        <v>0.99529999999999996</v>
      </c>
      <c r="AN342">
        <v>1.9999999552965001E-2</v>
      </c>
      <c r="AO342">
        <v>0.57999998331070002</v>
      </c>
      <c r="AP342">
        <v>0.74000000953674006</v>
      </c>
      <c r="AQ342">
        <v>0.49000000953674</v>
      </c>
      <c r="AR342">
        <v>0.10999999940395</v>
      </c>
      <c r="AS342">
        <v>9.0000003576279006E-2</v>
      </c>
    </row>
    <row r="343" spans="1:45" x14ac:dyDescent="0.25">
      <c r="A343" s="1">
        <v>641</v>
      </c>
      <c r="I343">
        <v>5.5999999999999999E-3</v>
      </c>
      <c r="J343">
        <v>0</v>
      </c>
      <c r="L343">
        <v>1.32E-2</v>
      </c>
      <c r="N343">
        <v>2.3999999999999998E-3</v>
      </c>
      <c r="P343">
        <v>2.0899999999999998E-2</v>
      </c>
      <c r="R343">
        <v>7.9500000000000001E-2</v>
      </c>
      <c r="S343">
        <v>0.78769999999999996</v>
      </c>
      <c r="T343">
        <v>0.82050000000000001</v>
      </c>
      <c r="U343">
        <v>0.95809999999999995</v>
      </c>
      <c r="V343">
        <v>0.85370000000000001</v>
      </c>
      <c r="W343">
        <v>0.78320000000000001</v>
      </c>
      <c r="X343">
        <v>0.40341850000000001</v>
      </c>
      <c r="Y343">
        <v>0.45129999999999998</v>
      </c>
      <c r="Z343">
        <v>0.48580000000000001</v>
      </c>
      <c r="AA343">
        <v>0.17849999999999999</v>
      </c>
      <c r="AB343">
        <v>0.19620000000000001</v>
      </c>
      <c r="AC343">
        <v>8.4199999999999997E-2</v>
      </c>
      <c r="AD343">
        <v>1.4E-3</v>
      </c>
      <c r="AE343">
        <v>1.4E-3</v>
      </c>
      <c r="AF343">
        <v>2.2000000000000001E-3</v>
      </c>
      <c r="AH343">
        <v>3.5999999999999999E-3</v>
      </c>
      <c r="AI343">
        <v>0.99850000000000005</v>
      </c>
      <c r="AN343">
        <v>1.9999999552965001E-2</v>
      </c>
      <c r="AO343">
        <v>0.54000002145767001</v>
      </c>
      <c r="AP343">
        <v>0.76999998092651001</v>
      </c>
      <c r="AQ343">
        <v>0.5</v>
      </c>
      <c r="AR343">
        <v>0.10999999940395</v>
      </c>
      <c r="AS343">
        <v>0.10000000149012001</v>
      </c>
    </row>
    <row r="344" spans="1:45" x14ac:dyDescent="0.25">
      <c r="A344" s="1">
        <v>642</v>
      </c>
      <c r="I344">
        <v>5.1999999999999998E-3</v>
      </c>
      <c r="J344">
        <v>0</v>
      </c>
      <c r="L344">
        <v>1.2699999999999999E-2</v>
      </c>
      <c r="N344">
        <v>2E-3</v>
      </c>
      <c r="P344">
        <v>2.01E-2</v>
      </c>
      <c r="R344">
        <v>6.9900000000000004E-2</v>
      </c>
      <c r="S344">
        <v>0.74539999999999995</v>
      </c>
      <c r="T344">
        <v>0.77859999999999996</v>
      </c>
      <c r="U344">
        <v>0.97560000000000002</v>
      </c>
      <c r="V344">
        <v>0.87960000000000005</v>
      </c>
      <c r="W344">
        <v>0.79510000000000003</v>
      </c>
      <c r="X344">
        <v>0.41702067999999998</v>
      </c>
      <c r="Y344">
        <v>0.46129999999999999</v>
      </c>
      <c r="Z344">
        <v>0.49049999999999999</v>
      </c>
      <c r="AA344">
        <v>0.18260000000000001</v>
      </c>
      <c r="AB344">
        <v>0.20119999999999999</v>
      </c>
      <c r="AC344">
        <v>8.5900000000000004E-2</v>
      </c>
      <c r="AD344">
        <v>2.3999999999999998E-3</v>
      </c>
      <c r="AE344">
        <v>2.3999999999999998E-3</v>
      </c>
      <c r="AF344">
        <v>2.8E-3</v>
      </c>
      <c r="AH344">
        <v>3.5000000000000001E-3</v>
      </c>
      <c r="AI344">
        <v>1</v>
      </c>
      <c r="AN344">
        <v>1.9999999552965001E-2</v>
      </c>
      <c r="AO344">
        <v>0.5</v>
      </c>
      <c r="AP344">
        <v>0.81000000238419001</v>
      </c>
      <c r="AQ344">
        <v>0.50999999046325994</v>
      </c>
      <c r="AR344">
        <v>0.11999999731779</v>
      </c>
      <c r="AS344">
        <v>0.10000000149012001</v>
      </c>
    </row>
    <row r="345" spans="1:45" x14ac:dyDescent="0.25">
      <c r="A345" s="1">
        <v>643</v>
      </c>
      <c r="I345">
        <v>5.3E-3</v>
      </c>
      <c r="J345">
        <v>0</v>
      </c>
      <c r="L345">
        <v>1.2200000000000001E-2</v>
      </c>
      <c r="N345">
        <v>1.1999999999999999E-3</v>
      </c>
      <c r="P345">
        <v>1.78E-2</v>
      </c>
      <c r="R345">
        <v>6.2700000000000006E-2</v>
      </c>
      <c r="S345">
        <v>0.70699999999999996</v>
      </c>
      <c r="T345">
        <v>0.73499999999999999</v>
      </c>
      <c r="U345">
        <v>0.98599999999999999</v>
      </c>
      <c r="V345">
        <v>0.90800000000000003</v>
      </c>
      <c r="W345">
        <v>0.80700000000000005</v>
      </c>
      <c r="X345">
        <v>0.42090988000000001</v>
      </c>
      <c r="Y345">
        <v>0.47270000000000001</v>
      </c>
      <c r="Z345">
        <v>0.49490000000000001</v>
      </c>
      <c r="AA345">
        <v>0.18659999999999999</v>
      </c>
      <c r="AB345">
        <v>0.20649999999999999</v>
      </c>
      <c r="AC345">
        <v>8.7800000000000003E-2</v>
      </c>
      <c r="AD345">
        <v>1.6000000000000001E-3</v>
      </c>
      <c r="AE345">
        <v>1.6000000000000001E-3</v>
      </c>
      <c r="AF345">
        <v>1.9E-3</v>
      </c>
      <c r="AH345">
        <v>3.2000000000000002E-3</v>
      </c>
      <c r="AI345">
        <v>0.99990000000000001</v>
      </c>
      <c r="AN345">
        <v>9.9999997764825994E-3</v>
      </c>
      <c r="AO345">
        <v>0.46999999880790999</v>
      </c>
      <c r="AP345">
        <v>0.83999997377395996</v>
      </c>
      <c r="AQ345">
        <v>0.50999999046325994</v>
      </c>
      <c r="AR345">
        <v>0.11999999731779</v>
      </c>
      <c r="AS345">
        <v>0.10000000149012001</v>
      </c>
    </row>
    <row r="346" spans="1:45" x14ac:dyDescent="0.25">
      <c r="A346" s="1">
        <v>644</v>
      </c>
      <c r="I346">
        <v>5.3E-3</v>
      </c>
      <c r="J346">
        <v>0</v>
      </c>
      <c r="L346">
        <v>1.26E-2</v>
      </c>
      <c r="N346">
        <v>8.9999999999999998E-4</v>
      </c>
      <c r="P346">
        <v>1.6400000000000001E-2</v>
      </c>
      <c r="R346">
        <v>5.3800000000000001E-2</v>
      </c>
      <c r="S346">
        <v>0.65920000000000001</v>
      </c>
      <c r="T346">
        <v>0.68879999999999997</v>
      </c>
      <c r="U346">
        <v>1</v>
      </c>
      <c r="V346">
        <v>0.9325</v>
      </c>
      <c r="W346">
        <v>0.8196</v>
      </c>
      <c r="X346">
        <v>0.43839127</v>
      </c>
      <c r="Y346">
        <v>0.48609999999999998</v>
      </c>
      <c r="Z346">
        <v>0.49869999999999998</v>
      </c>
      <c r="AA346">
        <v>0.18870000000000001</v>
      </c>
      <c r="AB346">
        <v>0.21179999999999999</v>
      </c>
      <c r="AC346">
        <v>8.9300000000000004E-2</v>
      </c>
      <c r="AD346">
        <v>1.9E-3</v>
      </c>
      <c r="AE346">
        <v>1.9E-3</v>
      </c>
      <c r="AF346">
        <v>2.3E-3</v>
      </c>
      <c r="AH346">
        <v>2.8E-3</v>
      </c>
      <c r="AI346">
        <v>0.99819999999999998</v>
      </c>
      <c r="AN346">
        <v>9.9999997764825994E-3</v>
      </c>
      <c r="AO346">
        <v>0.43000000715255998</v>
      </c>
      <c r="AP346">
        <v>0.87000000476837003</v>
      </c>
      <c r="AQ346">
        <v>0.51999998092651001</v>
      </c>
      <c r="AR346">
        <v>0.11999999731779</v>
      </c>
      <c r="AS346">
        <v>0.10000000149012001</v>
      </c>
    </row>
    <row r="347" spans="1:45" x14ac:dyDescent="0.25">
      <c r="A347" s="1">
        <v>645</v>
      </c>
      <c r="I347">
        <v>5.4000000000000003E-3</v>
      </c>
      <c r="J347">
        <v>0</v>
      </c>
      <c r="L347">
        <v>1.26E-2</v>
      </c>
      <c r="N347">
        <v>5.9999999999999995E-4</v>
      </c>
      <c r="P347">
        <v>1.6299999999999999E-2</v>
      </c>
      <c r="R347">
        <v>4.2000000000000003E-2</v>
      </c>
      <c r="S347">
        <v>0.61650000000000005</v>
      </c>
      <c r="T347">
        <v>0.6431</v>
      </c>
      <c r="U347">
        <v>1</v>
      </c>
      <c r="V347">
        <v>0.95040000000000002</v>
      </c>
      <c r="W347">
        <v>0.83199999999999996</v>
      </c>
      <c r="X347">
        <v>0.44421509999999997</v>
      </c>
      <c r="Y347">
        <v>0.4965</v>
      </c>
      <c r="Z347">
        <v>0.50209999999999999</v>
      </c>
      <c r="AA347">
        <v>0.1928</v>
      </c>
      <c r="AB347">
        <v>0.2172</v>
      </c>
      <c r="AC347">
        <v>9.11E-2</v>
      </c>
      <c r="AD347">
        <v>1.6000000000000001E-3</v>
      </c>
      <c r="AE347">
        <v>1.6000000000000001E-3</v>
      </c>
      <c r="AF347">
        <v>2.3E-3</v>
      </c>
      <c r="AH347">
        <v>2.3999999999999998E-3</v>
      </c>
      <c r="AI347">
        <v>0.99480000000000002</v>
      </c>
      <c r="AN347">
        <v>9.9999997764825994E-3</v>
      </c>
      <c r="AO347">
        <v>0.40000000596045998</v>
      </c>
      <c r="AP347">
        <v>0.89999997615813998</v>
      </c>
      <c r="AQ347">
        <v>0.52999997138976995</v>
      </c>
      <c r="AR347">
        <v>0.11999999731779</v>
      </c>
      <c r="AS347">
        <v>0.10000000149012001</v>
      </c>
    </row>
    <row r="348" spans="1:45" x14ac:dyDescent="0.25">
      <c r="A348" s="1">
        <v>646</v>
      </c>
      <c r="I348">
        <v>5.4000000000000003E-3</v>
      </c>
      <c r="J348">
        <v>0</v>
      </c>
      <c r="L348">
        <v>1.2699999999999999E-2</v>
      </c>
      <c r="N348">
        <v>2.0000000000000001E-4</v>
      </c>
      <c r="P348">
        <v>1.38E-2</v>
      </c>
      <c r="R348">
        <v>3.4799999999999998E-2</v>
      </c>
      <c r="S348">
        <v>0.58550000000000002</v>
      </c>
      <c r="T348">
        <v>0.59570000000000001</v>
      </c>
      <c r="U348">
        <v>1</v>
      </c>
      <c r="V348">
        <v>0.96660000000000001</v>
      </c>
      <c r="W348">
        <v>0.84509999999999996</v>
      </c>
      <c r="X348">
        <v>0.46559562999999998</v>
      </c>
      <c r="Y348">
        <v>0.51049999999999995</v>
      </c>
      <c r="Z348">
        <v>0.50519999999999998</v>
      </c>
      <c r="AA348">
        <v>0.19689999999999999</v>
      </c>
      <c r="AB348">
        <v>0.22259999999999999</v>
      </c>
      <c r="AC348">
        <v>9.2899999999999996E-2</v>
      </c>
      <c r="AD348">
        <v>1.9E-3</v>
      </c>
      <c r="AE348">
        <v>1.9E-3</v>
      </c>
      <c r="AF348">
        <v>2E-3</v>
      </c>
      <c r="AH348">
        <v>2E-3</v>
      </c>
      <c r="AI348">
        <v>0.9899</v>
      </c>
      <c r="AN348">
        <v>9.9999997764825994E-3</v>
      </c>
      <c r="AO348">
        <v>0.36000001430511003</v>
      </c>
      <c r="AP348">
        <v>0.92000001668929998</v>
      </c>
      <c r="AQ348">
        <v>0.54000002145767001</v>
      </c>
      <c r="AR348">
        <v>0.12999999523163</v>
      </c>
      <c r="AS348">
        <v>0.10999999940395</v>
      </c>
    </row>
    <row r="349" spans="1:45" x14ac:dyDescent="0.25">
      <c r="A349" s="1">
        <v>647</v>
      </c>
      <c r="I349">
        <v>5.1000000000000004E-3</v>
      </c>
      <c r="J349">
        <v>0</v>
      </c>
      <c r="L349">
        <v>1.23E-2</v>
      </c>
      <c r="P349">
        <v>1.3899999999999999E-2</v>
      </c>
      <c r="R349">
        <v>3.1099999999999999E-2</v>
      </c>
      <c r="S349">
        <v>0.55410000000000004</v>
      </c>
      <c r="T349">
        <v>0.54949999999999999</v>
      </c>
      <c r="U349">
        <v>1</v>
      </c>
      <c r="V349">
        <v>0.98260000000000003</v>
      </c>
      <c r="W349">
        <v>0.85760000000000003</v>
      </c>
      <c r="X349">
        <v>0.47141945000000002</v>
      </c>
      <c r="Y349">
        <v>0.52100000000000002</v>
      </c>
      <c r="Z349">
        <v>0.50790000000000002</v>
      </c>
      <c r="AA349">
        <v>0.20100000000000001</v>
      </c>
      <c r="AB349">
        <v>0.22789999999999999</v>
      </c>
      <c r="AC349">
        <v>9.4500000000000001E-2</v>
      </c>
      <c r="AD349">
        <v>1.8E-3</v>
      </c>
      <c r="AE349">
        <v>1.8E-3</v>
      </c>
      <c r="AF349">
        <v>3.0000000000000001E-3</v>
      </c>
      <c r="AH349">
        <v>1.8E-3</v>
      </c>
      <c r="AI349">
        <v>0.98309999999999997</v>
      </c>
      <c r="AN349">
        <v>9.9999997764825994E-3</v>
      </c>
      <c r="AO349">
        <v>0.33000001311302002</v>
      </c>
      <c r="AP349">
        <v>0.94999998807907005</v>
      </c>
      <c r="AQ349">
        <v>0.55000001192092995</v>
      </c>
      <c r="AR349">
        <v>0.12999999523163</v>
      </c>
      <c r="AS349">
        <v>0.10999999940395</v>
      </c>
    </row>
    <row r="350" spans="1:45" x14ac:dyDescent="0.25">
      <c r="A350" s="1">
        <v>648</v>
      </c>
      <c r="I350">
        <v>5.4000000000000003E-3</v>
      </c>
      <c r="J350">
        <v>0</v>
      </c>
      <c r="L350">
        <v>1.32E-2</v>
      </c>
      <c r="P350">
        <v>1.35E-2</v>
      </c>
      <c r="R350">
        <v>3.0300000000000001E-2</v>
      </c>
      <c r="S350">
        <v>0.52329999999999999</v>
      </c>
      <c r="T350">
        <v>0.50449999999999995</v>
      </c>
      <c r="U350">
        <v>0.99650000000000005</v>
      </c>
      <c r="V350">
        <v>0.99199999999999999</v>
      </c>
      <c r="W350">
        <v>0.87060000000000004</v>
      </c>
      <c r="X350">
        <v>0.48891082000000002</v>
      </c>
      <c r="Y350">
        <v>0.53669999999999995</v>
      </c>
      <c r="Z350">
        <v>0.51019999999999999</v>
      </c>
      <c r="AA350">
        <v>0.20710000000000001</v>
      </c>
      <c r="AB350">
        <v>0.23319999999999999</v>
      </c>
      <c r="AC350">
        <v>9.6199999999999994E-2</v>
      </c>
      <c r="AD350">
        <v>1.8E-3</v>
      </c>
      <c r="AE350">
        <v>1.8E-3</v>
      </c>
      <c r="AF350">
        <v>3.0000000000000001E-3</v>
      </c>
      <c r="AH350">
        <v>1.8E-3</v>
      </c>
      <c r="AI350">
        <v>0.97460000000000002</v>
      </c>
      <c r="AN350">
        <v>9.9999997764825994E-3</v>
      </c>
      <c r="AO350">
        <v>0.30000001192093001</v>
      </c>
      <c r="AP350">
        <v>0.95999997854232999</v>
      </c>
      <c r="AQ350">
        <v>0.56000000238419001</v>
      </c>
      <c r="AR350">
        <v>0.12999999523163</v>
      </c>
      <c r="AS350">
        <v>0.10999999940395</v>
      </c>
    </row>
    <row r="351" spans="1:45" x14ac:dyDescent="0.25">
      <c r="A351" s="1">
        <v>649</v>
      </c>
      <c r="I351">
        <v>5.5999999999999999E-3</v>
      </c>
      <c r="J351">
        <v>0</v>
      </c>
      <c r="L351">
        <v>1.3100000000000001E-2</v>
      </c>
      <c r="P351">
        <v>1.23E-2</v>
      </c>
      <c r="R351">
        <v>2.5499999999999998E-2</v>
      </c>
      <c r="S351">
        <v>0.49880000000000002</v>
      </c>
      <c r="T351">
        <v>0.46110000000000001</v>
      </c>
      <c r="U351">
        <v>0.98260000000000003</v>
      </c>
      <c r="V351">
        <v>0.99770000000000003</v>
      </c>
      <c r="W351">
        <v>0.88329999999999997</v>
      </c>
      <c r="X351">
        <v>0.49667921999999998</v>
      </c>
      <c r="Y351">
        <v>0.55169999999999997</v>
      </c>
      <c r="Z351">
        <v>0.51229999999999998</v>
      </c>
      <c r="AA351">
        <v>0.2112</v>
      </c>
      <c r="AB351">
        <v>0.23849999999999999</v>
      </c>
      <c r="AC351">
        <v>9.8000000000000004E-2</v>
      </c>
      <c r="AD351">
        <v>2.2000000000000001E-3</v>
      </c>
      <c r="AE351">
        <v>2.2000000000000001E-3</v>
      </c>
      <c r="AF351">
        <v>3.3999999999999998E-3</v>
      </c>
      <c r="AH351">
        <v>1.5E-3</v>
      </c>
      <c r="AI351">
        <v>0.96389999999999998</v>
      </c>
      <c r="AN351">
        <v>9.9999997764825994E-3</v>
      </c>
      <c r="AO351">
        <v>0.28000000119209001</v>
      </c>
      <c r="AP351">
        <v>0.98000001907348999</v>
      </c>
      <c r="AQ351">
        <v>0.56999999284743996</v>
      </c>
      <c r="AR351">
        <v>0.14000000059605</v>
      </c>
      <c r="AS351">
        <v>0.10999999940395</v>
      </c>
    </row>
    <row r="352" spans="1:45" x14ac:dyDescent="0.25">
      <c r="A352" s="1">
        <v>650</v>
      </c>
      <c r="I352">
        <v>5.1000000000000004E-3</v>
      </c>
      <c r="L352">
        <v>1.2800000000000001E-2</v>
      </c>
      <c r="P352">
        <v>1.21E-2</v>
      </c>
      <c r="R352">
        <v>2.2200000000000001E-2</v>
      </c>
      <c r="S352">
        <v>0.4587</v>
      </c>
      <c r="T352">
        <v>0.4199</v>
      </c>
      <c r="U352">
        <v>0.96860000000000002</v>
      </c>
      <c r="V352">
        <v>1</v>
      </c>
      <c r="W352">
        <v>0.89629999999999999</v>
      </c>
      <c r="X352">
        <v>0.51028143999999998</v>
      </c>
      <c r="Y352">
        <v>0.56689999999999996</v>
      </c>
      <c r="Z352">
        <v>0.51439999999999997</v>
      </c>
      <c r="AA352">
        <v>0.2132</v>
      </c>
      <c r="AB352">
        <v>0.24399999999999999</v>
      </c>
      <c r="AC352">
        <v>9.9699999999999997E-2</v>
      </c>
      <c r="AD352">
        <v>2.7000000000000001E-3</v>
      </c>
      <c r="AE352">
        <v>2.7000000000000001E-3</v>
      </c>
      <c r="AF352">
        <v>4.3E-3</v>
      </c>
      <c r="AH352">
        <v>1.1999999999999999E-3</v>
      </c>
      <c r="AI352">
        <v>0.95120000000000005</v>
      </c>
      <c r="AN352">
        <v>9.9999997764825994E-3</v>
      </c>
      <c r="AO352">
        <v>0.25</v>
      </c>
      <c r="AP352">
        <v>0.99000000953674006</v>
      </c>
      <c r="AQ352">
        <v>0.57999998331070002</v>
      </c>
      <c r="AR352">
        <v>0.14000000059605</v>
      </c>
      <c r="AS352">
        <v>0.10999999940395</v>
      </c>
    </row>
    <row r="353" spans="1:45" x14ac:dyDescent="0.25">
      <c r="A353" s="1">
        <v>651</v>
      </c>
      <c r="I353">
        <v>5.3E-3</v>
      </c>
      <c r="L353">
        <v>1.26E-2</v>
      </c>
      <c r="P353">
        <v>1.11E-2</v>
      </c>
      <c r="R353">
        <v>1.6400000000000001E-2</v>
      </c>
      <c r="S353">
        <v>0.42130000000000001</v>
      </c>
      <c r="T353">
        <v>0.38</v>
      </c>
      <c r="U353">
        <v>0.94420000000000004</v>
      </c>
      <c r="V353">
        <v>0.99560000000000004</v>
      </c>
      <c r="W353">
        <v>0.9083</v>
      </c>
      <c r="X353">
        <v>0.52777280000000004</v>
      </c>
      <c r="Y353">
        <v>0.58140000000000003</v>
      </c>
      <c r="Z353">
        <v>0.51619999999999999</v>
      </c>
      <c r="AA353">
        <v>0.21729999999999999</v>
      </c>
      <c r="AB353">
        <v>0.249</v>
      </c>
      <c r="AC353">
        <v>0.1016</v>
      </c>
      <c r="AD353">
        <v>1.9E-3</v>
      </c>
      <c r="AE353">
        <v>1.9E-3</v>
      </c>
      <c r="AF353">
        <v>3.3E-3</v>
      </c>
      <c r="AI353">
        <v>0.93640000000000001</v>
      </c>
      <c r="AN353" s="34">
        <v>9.9999997473788008E-6</v>
      </c>
      <c r="AO353">
        <v>0.23000000417232999</v>
      </c>
      <c r="AP353">
        <v>1</v>
      </c>
      <c r="AQ353">
        <v>0.60000002384186002</v>
      </c>
      <c r="AR353">
        <v>0.14000000059605</v>
      </c>
      <c r="AS353">
        <v>0.11999999731779</v>
      </c>
    </row>
    <row r="354" spans="1:45" x14ac:dyDescent="0.25">
      <c r="A354" s="1">
        <v>652</v>
      </c>
      <c r="I354">
        <v>5.3E-3</v>
      </c>
      <c r="L354">
        <v>1.2800000000000001E-2</v>
      </c>
      <c r="P354">
        <v>1.0999999999999999E-2</v>
      </c>
      <c r="R354">
        <v>1.32E-2</v>
      </c>
      <c r="S354">
        <v>0.37090000000000001</v>
      </c>
      <c r="T354">
        <v>0.34329999999999999</v>
      </c>
      <c r="U354">
        <v>0.9163</v>
      </c>
      <c r="V354">
        <v>0.99050000000000005</v>
      </c>
      <c r="W354">
        <v>0.92010000000000003</v>
      </c>
      <c r="X354">
        <v>0.55303259999999999</v>
      </c>
      <c r="Y354">
        <v>0.59589999999999999</v>
      </c>
      <c r="Z354">
        <v>0.51800000000000002</v>
      </c>
      <c r="AA354">
        <v>0.2235</v>
      </c>
      <c r="AB354">
        <v>0.25409999999999999</v>
      </c>
      <c r="AC354">
        <v>0.10349999999999999</v>
      </c>
      <c r="AD354">
        <v>2.8999999999999998E-3</v>
      </c>
      <c r="AE354">
        <v>2.8999999999999998E-3</v>
      </c>
      <c r="AF354">
        <v>3.8E-3</v>
      </c>
      <c r="AI354">
        <v>0.91949999999999998</v>
      </c>
      <c r="AN354" s="34">
        <v>9.9999997473788008E-6</v>
      </c>
      <c r="AO354">
        <v>0.20999999344348999</v>
      </c>
      <c r="AP354">
        <v>1</v>
      </c>
      <c r="AQ354">
        <v>0.61000001430510997</v>
      </c>
      <c r="AR354">
        <v>0.15000000596046001</v>
      </c>
      <c r="AS354">
        <v>0.11999999731779</v>
      </c>
    </row>
    <row r="355" spans="1:45" x14ac:dyDescent="0.25">
      <c r="A355" s="1">
        <v>653</v>
      </c>
      <c r="I355">
        <v>5.1000000000000004E-3</v>
      </c>
      <c r="L355">
        <v>1.3100000000000001E-2</v>
      </c>
      <c r="P355">
        <v>1.04E-2</v>
      </c>
      <c r="R355">
        <v>1.03E-2</v>
      </c>
      <c r="S355">
        <v>0.32250000000000001</v>
      </c>
      <c r="T355">
        <v>0.30819999999999997</v>
      </c>
      <c r="U355">
        <v>0.87450000000000006</v>
      </c>
      <c r="V355">
        <v>0.97470000000000001</v>
      </c>
      <c r="W355">
        <v>0.93159999999999998</v>
      </c>
      <c r="X355">
        <v>0.58412609999999998</v>
      </c>
      <c r="Y355">
        <v>0.61429999999999996</v>
      </c>
      <c r="Z355">
        <v>0.52</v>
      </c>
      <c r="AA355">
        <v>0.22750000000000001</v>
      </c>
      <c r="AB355">
        <v>0.25919999999999999</v>
      </c>
      <c r="AC355">
        <v>0.1052</v>
      </c>
      <c r="AD355">
        <v>2E-3</v>
      </c>
      <c r="AE355">
        <v>2E-3</v>
      </c>
      <c r="AF355">
        <v>3.0999999999999999E-3</v>
      </c>
      <c r="AI355">
        <v>0.90090000000000003</v>
      </c>
      <c r="AN355" s="34">
        <v>9.9999997473788008E-6</v>
      </c>
      <c r="AO355">
        <v>0.18999999761580999</v>
      </c>
      <c r="AP355">
        <v>1</v>
      </c>
      <c r="AQ355">
        <v>0.62999999523162997</v>
      </c>
      <c r="AR355">
        <v>0.15000000596046001</v>
      </c>
      <c r="AS355">
        <v>0.11999999731779</v>
      </c>
    </row>
    <row r="356" spans="1:45" x14ac:dyDescent="0.25">
      <c r="A356" s="1">
        <v>654</v>
      </c>
      <c r="I356">
        <v>5.3E-3</v>
      </c>
      <c r="L356">
        <v>1.2500000000000001E-2</v>
      </c>
      <c r="P356">
        <v>1.01E-2</v>
      </c>
      <c r="R356">
        <v>9.7000000000000003E-3</v>
      </c>
      <c r="S356">
        <v>0.28549999999999998</v>
      </c>
      <c r="T356">
        <v>0.27600000000000002</v>
      </c>
      <c r="U356">
        <v>0.85009999999999997</v>
      </c>
      <c r="V356">
        <v>0.95899999999999996</v>
      </c>
      <c r="W356">
        <v>0.94230000000000003</v>
      </c>
      <c r="X356">
        <v>0.59383909999999995</v>
      </c>
      <c r="Y356">
        <v>0.62729999999999997</v>
      </c>
      <c r="Z356">
        <v>0.52200000000000002</v>
      </c>
      <c r="AA356">
        <v>0.2316</v>
      </c>
      <c r="AB356">
        <v>0.26440000000000002</v>
      </c>
      <c r="AC356">
        <v>0.1069</v>
      </c>
      <c r="AD356">
        <v>2.8999999999999998E-3</v>
      </c>
      <c r="AE356">
        <v>2.8999999999999998E-3</v>
      </c>
      <c r="AF356">
        <v>3.8E-3</v>
      </c>
      <c r="AI356">
        <v>0.88070000000000004</v>
      </c>
      <c r="AN356" s="34">
        <v>9.9999997473788008E-6</v>
      </c>
      <c r="AO356">
        <v>0.17000000178814001</v>
      </c>
      <c r="AP356">
        <v>0.99000000953674006</v>
      </c>
      <c r="AQ356">
        <v>0.63999998569489003</v>
      </c>
      <c r="AR356">
        <v>0.15000000596046001</v>
      </c>
      <c r="AS356">
        <v>0.11999999731779</v>
      </c>
    </row>
    <row r="357" spans="1:45" x14ac:dyDescent="0.25">
      <c r="A357" s="1">
        <v>655</v>
      </c>
      <c r="I357">
        <v>5.1000000000000004E-3</v>
      </c>
      <c r="L357">
        <v>1.29E-2</v>
      </c>
      <c r="P357">
        <v>9.1999999999999998E-3</v>
      </c>
      <c r="R357">
        <v>7.3000000000000001E-3</v>
      </c>
      <c r="S357">
        <v>0.2455</v>
      </c>
      <c r="T357">
        <v>0.2457</v>
      </c>
      <c r="U357">
        <v>0.82389999999999997</v>
      </c>
      <c r="V357">
        <v>0.93910000000000005</v>
      </c>
      <c r="W357">
        <v>0.95350000000000001</v>
      </c>
      <c r="X357">
        <v>0.63271105000000005</v>
      </c>
      <c r="Y357">
        <v>0.64570000000000005</v>
      </c>
      <c r="Z357">
        <v>0.52429999999999999</v>
      </c>
      <c r="AA357">
        <v>0.23569999999999999</v>
      </c>
      <c r="AB357">
        <v>0.26900000000000002</v>
      </c>
      <c r="AC357">
        <v>0.1087</v>
      </c>
      <c r="AD357">
        <v>2.2000000000000001E-3</v>
      </c>
      <c r="AE357">
        <v>2.2000000000000001E-3</v>
      </c>
      <c r="AF357">
        <v>3.2000000000000002E-3</v>
      </c>
      <c r="AI357">
        <v>0.85899999999999999</v>
      </c>
      <c r="AN357" s="34">
        <v>9.9999997473788008E-6</v>
      </c>
      <c r="AO357">
        <v>0.15000000596046001</v>
      </c>
      <c r="AP357">
        <v>0.97000002861023005</v>
      </c>
      <c r="AQ357">
        <v>0.66000002622604004</v>
      </c>
      <c r="AR357">
        <v>0.15999999642372001</v>
      </c>
      <c r="AS357">
        <v>0.12999999523163</v>
      </c>
    </row>
    <row r="358" spans="1:45" x14ac:dyDescent="0.25">
      <c r="A358" s="1">
        <v>656</v>
      </c>
      <c r="I358">
        <v>5.0000000000000001E-3</v>
      </c>
      <c r="L358">
        <v>1.2699999999999999E-2</v>
      </c>
      <c r="P358">
        <v>8.6E-3</v>
      </c>
      <c r="R358">
        <v>6.4999999999999997E-3</v>
      </c>
      <c r="S358">
        <v>0.21779999999999999</v>
      </c>
      <c r="T358">
        <v>0.21879999999999999</v>
      </c>
      <c r="U358">
        <v>0.77859999999999996</v>
      </c>
      <c r="V358">
        <v>0.91420000000000001</v>
      </c>
      <c r="W358">
        <v>0.96230000000000004</v>
      </c>
      <c r="X358">
        <v>0.65020244999999999</v>
      </c>
      <c r="Y358">
        <v>0.66369999999999996</v>
      </c>
      <c r="Z358">
        <v>0.52680000000000005</v>
      </c>
      <c r="AA358">
        <v>0.24590000000000001</v>
      </c>
      <c r="AB358">
        <v>0.27410000000000001</v>
      </c>
      <c r="AC358">
        <v>0.1103</v>
      </c>
      <c r="AD358">
        <v>2.2000000000000001E-3</v>
      </c>
      <c r="AE358">
        <v>2.2000000000000001E-3</v>
      </c>
      <c r="AF358">
        <v>3.5000000000000001E-3</v>
      </c>
      <c r="AI358">
        <v>0.83609999999999995</v>
      </c>
      <c r="AO358">
        <v>0.14000000059605</v>
      </c>
      <c r="AP358">
        <v>0.94999998807907005</v>
      </c>
      <c r="AQ358">
        <v>0.67000001668929998</v>
      </c>
      <c r="AR358">
        <v>0.15999999642372001</v>
      </c>
      <c r="AS358">
        <v>0.12999999523163</v>
      </c>
    </row>
    <row r="359" spans="1:45" x14ac:dyDescent="0.25">
      <c r="A359" s="1">
        <v>657</v>
      </c>
      <c r="I359">
        <v>5.1000000000000004E-3</v>
      </c>
      <c r="L359">
        <v>1.2699999999999999E-2</v>
      </c>
      <c r="P359">
        <v>9.2999999999999992E-3</v>
      </c>
      <c r="R359">
        <v>5.4000000000000003E-3</v>
      </c>
      <c r="S359">
        <v>0.19520000000000001</v>
      </c>
      <c r="T359">
        <v>0.19339999999999999</v>
      </c>
      <c r="U359">
        <v>0.74019999999999997</v>
      </c>
      <c r="V359">
        <v>0.88790000000000002</v>
      </c>
      <c r="W359">
        <v>0.97140000000000004</v>
      </c>
      <c r="X359">
        <v>0.66380459999999997</v>
      </c>
      <c r="Y359">
        <v>0.6865</v>
      </c>
      <c r="Z359">
        <v>0.52990000000000004</v>
      </c>
      <c r="AA359">
        <v>0.248</v>
      </c>
      <c r="AB359">
        <v>0.27879999999999999</v>
      </c>
      <c r="AC359">
        <v>0.11269999999999999</v>
      </c>
      <c r="AD359">
        <v>2.3E-3</v>
      </c>
      <c r="AE359">
        <v>2.3E-3</v>
      </c>
      <c r="AF359">
        <v>3.3E-3</v>
      </c>
      <c r="AI359">
        <v>0.81179999999999997</v>
      </c>
      <c r="AO359">
        <v>0.11999999731779</v>
      </c>
      <c r="AP359">
        <v>0.93000000715256004</v>
      </c>
      <c r="AQ359">
        <v>0.68999999761580999</v>
      </c>
      <c r="AR359">
        <v>0.15999999642372001</v>
      </c>
      <c r="AS359">
        <v>0.12999999523163</v>
      </c>
    </row>
    <row r="360" spans="1:45" x14ac:dyDescent="0.25">
      <c r="A360" s="1">
        <v>658</v>
      </c>
      <c r="I360">
        <v>4.8999999999999998E-3</v>
      </c>
      <c r="L360">
        <v>1.2800000000000001E-2</v>
      </c>
      <c r="P360">
        <v>9.2999999999999992E-3</v>
      </c>
      <c r="R360">
        <v>4.8999999999999998E-3</v>
      </c>
      <c r="S360">
        <v>0.17230000000000001</v>
      </c>
      <c r="T360">
        <v>0.1711</v>
      </c>
      <c r="U360">
        <v>0.68789999999999996</v>
      </c>
      <c r="V360">
        <v>0.85399999999999998</v>
      </c>
      <c r="W360">
        <v>0.97929999999999995</v>
      </c>
      <c r="X360">
        <v>0.68129600000000001</v>
      </c>
      <c r="Y360">
        <v>0.69899999999999995</v>
      </c>
      <c r="Z360">
        <v>0.53320000000000001</v>
      </c>
      <c r="AA360">
        <v>0.25819999999999999</v>
      </c>
      <c r="AB360">
        <v>0.28360000000000002</v>
      </c>
      <c r="AC360">
        <v>0.1144</v>
      </c>
      <c r="AD360">
        <v>2.7000000000000001E-3</v>
      </c>
      <c r="AE360">
        <v>2.7000000000000001E-3</v>
      </c>
      <c r="AF360">
        <v>3.3E-3</v>
      </c>
      <c r="AI360">
        <v>0.78569999999999995</v>
      </c>
      <c r="AO360">
        <v>0.10999999940395</v>
      </c>
      <c r="AP360">
        <v>0.89999997615813998</v>
      </c>
      <c r="AQ360">
        <v>0.70999997854232999</v>
      </c>
      <c r="AR360">
        <v>0.17000000178814001</v>
      </c>
      <c r="AS360">
        <v>0.12999999523163</v>
      </c>
    </row>
    <row r="361" spans="1:45" x14ac:dyDescent="0.25">
      <c r="A361" s="1">
        <v>659</v>
      </c>
      <c r="I361">
        <v>5.1000000000000004E-3</v>
      </c>
      <c r="L361">
        <v>1.24E-2</v>
      </c>
      <c r="P361">
        <v>8.9999999999999993E-3</v>
      </c>
      <c r="R361">
        <v>3.5999999999999999E-3</v>
      </c>
      <c r="S361">
        <v>0.1525</v>
      </c>
      <c r="T361">
        <v>0.1507</v>
      </c>
      <c r="U361">
        <v>0.65310000000000001</v>
      </c>
      <c r="V361">
        <v>0.81799999999999995</v>
      </c>
      <c r="W361">
        <v>0.98560000000000003</v>
      </c>
      <c r="X361">
        <v>0.71238959999999996</v>
      </c>
      <c r="Y361">
        <v>0.72130000000000005</v>
      </c>
      <c r="Z361">
        <v>0.53720000000000001</v>
      </c>
      <c r="AA361">
        <v>0.25819999999999999</v>
      </c>
      <c r="AB361">
        <v>0.28820000000000001</v>
      </c>
      <c r="AC361">
        <v>0.1164</v>
      </c>
      <c r="AD361">
        <v>2.5999999999999999E-3</v>
      </c>
      <c r="AE361">
        <v>2.5999999999999999E-3</v>
      </c>
      <c r="AF361">
        <v>4.0000000000000001E-3</v>
      </c>
      <c r="AI361">
        <v>0.75780000000000003</v>
      </c>
      <c r="AO361">
        <v>0.10000000149012001</v>
      </c>
      <c r="AP361">
        <v>0.87000000476837003</v>
      </c>
      <c r="AQ361">
        <v>0.72000002861023005</v>
      </c>
      <c r="AR361">
        <v>0.17000000178814001</v>
      </c>
      <c r="AS361">
        <v>0.14000000059605</v>
      </c>
    </row>
    <row r="362" spans="1:45" x14ac:dyDescent="0.25">
      <c r="A362" s="1">
        <v>660</v>
      </c>
      <c r="I362">
        <v>5.0000000000000001E-3</v>
      </c>
      <c r="L362">
        <v>1.2800000000000001E-2</v>
      </c>
      <c r="P362">
        <v>9.1000000000000004E-3</v>
      </c>
      <c r="R362">
        <v>2.7000000000000001E-3</v>
      </c>
      <c r="S362">
        <v>0.13439999999999999</v>
      </c>
      <c r="T362">
        <v>0.13270000000000001</v>
      </c>
      <c r="U362">
        <v>0.59730000000000005</v>
      </c>
      <c r="V362">
        <v>0.78129999999999999</v>
      </c>
      <c r="W362">
        <v>0.99099999999999999</v>
      </c>
      <c r="X362">
        <v>0.73182552999999995</v>
      </c>
      <c r="Y362">
        <v>0.73860000000000003</v>
      </c>
      <c r="Z362">
        <v>0.54169999999999996</v>
      </c>
      <c r="AA362">
        <v>0.26640000000000003</v>
      </c>
      <c r="AB362">
        <v>0.2928</v>
      </c>
      <c r="AC362">
        <v>0.1183</v>
      </c>
      <c r="AD362">
        <v>2.2000000000000001E-3</v>
      </c>
      <c r="AE362">
        <v>2.2000000000000001E-3</v>
      </c>
      <c r="AF362">
        <v>2.8999999999999998E-3</v>
      </c>
      <c r="AI362">
        <v>0.72750000000000004</v>
      </c>
      <c r="AO362">
        <v>9.0000003576279006E-2</v>
      </c>
      <c r="AP362">
        <v>0.82999998331070002</v>
      </c>
      <c r="AQ362">
        <v>0.74000000953674006</v>
      </c>
      <c r="AR362">
        <v>0.18000000715256001</v>
      </c>
      <c r="AS362">
        <v>0.14000000059605</v>
      </c>
    </row>
    <row r="363" spans="1:45" x14ac:dyDescent="0.25">
      <c r="A363" s="1">
        <v>661</v>
      </c>
      <c r="I363">
        <v>5.3E-3</v>
      </c>
      <c r="L363">
        <v>1.24E-2</v>
      </c>
      <c r="P363">
        <v>8.0000000000000002E-3</v>
      </c>
      <c r="S363">
        <v>0.11650000000000001</v>
      </c>
      <c r="T363">
        <v>0.11650000000000001</v>
      </c>
      <c r="U363">
        <v>0.56240000000000001</v>
      </c>
      <c r="V363">
        <v>0.74319999999999997</v>
      </c>
      <c r="W363">
        <v>0.99550000000000005</v>
      </c>
      <c r="X363">
        <v>0.7668083</v>
      </c>
      <c r="Y363">
        <v>0.76190000000000002</v>
      </c>
      <c r="Z363">
        <v>0.54710000000000003</v>
      </c>
      <c r="AA363">
        <v>0.27050000000000002</v>
      </c>
      <c r="AB363">
        <v>0.29730000000000001</v>
      </c>
      <c r="AC363">
        <v>0.1205</v>
      </c>
      <c r="AD363">
        <v>2E-3</v>
      </c>
      <c r="AE363">
        <v>2E-3</v>
      </c>
      <c r="AF363">
        <v>2.8999999999999998E-3</v>
      </c>
      <c r="AI363">
        <v>0.69499999999999995</v>
      </c>
      <c r="AO363">
        <v>7.9999998211861004E-2</v>
      </c>
      <c r="AP363">
        <v>0.79000002145767001</v>
      </c>
      <c r="AQ363">
        <v>0.75999999046325994</v>
      </c>
      <c r="AR363">
        <v>0.18000000715256001</v>
      </c>
      <c r="AS363">
        <v>0.14000000059605</v>
      </c>
    </row>
    <row r="364" spans="1:45" x14ac:dyDescent="0.25">
      <c r="A364" s="1">
        <v>662</v>
      </c>
      <c r="I364">
        <v>4.7999999999999996E-3</v>
      </c>
      <c r="L364">
        <v>1.2699999999999999E-2</v>
      </c>
      <c r="P364">
        <v>8.8000000000000005E-3</v>
      </c>
      <c r="S364">
        <v>0.1036</v>
      </c>
      <c r="T364">
        <v>0.10199999999999999</v>
      </c>
      <c r="U364">
        <v>0.52749999999999997</v>
      </c>
      <c r="V364">
        <v>0.70169999999999999</v>
      </c>
      <c r="W364">
        <v>0.99839999999999995</v>
      </c>
      <c r="X364">
        <v>0.81539320000000004</v>
      </c>
      <c r="Y364">
        <v>0.77729999999999999</v>
      </c>
      <c r="Z364">
        <v>0.55289999999999995</v>
      </c>
      <c r="AA364">
        <v>0.27660000000000001</v>
      </c>
      <c r="AB364">
        <v>0.30199999999999999</v>
      </c>
      <c r="AC364">
        <v>0.1227</v>
      </c>
      <c r="AD364">
        <v>2.5000000000000001E-3</v>
      </c>
      <c r="AE364">
        <v>2.5000000000000001E-3</v>
      </c>
      <c r="AF364">
        <v>3.2000000000000002E-3</v>
      </c>
      <c r="AI364">
        <v>0.6603</v>
      </c>
      <c r="AO364">
        <v>7.0000000298023002E-2</v>
      </c>
      <c r="AP364">
        <v>0.74000000953674006</v>
      </c>
      <c r="AQ364">
        <v>0.77999997138976995</v>
      </c>
      <c r="AR364">
        <v>0.18999999761580999</v>
      </c>
      <c r="AS364">
        <v>0.15000000596046001</v>
      </c>
    </row>
    <row r="365" spans="1:45" x14ac:dyDescent="0.25">
      <c r="A365" s="1">
        <v>663</v>
      </c>
      <c r="I365">
        <v>5.0000000000000001E-3</v>
      </c>
      <c r="L365">
        <v>1.2500000000000001E-2</v>
      </c>
      <c r="P365">
        <v>7.3000000000000001E-3</v>
      </c>
      <c r="S365">
        <v>8.9899999999999994E-2</v>
      </c>
      <c r="T365">
        <v>8.9800000000000005E-2</v>
      </c>
      <c r="U365">
        <v>0.47170000000000001</v>
      </c>
      <c r="V365">
        <v>0.65290000000000004</v>
      </c>
      <c r="W365">
        <v>1</v>
      </c>
      <c r="X365">
        <v>0.83677374999999998</v>
      </c>
      <c r="Y365">
        <v>0.79869999999999997</v>
      </c>
      <c r="Z365">
        <v>0.55979999999999996</v>
      </c>
      <c r="AA365">
        <v>0.28070000000000001</v>
      </c>
      <c r="AB365">
        <v>0.30659999999999998</v>
      </c>
      <c r="AC365">
        <v>0.12479999999999999</v>
      </c>
      <c r="AD365">
        <v>2.3E-3</v>
      </c>
      <c r="AE365">
        <v>2.3E-3</v>
      </c>
      <c r="AF365">
        <v>3.3E-3</v>
      </c>
      <c r="AI365">
        <v>0.62409999999999999</v>
      </c>
      <c r="AO365">
        <v>7.0000000298023002E-2</v>
      </c>
      <c r="AP365">
        <v>0.69999998807907005</v>
      </c>
      <c r="AQ365">
        <v>0.80000001192092995</v>
      </c>
      <c r="AR365">
        <v>0.18999999761580999</v>
      </c>
      <c r="AS365">
        <v>0.15000000596046001</v>
      </c>
    </row>
    <row r="366" spans="1:45" x14ac:dyDescent="0.25">
      <c r="A366" s="1">
        <v>664</v>
      </c>
      <c r="I366">
        <v>4.7999999999999996E-3</v>
      </c>
      <c r="L366">
        <v>1.2800000000000001E-2</v>
      </c>
      <c r="P366">
        <v>7.1999999999999998E-3</v>
      </c>
      <c r="S366">
        <v>7.7799999999999994E-2</v>
      </c>
      <c r="T366">
        <v>7.85E-2</v>
      </c>
      <c r="U366">
        <v>0.43159999999999998</v>
      </c>
      <c r="V366">
        <v>0.6139</v>
      </c>
      <c r="W366">
        <v>0.99939999999999996</v>
      </c>
      <c r="X366">
        <v>0.85037594999999999</v>
      </c>
      <c r="Y366">
        <v>0.81430000000000002</v>
      </c>
      <c r="Z366">
        <v>0.5675</v>
      </c>
      <c r="AA366">
        <v>0.2868</v>
      </c>
      <c r="AB366">
        <v>0.3115</v>
      </c>
      <c r="AC366">
        <v>0.12690000000000001</v>
      </c>
      <c r="AD366">
        <v>2.3999999999999998E-3</v>
      </c>
      <c r="AE366">
        <v>2.3999999999999998E-3</v>
      </c>
      <c r="AF366">
        <v>3.3E-3</v>
      </c>
      <c r="AI366">
        <v>0.58689999999999998</v>
      </c>
      <c r="AO366">
        <v>5.9999998658895E-2</v>
      </c>
      <c r="AP366">
        <v>0.66000002622604004</v>
      </c>
      <c r="AQ366">
        <v>0.81999999284743996</v>
      </c>
      <c r="AR366">
        <v>0.20000000298022999</v>
      </c>
      <c r="AS366">
        <v>0.15000000596046001</v>
      </c>
    </row>
    <row r="367" spans="1:45" x14ac:dyDescent="0.25">
      <c r="A367" s="1">
        <v>665</v>
      </c>
      <c r="I367">
        <v>4.8999999999999998E-3</v>
      </c>
      <c r="L367">
        <v>1.2699999999999999E-2</v>
      </c>
      <c r="P367">
        <v>7.6E-3</v>
      </c>
      <c r="S367">
        <v>6.83E-2</v>
      </c>
      <c r="T367">
        <v>6.83E-2</v>
      </c>
      <c r="U367">
        <v>0.38279999999999997</v>
      </c>
      <c r="V367">
        <v>0.57279999999999998</v>
      </c>
      <c r="W367">
        <v>0.99809999999999999</v>
      </c>
      <c r="X367">
        <v>0.89313710000000002</v>
      </c>
      <c r="Y367">
        <v>0.83809999999999996</v>
      </c>
      <c r="Z367">
        <v>0.57609999999999995</v>
      </c>
      <c r="AA367">
        <v>0.29299999999999998</v>
      </c>
      <c r="AB367">
        <v>0.3165</v>
      </c>
      <c r="AC367">
        <v>0.12939999999999999</v>
      </c>
      <c r="AD367">
        <v>2.2000000000000001E-3</v>
      </c>
      <c r="AE367">
        <v>2.2000000000000001E-3</v>
      </c>
      <c r="AF367">
        <v>3.2000000000000002E-3</v>
      </c>
      <c r="AI367">
        <v>0.54969999999999997</v>
      </c>
      <c r="AO367">
        <v>5.9999998658895E-2</v>
      </c>
      <c r="AP367">
        <v>0.61000001430510997</v>
      </c>
      <c r="AQ367">
        <v>0.83999997377395996</v>
      </c>
      <c r="AR367">
        <v>0.20000000298022999</v>
      </c>
      <c r="AS367">
        <v>0.15999999642372001</v>
      </c>
    </row>
    <row r="368" spans="1:45" x14ac:dyDescent="0.25">
      <c r="A368" s="1">
        <v>666</v>
      </c>
      <c r="I368">
        <v>4.7000000000000002E-3</v>
      </c>
      <c r="L368">
        <v>1.24E-2</v>
      </c>
      <c r="P368">
        <v>6.7999999999999996E-3</v>
      </c>
      <c r="S368">
        <v>5.9200000000000003E-2</v>
      </c>
      <c r="T368">
        <v>5.9499999999999997E-2</v>
      </c>
      <c r="U368">
        <v>0.3584</v>
      </c>
      <c r="V368">
        <v>0.52869999999999995</v>
      </c>
      <c r="W368">
        <v>0.99470000000000003</v>
      </c>
      <c r="X368">
        <v>0.90673923000000001</v>
      </c>
      <c r="Y368">
        <v>0.85</v>
      </c>
      <c r="Z368">
        <v>0.5857</v>
      </c>
      <c r="AA368">
        <v>0.29699999999999999</v>
      </c>
      <c r="AB368">
        <v>0.3216</v>
      </c>
      <c r="AC368">
        <v>0.1321</v>
      </c>
      <c r="AD368">
        <v>2.2000000000000001E-3</v>
      </c>
      <c r="AE368">
        <v>2.2000000000000001E-3</v>
      </c>
      <c r="AF368">
        <v>2.7000000000000001E-3</v>
      </c>
      <c r="AI368">
        <v>0.51339999999999997</v>
      </c>
      <c r="AO368">
        <v>5.0000000745057997E-2</v>
      </c>
      <c r="AP368">
        <v>0.56000000238419001</v>
      </c>
      <c r="AQ368">
        <v>0.86000001430510997</v>
      </c>
      <c r="AR368">
        <v>0.20000000298022999</v>
      </c>
      <c r="AS368">
        <v>0.15999999642372001</v>
      </c>
    </row>
    <row r="369" spans="1:45" x14ac:dyDescent="0.25">
      <c r="A369" s="1">
        <v>667</v>
      </c>
      <c r="I369">
        <v>4.8999999999999998E-3</v>
      </c>
      <c r="L369">
        <v>1.3299999999999999E-2</v>
      </c>
      <c r="P369">
        <v>7.9000000000000008E-3</v>
      </c>
      <c r="S369">
        <v>5.04E-2</v>
      </c>
      <c r="T369">
        <v>5.21E-2</v>
      </c>
      <c r="U369">
        <v>0.31309999999999999</v>
      </c>
      <c r="V369">
        <v>0.4819</v>
      </c>
      <c r="W369">
        <v>0.98929999999999996</v>
      </c>
      <c r="X369">
        <v>0.92422070000000001</v>
      </c>
      <c r="Y369">
        <v>0.86799999999999999</v>
      </c>
      <c r="Z369">
        <v>0.59609999999999996</v>
      </c>
      <c r="AA369">
        <v>0.30109999999999998</v>
      </c>
      <c r="AB369">
        <v>0.32700000000000001</v>
      </c>
      <c r="AC369">
        <v>0.13450000000000001</v>
      </c>
      <c r="AD369">
        <v>8.9999999999999998E-4</v>
      </c>
      <c r="AE369">
        <v>8.9999999999999998E-4</v>
      </c>
      <c r="AF369">
        <v>1.9E-3</v>
      </c>
      <c r="AI369">
        <v>0.47849999999999998</v>
      </c>
      <c r="AO369">
        <v>5.0000000745057997E-2</v>
      </c>
      <c r="AP369">
        <v>0.51999998092651001</v>
      </c>
      <c r="AQ369">
        <v>0.87999999523162997</v>
      </c>
      <c r="AR369">
        <v>0.20999999344348999</v>
      </c>
      <c r="AS369">
        <v>0.15999999642372001</v>
      </c>
    </row>
    <row r="370" spans="1:45" x14ac:dyDescent="0.25">
      <c r="A370" s="1">
        <v>668</v>
      </c>
      <c r="I370">
        <v>4.7000000000000002E-3</v>
      </c>
      <c r="L370">
        <v>1.3100000000000001E-2</v>
      </c>
      <c r="P370">
        <v>6.4999999999999997E-3</v>
      </c>
      <c r="S370">
        <v>4.5600000000000002E-2</v>
      </c>
      <c r="T370">
        <v>4.5100000000000001E-2</v>
      </c>
      <c r="U370">
        <v>0.28870000000000001</v>
      </c>
      <c r="V370">
        <v>0.4466</v>
      </c>
      <c r="W370">
        <v>0.98150000000000004</v>
      </c>
      <c r="X370">
        <v>0.9553142</v>
      </c>
      <c r="Y370">
        <v>0.88490000000000002</v>
      </c>
      <c r="Z370">
        <v>0.60750000000000004</v>
      </c>
      <c r="AA370">
        <v>0.31140000000000001</v>
      </c>
      <c r="AB370">
        <v>0.33239999999999997</v>
      </c>
      <c r="AC370">
        <v>0.13719999999999999</v>
      </c>
      <c r="AD370">
        <v>2E-3</v>
      </c>
      <c r="AE370">
        <v>2E-3</v>
      </c>
      <c r="AF370">
        <v>2.5000000000000001E-3</v>
      </c>
      <c r="AI370">
        <v>0.44550000000000001</v>
      </c>
      <c r="AO370">
        <v>3.9999999105930002E-2</v>
      </c>
      <c r="AP370">
        <v>0.47999998927116</v>
      </c>
      <c r="AQ370">
        <v>0.89999997615813998</v>
      </c>
      <c r="AR370">
        <v>0.20999999344348999</v>
      </c>
      <c r="AS370">
        <v>0.17000000178814001</v>
      </c>
    </row>
    <row r="371" spans="1:45" x14ac:dyDescent="0.25">
      <c r="A371" s="1">
        <v>669</v>
      </c>
      <c r="I371">
        <v>5.0000000000000001E-3</v>
      </c>
      <c r="L371">
        <v>1.2699999999999999E-2</v>
      </c>
      <c r="P371">
        <v>7.4000000000000003E-3</v>
      </c>
      <c r="S371">
        <v>3.8600000000000002E-2</v>
      </c>
      <c r="T371">
        <v>3.9300000000000002E-2</v>
      </c>
      <c r="U371">
        <v>0.26429999999999998</v>
      </c>
      <c r="V371">
        <v>0.40849999999999997</v>
      </c>
      <c r="W371">
        <v>0.97270000000000001</v>
      </c>
      <c r="X371">
        <v>0.96892637000000004</v>
      </c>
      <c r="Y371">
        <v>0.90239999999999998</v>
      </c>
      <c r="Z371">
        <v>0.61970000000000003</v>
      </c>
      <c r="AA371">
        <v>0.31540000000000001</v>
      </c>
      <c r="AB371">
        <v>0.3377</v>
      </c>
      <c r="AC371">
        <v>0.14000000000000001</v>
      </c>
      <c r="AD371">
        <v>1.6000000000000001E-3</v>
      </c>
      <c r="AE371">
        <v>1.6000000000000001E-3</v>
      </c>
      <c r="AF371">
        <v>2.5999999999999999E-3</v>
      </c>
      <c r="AI371">
        <v>0.41470000000000001</v>
      </c>
      <c r="AO371">
        <v>3.9999999105930002E-2</v>
      </c>
      <c r="AP371">
        <v>0.43999999761580999</v>
      </c>
      <c r="AQ371">
        <v>0.91000002622604004</v>
      </c>
      <c r="AR371">
        <v>0.21999999880790999</v>
      </c>
      <c r="AS371">
        <v>0.17000000178814001</v>
      </c>
    </row>
    <row r="372" spans="1:45" x14ac:dyDescent="0.25">
      <c r="A372" s="1">
        <v>670</v>
      </c>
      <c r="I372">
        <v>4.8999999999999998E-3</v>
      </c>
      <c r="L372">
        <v>1.2800000000000001E-2</v>
      </c>
      <c r="P372">
        <v>6.8999999999999999E-3</v>
      </c>
      <c r="S372">
        <v>3.3300000000000003E-2</v>
      </c>
      <c r="T372">
        <v>3.4099999999999998E-2</v>
      </c>
      <c r="U372">
        <v>0.22939999999999999</v>
      </c>
      <c r="V372">
        <v>0.37140000000000001</v>
      </c>
      <c r="W372">
        <v>0.96150000000000002</v>
      </c>
      <c r="X372">
        <v>0.98640779999999995</v>
      </c>
      <c r="Y372">
        <v>0.91869999999999996</v>
      </c>
      <c r="Z372">
        <v>0.63280000000000003</v>
      </c>
      <c r="AA372">
        <v>0.3216</v>
      </c>
      <c r="AB372">
        <v>0.34350000000000003</v>
      </c>
      <c r="AC372">
        <v>0.14280000000000001</v>
      </c>
      <c r="AD372">
        <v>1.9E-3</v>
      </c>
      <c r="AE372">
        <v>1.9E-3</v>
      </c>
      <c r="AF372">
        <v>3.3999999999999998E-3</v>
      </c>
      <c r="AI372">
        <v>0.38619999999999999</v>
      </c>
      <c r="AO372">
        <v>2.9999999329448E-2</v>
      </c>
      <c r="AP372">
        <v>0.38999998569488997</v>
      </c>
      <c r="AQ372">
        <v>0.93000000715256004</v>
      </c>
      <c r="AR372">
        <v>0.21999999880790999</v>
      </c>
      <c r="AS372">
        <v>0.17000000178814001</v>
      </c>
    </row>
    <row r="373" spans="1:45" x14ac:dyDescent="0.25">
      <c r="A373" s="1">
        <v>671</v>
      </c>
      <c r="I373">
        <v>5.0000000000000001E-3</v>
      </c>
      <c r="L373">
        <v>1.29E-2</v>
      </c>
      <c r="P373">
        <v>7.4000000000000003E-3</v>
      </c>
      <c r="S373">
        <v>2.9600000000000001E-2</v>
      </c>
      <c r="T373">
        <v>2.9600000000000001E-2</v>
      </c>
      <c r="U373">
        <v>0.20849999999999999</v>
      </c>
      <c r="V373">
        <v>0.33489999999999998</v>
      </c>
      <c r="W373">
        <v>0.94850000000000001</v>
      </c>
      <c r="X373">
        <v>0.99417619999999995</v>
      </c>
      <c r="Y373">
        <v>0.9345</v>
      </c>
      <c r="Z373">
        <v>0.64670000000000005</v>
      </c>
      <c r="AA373">
        <v>0.32569999999999999</v>
      </c>
      <c r="AB373">
        <v>0.34920000000000001</v>
      </c>
      <c r="AC373">
        <v>0.1462</v>
      </c>
      <c r="AD373">
        <v>2E-3</v>
      </c>
      <c r="AE373">
        <v>2E-3</v>
      </c>
      <c r="AF373">
        <v>2.8E-3</v>
      </c>
      <c r="AI373">
        <v>0.36</v>
      </c>
      <c r="AO373">
        <v>2.9999999329448E-2</v>
      </c>
      <c r="AP373">
        <v>0.36000001430511003</v>
      </c>
      <c r="AQ373">
        <v>0.94999998807907005</v>
      </c>
      <c r="AR373">
        <v>0.23000000417232999</v>
      </c>
      <c r="AS373">
        <v>0.18000000715256001</v>
      </c>
    </row>
    <row r="374" spans="1:45" x14ac:dyDescent="0.25">
      <c r="A374" s="1">
        <v>672</v>
      </c>
      <c r="I374">
        <v>4.7999999999999996E-3</v>
      </c>
      <c r="L374">
        <v>1.24E-2</v>
      </c>
      <c r="P374">
        <v>6.8999999999999999E-3</v>
      </c>
      <c r="S374">
        <v>2.4899999999999999E-2</v>
      </c>
      <c r="T374">
        <v>2.5899999999999999E-2</v>
      </c>
      <c r="U374">
        <v>0.17710000000000001</v>
      </c>
      <c r="V374">
        <v>0.30380000000000001</v>
      </c>
      <c r="W374">
        <v>0.9335</v>
      </c>
      <c r="X374">
        <v>1</v>
      </c>
      <c r="Y374">
        <v>0.94779999999999998</v>
      </c>
      <c r="Z374">
        <v>0.66149999999999998</v>
      </c>
      <c r="AA374">
        <v>0.33179999999999998</v>
      </c>
      <c r="AB374">
        <v>0.35520000000000002</v>
      </c>
      <c r="AC374">
        <v>0.1487</v>
      </c>
      <c r="AD374">
        <v>2.3999999999999998E-3</v>
      </c>
      <c r="AE374">
        <v>2.3999999999999998E-3</v>
      </c>
      <c r="AF374">
        <v>3.5999999999999999E-3</v>
      </c>
      <c r="AI374">
        <v>0.33589999999999998</v>
      </c>
      <c r="AO374">
        <v>2.9999999329448E-2</v>
      </c>
      <c r="AP374">
        <v>0.31999999284744002</v>
      </c>
      <c r="AQ374">
        <v>0.95999997854232999</v>
      </c>
      <c r="AR374">
        <v>0.23000000417232999</v>
      </c>
      <c r="AS374">
        <v>0.18000000715256001</v>
      </c>
    </row>
    <row r="375" spans="1:45" x14ac:dyDescent="0.25">
      <c r="A375" s="1">
        <v>673</v>
      </c>
      <c r="I375">
        <v>4.7999999999999996E-3</v>
      </c>
      <c r="L375">
        <v>1.23E-2</v>
      </c>
      <c r="P375">
        <v>7.3000000000000001E-3</v>
      </c>
      <c r="S375">
        <v>2.23E-2</v>
      </c>
      <c r="T375">
        <v>2.2499999999999999E-2</v>
      </c>
      <c r="U375">
        <v>0.15620000000000001</v>
      </c>
      <c r="V375">
        <v>0.27539999999999998</v>
      </c>
      <c r="W375">
        <v>0.91669999999999996</v>
      </c>
      <c r="X375">
        <v>1</v>
      </c>
      <c r="Y375">
        <v>0.95650000000000002</v>
      </c>
      <c r="Z375">
        <v>0.67710000000000004</v>
      </c>
      <c r="AA375">
        <v>0.33589999999999998</v>
      </c>
      <c r="AB375">
        <v>0.36109999999999998</v>
      </c>
      <c r="AC375">
        <v>0.15190000000000001</v>
      </c>
      <c r="AD375">
        <v>2.8E-3</v>
      </c>
      <c r="AE375">
        <v>2.8E-3</v>
      </c>
      <c r="AF375">
        <v>4.1000000000000003E-3</v>
      </c>
      <c r="AI375">
        <v>0.31390000000000001</v>
      </c>
      <c r="AO375">
        <v>2.9999999329448E-2</v>
      </c>
      <c r="AP375">
        <v>0.28999999165535001</v>
      </c>
      <c r="AQ375">
        <v>0.97000002861023005</v>
      </c>
      <c r="AR375">
        <v>0.23999999463558</v>
      </c>
      <c r="AS375">
        <v>0.18999999761580999</v>
      </c>
    </row>
    <row r="376" spans="1:45" x14ac:dyDescent="0.25">
      <c r="A376" s="1">
        <v>674</v>
      </c>
      <c r="I376">
        <v>4.5999999999999999E-3</v>
      </c>
      <c r="L376">
        <v>1.2E-2</v>
      </c>
      <c r="P376">
        <v>5.7999999999999996E-3</v>
      </c>
      <c r="S376">
        <v>1.95E-2</v>
      </c>
      <c r="T376">
        <v>1.9699999999999999E-2</v>
      </c>
      <c r="U376">
        <v>0.1318</v>
      </c>
      <c r="V376">
        <v>0.24579999999999999</v>
      </c>
      <c r="W376">
        <v>0.89859999999999995</v>
      </c>
      <c r="X376">
        <v>0.99999004999999996</v>
      </c>
      <c r="Y376">
        <v>0.96709999999999996</v>
      </c>
      <c r="Z376">
        <v>0.69330000000000003</v>
      </c>
      <c r="AA376">
        <v>0.34</v>
      </c>
      <c r="AB376">
        <v>0.36720000000000003</v>
      </c>
      <c r="AC376">
        <v>0.15529999999999999</v>
      </c>
      <c r="AD376">
        <v>2.8999999999999998E-3</v>
      </c>
      <c r="AE376">
        <v>2.8999999999999998E-3</v>
      </c>
      <c r="AF376">
        <v>3.5999999999999999E-3</v>
      </c>
      <c r="AI376">
        <v>0.29360000000000003</v>
      </c>
      <c r="AO376">
        <v>2.9999999329448E-2</v>
      </c>
      <c r="AP376">
        <v>0.25999999046326</v>
      </c>
      <c r="AQ376">
        <v>0.98000001907348999</v>
      </c>
      <c r="AR376">
        <v>0.23999999463558</v>
      </c>
      <c r="AS376">
        <v>0.18999999761580999</v>
      </c>
    </row>
    <row r="377" spans="1:45" x14ac:dyDescent="0.25">
      <c r="A377" s="1">
        <v>675</v>
      </c>
      <c r="I377">
        <v>5.1000000000000004E-3</v>
      </c>
      <c r="L377">
        <v>1.2800000000000001E-2</v>
      </c>
      <c r="P377">
        <v>7.1000000000000004E-3</v>
      </c>
      <c r="S377">
        <v>1.6400000000000001E-2</v>
      </c>
      <c r="T377">
        <v>1.72E-2</v>
      </c>
      <c r="U377">
        <v>0.1178</v>
      </c>
      <c r="V377">
        <v>0.22320000000000001</v>
      </c>
      <c r="W377">
        <v>0.878</v>
      </c>
      <c r="X377">
        <v>0.99999004999999996</v>
      </c>
      <c r="Y377">
        <v>0.9758</v>
      </c>
      <c r="Z377">
        <v>0.71060000000000001</v>
      </c>
      <c r="AA377">
        <v>0.34610000000000002</v>
      </c>
      <c r="AB377">
        <v>0.37319999999999998</v>
      </c>
      <c r="AC377">
        <v>0.1588</v>
      </c>
      <c r="AD377">
        <v>2.3E-3</v>
      </c>
      <c r="AE377">
        <v>2.3E-3</v>
      </c>
      <c r="AF377">
        <v>3.0000000000000001E-3</v>
      </c>
      <c r="AI377">
        <v>0.27479999999999999</v>
      </c>
      <c r="AO377">
        <v>1.9999999552965001E-2</v>
      </c>
      <c r="AP377">
        <v>0.23000000417232999</v>
      </c>
      <c r="AQ377">
        <v>0.99000000953674006</v>
      </c>
      <c r="AR377">
        <v>0.23999999463558</v>
      </c>
      <c r="AS377">
        <v>0.20000000298022999</v>
      </c>
    </row>
    <row r="378" spans="1:45" x14ac:dyDescent="0.25">
      <c r="A378" s="1">
        <v>676</v>
      </c>
      <c r="S378">
        <v>1.43E-2</v>
      </c>
      <c r="T378">
        <v>1.5299999999999999E-2</v>
      </c>
      <c r="U378">
        <v>0.1074</v>
      </c>
      <c r="V378">
        <v>0.1986</v>
      </c>
      <c r="W378">
        <v>0.85640000000000005</v>
      </c>
      <c r="X378">
        <v>0.98636789999999996</v>
      </c>
      <c r="Y378">
        <v>0.98240000000000005</v>
      </c>
      <c r="Z378">
        <v>0.72789999999999999</v>
      </c>
      <c r="AA378">
        <v>0.35020000000000001</v>
      </c>
      <c r="AB378">
        <v>0.37959999999999999</v>
      </c>
      <c r="AC378">
        <v>0.16250000000000001</v>
      </c>
      <c r="AD378">
        <v>8.9999999999999998E-4</v>
      </c>
      <c r="AE378">
        <v>8.9999999999999998E-4</v>
      </c>
      <c r="AF378">
        <v>2.0999999999999999E-3</v>
      </c>
      <c r="AI378">
        <v>0.25719999999999998</v>
      </c>
      <c r="AO378">
        <v>1.9999999552965001E-2</v>
      </c>
      <c r="AP378">
        <v>0.20000000298022999</v>
      </c>
      <c r="AQ378">
        <v>1</v>
      </c>
      <c r="AR378">
        <v>0.25</v>
      </c>
      <c r="AS378">
        <v>0.20000000298022999</v>
      </c>
    </row>
    <row r="379" spans="1:45" x14ac:dyDescent="0.25">
      <c r="A379" s="1">
        <v>677</v>
      </c>
      <c r="S379">
        <v>1.1599999999999999E-2</v>
      </c>
      <c r="T379">
        <v>1.3299999999999999E-2</v>
      </c>
      <c r="U379">
        <v>8.9899999999999994E-2</v>
      </c>
      <c r="V379">
        <v>0.17710000000000001</v>
      </c>
      <c r="W379">
        <v>0.83260000000000001</v>
      </c>
      <c r="X379">
        <v>0.97858953000000004</v>
      </c>
      <c r="Y379">
        <v>0.98770000000000002</v>
      </c>
      <c r="Z379">
        <v>0.74609999999999999</v>
      </c>
      <c r="AA379">
        <v>0.35020000000000001</v>
      </c>
      <c r="AB379">
        <v>0.38579999999999998</v>
      </c>
      <c r="AC379">
        <v>0.16639999999999999</v>
      </c>
      <c r="AD379">
        <v>1E-4</v>
      </c>
      <c r="AE379">
        <v>1E-4</v>
      </c>
      <c r="AF379">
        <v>1E-3</v>
      </c>
      <c r="AI379">
        <v>0.24079999999999999</v>
      </c>
      <c r="AO379">
        <v>1.9999999552965001E-2</v>
      </c>
      <c r="AP379">
        <v>0.18000000715256001</v>
      </c>
      <c r="AQ379">
        <v>1</v>
      </c>
      <c r="AR379">
        <v>0.25</v>
      </c>
      <c r="AS379">
        <v>0.20999999344348999</v>
      </c>
    </row>
    <row r="380" spans="1:45" x14ac:dyDescent="0.25">
      <c r="A380" s="1">
        <v>678</v>
      </c>
      <c r="S380">
        <v>1.04E-2</v>
      </c>
      <c r="T380">
        <v>1.15E-2</v>
      </c>
      <c r="U380">
        <v>7.9500000000000001E-2</v>
      </c>
      <c r="V380">
        <v>0.1547</v>
      </c>
      <c r="W380">
        <v>0.80759999999999998</v>
      </c>
      <c r="X380">
        <v>0.96886649999999996</v>
      </c>
      <c r="Y380">
        <v>0.99019999999999997</v>
      </c>
      <c r="Z380">
        <v>0.76400000000000001</v>
      </c>
      <c r="AA380">
        <v>0.35630000000000001</v>
      </c>
      <c r="AB380">
        <v>0.3921</v>
      </c>
      <c r="AC380">
        <v>0.17019999999999999</v>
      </c>
      <c r="AD380">
        <v>1E-4</v>
      </c>
      <c r="AE380">
        <v>1E-4</v>
      </c>
      <c r="AF380">
        <v>4.0000000000000002E-4</v>
      </c>
      <c r="AI380">
        <v>0.2253</v>
      </c>
      <c r="AO380">
        <v>1.9999999552965001E-2</v>
      </c>
      <c r="AP380">
        <v>0.15999999642372001</v>
      </c>
      <c r="AQ380">
        <v>1</v>
      </c>
      <c r="AR380">
        <v>0.25999999046326</v>
      </c>
      <c r="AS380">
        <v>0.20999999344348999</v>
      </c>
    </row>
    <row r="381" spans="1:45" x14ac:dyDescent="0.25">
      <c r="A381" s="1">
        <v>679</v>
      </c>
      <c r="S381">
        <v>0.01</v>
      </c>
      <c r="T381">
        <v>1.01E-2</v>
      </c>
      <c r="U381">
        <v>6.5600000000000006E-2</v>
      </c>
      <c r="V381">
        <v>0.1361</v>
      </c>
      <c r="W381">
        <v>0.78129999999999999</v>
      </c>
      <c r="X381">
        <v>0.94747599999999998</v>
      </c>
      <c r="Y381">
        <v>0.99150000000000005</v>
      </c>
      <c r="Z381">
        <v>0.7833</v>
      </c>
      <c r="AA381">
        <v>0.3604</v>
      </c>
      <c r="AB381">
        <v>0.39829999999999999</v>
      </c>
      <c r="AC381">
        <v>0.17480000000000001</v>
      </c>
      <c r="AD381">
        <v>5.0000000000000001E-4</v>
      </c>
      <c r="AE381">
        <v>5.0000000000000001E-4</v>
      </c>
      <c r="AF381">
        <v>2.2000000000000001E-3</v>
      </c>
      <c r="AI381">
        <v>0.2107</v>
      </c>
      <c r="AO381">
        <v>1.9999999552965001E-2</v>
      </c>
      <c r="AP381">
        <v>0.14000000059605</v>
      </c>
      <c r="AQ381">
        <v>1</v>
      </c>
      <c r="AR381">
        <v>0.25999999046326</v>
      </c>
      <c r="AS381">
        <v>0.21999999880790999</v>
      </c>
    </row>
    <row r="382" spans="1:45" x14ac:dyDescent="0.25">
      <c r="A382" s="1">
        <v>680</v>
      </c>
      <c r="S382">
        <v>7.7999999999999996E-3</v>
      </c>
      <c r="T382">
        <v>9.1000000000000004E-3</v>
      </c>
      <c r="U382">
        <v>5.8599999999999999E-2</v>
      </c>
      <c r="V382">
        <v>0.1207</v>
      </c>
      <c r="W382">
        <v>0.75490000000000002</v>
      </c>
      <c r="X382">
        <v>0.92997470000000004</v>
      </c>
      <c r="Y382">
        <v>0.99219999999999997</v>
      </c>
      <c r="Z382">
        <v>0.8014</v>
      </c>
      <c r="AA382">
        <v>0.36249999999999999</v>
      </c>
      <c r="AB382">
        <v>0.40439999999999998</v>
      </c>
      <c r="AC382">
        <v>0.1789</v>
      </c>
      <c r="AD382">
        <v>1E-4</v>
      </c>
      <c r="AE382">
        <v>1E-4</v>
      </c>
      <c r="AF382">
        <v>8.9999999999999998E-4</v>
      </c>
      <c r="AI382">
        <v>0.1971</v>
      </c>
      <c r="AO382">
        <v>1.9999999552965001E-2</v>
      </c>
      <c r="AP382">
        <v>0.11999999731779</v>
      </c>
      <c r="AQ382">
        <v>0.99000000953674006</v>
      </c>
      <c r="AR382">
        <v>0.25999999046326</v>
      </c>
      <c r="AS382">
        <v>0.21999999880790999</v>
      </c>
    </row>
    <row r="383" spans="1:45" x14ac:dyDescent="0.25">
      <c r="A383" s="1">
        <v>681</v>
      </c>
      <c r="S383">
        <v>6.6E-3</v>
      </c>
      <c r="T383">
        <v>7.9000000000000008E-3</v>
      </c>
      <c r="U383">
        <v>4.8099999999999997E-2</v>
      </c>
      <c r="V383">
        <v>0.1084</v>
      </c>
      <c r="W383">
        <v>0.7258</v>
      </c>
      <c r="X383">
        <v>0.89691657000000002</v>
      </c>
      <c r="Y383">
        <v>1</v>
      </c>
      <c r="Z383">
        <v>0.82040000000000002</v>
      </c>
      <c r="AA383">
        <v>0.36659999999999998</v>
      </c>
      <c r="AB383">
        <v>0.41039999999999999</v>
      </c>
      <c r="AC383">
        <v>0.18360000000000001</v>
      </c>
      <c r="AD383">
        <v>1E-3</v>
      </c>
      <c r="AE383">
        <v>1E-3</v>
      </c>
      <c r="AF383">
        <v>1.5E-3</v>
      </c>
      <c r="AI383">
        <v>0.18440000000000001</v>
      </c>
      <c r="AO383">
        <v>1.9999999552965001E-2</v>
      </c>
      <c r="AP383">
        <v>0.10999999940395</v>
      </c>
      <c r="AQ383">
        <v>0.98000001907348999</v>
      </c>
      <c r="AR383">
        <v>0.27000001072884</v>
      </c>
      <c r="AS383">
        <v>0.23000000417232999</v>
      </c>
    </row>
    <row r="384" spans="1:45" x14ac:dyDescent="0.25">
      <c r="A384" s="1">
        <v>682</v>
      </c>
      <c r="S384">
        <v>5.7999999999999996E-3</v>
      </c>
      <c r="T384">
        <v>6.7999999999999996E-3</v>
      </c>
      <c r="U384">
        <v>4.4600000000000001E-2</v>
      </c>
      <c r="V384">
        <v>9.7600000000000006E-2</v>
      </c>
      <c r="W384">
        <v>0.69689999999999996</v>
      </c>
      <c r="X384">
        <v>0.88524899999999995</v>
      </c>
      <c r="Y384">
        <v>0.99509999999999998</v>
      </c>
      <c r="Z384">
        <v>0.83940000000000003</v>
      </c>
      <c r="AA384">
        <v>0.37059999999999998</v>
      </c>
      <c r="AB384">
        <v>0.41670000000000001</v>
      </c>
      <c r="AC384">
        <v>0.18790000000000001</v>
      </c>
      <c r="AD384">
        <v>1E-4</v>
      </c>
      <c r="AE384">
        <v>1E-4</v>
      </c>
      <c r="AF384">
        <v>4.0000000000000002E-4</v>
      </c>
      <c r="AI384">
        <v>0.1726</v>
      </c>
      <c r="AO384">
        <v>1.9999999552965001E-2</v>
      </c>
      <c r="AP384">
        <v>0.10000000149012001</v>
      </c>
      <c r="AQ384">
        <v>0.97000002861023005</v>
      </c>
      <c r="AR384">
        <v>0.27000001072884</v>
      </c>
      <c r="AS384">
        <v>0.23000000417232999</v>
      </c>
    </row>
    <row r="385" spans="1:45" x14ac:dyDescent="0.25">
      <c r="A385" s="1">
        <v>683</v>
      </c>
      <c r="S385">
        <v>4.7000000000000002E-3</v>
      </c>
      <c r="T385">
        <v>5.7999999999999996E-3</v>
      </c>
      <c r="U385">
        <v>3.4200000000000001E-2</v>
      </c>
      <c r="V385">
        <v>8.3000000000000004E-2</v>
      </c>
      <c r="W385">
        <v>0.6663</v>
      </c>
      <c r="X385">
        <v>0.84442249999999996</v>
      </c>
      <c r="Y385">
        <v>0.98480000000000001</v>
      </c>
      <c r="Z385">
        <v>0.8579</v>
      </c>
      <c r="AA385">
        <v>0.37469999999999998</v>
      </c>
      <c r="AB385">
        <v>0.42259999999999998</v>
      </c>
      <c r="AC385">
        <v>0.1928</v>
      </c>
      <c r="AD385">
        <v>1E-4</v>
      </c>
      <c r="AE385">
        <v>1E-4</v>
      </c>
      <c r="AF385">
        <v>6.9999999999999999E-4</v>
      </c>
      <c r="AI385">
        <v>0.16159999999999999</v>
      </c>
      <c r="AO385">
        <v>1.9999999552965001E-2</v>
      </c>
      <c r="AP385">
        <v>7.9999998211861004E-2</v>
      </c>
      <c r="AQ385">
        <v>0.94999998807907005</v>
      </c>
      <c r="AR385">
        <v>0.27000001072884</v>
      </c>
      <c r="AS385">
        <v>0.23999999463558</v>
      </c>
    </row>
    <row r="386" spans="1:45" x14ac:dyDescent="0.25">
      <c r="A386" s="1">
        <v>684</v>
      </c>
      <c r="S386">
        <v>3.8999999999999998E-3</v>
      </c>
      <c r="T386">
        <v>5.1000000000000004E-3</v>
      </c>
      <c r="U386">
        <v>3.0700000000000002E-2</v>
      </c>
      <c r="V386">
        <v>7.3999999999999996E-2</v>
      </c>
      <c r="W386">
        <v>0.6351</v>
      </c>
      <c r="X386">
        <v>0.82692116000000004</v>
      </c>
      <c r="Y386">
        <v>0.97760000000000002</v>
      </c>
      <c r="Z386">
        <v>0.87690000000000001</v>
      </c>
      <c r="AA386">
        <v>0.37469999999999998</v>
      </c>
      <c r="AB386">
        <v>0.4284</v>
      </c>
      <c r="AC386">
        <v>0.1978</v>
      </c>
      <c r="AD386">
        <v>8.9999999999999998E-4</v>
      </c>
      <c r="AE386">
        <v>8.9999999999999998E-4</v>
      </c>
      <c r="AF386">
        <v>1E-3</v>
      </c>
      <c r="AI386">
        <v>0.1512</v>
      </c>
      <c r="AO386">
        <v>9.9999997764825994E-3</v>
      </c>
      <c r="AP386">
        <v>7.0000000298023002E-2</v>
      </c>
      <c r="AQ386">
        <v>0.93999999761580999</v>
      </c>
      <c r="AR386">
        <v>0.27000001072884</v>
      </c>
      <c r="AS386">
        <v>0.23999999463558</v>
      </c>
    </row>
    <row r="387" spans="1:45" x14ac:dyDescent="0.25">
      <c r="A387" s="1">
        <v>685</v>
      </c>
      <c r="S387">
        <v>3.5000000000000001E-3</v>
      </c>
      <c r="T387">
        <v>4.4000000000000003E-3</v>
      </c>
      <c r="U387">
        <v>2.9000000000000001E-2</v>
      </c>
      <c r="V387">
        <v>6.54E-2</v>
      </c>
      <c r="W387">
        <v>0.60450000000000004</v>
      </c>
      <c r="X387">
        <v>0.76664869999999996</v>
      </c>
      <c r="Y387">
        <v>0.96509999999999996</v>
      </c>
      <c r="Z387">
        <v>0.89249999999999996</v>
      </c>
      <c r="AA387">
        <v>0.37680000000000002</v>
      </c>
      <c r="AB387">
        <v>0.43359999999999999</v>
      </c>
      <c r="AC387">
        <v>0.20280000000000001</v>
      </c>
      <c r="AD387">
        <v>2.9999999999999997E-4</v>
      </c>
      <c r="AE387">
        <v>2.9999999999999997E-4</v>
      </c>
      <c r="AF387">
        <v>1.2999999999999999E-3</v>
      </c>
      <c r="AI387">
        <v>0.1414</v>
      </c>
      <c r="AO387">
        <v>9.9999997764825994E-3</v>
      </c>
      <c r="AP387">
        <v>7.0000000298023002E-2</v>
      </c>
      <c r="AQ387">
        <v>0.91000002622604004</v>
      </c>
      <c r="AR387">
        <v>0.28000000119209001</v>
      </c>
      <c r="AS387">
        <v>0.25</v>
      </c>
    </row>
    <row r="388" spans="1:45" x14ac:dyDescent="0.25">
      <c r="A388" s="1">
        <v>686</v>
      </c>
      <c r="S388">
        <v>3.5000000000000001E-3</v>
      </c>
      <c r="T388">
        <v>3.8E-3</v>
      </c>
      <c r="U388">
        <v>2.5499999999999998E-2</v>
      </c>
      <c r="V388">
        <v>5.8299999999999998E-2</v>
      </c>
      <c r="W388">
        <v>0.57320000000000004</v>
      </c>
      <c r="X388">
        <v>0.74720275000000003</v>
      </c>
      <c r="Y388">
        <v>0.95599999999999996</v>
      </c>
      <c r="Z388">
        <v>0.90890000000000004</v>
      </c>
      <c r="AA388">
        <v>0.37680000000000002</v>
      </c>
      <c r="AB388">
        <v>0.43890000000000001</v>
      </c>
      <c r="AC388">
        <v>0.2079</v>
      </c>
      <c r="AD388">
        <v>6.9999999999999999E-4</v>
      </c>
      <c r="AE388">
        <v>6.9999999999999999E-4</v>
      </c>
      <c r="AF388">
        <v>1.6000000000000001E-3</v>
      </c>
      <c r="AI388">
        <v>0.13189999999999999</v>
      </c>
      <c r="AO388">
        <v>9.9999997764825994E-3</v>
      </c>
      <c r="AP388">
        <v>5.9999998658895E-2</v>
      </c>
      <c r="AQ388">
        <v>0.88999998569489003</v>
      </c>
      <c r="AR388">
        <v>0.28000000119209001</v>
      </c>
      <c r="AS388">
        <v>0.25</v>
      </c>
    </row>
    <row r="389" spans="1:45" x14ac:dyDescent="0.25">
      <c r="A389" s="1">
        <v>687</v>
      </c>
      <c r="S389">
        <v>2.2000000000000001E-3</v>
      </c>
      <c r="T389">
        <v>3.5999999999999999E-3</v>
      </c>
      <c r="U389">
        <v>2.1999999999999999E-2</v>
      </c>
      <c r="V389">
        <v>5.2400000000000002E-2</v>
      </c>
      <c r="W389">
        <v>0.54300000000000004</v>
      </c>
      <c r="X389">
        <v>0.71804385999999998</v>
      </c>
      <c r="Y389">
        <v>0.93610000000000004</v>
      </c>
      <c r="Z389">
        <v>0.92500000000000004</v>
      </c>
      <c r="AA389">
        <v>0.38090000000000002</v>
      </c>
      <c r="AB389">
        <v>0.44390000000000002</v>
      </c>
      <c r="AC389">
        <v>0.21310000000000001</v>
      </c>
      <c r="AD389">
        <v>4.0000000000000002E-4</v>
      </c>
      <c r="AE389">
        <v>4.0000000000000002E-4</v>
      </c>
      <c r="AF389">
        <v>1.4E-3</v>
      </c>
      <c r="AI389">
        <v>0.1226</v>
      </c>
      <c r="AO389">
        <v>9.9999997764825994E-3</v>
      </c>
      <c r="AP389">
        <v>5.0000000745057997E-2</v>
      </c>
      <c r="AQ389">
        <v>0.86000001430510997</v>
      </c>
      <c r="AR389">
        <v>0.28000000119209001</v>
      </c>
      <c r="AS389">
        <v>0.25999999046326</v>
      </c>
    </row>
    <row r="390" spans="1:45" x14ac:dyDescent="0.25">
      <c r="A390" s="1">
        <v>688</v>
      </c>
      <c r="S390">
        <v>2.5000000000000001E-3</v>
      </c>
      <c r="T390">
        <v>2.8E-3</v>
      </c>
      <c r="U390">
        <v>1.8499999999999999E-2</v>
      </c>
      <c r="V390">
        <v>4.7300000000000002E-2</v>
      </c>
      <c r="W390">
        <v>0.51270000000000004</v>
      </c>
      <c r="X390">
        <v>0.67332815999999995</v>
      </c>
      <c r="Y390">
        <v>0.92330000000000001</v>
      </c>
      <c r="Z390">
        <v>0.93989999999999996</v>
      </c>
      <c r="AA390">
        <v>0.38500000000000001</v>
      </c>
      <c r="AB390">
        <v>0.4486</v>
      </c>
      <c r="AC390">
        <v>0.2185</v>
      </c>
      <c r="AD390">
        <v>8.0000000000000004E-4</v>
      </c>
      <c r="AE390">
        <v>8.0000000000000004E-4</v>
      </c>
      <c r="AF390">
        <v>1.8E-3</v>
      </c>
      <c r="AI390">
        <v>0.1137</v>
      </c>
      <c r="AO390">
        <v>9.9999997764825994E-3</v>
      </c>
      <c r="AP390">
        <v>5.0000000745057997E-2</v>
      </c>
      <c r="AQ390">
        <v>0.83999997377395996</v>
      </c>
      <c r="AR390">
        <v>0.28000000119209001</v>
      </c>
      <c r="AS390">
        <v>0.25999999046326</v>
      </c>
    </row>
    <row r="391" spans="1:45" x14ac:dyDescent="0.25">
      <c r="A391" s="1">
        <v>689</v>
      </c>
      <c r="S391">
        <v>1.8E-3</v>
      </c>
      <c r="T391">
        <v>2.5999999999999999E-3</v>
      </c>
      <c r="U391">
        <v>1.4999999999999999E-2</v>
      </c>
      <c r="V391">
        <v>4.2799999999999998E-2</v>
      </c>
      <c r="W391">
        <v>0.48330000000000001</v>
      </c>
      <c r="X391">
        <v>0.60138815999999995</v>
      </c>
      <c r="Y391">
        <v>0.89990000000000003</v>
      </c>
      <c r="Z391">
        <v>0.95309999999999995</v>
      </c>
      <c r="AA391">
        <v>0.38500000000000001</v>
      </c>
      <c r="AB391">
        <v>0.45300000000000001</v>
      </c>
      <c r="AC391">
        <v>0.224</v>
      </c>
      <c r="AD391">
        <v>1E-4</v>
      </c>
      <c r="AE391">
        <v>1E-4</v>
      </c>
      <c r="AF391">
        <v>5.0000000000000001E-4</v>
      </c>
      <c r="AI391">
        <v>0.10489999999999999</v>
      </c>
      <c r="AO391">
        <v>9.9999997764825994E-3</v>
      </c>
      <c r="AP391">
        <v>3.9999999105930002E-2</v>
      </c>
      <c r="AQ391">
        <v>0.80000001192092995</v>
      </c>
      <c r="AR391">
        <v>0.28000000119209001</v>
      </c>
      <c r="AS391">
        <v>0.27000001072884</v>
      </c>
    </row>
    <row r="392" spans="1:45" x14ac:dyDescent="0.25">
      <c r="A392" s="1">
        <v>690</v>
      </c>
      <c r="S392">
        <v>1.8E-3</v>
      </c>
      <c r="T392">
        <v>2.2000000000000001E-3</v>
      </c>
      <c r="U392">
        <v>1.4999999999999999E-2</v>
      </c>
      <c r="V392">
        <v>3.8899999999999997E-2</v>
      </c>
      <c r="W392">
        <v>0.45390000000000003</v>
      </c>
      <c r="X392">
        <v>0.56639539999999999</v>
      </c>
      <c r="Y392">
        <v>0.87619999999999998</v>
      </c>
      <c r="Z392">
        <v>0.96540000000000004</v>
      </c>
      <c r="AA392">
        <v>0.38500000000000001</v>
      </c>
      <c r="AB392">
        <v>0.45739999999999997</v>
      </c>
      <c r="AC392">
        <v>0.2298</v>
      </c>
      <c r="AD392">
        <v>8.9999999999999998E-4</v>
      </c>
      <c r="AE392">
        <v>8.9999999999999998E-4</v>
      </c>
      <c r="AF392">
        <v>1.6999999999999999E-3</v>
      </c>
      <c r="AI392">
        <v>9.6600000000000005E-2</v>
      </c>
      <c r="AO392">
        <v>9.9999997764825994E-3</v>
      </c>
      <c r="AP392">
        <v>3.9999999105930002E-2</v>
      </c>
      <c r="AQ392">
        <v>0.76999998092651001</v>
      </c>
      <c r="AR392">
        <v>0.28000000119209001</v>
      </c>
      <c r="AS392">
        <v>0.27000001072884</v>
      </c>
    </row>
    <row r="393" spans="1:45" x14ac:dyDescent="0.25">
      <c r="A393" s="1">
        <v>691</v>
      </c>
      <c r="S393">
        <v>1.2999999999999999E-3</v>
      </c>
      <c r="T393">
        <v>1.9E-3</v>
      </c>
      <c r="U393">
        <v>1.1599999999999999E-2</v>
      </c>
      <c r="V393">
        <v>3.61E-2</v>
      </c>
      <c r="W393">
        <v>0.42509999999999998</v>
      </c>
      <c r="X393">
        <v>0.54500490000000001</v>
      </c>
      <c r="Y393">
        <v>0.84709999999999996</v>
      </c>
      <c r="Z393">
        <v>0.97589999999999999</v>
      </c>
      <c r="AA393">
        <v>0.38700000000000001</v>
      </c>
      <c r="AB393">
        <v>0.46100000000000002</v>
      </c>
      <c r="AC393">
        <v>0.2351</v>
      </c>
      <c r="AD393">
        <v>1E-4</v>
      </c>
      <c r="AE393">
        <v>1E-4</v>
      </c>
      <c r="AF393">
        <v>4.0000000000000002E-4</v>
      </c>
      <c r="AI393">
        <v>8.8700000000000001E-2</v>
      </c>
      <c r="AP393">
        <v>2.9999999329448E-2</v>
      </c>
      <c r="AQ393">
        <v>0.74000000953674006</v>
      </c>
      <c r="AR393">
        <v>0.28000000119209001</v>
      </c>
      <c r="AS393">
        <v>0.28000000119209001</v>
      </c>
    </row>
    <row r="394" spans="1:45" x14ac:dyDescent="0.25">
      <c r="A394" s="1">
        <v>692</v>
      </c>
      <c r="S394">
        <v>1.1999999999999999E-3</v>
      </c>
      <c r="T394">
        <v>1.5E-3</v>
      </c>
      <c r="U394">
        <v>1.1599999999999999E-2</v>
      </c>
      <c r="V394">
        <v>3.2099999999999997E-2</v>
      </c>
      <c r="W394">
        <v>0.39729999999999999</v>
      </c>
      <c r="X394">
        <v>0.47890863</v>
      </c>
      <c r="Y394">
        <v>0.82450000000000001</v>
      </c>
      <c r="Z394">
        <v>0.9849</v>
      </c>
      <c r="AA394">
        <v>0.38700000000000001</v>
      </c>
      <c r="AB394">
        <v>0.46460000000000001</v>
      </c>
      <c r="AC394">
        <v>0.24099999999999999</v>
      </c>
      <c r="AD394">
        <v>4.0000000000000002E-4</v>
      </c>
      <c r="AE394">
        <v>4.0000000000000002E-4</v>
      </c>
      <c r="AF394">
        <v>1.1999999999999999E-3</v>
      </c>
      <c r="AI394">
        <v>8.14E-2</v>
      </c>
      <c r="AP394">
        <v>2.9999999329448E-2</v>
      </c>
      <c r="AQ394">
        <v>0.69999998807907005</v>
      </c>
      <c r="AR394">
        <v>0.28999999165535001</v>
      </c>
      <c r="AS394">
        <v>0.28000000119209001</v>
      </c>
    </row>
    <row r="395" spans="1:45" x14ac:dyDescent="0.25">
      <c r="A395" s="1">
        <v>693</v>
      </c>
      <c r="S395">
        <v>6.9999999999999999E-4</v>
      </c>
      <c r="T395">
        <v>1.4E-3</v>
      </c>
      <c r="U395">
        <v>1.1599999999999999E-2</v>
      </c>
      <c r="V395">
        <v>2.98E-2</v>
      </c>
      <c r="W395">
        <v>0.37090000000000001</v>
      </c>
      <c r="X395">
        <v>0.45751809999999998</v>
      </c>
      <c r="Y395">
        <v>0.79530000000000001</v>
      </c>
      <c r="Z395">
        <v>0.99170000000000003</v>
      </c>
      <c r="AA395">
        <v>0.3871</v>
      </c>
      <c r="AB395">
        <v>0.46779999999999999</v>
      </c>
      <c r="AC395">
        <v>0.24660000000000001</v>
      </c>
      <c r="AD395">
        <v>2.0000000000000001E-4</v>
      </c>
      <c r="AE395">
        <v>2.0000000000000001E-4</v>
      </c>
      <c r="AF395">
        <v>1.1999999999999999E-3</v>
      </c>
      <c r="AI395">
        <v>7.4700000000000003E-2</v>
      </c>
      <c r="AP395">
        <v>2.9999999329448E-2</v>
      </c>
      <c r="AQ395">
        <v>0.67000001668929998</v>
      </c>
      <c r="AR395">
        <v>0.28999999165535001</v>
      </c>
      <c r="AS395">
        <v>0.28000000119209001</v>
      </c>
    </row>
    <row r="396" spans="1:45" x14ac:dyDescent="0.25">
      <c r="A396" s="1">
        <v>694</v>
      </c>
      <c r="S396">
        <v>6.9999999999999999E-4</v>
      </c>
      <c r="T396">
        <v>1.1999999999999999E-3</v>
      </c>
      <c r="U396">
        <v>1.1599999999999999E-2</v>
      </c>
      <c r="V396">
        <v>2.81E-2</v>
      </c>
      <c r="W396">
        <v>0.34439999999999998</v>
      </c>
      <c r="X396">
        <v>0.38753264999999998</v>
      </c>
      <c r="Y396">
        <v>0.76829999999999998</v>
      </c>
      <c r="Z396">
        <v>0.99670000000000003</v>
      </c>
      <c r="AA396">
        <v>0.3911</v>
      </c>
      <c r="AB396">
        <v>0.4708</v>
      </c>
      <c r="AC396">
        <v>0.25280000000000002</v>
      </c>
      <c r="AD396">
        <v>1E-4</v>
      </c>
      <c r="AE396">
        <v>1E-4</v>
      </c>
      <c r="AF396">
        <v>2.0000000000000001E-4</v>
      </c>
      <c r="AI396">
        <v>6.8599999999999994E-2</v>
      </c>
      <c r="AP396">
        <v>1.9999999552965001E-2</v>
      </c>
      <c r="AQ396">
        <v>0.62999999523162997</v>
      </c>
      <c r="AR396">
        <v>0.28999999165535001</v>
      </c>
      <c r="AS396">
        <v>0.28999999165535001</v>
      </c>
    </row>
    <row r="397" spans="1:45" x14ac:dyDescent="0.25">
      <c r="A397" s="1">
        <v>695</v>
      </c>
      <c r="S397">
        <v>2.0000000000000001E-4</v>
      </c>
      <c r="T397">
        <v>8.9999999999999998E-4</v>
      </c>
      <c r="V397">
        <v>2.52E-2</v>
      </c>
      <c r="W397">
        <v>0.31879999999999997</v>
      </c>
      <c r="X397">
        <v>0.36030835</v>
      </c>
      <c r="Y397">
        <v>0.7379</v>
      </c>
      <c r="Z397">
        <v>0.99950000000000006</v>
      </c>
      <c r="AA397">
        <v>0.3911</v>
      </c>
      <c r="AB397">
        <v>0.47339999999999999</v>
      </c>
      <c r="AC397">
        <v>0.25879999999999997</v>
      </c>
      <c r="AD397">
        <v>1E-4</v>
      </c>
      <c r="AE397">
        <v>1E-4</v>
      </c>
      <c r="AF397">
        <v>1.1000000000000001E-3</v>
      </c>
      <c r="AI397">
        <v>6.3100000000000003E-2</v>
      </c>
      <c r="AP397">
        <v>1.9999999552965001E-2</v>
      </c>
      <c r="AQ397">
        <v>0.60000002384186002</v>
      </c>
      <c r="AR397">
        <v>0.28999999165535001</v>
      </c>
      <c r="AS397">
        <v>0.28999999165535001</v>
      </c>
    </row>
    <row r="398" spans="1:45" x14ac:dyDescent="0.25">
      <c r="A398" s="1">
        <v>696</v>
      </c>
      <c r="S398">
        <v>2.9999999999999997E-4</v>
      </c>
      <c r="T398">
        <v>5.9999999999999995E-4</v>
      </c>
      <c r="V398">
        <v>2.18E-2</v>
      </c>
      <c r="W398">
        <v>0.29549999999999998</v>
      </c>
      <c r="X398">
        <v>0.32142641999999999</v>
      </c>
      <c r="Y398">
        <v>0.70650000000000002</v>
      </c>
      <c r="Z398">
        <v>1</v>
      </c>
      <c r="AA398">
        <v>0.39119999999999999</v>
      </c>
      <c r="AB398">
        <v>0.4758</v>
      </c>
      <c r="AC398">
        <v>0.26440000000000002</v>
      </c>
      <c r="AD398">
        <v>1.1000000000000001E-3</v>
      </c>
      <c r="AE398">
        <v>1.1000000000000001E-3</v>
      </c>
      <c r="AF398">
        <v>2.0999999999999999E-3</v>
      </c>
      <c r="AI398">
        <v>5.8200000000000002E-2</v>
      </c>
      <c r="AP398">
        <v>1.9999999552965001E-2</v>
      </c>
      <c r="AQ398">
        <v>0.56000000238419001</v>
      </c>
      <c r="AR398">
        <v>0.28999999165535001</v>
      </c>
      <c r="AS398">
        <v>0.30000001192093001</v>
      </c>
    </row>
    <row r="399" spans="1:45" x14ac:dyDescent="0.25">
      <c r="A399" s="1">
        <v>697</v>
      </c>
      <c r="S399">
        <v>8.9999999999999998E-4</v>
      </c>
      <c r="T399">
        <v>5.0000000000000001E-4</v>
      </c>
      <c r="V399">
        <v>0.02</v>
      </c>
      <c r="W399">
        <v>0.2727</v>
      </c>
      <c r="X399">
        <v>0.29809131999999999</v>
      </c>
      <c r="Y399">
        <v>0.67459999999999998</v>
      </c>
      <c r="Z399">
        <v>0.99819999999999998</v>
      </c>
      <c r="AA399">
        <v>0.3952</v>
      </c>
      <c r="AB399">
        <v>0.47770000000000001</v>
      </c>
      <c r="AC399">
        <v>0.27060000000000001</v>
      </c>
      <c r="AD399">
        <v>1.1000000000000001E-3</v>
      </c>
      <c r="AE399">
        <v>1.1000000000000001E-3</v>
      </c>
      <c r="AF399">
        <v>2.2000000000000001E-3</v>
      </c>
      <c r="AI399">
        <v>5.3699999999999998E-2</v>
      </c>
      <c r="AP399">
        <v>1.9999999552965001E-2</v>
      </c>
      <c r="AQ399">
        <v>0.52999997138976995</v>
      </c>
      <c r="AR399">
        <v>0.28999999165535001</v>
      </c>
      <c r="AS399">
        <v>0.30000001192093001</v>
      </c>
    </row>
    <row r="400" spans="1:45" x14ac:dyDescent="0.25">
      <c r="A400" s="1">
        <v>698</v>
      </c>
      <c r="S400">
        <v>1.1000000000000001E-3</v>
      </c>
      <c r="T400">
        <v>4.0000000000000002E-4</v>
      </c>
      <c r="V400">
        <v>1.9099999999999999E-2</v>
      </c>
      <c r="W400">
        <v>0.25219999999999998</v>
      </c>
      <c r="X400">
        <v>0.26308860000000001</v>
      </c>
      <c r="Y400">
        <v>0.64670000000000005</v>
      </c>
      <c r="Z400">
        <v>0.99380000000000002</v>
      </c>
      <c r="AA400">
        <v>0.39729999999999999</v>
      </c>
      <c r="AB400">
        <v>0.4793</v>
      </c>
      <c r="AC400">
        <v>0.27639999999999998</v>
      </c>
      <c r="AD400">
        <v>1.5E-3</v>
      </c>
      <c r="AE400">
        <v>1.5E-3</v>
      </c>
      <c r="AF400">
        <v>2.3E-3</v>
      </c>
      <c r="AI400">
        <v>4.9799999999999997E-2</v>
      </c>
      <c r="AP400">
        <v>1.9999999552965001E-2</v>
      </c>
      <c r="AQ400">
        <v>0.49000000953674</v>
      </c>
      <c r="AR400">
        <v>0.28999999165535001</v>
      </c>
      <c r="AS400">
        <v>0.30000001192093001</v>
      </c>
    </row>
    <row r="401" spans="1:45" x14ac:dyDescent="0.25">
      <c r="A401" s="1">
        <v>699</v>
      </c>
      <c r="T401">
        <v>4.0000000000000002E-4</v>
      </c>
      <c r="V401">
        <v>1.7100000000000001E-2</v>
      </c>
      <c r="W401">
        <v>0.2319</v>
      </c>
      <c r="X401">
        <v>0.24170806</v>
      </c>
      <c r="Y401">
        <v>0.60740000000000005</v>
      </c>
      <c r="Z401">
        <v>0.98680000000000001</v>
      </c>
      <c r="AA401">
        <v>0.39729999999999999</v>
      </c>
      <c r="AB401">
        <v>0.48080000000000001</v>
      </c>
      <c r="AC401">
        <v>0.2823</v>
      </c>
      <c r="AD401">
        <v>1.1999999999999999E-3</v>
      </c>
      <c r="AE401">
        <v>1.1999999999999999E-3</v>
      </c>
      <c r="AF401">
        <v>2.2000000000000001E-3</v>
      </c>
      <c r="AI401">
        <v>4.6300000000000001E-2</v>
      </c>
      <c r="AP401">
        <v>9.9999997764825994E-3</v>
      </c>
      <c r="AQ401">
        <v>0.46000000834464999</v>
      </c>
      <c r="AR401">
        <v>0.28999999165535001</v>
      </c>
      <c r="AS401">
        <v>0.31000000238419001</v>
      </c>
    </row>
    <row r="402" spans="1:45" x14ac:dyDescent="0.25">
      <c r="A402" s="1">
        <v>700</v>
      </c>
      <c r="T402">
        <v>1E-4</v>
      </c>
      <c r="V402">
        <v>1.6400000000000001E-2</v>
      </c>
      <c r="W402">
        <v>0.21390000000000001</v>
      </c>
      <c r="X402">
        <v>0.22808592</v>
      </c>
      <c r="Y402">
        <v>0.58479999999999999</v>
      </c>
      <c r="Z402">
        <v>0.97740000000000005</v>
      </c>
      <c r="AA402">
        <v>0.40139999999999998</v>
      </c>
      <c r="AB402">
        <v>0.48199999999999998</v>
      </c>
      <c r="AC402">
        <v>0.28820000000000001</v>
      </c>
      <c r="AD402">
        <v>1E-3</v>
      </c>
      <c r="AE402">
        <v>1E-3</v>
      </c>
      <c r="AF402">
        <v>1.6999999999999999E-3</v>
      </c>
      <c r="AI402">
        <v>4.3499999999999997E-2</v>
      </c>
      <c r="AP402">
        <v>9.9999997764825994E-3</v>
      </c>
      <c r="AQ402">
        <v>0.43000000715255998</v>
      </c>
      <c r="AR402">
        <v>0.28999999165535001</v>
      </c>
      <c r="AS402">
        <v>0.31000000238419001</v>
      </c>
    </row>
    <row r="403" spans="1:45" x14ac:dyDescent="0.25">
      <c r="A403" s="1">
        <v>701</v>
      </c>
      <c r="W403">
        <v>0.19600000000000001</v>
      </c>
      <c r="X403">
        <v>0.19309319999999999</v>
      </c>
      <c r="Y403">
        <v>0.5504</v>
      </c>
      <c r="Z403">
        <v>0.96540000000000004</v>
      </c>
      <c r="AA403">
        <v>0.40550000000000003</v>
      </c>
      <c r="AB403">
        <v>0.48309999999999997</v>
      </c>
      <c r="AC403">
        <v>0.29399999999999998</v>
      </c>
      <c r="AI403">
        <v>4.1300000000000003E-2</v>
      </c>
      <c r="AP403">
        <v>9.9999997764825994E-3</v>
      </c>
      <c r="AQ403">
        <v>0.40000000596045998</v>
      </c>
      <c r="AR403">
        <v>0.30000001192093001</v>
      </c>
      <c r="AS403">
        <v>0.31000000238419001</v>
      </c>
    </row>
    <row r="404" spans="1:45" x14ac:dyDescent="0.25">
      <c r="A404" s="1">
        <v>702</v>
      </c>
      <c r="W404">
        <v>0.18060000000000001</v>
      </c>
      <c r="X404">
        <v>0.18337023</v>
      </c>
      <c r="Y404">
        <v>0.52039999999999997</v>
      </c>
      <c r="Z404">
        <v>0.95120000000000005</v>
      </c>
      <c r="AA404">
        <v>0.40960000000000002</v>
      </c>
      <c r="AB404">
        <v>0.48399999999999999</v>
      </c>
      <c r="AC404">
        <v>0.29959999999999998</v>
      </c>
      <c r="AI404">
        <v>3.9800000000000002E-2</v>
      </c>
      <c r="AP404">
        <v>9.9999997764825994E-3</v>
      </c>
      <c r="AQ404">
        <v>0.37000000476837003</v>
      </c>
      <c r="AR404">
        <v>0.30000001192093001</v>
      </c>
      <c r="AS404">
        <v>0.31000000238419001</v>
      </c>
    </row>
    <row r="405" spans="1:45" x14ac:dyDescent="0.25">
      <c r="A405" s="1">
        <v>703</v>
      </c>
      <c r="W405">
        <v>0.1656</v>
      </c>
      <c r="X405">
        <v>0.15225673000000001</v>
      </c>
      <c r="Y405">
        <v>0.49020000000000002</v>
      </c>
      <c r="Z405">
        <v>0.93400000000000005</v>
      </c>
      <c r="AA405">
        <v>0.41570000000000001</v>
      </c>
      <c r="AB405">
        <v>0.4849</v>
      </c>
      <c r="AC405">
        <v>0.30520000000000003</v>
      </c>
      <c r="AP405">
        <v>9.9999997764825994E-3</v>
      </c>
      <c r="AQ405">
        <v>0.34000000357628002</v>
      </c>
      <c r="AR405">
        <v>0.30000001192093001</v>
      </c>
      <c r="AS405">
        <v>0.31999999284744002</v>
      </c>
    </row>
    <row r="406" spans="1:45" x14ac:dyDescent="0.25">
      <c r="A406" s="1">
        <v>704</v>
      </c>
      <c r="W406">
        <v>0.15179999999999999</v>
      </c>
      <c r="X406">
        <v>0.14253376000000001</v>
      </c>
      <c r="Y406">
        <v>0.46160000000000001</v>
      </c>
      <c r="Z406">
        <v>0.9153</v>
      </c>
      <c r="AA406">
        <v>0.41980000000000001</v>
      </c>
      <c r="AB406">
        <v>0.4859</v>
      </c>
      <c r="AC406">
        <v>0.31059999999999999</v>
      </c>
      <c r="AP406">
        <v>9.9999997764825994E-3</v>
      </c>
      <c r="AQ406">
        <v>0.31000000238419001</v>
      </c>
      <c r="AR406">
        <v>0.30000001192093001</v>
      </c>
      <c r="AS406">
        <v>0.31999999284744002</v>
      </c>
    </row>
    <row r="407" spans="1:45" x14ac:dyDescent="0.25">
      <c r="A407" s="1">
        <v>705</v>
      </c>
      <c r="W407">
        <v>0.13900000000000001</v>
      </c>
      <c r="X407">
        <v>0.12503241000000001</v>
      </c>
      <c r="Y407">
        <v>0.433</v>
      </c>
      <c r="Z407">
        <v>0.89359999999999995</v>
      </c>
      <c r="AA407">
        <v>0.4259</v>
      </c>
      <c r="AB407">
        <v>0.48659999999999998</v>
      </c>
      <c r="AC407">
        <v>0.316</v>
      </c>
      <c r="AP407">
        <v>9.9999997764825994E-3</v>
      </c>
      <c r="AQ407">
        <v>0.28999999165535001</v>
      </c>
      <c r="AR407">
        <v>0.31000000238419001</v>
      </c>
      <c r="AS407">
        <v>0.31999999284744002</v>
      </c>
    </row>
    <row r="408" spans="1:45" x14ac:dyDescent="0.25">
      <c r="A408" s="1">
        <v>706</v>
      </c>
      <c r="W408">
        <v>0.12790000000000001</v>
      </c>
      <c r="X408">
        <v>0.11335487</v>
      </c>
      <c r="Y408">
        <v>0.40600000000000003</v>
      </c>
      <c r="Z408">
        <v>0.87039999999999995</v>
      </c>
      <c r="AA408">
        <v>0.43</v>
      </c>
      <c r="AB408">
        <v>0.48770000000000002</v>
      </c>
      <c r="AC408">
        <v>0.32129999999999997</v>
      </c>
      <c r="AQ408">
        <v>0.25999999046326</v>
      </c>
      <c r="AR408">
        <v>0.31000000238419001</v>
      </c>
      <c r="AS408">
        <v>0.31999999284744002</v>
      </c>
    </row>
    <row r="409" spans="1:45" x14ac:dyDescent="0.25">
      <c r="A409" s="1">
        <v>707</v>
      </c>
      <c r="W409">
        <v>0.1169</v>
      </c>
      <c r="X409">
        <v>0.10752109</v>
      </c>
      <c r="Y409">
        <v>0.37969999999999998</v>
      </c>
      <c r="Z409">
        <v>0.84530000000000005</v>
      </c>
      <c r="AA409">
        <v>0.43</v>
      </c>
      <c r="AB409">
        <v>0.48870000000000002</v>
      </c>
      <c r="AC409">
        <v>0.3261</v>
      </c>
      <c r="AQ409">
        <v>0.23999999463558</v>
      </c>
      <c r="AR409">
        <v>0.31999999284744002</v>
      </c>
      <c r="AS409">
        <v>0.31999999284744002</v>
      </c>
    </row>
    <row r="410" spans="1:45" x14ac:dyDescent="0.25">
      <c r="A410" s="1">
        <v>708</v>
      </c>
      <c r="W410">
        <v>0.1075</v>
      </c>
      <c r="X410">
        <v>9.1964340000000006E-2</v>
      </c>
      <c r="Y410">
        <v>0.35539999999999999</v>
      </c>
      <c r="Z410">
        <v>0.81879999999999997</v>
      </c>
      <c r="AA410">
        <v>0.44640000000000002</v>
      </c>
      <c r="AB410">
        <v>0.49009999999999998</v>
      </c>
      <c r="AC410">
        <v>0.33090000000000003</v>
      </c>
      <c r="AQ410">
        <v>0.21999999880790999</v>
      </c>
      <c r="AR410">
        <v>0.31999999284744002</v>
      </c>
      <c r="AS410">
        <v>0.31999999284744002</v>
      </c>
    </row>
    <row r="411" spans="1:45" x14ac:dyDescent="0.25">
      <c r="A411" s="1">
        <v>709</v>
      </c>
      <c r="W411">
        <v>9.8500000000000004E-2</v>
      </c>
      <c r="X411">
        <v>8.6130559999999995E-2</v>
      </c>
      <c r="Y411">
        <v>0.33179999999999998</v>
      </c>
      <c r="Z411">
        <v>0.79100000000000004</v>
      </c>
      <c r="AA411">
        <v>0.45450000000000002</v>
      </c>
      <c r="AB411">
        <v>0.49159999999999998</v>
      </c>
      <c r="AC411">
        <v>0.33560000000000001</v>
      </c>
      <c r="AQ411">
        <v>0.20000000298022999</v>
      </c>
      <c r="AR411">
        <v>0.33000001311302002</v>
      </c>
      <c r="AS411">
        <v>0.31999999284744002</v>
      </c>
    </row>
    <row r="412" spans="1:45" x14ac:dyDescent="0.25">
      <c r="A412" s="1">
        <v>710</v>
      </c>
      <c r="W412">
        <v>9.06E-2</v>
      </c>
      <c r="X412">
        <v>7.2508425000000001E-2</v>
      </c>
      <c r="Y412">
        <v>0.30869999999999997</v>
      </c>
      <c r="Z412">
        <v>0.76129999999999998</v>
      </c>
      <c r="AA412">
        <v>0.46679999999999999</v>
      </c>
      <c r="AB412">
        <v>0.49349999999999999</v>
      </c>
      <c r="AC412">
        <v>0.33989999999999998</v>
      </c>
      <c r="AQ412">
        <v>0.18000000715256001</v>
      </c>
      <c r="AR412">
        <v>0.33000001311302002</v>
      </c>
      <c r="AS412">
        <v>0.31999999284744002</v>
      </c>
    </row>
    <row r="413" spans="1:45" x14ac:dyDescent="0.25">
      <c r="A413" s="1">
        <v>711</v>
      </c>
      <c r="W413">
        <v>8.3400000000000002E-2</v>
      </c>
      <c r="X413">
        <v>6.4730049999999997E-2</v>
      </c>
      <c r="Y413">
        <v>0.28749999999999998</v>
      </c>
      <c r="Z413">
        <v>0.73170000000000002</v>
      </c>
      <c r="AA413">
        <v>0.47089999999999999</v>
      </c>
      <c r="AB413">
        <v>0.49580000000000002</v>
      </c>
      <c r="AC413">
        <v>0.34420000000000001</v>
      </c>
      <c r="AQ413">
        <v>0.15999999642372001</v>
      </c>
      <c r="AR413">
        <v>0.34000000357628002</v>
      </c>
      <c r="AS413">
        <v>0.31999999284744002</v>
      </c>
    </row>
    <row r="414" spans="1:45" x14ac:dyDescent="0.25">
      <c r="A414" s="1">
        <v>712</v>
      </c>
      <c r="W414">
        <v>7.6600000000000001E-2</v>
      </c>
      <c r="X414">
        <v>6.0840864000000001E-2</v>
      </c>
      <c r="Y414">
        <v>0.2666</v>
      </c>
      <c r="Z414">
        <v>0.70030000000000003</v>
      </c>
      <c r="AA414">
        <v>0.48110000000000003</v>
      </c>
      <c r="AB414">
        <v>0.49859999999999999</v>
      </c>
      <c r="AC414">
        <v>0.34799999999999998</v>
      </c>
      <c r="AQ414">
        <v>0.15000000596046001</v>
      </c>
      <c r="AR414">
        <v>0.34999999403954002</v>
      </c>
      <c r="AS414">
        <v>0.31999999284744002</v>
      </c>
    </row>
    <row r="415" spans="1:45" x14ac:dyDescent="0.25">
      <c r="A415" s="1">
        <v>713</v>
      </c>
      <c r="W415">
        <v>7.0599999999999996E-2</v>
      </c>
      <c r="X415">
        <v>5.4997110000000002E-2</v>
      </c>
      <c r="Y415">
        <v>0.24779999999999999</v>
      </c>
      <c r="Z415">
        <v>0.66910000000000003</v>
      </c>
      <c r="AA415">
        <v>0.49540000000000001</v>
      </c>
      <c r="AB415">
        <v>0.50170000000000003</v>
      </c>
      <c r="AC415">
        <v>0.35189999999999999</v>
      </c>
      <c r="AQ415">
        <v>0.12999999523163</v>
      </c>
      <c r="AR415">
        <v>0.36000001430511003</v>
      </c>
      <c r="AS415">
        <v>0.31999999284744002</v>
      </c>
    </row>
    <row r="416" spans="1:45" x14ac:dyDescent="0.25">
      <c r="A416" s="1">
        <v>714</v>
      </c>
      <c r="W416">
        <v>6.5199999999999994E-2</v>
      </c>
      <c r="X416">
        <v>5.1107920000000001E-2</v>
      </c>
      <c r="Y416">
        <v>0.22939999999999999</v>
      </c>
      <c r="Z416">
        <v>0.63660000000000005</v>
      </c>
      <c r="AA416">
        <v>0.50560000000000005</v>
      </c>
      <c r="AB416">
        <v>0.50600000000000001</v>
      </c>
      <c r="AC416">
        <v>0.35520000000000002</v>
      </c>
      <c r="AQ416">
        <v>0.11999999731779</v>
      </c>
      <c r="AR416">
        <v>0.37000000476837003</v>
      </c>
      <c r="AS416">
        <v>0.33000001311302002</v>
      </c>
    </row>
    <row r="417" spans="1:45" x14ac:dyDescent="0.25">
      <c r="A417" s="1">
        <v>715</v>
      </c>
      <c r="W417">
        <v>5.9900000000000002E-2</v>
      </c>
      <c r="X417">
        <v>4.3319570000000002E-2</v>
      </c>
      <c r="Y417">
        <v>0.21310000000000001</v>
      </c>
      <c r="Z417">
        <v>0.60489999999999999</v>
      </c>
      <c r="AA417">
        <v>0.51380000000000003</v>
      </c>
      <c r="AB417">
        <v>0.51049999999999995</v>
      </c>
      <c r="AC417">
        <v>0.35849999999999999</v>
      </c>
      <c r="AQ417">
        <v>0.10999999940395</v>
      </c>
      <c r="AR417">
        <v>0.37999999523162997</v>
      </c>
      <c r="AS417">
        <v>0.33000001311302002</v>
      </c>
    </row>
    <row r="418" spans="1:45" x14ac:dyDescent="0.25">
      <c r="A418" s="1">
        <v>716</v>
      </c>
      <c r="W418">
        <v>5.5599999999999997E-2</v>
      </c>
      <c r="X418">
        <v>4.1374978E-2</v>
      </c>
      <c r="Y418">
        <v>0.1973</v>
      </c>
      <c r="Z418">
        <v>0.57279999999999998</v>
      </c>
      <c r="AA418">
        <v>0.53420000000000001</v>
      </c>
      <c r="AB418">
        <v>0.5161</v>
      </c>
      <c r="AC418">
        <v>0.36159999999999998</v>
      </c>
      <c r="AQ418">
        <v>0.10000000149012001</v>
      </c>
      <c r="AR418">
        <v>0.38999998569488997</v>
      </c>
      <c r="AS418">
        <v>0.33000001311302002</v>
      </c>
    </row>
    <row r="419" spans="1:45" x14ac:dyDescent="0.25">
      <c r="A419" s="1">
        <v>717</v>
      </c>
      <c r="W419">
        <v>5.1400000000000001E-2</v>
      </c>
      <c r="X419">
        <v>3.3586629999999999E-2</v>
      </c>
      <c r="Y419">
        <v>0.1827</v>
      </c>
      <c r="Z419">
        <v>0.5413</v>
      </c>
      <c r="AA419">
        <v>0.55059999999999998</v>
      </c>
      <c r="AB419">
        <v>0.52200000000000002</v>
      </c>
      <c r="AC419">
        <v>0.36420000000000002</v>
      </c>
      <c r="AQ419">
        <v>9.0000003576279006E-2</v>
      </c>
      <c r="AR419">
        <v>0.40000000596045998</v>
      </c>
      <c r="AS419">
        <v>0.33000001311302002</v>
      </c>
    </row>
    <row r="420" spans="1:45" x14ac:dyDescent="0.25">
      <c r="A420" s="1">
        <v>718</v>
      </c>
      <c r="W420">
        <v>4.7500000000000001E-2</v>
      </c>
      <c r="X420">
        <v>3.3586629999999999E-2</v>
      </c>
      <c r="Y420">
        <v>0.1686</v>
      </c>
      <c r="Z420">
        <v>0.51019999999999999</v>
      </c>
      <c r="AA420">
        <v>0.56489999999999996</v>
      </c>
      <c r="AB420">
        <v>0.52910000000000001</v>
      </c>
      <c r="AC420">
        <v>0.3669</v>
      </c>
      <c r="AQ420">
        <v>7.9999998211861004E-2</v>
      </c>
      <c r="AR420">
        <v>0.40999999642371998</v>
      </c>
      <c r="AS420">
        <v>0.33000001311302002</v>
      </c>
    </row>
    <row r="421" spans="1:45" x14ac:dyDescent="0.25">
      <c r="A421" s="1">
        <v>719</v>
      </c>
      <c r="W421">
        <v>4.3999999999999997E-2</v>
      </c>
      <c r="X421">
        <v>2.9687470000000001E-2</v>
      </c>
      <c r="Y421">
        <v>0.15640000000000001</v>
      </c>
      <c r="Z421">
        <v>0.48010000000000003</v>
      </c>
      <c r="AA421">
        <v>0.58940000000000003</v>
      </c>
      <c r="AB421">
        <v>0.53690000000000004</v>
      </c>
      <c r="AC421">
        <v>0.36890000000000001</v>
      </c>
      <c r="AQ421">
        <v>7.0000000298023002E-2</v>
      </c>
      <c r="AR421">
        <v>0.41999998688697998</v>
      </c>
      <c r="AS421">
        <v>0.33000001311302002</v>
      </c>
    </row>
    <row r="422" spans="1:45" x14ac:dyDescent="0.25">
      <c r="A422" s="1">
        <v>720</v>
      </c>
      <c r="W422">
        <v>4.1000000000000002E-2</v>
      </c>
      <c r="X422">
        <v>2.7732903E-2</v>
      </c>
      <c r="Y422">
        <v>0.14460000000000001</v>
      </c>
      <c r="Z422">
        <v>0.45040000000000002</v>
      </c>
      <c r="AA422">
        <v>0.59960000000000002</v>
      </c>
      <c r="AB422">
        <v>0.54569999999999996</v>
      </c>
      <c r="AC422">
        <v>0.37119999999999997</v>
      </c>
      <c r="AQ422">
        <v>7.0000000298023002E-2</v>
      </c>
      <c r="AR422">
        <v>0.43999999761580999</v>
      </c>
      <c r="AS422">
        <v>0.34000000357628002</v>
      </c>
    </row>
    <row r="423" spans="1:45" x14ac:dyDescent="0.25">
      <c r="A423" s="1">
        <v>721</v>
      </c>
      <c r="W423">
        <v>3.8399999999999997E-2</v>
      </c>
      <c r="X423">
        <v>2.7732903E-2</v>
      </c>
      <c r="Y423">
        <v>0.1331</v>
      </c>
      <c r="Z423">
        <v>0.42159999999999997</v>
      </c>
      <c r="AA423">
        <v>0.61799999999999999</v>
      </c>
      <c r="AB423">
        <v>0.5554</v>
      </c>
      <c r="AC423">
        <v>0.37309999999999999</v>
      </c>
      <c r="AQ423">
        <v>5.9999998658895E-2</v>
      </c>
      <c r="AR423">
        <v>0.44999998807906999</v>
      </c>
      <c r="AS423">
        <v>0.34000000357628002</v>
      </c>
    </row>
    <row r="424" spans="1:45" x14ac:dyDescent="0.25">
      <c r="A424" s="1">
        <v>722</v>
      </c>
      <c r="W424">
        <v>3.5099999999999999E-2</v>
      </c>
      <c r="X424">
        <v>2.3833742000000002E-2</v>
      </c>
      <c r="Y424">
        <v>0.1236</v>
      </c>
      <c r="Z424">
        <v>0.39479999999999998</v>
      </c>
      <c r="AA424">
        <v>0.63429999999999997</v>
      </c>
      <c r="AB424">
        <v>0.56559999999999999</v>
      </c>
      <c r="AC424">
        <v>0.37469999999999998</v>
      </c>
      <c r="AQ424">
        <v>5.9999998658895E-2</v>
      </c>
      <c r="AR424">
        <v>0.46999999880790999</v>
      </c>
      <c r="AS424">
        <v>0.34000000357628002</v>
      </c>
    </row>
    <row r="425" spans="1:45" x14ac:dyDescent="0.25">
      <c r="A425" s="1">
        <v>723</v>
      </c>
      <c r="W425">
        <v>3.2899999999999999E-2</v>
      </c>
      <c r="X425">
        <v>2.3833742000000002E-2</v>
      </c>
      <c r="Y425">
        <v>0.1138</v>
      </c>
      <c r="Z425">
        <v>0.36809999999999998</v>
      </c>
      <c r="AA425">
        <v>0.65269999999999995</v>
      </c>
      <c r="AB425">
        <v>0.57740000000000002</v>
      </c>
      <c r="AC425">
        <v>0.37659999999999999</v>
      </c>
      <c r="AQ425">
        <v>5.0000000745057997E-2</v>
      </c>
      <c r="AR425">
        <v>0.49000000953674</v>
      </c>
      <c r="AS425">
        <v>0.34000000357628002</v>
      </c>
    </row>
    <row r="426" spans="1:45" x14ac:dyDescent="0.25">
      <c r="A426" s="1">
        <v>724</v>
      </c>
      <c r="W426">
        <v>3.1099999999999999E-2</v>
      </c>
      <c r="X426">
        <v>2.3823770000000001E-2</v>
      </c>
      <c r="Y426">
        <v>0.1053</v>
      </c>
      <c r="Z426">
        <v>0.34250000000000003</v>
      </c>
      <c r="AA426">
        <v>0.67310000000000003</v>
      </c>
      <c r="AB426">
        <v>0.59</v>
      </c>
      <c r="AC426">
        <v>0.378</v>
      </c>
      <c r="AQ426">
        <v>5.0000000745057997E-2</v>
      </c>
      <c r="AR426">
        <v>0.50999999046325994</v>
      </c>
      <c r="AS426">
        <v>0.34999999403954002</v>
      </c>
    </row>
    <row r="427" spans="1:45" x14ac:dyDescent="0.25">
      <c r="A427" s="1">
        <v>725</v>
      </c>
      <c r="W427">
        <v>2.8899999999999999E-2</v>
      </c>
      <c r="X427">
        <v>2.3813797000000001E-2</v>
      </c>
      <c r="Y427">
        <v>9.7299999999999998E-2</v>
      </c>
      <c r="Z427">
        <v>0.3175</v>
      </c>
      <c r="AA427">
        <v>0.69350000000000001</v>
      </c>
      <c r="AB427">
        <v>0.60370000000000001</v>
      </c>
      <c r="AC427">
        <v>0.37919999999999998</v>
      </c>
      <c r="AQ427">
        <v>3.9999999105930002E-2</v>
      </c>
      <c r="AR427">
        <v>0.51999998092651001</v>
      </c>
      <c r="AS427">
        <v>0.34999999403954002</v>
      </c>
    </row>
    <row r="428" spans="1:45" x14ac:dyDescent="0.25">
      <c r="A428" s="1">
        <v>726</v>
      </c>
      <c r="W428">
        <v>2.7300000000000001E-2</v>
      </c>
      <c r="X428">
        <v>1.9924609999999999E-2</v>
      </c>
      <c r="Y428">
        <v>8.9899999999999994E-2</v>
      </c>
      <c r="Z428">
        <v>0.29480000000000001</v>
      </c>
      <c r="AA428">
        <v>0.71399999999999997</v>
      </c>
      <c r="AB428">
        <v>0.61809999999999998</v>
      </c>
      <c r="AC428">
        <v>0.38090000000000002</v>
      </c>
      <c r="AQ428">
        <v>3.9999999105930002E-2</v>
      </c>
      <c r="AR428">
        <v>0.54000002145767001</v>
      </c>
      <c r="AS428">
        <v>0.36000001430511003</v>
      </c>
    </row>
    <row r="429" spans="1:45" x14ac:dyDescent="0.25">
      <c r="A429" s="1">
        <v>727</v>
      </c>
      <c r="W429">
        <v>2.5600000000000001E-2</v>
      </c>
      <c r="X429">
        <v>1.6025448000000001E-2</v>
      </c>
      <c r="Y429">
        <v>8.3299999999999999E-2</v>
      </c>
      <c r="Z429">
        <v>0.27279999999999999</v>
      </c>
      <c r="AA429">
        <v>0.73229999999999995</v>
      </c>
      <c r="AB429">
        <v>0.63400000000000001</v>
      </c>
      <c r="AC429">
        <v>0.38219999999999998</v>
      </c>
      <c r="AQ429">
        <v>2.9999999329448E-2</v>
      </c>
      <c r="AR429">
        <v>0.56000000238419001</v>
      </c>
      <c r="AS429">
        <v>0.36000001430511003</v>
      </c>
    </row>
    <row r="430" spans="1:45" x14ac:dyDescent="0.25">
      <c r="A430" s="1">
        <v>728</v>
      </c>
      <c r="W430">
        <v>2.4199999999999999E-2</v>
      </c>
      <c r="X430">
        <v>1.6025448000000001E-2</v>
      </c>
      <c r="Y430">
        <v>7.6799999999999993E-2</v>
      </c>
      <c r="Z430">
        <v>0.25269999999999998</v>
      </c>
      <c r="AA430">
        <v>0.75280000000000002</v>
      </c>
      <c r="AB430">
        <v>0.65</v>
      </c>
      <c r="AC430">
        <v>0.38350000000000001</v>
      </c>
      <c r="AQ430">
        <v>2.9999999329448E-2</v>
      </c>
      <c r="AR430">
        <v>0.58999997377395996</v>
      </c>
      <c r="AS430">
        <v>0.37000000476837003</v>
      </c>
    </row>
    <row r="431" spans="1:45" x14ac:dyDescent="0.25">
      <c r="A431" s="1">
        <v>729</v>
      </c>
      <c r="W431">
        <v>2.2700000000000001E-2</v>
      </c>
      <c r="X431">
        <v>1.6015477E-2</v>
      </c>
      <c r="Y431">
        <v>7.0999999999999994E-2</v>
      </c>
      <c r="Z431">
        <v>0.2331</v>
      </c>
      <c r="AA431">
        <v>0.7732</v>
      </c>
      <c r="AB431">
        <v>0.66720000000000002</v>
      </c>
      <c r="AC431">
        <v>0.38479999999999998</v>
      </c>
      <c r="AQ431">
        <v>2.9999999329448E-2</v>
      </c>
      <c r="AR431">
        <v>0.61000001430510997</v>
      </c>
      <c r="AS431">
        <v>0.37999999523162997</v>
      </c>
    </row>
    <row r="432" spans="1:45" x14ac:dyDescent="0.25">
      <c r="A432" s="1">
        <v>730</v>
      </c>
      <c r="W432">
        <v>2.1299999999999999E-2</v>
      </c>
      <c r="X432">
        <v>1.6005505E-2</v>
      </c>
      <c r="Y432">
        <v>6.6000000000000003E-2</v>
      </c>
      <c r="Z432">
        <v>0.2155</v>
      </c>
      <c r="AA432">
        <v>0.79359999999999997</v>
      </c>
      <c r="AB432">
        <v>0.68500000000000005</v>
      </c>
      <c r="AC432">
        <v>0.38629999999999998</v>
      </c>
      <c r="AQ432">
        <v>2.9999999329448E-2</v>
      </c>
      <c r="AR432">
        <v>0.62999999523162997</v>
      </c>
      <c r="AS432">
        <v>0.37999999523162997</v>
      </c>
    </row>
    <row r="433" spans="1:45" x14ac:dyDescent="0.25">
      <c r="A433" s="1">
        <v>731</v>
      </c>
      <c r="W433">
        <v>2.0299999999999999E-2</v>
      </c>
      <c r="X433">
        <v>1.2116317E-2</v>
      </c>
      <c r="Y433">
        <v>6.08E-2</v>
      </c>
      <c r="Z433">
        <v>0.19869999999999999</v>
      </c>
      <c r="AA433">
        <v>0.81399999999999995</v>
      </c>
      <c r="AB433">
        <v>0.70340000000000003</v>
      </c>
      <c r="AC433">
        <v>0.38800000000000001</v>
      </c>
      <c r="AQ433">
        <v>1.9999999552965001E-2</v>
      </c>
      <c r="AR433">
        <v>0.64999997615813998</v>
      </c>
      <c r="AS433">
        <v>0.38999998569488997</v>
      </c>
    </row>
    <row r="434" spans="1:45" x14ac:dyDescent="0.25">
      <c r="A434" s="1">
        <v>732</v>
      </c>
      <c r="W434">
        <v>1.9199999999999998E-2</v>
      </c>
      <c r="X434">
        <v>1.2106344E-2</v>
      </c>
      <c r="Y434">
        <v>5.6099999999999997E-2</v>
      </c>
      <c r="Z434">
        <v>0.18340000000000001</v>
      </c>
      <c r="AA434">
        <v>0.83240000000000003</v>
      </c>
      <c r="AB434">
        <v>0.72260000000000002</v>
      </c>
      <c r="AC434">
        <v>0.38979999999999998</v>
      </c>
      <c r="AQ434">
        <v>1.9999999552965001E-2</v>
      </c>
      <c r="AR434">
        <v>0.68000000715256004</v>
      </c>
      <c r="AS434">
        <v>0.40000000596045998</v>
      </c>
    </row>
    <row r="435" spans="1:45" x14ac:dyDescent="0.25">
      <c r="A435" s="1">
        <v>733</v>
      </c>
      <c r="W435">
        <v>1.8599999999999998E-2</v>
      </c>
      <c r="X435">
        <v>1.2106344E-2</v>
      </c>
      <c r="Y435">
        <v>5.1999999999999998E-2</v>
      </c>
      <c r="Z435">
        <v>0.1691</v>
      </c>
      <c r="AA435">
        <v>0.8488</v>
      </c>
      <c r="AB435">
        <v>0.74129999999999996</v>
      </c>
      <c r="AC435">
        <v>0.39219999999999999</v>
      </c>
      <c r="AQ435">
        <v>1.9999999552965001E-2</v>
      </c>
      <c r="AR435">
        <v>0.69999998807907005</v>
      </c>
      <c r="AS435">
        <v>0.40999999642371998</v>
      </c>
    </row>
    <row r="436" spans="1:45" x14ac:dyDescent="0.25">
      <c r="A436" s="1">
        <v>734</v>
      </c>
      <c r="W436">
        <v>1.7500000000000002E-2</v>
      </c>
      <c r="X436">
        <v>1.2096371999999999E-2</v>
      </c>
      <c r="Y436">
        <v>4.8300000000000003E-2</v>
      </c>
      <c r="Z436">
        <v>0.156</v>
      </c>
      <c r="AA436">
        <v>0.86719999999999997</v>
      </c>
      <c r="AB436">
        <v>0.76080000000000003</v>
      </c>
      <c r="AC436">
        <v>0.39460000000000001</v>
      </c>
      <c r="AQ436">
        <v>1.9999999552965001E-2</v>
      </c>
      <c r="AR436">
        <v>0.72000002861023005</v>
      </c>
      <c r="AS436">
        <v>0.41999998688697998</v>
      </c>
    </row>
    <row r="437" spans="1:45" x14ac:dyDescent="0.25">
      <c r="A437" s="1">
        <v>735</v>
      </c>
      <c r="W437">
        <v>1.6899999999999998E-2</v>
      </c>
      <c r="X437">
        <v>1.2086400000000001E-2</v>
      </c>
      <c r="Y437">
        <v>4.4299999999999999E-2</v>
      </c>
      <c r="Z437">
        <v>0.14380000000000001</v>
      </c>
      <c r="AA437">
        <v>0.88349999999999995</v>
      </c>
      <c r="AB437">
        <v>0.78049999999999997</v>
      </c>
      <c r="AC437">
        <v>0.39710000000000001</v>
      </c>
      <c r="AQ437">
        <v>1.9999999552965001E-2</v>
      </c>
      <c r="AR437">
        <v>0.75</v>
      </c>
      <c r="AS437">
        <v>0.43000000715255998</v>
      </c>
    </row>
    <row r="438" spans="1:45" x14ac:dyDescent="0.25">
      <c r="A438" s="1">
        <v>736</v>
      </c>
      <c r="W438">
        <v>1.5900000000000001E-2</v>
      </c>
      <c r="X438">
        <v>1.2086400000000001E-2</v>
      </c>
      <c r="Y438">
        <v>4.1399999999999999E-2</v>
      </c>
      <c r="Z438">
        <v>0.13270000000000001</v>
      </c>
      <c r="AA438">
        <v>0.90190000000000003</v>
      </c>
      <c r="AB438">
        <v>0.80049999999999999</v>
      </c>
      <c r="AC438">
        <v>0.39960000000000001</v>
      </c>
      <c r="AQ438">
        <v>1.9999999552965001E-2</v>
      </c>
      <c r="AR438">
        <v>0.76999998092651001</v>
      </c>
      <c r="AS438">
        <v>0.43999999761580999</v>
      </c>
    </row>
    <row r="439" spans="1:45" x14ac:dyDescent="0.25">
      <c r="A439" s="1">
        <v>737</v>
      </c>
      <c r="W439">
        <v>1.5299999999999999E-2</v>
      </c>
      <c r="X439">
        <v>1.2076428E-2</v>
      </c>
      <c r="Y439">
        <v>3.85E-2</v>
      </c>
      <c r="Z439">
        <v>0.1225</v>
      </c>
      <c r="AA439">
        <v>0.91620000000000001</v>
      </c>
      <c r="AB439">
        <v>0.81969999999999998</v>
      </c>
      <c r="AC439">
        <v>0.4037</v>
      </c>
      <c r="AQ439">
        <v>1.9999999552965001E-2</v>
      </c>
      <c r="AR439">
        <v>0.79000002145767001</v>
      </c>
      <c r="AS439">
        <v>0.44999998807906999</v>
      </c>
    </row>
    <row r="440" spans="1:45" x14ac:dyDescent="0.25">
      <c r="A440" s="1">
        <v>738</v>
      </c>
      <c r="W440">
        <v>1.4800000000000001E-2</v>
      </c>
      <c r="X440">
        <v>1.2066455E-2</v>
      </c>
      <c r="Y440">
        <v>3.5799999999999998E-2</v>
      </c>
      <c r="Z440">
        <v>0.11310000000000001</v>
      </c>
      <c r="AA440">
        <v>0.93049999999999999</v>
      </c>
      <c r="AB440">
        <v>0.83930000000000005</v>
      </c>
      <c r="AC440">
        <v>0.40789999999999998</v>
      </c>
      <c r="AQ440">
        <v>9.9999997764825994E-3</v>
      </c>
      <c r="AR440">
        <v>0.81999999284743996</v>
      </c>
      <c r="AS440">
        <v>0.46000000834464999</v>
      </c>
    </row>
    <row r="441" spans="1:45" x14ac:dyDescent="0.25">
      <c r="A441" s="1">
        <v>739</v>
      </c>
      <c r="W441">
        <v>1.43E-2</v>
      </c>
      <c r="X441">
        <v>1.2066455E-2</v>
      </c>
      <c r="Y441">
        <v>3.3000000000000002E-2</v>
      </c>
      <c r="Z441">
        <v>0.1046</v>
      </c>
      <c r="AA441">
        <v>0.94069999999999998</v>
      </c>
      <c r="AB441">
        <v>0.85760000000000003</v>
      </c>
      <c r="AC441">
        <v>0.41199999999999998</v>
      </c>
      <c r="AQ441">
        <v>9.9999997764825994E-3</v>
      </c>
      <c r="AR441">
        <v>0.83999997377395996</v>
      </c>
      <c r="AS441">
        <v>0.47999998927116</v>
      </c>
    </row>
    <row r="442" spans="1:45" x14ac:dyDescent="0.25">
      <c r="A442" s="1">
        <v>740</v>
      </c>
      <c r="W442">
        <v>1.38E-2</v>
      </c>
      <c r="X442">
        <v>1.0111889000000001E-2</v>
      </c>
      <c r="Y442">
        <v>3.09E-2</v>
      </c>
      <c r="Z442">
        <v>9.6600000000000005E-2</v>
      </c>
      <c r="AA442">
        <v>0.95089999999999997</v>
      </c>
      <c r="AB442">
        <v>0.87560000000000004</v>
      </c>
      <c r="AC442">
        <v>0.41720000000000002</v>
      </c>
      <c r="AQ442">
        <v>9.9999997764825994E-3</v>
      </c>
      <c r="AR442">
        <v>0.86000001430510997</v>
      </c>
      <c r="AS442">
        <v>0.49000000953674</v>
      </c>
    </row>
    <row r="443" spans="1:45" x14ac:dyDescent="0.25">
      <c r="A443" s="1">
        <v>741</v>
      </c>
      <c r="W443">
        <v>1.2999999999999999E-2</v>
      </c>
      <c r="X443">
        <v>1.2046510999999999E-2</v>
      </c>
      <c r="Y443">
        <v>2.87E-2</v>
      </c>
      <c r="Z443">
        <v>8.9300000000000004E-2</v>
      </c>
      <c r="AA443">
        <v>0.96519999999999995</v>
      </c>
      <c r="AB443">
        <v>0.89270000000000005</v>
      </c>
      <c r="AC443">
        <v>0.42270000000000002</v>
      </c>
      <c r="AQ443">
        <v>9.9999997764825994E-3</v>
      </c>
      <c r="AR443">
        <v>0.87999999523162997</v>
      </c>
      <c r="AS443">
        <v>0.5</v>
      </c>
    </row>
    <row r="444" spans="1:45" x14ac:dyDescent="0.25">
      <c r="A444" s="1">
        <v>742</v>
      </c>
      <c r="W444">
        <v>1.2699999999999999E-2</v>
      </c>
      <c r="X444">
        <v>1.2046510999999999E-2</v>
      </c>
      <c r="Y444">
        <v>2.6800000000000001E-2</v>
      </c>
      <c r="Z444">
        <v>8.2500000000000004E-2</v>
      </c>
      <c r="AA444">
        <v>0.96730000000000005</v>
      </c>
      <c r="AB444">
        <v>0.90910000000000002</v>
      </c>
      <c r="AC444">
        <v>0.42930000000000001</v>
      </c>
      <c r="AQ444">
        <v>9.9999997764825994E-3</v>
      </c>
      <c r="AR444">
        <v>0.89999997615813998</v>
      </c>
      <c r="AS444">
        <v>0.51999998092651001</v>
      </c>
    </row>
    <row r="445" spans="1:45" x14ac:dyDescent="0.25">
      <c r="A445" s="1">
        <v>743</v>
      </c>
      <c r="W445">
        <v>1.26E-2</v>
      </c>
      <c r="X445">
        <v>1.2036537999999999E-2</v>
      </c>
      <c r="Y445">
        <v>2.5000000000000001E-2</v>
      </c>
      <c r="Z445">
        <v>7.6300000000000007E-2</v>
      </c>
      <c r="AA445">
        <v>0.97540000000000004</v>
      </c>
      <c r="AB445">
        <v>0.92500000000000004</v>
      </c>
      <c r="AC445">
        <v>0.43609999999999999</v>
      </c>
      <c r="AQ445">
        <v>9.9999997764825994E-3</v>
      </c>
      <c r="AR445">
        <v>0.92000001668929998</v>
      </c>
      <c r="AS445">
        <v>0.52999997138976995</v>
      </c>
    </row>
    <row r="446" spans="1:45" x14ac:dyDescent="0.25">
      <c r="A446" s="1">
        <v>744</v>
      </c>
      <c r="W446">
        <v>1.2E-2</v>
      </c>
      <c r="X446">
        <v>1.2036537999999999E-2</v>
      </c>
      <c r="Y446">
        <v>2.3400000000000001E-2</v>
      </c>
      <c r="Z446">
        <v>7.0699999999999999E-2</v>
      </c>
      <c r="AA446">
        <v>0.98160000000000003</v>
      </c>
      <c r="AB446">
        <v>0.9395</v>
      </c>
      <c r="AC446">
        <v>0.44359999999999999</v>
      </c>
      <c r="AQ446">
        <v>9.9999997764825994E-3</v>
      </c>
      <c r="AR446">
        <v>0.93999999761580999</v>
      </c>
      <c r="AS446">
        <v>0.55000001192092995</v>
      </c>
    </row>
    <row r="447" spans="1:45" x14ac:dyDescent="0.25">
      <c r="A447" s="1">
        <v>745</v>
      </c>
      <c r="W447">
        <v>1.18E-2</v>
      </c>
      <c r="X447">
        <v>1.2026566000000001E-2</v>
      </c>
      <c r="Y447">
        <v>2.1999999999999999E-2</v>
      </c>
      <c r="Z447">
        <v>6.5299999999999997E-2</v>
      </c>
      <c r="AA447">
        <v>0.98770000000000002</v>
      </c>
      <c r="AB447">
        <v>0.95269999999999999</v>
      </c>
      <c r="AC447">
        <v>0.45200000000000001</v>
      </c>
      <c r="AQ447">
        <v>9.9999997764825994E-3</v>
      </c>
      <c r="AR447">
        <v>0.94999998807907005</v>
      </c>
      <c r="AS447">
        <v>0.56999999284743996</v>
      </c>
    </row>
    <row r="448" spans="1:45" x14ac:dyDescent="0.25">
      <c r="A448" s="1">
        <v>746</v>
      </c>
      <c r="W448">
        <v>1.17E-2</v>
      </c>
      <c r="X448">
        <v>1.2016594E-2</v>
      </c>
      <c r="Y448">
        <v>2.0400000000000001E-2</v>
      </c>
      <c r="Z448">
        <v>6.08E-2</v>
      </c>
      <c r="AA448">
        <v>0.99180000000000001</v>
      </c>
      <c r="AB448">
        <v>0.96440000000000003</v>
      </c>
      <c r="AC448">
        <v>0.4612</v>
      </c>
      <c r="AQ448">
        <v>9.9999997764825994E-3</v>
      </c>
      <c r="AR448">
        <v>0.97000002861023005</v>
      </c>
      <c r="AS448">
        <v>0.57999998331070002</v>
      </c>
    </row>
    <row r="449" spans="1:45" x14ac:dyDescent="0.25">
      <c r="A449" s="1">
        <v>747</v>
      </c>
      <c r="W449">
        <v>1.1299999999999999E-2</v>
      </c>
      <c r="X449">
        <v>1.2006622E-2</v>
      </c>
      <c r="Y449">
        <v>1.9099999999999999E-2</v>
      </c>
      <c r="Z449">
        <v>5.6099999999999997E-2</v>
      </c>
      <c r="AA449">
        <v>0.99590000000000001</v>
      </c>
      <c r="AB449">
        <v>0.97450000000000003</v>
      </c>
      <c r="AC449">
        <v>0.4708</v>
      </c>
      <c r="AQ449">
        <v>9.9999997764825994E-3</v>
      </c>
      <c r="AR449">
        <v>0.98000001907348999</v>
      </c>
      <c r="AS449">
        <v>0.60000002384186002</v>
      </c>
    </row>
    <row r="450" spans="1:45" x14ac:dyDescent="0.25">
      <c r="A450" s="1">
        <v>748</v>
      </c>
      <c r="W450">
        <v>1.09E-2</v>
      </c>
      <c r="X450">
        <v>1.2006622E-2</v>
      </c>
      <c r="Y450">
        <v>1.78E-2</v>
      </c>
      <c r="Z450">
        <v>5.2200000000000003E-2</v>
      </c>
      <c r="AA450">
        <v>0.99590000000000001</v>
      </c>
      <c r="AB450">
        <v>0.9829</v>
      </c>
      <c r="AC450">
        <v>0.48159999999999997</v>
      </c>
      <c r="AQ450">
        <v>9.9999997764825994E-3</v>
      </c>
      <c r="AR450">
        <v>0.99000000953674006</v>
      </c>
      <c r="AS450">
        <v>0.62000000476837003</v>
      </c>
    </row>
    <row r="451" spans="1:45" x14ac:dyDescent="0.25">
      <c r="A451" s="1">
        <v>749</v>
      </c>
      <c r="W451">
        <v>1.06E-2</v>
      </c>
      <c r="Y451">
        <v>1.66E-2</v>
      </c>
      <c r="Z451">
        <v>4.8500000000000001E-2</v>
      </c>
      <c r="AA451">
        <v>1</v>
      </c>
      <c r="AB451">
        <v>0.9899</v>
      </c>
      <c r="AC451">
        <v>0.49330000000000002</v>
      </c>
      <c r="AQ451">
        <v>9.9999997764825994E-3</v>
      </c>
      <c r="AR451">
        <v>1</v>
      </c>
      <c r="AS451">
        <v>0.63999998569489003</v>
      </c>
    </row>
    <row r="452" spans="1:45" x14ac:dyDescent="0.25">
      <c r="A452" s="1">
        <v>750</v>
      </c>
      <c r="W452">
        <v>1.03E-2</v>
      </c>
      <c r="Y452">
        <v>1.5900000000000001E-2</v>
      </c>
      <c r="Z452">
        <v>4.5100000000000001E-2</v>
      </c>
      <c r="AA452">
        <v>1</v>
      </c>
      <c r="AB452">
        <v>0.995</v>
      </c>
      <c r="AC452">
        <v>0.50509999999999999</v>
      </c>
      <c r="AQ452">
        <v>9.9999997764825994E-3</v>
      </c>
      <c r="AR452">
        <v>1</v>
      </c>
      <c r="AS452">
        <v>0.66000002622604004</v>
      </c>
    </row>
    <row r="453" spans="1:45" x14ac:dyDescent="0.25">
      <c r="A453" s="1">
        <v>751</v>
      </c>
      <c r="Z453">
        <v>4.1799999999999997E-2</v>
      </c>
      <c r="AA453">
        <v>1</v>
      </c>
      <c r="AB453">
        <v>0.99860000000000004</v>
      </c>
      <c r="AC453">
        <v>0.51819999999999999</v>
      </c>
      <c r="AR453">
        <v>1</v>
      </c>
      <c r="AS453">
        <v>0.68000000715256004</v>
      </c>
    </row>
    <row r="454" spans="1:45" x14ac:dyDescent="0.25">
      <c r="A454" s="1">
        <v>752</v>
      </c>
      <c r="Z454">
        <v>3.8899999999999997E-2</v>
      </c>
      <c r="AA454">
        <v>1</v>
      </c>
      <c r="AB454">
        <v>1</v>
      </c>
      <c r="AC454">
        <v>0.5323</v>
      </c>
      <c r="AR454">
        <v>1</v>
      </c>
      <c r="AS454">
        <v>0.69999998807907005</v>
      </c>
    </row>
    <row r="455" spans="1:45" x14ac:dyDescent="0.25">
      <c r="A455" s="1">
        <v>753</v>
      </c>
      <c r="Z455">
        <v>3.6400000000000002E-2</v>
      </c>
      <c r="AA455">
        <v>1</v>
      </c>
      <c r="AB455">
        <v>0.99980000000000002</v>
      </c>
      <c r="AC455">
        <v>0.54720000000000002</v>
      </c>
      <c r="AR455">
        <v>1</v>
      </c>
      <c r="AS455">
        <v>0.72000002861023005</v>
      </c>
    </row>
    <row r="456" spans="1:45" x14ac:dyDescent="0.25">
      <c r="A456" s="1">
        <v>754</v>
      </c>
      <c r="Z456">
        <v>3.3799999999999997E-2</v>
      </c>
      <c r="AA456">
        <v>0.99590000000000001</v>
      </c>
      <c r="AB456">
        <v>0.99729999999999996</v>
      </c>
      <c r="AC456">
        <v>0.56240000000000001</v>
      </c>
      <c r="AR456">
        <v>0.99000000953674006</v>
      </c>
      <c r="AS456">
        <v>0.74000000953674006</v>
      </c>
    </row>
    <row r="457" spans="1:45" x14ac:dyDescent="0.25">
      <c r="A457" s="1">
        <v>755</v>
      </c>
      <c r="Z457">
        <v>3.1399999999999997E-2</v>
      </c>
      <c r="AA457">
        <v>0.98770000000000002</v>
      </c>
      <c r="AB457">
        <v>0.99270000000000003</v>
      </c>
      <c r="AC457">
        <v>0.57850000000000001</v>
      </c>
      <c r="AR457">
        <v>0.98000001907348999</v>
      </c>
      <c r="AS457">
        <v>0.75999999046325994</v>
      </c>
    </row>
    <row r="458" spans="1:45" x14ac:dyDescent="0.25">
      <c r="A458" s="1">
        <v>756</v>
      </c>
      <c r="Z458">
        <v>2.92E-2</v>
      </c>
      <c r="AA458">
        <v>0.98570000000000002</v>
      </c>
      <c r="AB458">
        <v>0.98640000000000005</v>
      </c>
      <c r="AC458">
        <v>0.59530000000000005</v>
      </c>
      <c r="AR458">
        <v>0.97000002861023005</v>
      </c>
      <c r="AS458">
        <v>0.79000002145767001</v>
      </c>
    </row>
    <row r="459" spans="1:45" x14ac:dyDescent="0.25">
      <c r="A459" s="1">
        <v>757</v>
      </c>
      <c r="Z459">
        <v>2.7199999999999998E-2</v>
      </c>
      <c r="AA459">
        <v>0.97760000000000002</v>
      </c>
      <c r="AB459">
        <v>0.97760000000000002</v>
      </c>
      <c r="AC459">
        <v>0.61309999999999998</v>
      </c>
      <c r="AR459">
        <v>0.95999997854232999</v>
      </c>
      <c r="AS459">
        <v>0.81000000238419001</v>
      </c>
    </row>
    <row r="460" spans="1:45" x14ac:dyDescent="0.25">
      <c r="A460" s="1">
        <v>758</v>
      </c>
      <c r="Z460">
        <v>2.53E-2</v>
      </c>
      <c r="AA460">
        <v>0.95709999999999995</v>
      </c>
      <c r="AB460">
        <v>0.9657</v>
      </c>
      <c r="AC460">
        <v>0.63119999999999998</v>
      </c>
      <c r="AR460">
        <v>0.93999999761580999</v>
      </c>
      <c r="AS460">
        <v>0.82999998331070002</v>
      </c>
    </row>
    <row r="461" spans="1:45" x14ac:dyDescent="0.25">
      <c r="A461" s="1">
        <v>759</v>
      </c>
      <c r="Z461">
        <v>2.3699999999999999E-2</v>
      </c>
      <c r="AA461">
        <v>0.94279999999999997</v>
      </c>
      <c r="AB461">
        <v>0.95250000000000001</v>
      </c>
      <c r="AC461">
        <v>0.65049999999999997</v>
      </c>
      <c r="AR461">
        <v>0.93000000715256004</v>
      </c>
      <c r="AS461">
        <v>0.85000002384186002</v>
      </c>
    </row>
    <row r="462" spans="1:45" x14ac:dyDescent="0.25">
      <c r="A462" s="1">
        <v>760</v>
      </c>
      <c r="Z462">
        <v>2.2100000000000002E-2</v>
      </c>
      <c r="AA462">
        <v>0.91839999999999999</v>
      </c>
      <c r="AB462">
        <v>0.93669999999999998</v>
      </c>
      <c r="AC462">
        <v>0.67</v>
      </c>
      <c r="AR462">
        <v>0.91000002622604004</v>
      </c>
      <c r="AS462">
        <v>0.87000000476837003</v>
      </c>
    </row>
    <row r="463" spans="1:45" x14ac:dyDescent="0.25">
      <c r="A463" s="1">
        <v>761</v>
      </c>
      <c r="Z463">
        <v>2.0500000000000001E-2</v>
      </c>
      <c r="AA463">
        <v>0.90820000000000001</v>
      </c>
      <c r="AB463">
        <v>0.91890000000000005</v>
      </c>
      <c r="AC463">
        <v>0.68959999999999999</v>
      </c>
      <c r="AR463">
        <v>0.87999999523162997</v>
      </c>
      <c r="AS463">
        <v>0.88999998569489003</v>
      </c>
    </row>
    <row r="464" spans="1:45" x14ac:dyDescent="0.25">
      <c r="A464" s="1">
        <v>762</v>
      </c>
      <c r="Z464">
        <v>1.9199999999999998E-2</v>
      </c>
      <c r="AA464">
        <v>0.88770000000000004</v>
      </c>
      <c r="AB464">
        <v>0.89890000000000003</v>
      </c>
      <c r="AC464">
        <v>0.71</v>
      </c>
      <c r="AR464">
        <v>0.86000001430510997</v>
      </c>
      <c r="AS464">
        <v>0.91000002622604004</v>
      </c>
    </row>
    <row r="465" spans="1:45" x14ac:dyDescent="0.25">
      <c r="A465" s="1">
        <v>763</v>
      </c>
      <c r="Z465">
        <v>1.7999999999999999E-2</v>
      </c>
      <c r="AA465">
        <v>0.86729999999999996</v>
      </c>
      <c r="AB465">
        <v>0.87839999999999996</v>
      </c>
      <c r="AC465">
        <v>0.73050000000000004</v>
      </c>
      <c r="AR465">
        <v>0.82999998331070002</v>
      </c>
      <c r="AS465">
        <v>0.93000000715256004</v>
      </c>
    </row>
    <row r="466" spans="1:45" x14ac:dyDescent="0.25">
      <c r="A466" s="1">
        <v>764</v>
      </c>
      <c r="Z466">
        <v>1.67E-2</v>
      </c>
      <c r="AA466">
        <v>0.84689999999999999</v>
      </c>
      <c r="AB466">
        <v>0.85460000000000003</v>
      </c>
      <c r="AC466">
        <v>0.75170000000000003</v>
      </c>
      <c r="AR466">
        <v>0.81000000238419001</v>
      </c>
      <c r="AS466">
        <v>0.94999998807907005</v>
      </c>
    </row>
    <row r="467" spans="1:45" x14ac:dyDescent="0.25">
      <c r="A467" s="1">
        <v>765</v>
      </c>
      <c r="Z467">
        <v>1.5900000000000001E-2</v>
      </c>
      <c r="AA467">
        <v>0.8367</v>
      </c>
      <c r="AB467">
        <v>0.83179999999999998</v>
      </c>
      <c r="AC467">
        <v>0.77229999999999999</v>
      </c>
      <c r="AR467">
        <v>0.77999997138976995</v>
      </c>
      <c r="AS467">
        <v>0.95999997854232999</v>
      </c>
    </row>
    <row r="468" spans="1:45" x14ac:dyDescent="0.25">
      <c r="A468" s="1">
        <v>766</v>
      </c>
      <c r="Z468">
        <v>1.47E-2</v>
      </c>
      <c r="AA468">
        <v>0.79790000000000005</v>
      </c>
      <c r="AB468">
        <v>0.80700000000000005</v>
      </c>
      <c r="AC468">
        <v>0.79330000000000001</v>
      </c>
      <c r="AR468">
        <v>0.75</v>
      </c>
      <c r="AS468">
        <v>0.97000002861023005</v>
      </c>
    </row>
    <row r="469" spans="1:45" x14ac:dyDescent="0.25">
      <c r="A469" s="1">
        <v>767</v>
      </c>
      <c r="Z469">
        <v>1.3899999999999999E-2</v>
      </c>
      <c r="AA469">
        <v>0.76929999999999998</v>
      </c>
      <c r="AB469">
        <v>0.78259999999999996</v>
      </c>
      <c r="AC469">
        <v>0.81359999999999999</v>
      </c>
      <c r="AR469">
        <v>0.72000002861023005</v>
      </c>
      <c r="AS469">
        <v>0.99000000953674006</v>
      </c>
    </row>
    <row r="470" spans="1:45" x14ac:dyDescent="0.25">
      <c r="A470" s="1">
        <v>768</v>
      </c>
      <c r="Z470">
        <v>1.2999999999999999E-2</v>
      </c>
      <c r="AA470">
        <v>0.74280000000000002</v>
      </c>
      <c r="AB470">
        <v>0.75719999999999998</v>
      </c>
      <c r="AC470">
        <v>0.83460000000000001</v>
      </c>
      <c r="AR470">
        <v>0.68999999761580999</v>
      </c>
      <c r="AS470">
        <v>0.99000000953674006</v>
      </c>
    </row>
    <row r="471" spans="1:45" x14ac:dyDescent="0.25">
      <c r="A471" s="1">
        <v>769</v>
      </c>
      <c r="Z471">
        <v>1.24E-2</v>
      </c>
      <c r="AA471">
        <v>0.71419999999999995</v>
      </c>
      <c r="AB471">
        <v>0.73160000000000003</v>
      </c>
      <c r="AC471">
        <v>0.85370000000000001</v>
      </c>
      <c r="AR471">
        <v>0.66000002622604004</v>
      </c>
      <c r="AS471">
        <v>1</v>
      </c>
    </row>
    <row r="472" spans="1:45" x14ac:dyDescent="0.25">
      <c r="A472" s="1">
        <v>770</v>
      </c>
      <c r="Z472">
        <v>1.1599999999999999E-2</v>
      </c>
      <c r="AA472">
        <v>0.69989999999999997</v>
      </c>
      <c r="AB472">
        <v>0.70579999999999998</v>
      </c>
      <c r="AC472">
        <v>0.87290000000000001</v>
      </c>
      <c r="AR472">
        <v>0.62999999523162997</v>
      </c>
      <c r="AS472">
        <v>1</v>
      </c>
    </row>
    <row r="473" spans="1:45" x14ac:dyDescent="0.25">
      <c r="A473" s="1">
        <v>771</v>
      </c>
      <c r="Z473">
        <v>1.0800000000000001E-2</v>
      </c>
      <c r="AA473">
        <v>0.68359999999999999</v>
      </c>
      <c r="AB473">
        <v>0.67930000000000001</v>
      </c>
      <c r="AC473">
        <v>0.89149999999999996</v>
      </c>
      <c r="AR473">
        <v>0.58999997377395996</v>
      </c>
      <c r="AS473">
        <v>1</v>
      </c>
    </row>
    <row r="474" spans="1:45" x14ac:dyDescent="0.25">
      <c r="A474" s="1">
        <v>772</v>
      </c>
      <c r="Z474">
        <v>1.03E-2</v>
      </c>
      <c r="AA474">
        <v>0.62029999999999996</v>
      </c>
      <c r="AB474">
        <v>0.65349999999999997</v>
      </c>
      <c r="AC474">
        <v>0.90859999999999996</v>
      </c>
      <c r="AR474">
        <v>0.56000000238419001</v>
      </c>
      <c r="AS474">
        <v>1</v>
      </c>
    </row>
    <row r="475" spans="1:45" x14ac:dyDescent="0.25">
      <c r="A475" s="1">
        <v>773</v>
      </c>
      <c r="Z475">
        <v>9.7000000000000003E-3</v>
      </c>
      <c r="AA475">
        <v>0.5897</v>
      </c>
      <c r="AB475">
        <v>0.62690000000000001</v>
      </c>
      <c r="AC475">
        <v>0.92500000000000004</v>
      </c>
      <c r="AR475">
        <v>0.52999997138976995</v>
      </c>
      <c r="AS475">
        <v>0.99000000953674006</v>
      </c>
    </row>
    <row r="476" spans="1:45" x14ac:dyDescent="0.25">
      <c r="A476" s="1">
        <v>774</v>
      </c>
      <c r="Z476">
        <v>8.9999999999999993E-3</v>
      </c>
      <c r="AA476">
        <v>0.55910000000000004</v>
      </c>
      <c r="AB476">
        <v>0.60050000000000003</v>
      </c>
      <c r="AC476">
        <v>0.93969999999999998</v>
      </c>
      <c r="AR476">
        <v>0.5</v>
      </c>
      <c r="AS476">
        <v>0.98000001907348999</v>
      </c>
    </row>
    <row r="477" spans="1:45" x14ac:dyDescent="0.25">
      <c r="A477" s="1">
        <v>775</v>
      </c>
      <c r="Z477">
        <v>8.5000000000000006E-3</v>
      </c>
      <c r="AA477">
        <v>0.52639999999999998</v>
      </c>
      <c r="AB477">
        <v>0.57479999999999998</v>
      </c>
      <c r="AC477">
        <v>0.95340000000000003</v>
      </c>
      <c r="AR477">
        <v>0.46999999880790999</v>
      </c>
      <c r="AS477">
        <v>0.95999997854232999</v>
      </c>
    </row>
    <row r="478" spans="1:45" x14ac:dyDescent="0.25">
      <c r="A478" s="1">
        <v>776</v>
      </c>
      <c r="Z478">
        <v>8.0999999999999996E-3</v>
      </c>
      <c r="AA478">
        <v>0.49980000000000002</v>
      </c>
      <c r="AB478">
        <v>0.54969999999999997</v>
      </c>
      <c r="AC478">
        <v>0.96540000000000004</v>
      </c>
      <c r="AR478">
        <v>0.43999999761580999</v>
      </c>
      <c r="AS478">
        <v>0.94999998807907005</v>
      </c>
    </row>
    <row r="479" spans="1:45" x14ac:dyDescent="0.25">
      <c r="A479" s="1">
        <v>777</v>
      </c>
      <c r="Z479">
        <v>7.7999999999999996E-3</v>
      </c>
      <c r="AA479">
        <v>0.4672</v>
      </c>
      <c r="AB479">
        <v>0.52449999999999997</v>
      </c>
      <c r="AC479">
        <v>0.97589999999999999</v>
      </c>
      <c r="AR479">
        <v>0.41999998688697998</v>
      </c>
      <c r="AS479">
        <v>0.93000000715256004</v>
      </c>
    </row>
    <row r="480" spans="1:45" x14ac:dyDescent="0.25">
      <c r="A480" s="1">
        <v>778</v>
      </c>
      <c r="Z480">
        <v>7.1999999999999998E-3</v>
      </c>
      <c r="AA480">
        <v>0.44059999999999999</v>
      </c>
      <c r="AB480">
        <v>0.50019999999999998</v>
      </c>
      <c r="AC480">
        <v>0.98419999999999996</v>
      </c>
      <c r="AR480">
        <v>0.38999998569488997</v>
      </c>
      <c r="AS480">
        <v>0.89999997615813998</v>
      </c>
    </row>
    <row r="481" spans="1:45" x14ac:dyDescent="0.25">
      <c r="A481" s="1">
        <v>779</v>
      </c>
      <c r="Z481">
        <v>7.1000000000000004E-3</v>
      </c>
      <c r="AA481">
        <v>0.42630000000000001</v>
      </c>
      <c r="AB481">
        <v>0.47620000000000001</v>
      </c>
      <c r="AC481">
        <v>0.99109999999999998</v>
      </c>
      <c r="AR481">
        <v>0.36000001430511003</v>
      </c>
      <c r="AS481">
        <v>0.87999999523162997</v>
      </c>
    </row>
    <row r="482" spans="1:45" x14ac:dyDescent="0.25">
      <c r="A482" s="1">
        <v>780</v>
      </c>
      <c r="Z482">
        <v>6.6E-3</v>
      </c>
      <c r="AA482">
        <v>0.38140000000000002</v>
      </c>
      <c r="AB482">
        <v>0.45250000000000001</v>
      </c>
      <c r="AC482">
        <v>0.996</v>
      </c>
      <c r="AR482">
        <v>0.34000000357628002</v>
      </c>
      <c r="AS482">
        <v>0.85000002384186002</v>
      </c>
    </row>
    <row r="483" spans="1:45" x14ac:dyDescent="0.25">
      <c r="A483" s="1">
        <v>781</v>
      </c>
      <c r="Z483">
        <v>6.4999999999999997E-3</v>
      </c>
      <c r="AA483">
        <v>0.3569</v>
      </c>
      <c r="AB483">
        <v>0.42930000000000001</v>
      </c>
      <c r="AC483">
        <v>0.99909999999999999</v>
      </c>
      <c r="AR483">
        <v>0.31000000238419001</v>
      </c>
      <c r="AS483">
        <v>0.81999999284743996</v>
      </c>
    </row>
    <row r="484" spans="1:45" x14ac:dyDescent="0.25">
      <c r="A484" s="1">
        <v>782</v>
      </c>
      <c r="Z484">
        <v>6.1999999999999998E-3</v>
      </c>
      <c r="AA484">
        <v>0.33239999999999997</v>
      </c>
      <c r="AB484">
        <v>0.40620000000000001</v>
      </c>
      <c r="AC484">
        <v>1</v>
      </c>
      <c r="AR484">
        <v>0.28999999165535001</v>
      </c>
      <c r="AS484">
        <v>0.79000002145767001</v>
      </c>
    </row>
    <row r="485" spans="1:45" x14ac:dyDescent="0.25">
      <c r="A485" s="1">
        <v>783</v>
      </c>
      <c r="Z485">
        <v>5.8999999999999999E-3</v>
      </c>
      <c r="AA485">
        <v>0.32219999999999999</v>
      </c>
      <c r="AB485">
        <v>0.3841</v>
      </c>
      <c r="AC485">
        <v>0.99880000000000002</v>
      </c>
      <c r="AR485">
        <v>0.27000001072884</v>
      </c>
      <c r="AS485">
        <v>0.75</v>
      </c>
    </row>
    <row r="486" spans="1:45" x14ac:dyDescent="0.25">
      <c r="A486" s="1">
        <v>784</v>
      </c>
      <c r="Z486">
        <v>5.5999999999999999E-3</v>
      </c>
      <c r="AA486">
        <v>0.30790000000000001</v>
      </c>
      <c r="AB486">
        <v>0.36259999999999998</v>
      </c>
      <c r="AC486">
        <v>0.99570000000000003</v>
      </c>
      <c r="AR486">
        <v>0.25</v>
      </c>
      <c r="AS486">
        <v>0.72000002861023005</v>
      </c>
    </row>
    <row r="487" spans="1:45" x14ac:dyDescent="0.25">
      <c r="A487" s="1">
        <v>785</v>
      </c>
      <c r="Z487">
        <v>5.5999999999999999E-3</v>
      </c>
      <c r="AA487">
        <v>0.2671</v>
      </c>
      <c r="AB487">
        <v>0.34229999999999999</v>
      </c>
      <c r="AC487">
        <v>0.98980000000000001</v>
      </c>
      <c r="AR487">
        <v>0.23000000417232999</v>
      </c>
      <c r="AS487">
        <v>0.68000000715256004</v>
      </c>
    </row>
    <row r="488" spans="1:45" x14ac:dyDescent="0.25">
      <c r="A488" s="1">
        <v>786</v>
      </c>
      <c r="Z488">
        <v>5.3E-3</v>
      </c>
      <c r="AA488">
        <v>0.2467</v>
      </c>
      <c r="AB488">
        <v>0.32250000000000001</v>
      </c>
      <c r="AC488">
        <v>0.98209999999999997</v>
      </c>
      <c r="AR488">
        <v>0.21999999880790999</v>
      </c>
      <c r="AS488">
        <v>0.63999998569489003</v>
      </c>
    </row>
    <row r="489" spans="1:45" x14ac:dyDescent="0.25">
      <c r="A489" s="1">
        <v>787</v>
      </c>
      <c r="Z489">
        <v>5.1000000000000004E-3</v>
      </c>
      <c r="AA489">
        <v>0.23649999999999999</v>
      </c>
      <c r="AB489">
        <v>0.30359999999999998</v>
      </c>
      <c r="AC489">
        <v>0.97270000000000001</v>
      </c>
      <c r="AR489">
        <v>0.20000000298022999</v>
      </c>
      <c r="AS489">
        <v>0.61000001430510997</v>
      </c>
    </row>
    <row r="490" spans="1:45" x14ac:dyDescent="0.25">
      <c r="A490" s="1">
        <v>788</v>
      </c>
      <c r="Z490">
        <v>4.8999999999999998E-3</v>
      </c>
      <c r="AA490">
        <v>0.2079</v>
      </c>
      <c r="AB490">
        <v>0.28489999999999999</v>
      </c>
      <c r="AC490">
        <v>0.96079999999999999</v>
      </c>
      <c r="AR490">
        <v>0.18000000715256001</v>
      </c>
      <c r="AS490">
        <v>0.56999999284743996</v>
      </c>
    </row>
    <row r="491" spans="1:45" x14ac:dyDescent="0.25">
      <c r="A491" s="1">
        <v>789</v>
      </c>
      <c r="Z491">
        <v>4.7999999999999996E-3</v>
      </c>
      <c r="AA491">
        <v>0.19359999999999999</v>
      </c>
      <c r="AB491">
        <v>0.26769999999999999</v>
      </c>
      <c r="AC491">
        <v>0.94730000000000003</v>
      </c>
      <c r="AR491">
        <v>0.17000000178814001</v>
      </c>
      <c r="AS491">
        <v>0.52999997138976995</v>
      </c>
    </row>
    <row r="492" spans="1:45" x14ac:dyDescent="0.25">
      <c r="A492" s="1">
        <v>790</v>
      </c>
      <c r="Z492">
        <v>4.5999999999999999E-3</v>
      </c>
      <c r="AA492">
        <v>0.17730000000000001</v>
      </c>
      <c r="AB492">
        <v>0.25080000000000002</v>
      </c>
      <c r="AC492">
        <v>0.93159999999999998</v>
      </c>
      <c r="AR492">
        <v>0.15999999642372001</v>
      </c>
      <c r="AS492">
        <v>0.5</v>
      </c>
    </row>
    <row r="493" spans="1:45" x14ac:dyDescent="0.25">
      <c r="A493" s="1">
        <v>791</v>
      </c>
      <c r="AA493">
        <v>0.1671</v>
      </c>
      <c r="AB493">
        <v>0.23499999999999999</v>
      </c>
      <c r="AC493">
        <v>0.9143</v>
      </c>
      <c r="AR493">
        <v>0.14000000059605</v>
      </c>
      <c r="AS493">
        <v>0.46000000834464999</v>
      </c>
    </row>
    <row r="494" spans="1:45" x14ac:dyDescent="0.25">
      <c r="A494" s="1">
        <v>792</v>
      </c>
      <c r="AA494">
        <v>0.15890000000000001</v>
      </c>
      <c r="AB494">
        <v>0.22040000000000001</v>
      </c>
      <c r="AC494">
        <v>0.89449999999999996</v>
      </c>
      <c r="AR494">
        <v>0.12999999523163</v>
      </c>
      <c r="AS494">
        <v>0.43000000715255998</v>
      </c>
    </row>
    <row r="495" spans="1:45" x14ac:dyDescent="0.25">
      <c r="A495" s="1">
        <v>793</v>
      </c>
      <c r="AA495">
        <v>0.15279999999999999</v>
      </c>
      <c r="AB495">
        <v>0.20619999999999999</v>
      </c>
      <c r="AC495">
        <v>0.874</v>
      </c>
      <c r="AR495">
        <v>0.11999999731779</v>
      </c>
      <c r="AS495">
        <v>0.40000000596045998</v>
      </c>
    </row>
    <row r="496" spans="1:45" x14ac:dyDescent="0.25">
      <c r="A496" s="1">
        <v>794</v>
      </c>
      <c r="AA496">
        <v>0.1283</v>
      </c>
      <c r="AB496">
        <v>0.1933</v>
      </c>
      <c r="AC496">
        <v>0.85160000000000002</v>
      </c>
      <c r="AR496">
        <v>0.10999999940395</v>
      </c>
      <c r="AS496">
        <v>0.37000000476837003</v>
      </c>
    </row>
    <row r="497" spans="1:45" x14ac:dyDescent="0.25">
      <c r="A497" s="1">
        <v>795</v>
      </c>
      <c r="AA497">
        <v>0.1201</v>
      </c>
      <c r="AB497">
        <v>0.18060000000000001</v>
      </c>
      <c r="AC497">
        <v>0.82809999999999995</v>
      </c>
      <c r="AR497">
        <v>0.10000000149012001</v>
      </c>
      <c r="AS497">
        <v>0.34000000357628002</v>
      </c>
    </row>
    <row r="498" spans="1:45" x14ac:dyDescent="0.25">
      <c r="A498" s="1">
        <v>796</v>
      </c>
      <c r="AA498">
        <v>0.1181</v>
      </c>
      <c r="AB498">
        <v>0.1686</v>
      </c>
      <c r="AC498">
        <v>0.80289999999999995</v>
      </c>
      <c r="AR498">
        <v>9.0000003576279006E-2</v>
      </c>
      <c r="AS498">
        <v>0.31000000238419001</v>
      </c>
    </row>
    <row r="499" spans="1:45" x14ac:dyDescent="0.25">
      <c r="A499" s="1">
        <v>797</v>
      </c>
      <c r="AA499">
        <v>9.9699999999999997E-2</v>
      </c>
      <c r="AB499">
        <v>0.1578</v>
      </c>
      <c r="AC499">
        <v>0.77639999999999998</v>
      </c>
      <c r="AR499">
        <v>9.0000003576279006E-2</v>
      </c>
      <c r="AS499">
        <v>0.28000000119209001</v>
      </c>
    </row>
    <row r="500" spans="1:45" x14ac:dyDescent="0.25">
      <c r="A500" s="1">
        <v>798</v>
      </c>
      <c r="AA500">
        <v>9.3600000000000003E-2</v>
      </c>
      <c r="AB500">
        <v>0.1479</v>
      </c>
      <c r="AC500">
        <v>0.75049999999999994</v>
      </c>
      <c r="AR500">
        <v>7.9999998211861004E-2</v>
      </c>
      <c r="AS500">
        <v>0.25999999046326</v>
      </c>
    </row>
    <row r="501" spans="1:45" x14ac:dyDescent="0.25">
      <c r="A501" s="1">
        <v>799</v>
      </c>
      <c r="AA501">
        <v>8.5500000000000007E-2</v>
      </c>
      <c r="AB501">
        <v>0.13850000000000001</v>
      </c>
      <c r="AC501">
        <v>0.72319999999999995</v>
      </c>
      <c r="AR501">
        <v>7.0000000298023002E-2</v>
      </c>
      <c r="AS501">
        <v>0.23999999463558</v>
      </c>
    </row>
    <row r="502" spans="1:45" x14ac:dyDescent="0.25">
      <c r="A502" s="1">
        <v>800</v>
      </c>
      <c r="AA502">
        <v>8.3400000000000002E-2</v>
      </c>
      <c r="AB502">
        <v>0.1298</v>
      </c>
      <c r="AC502">
        <v>0.6956</v>
      </c>
      <c r="AR502">
        <v>7.0000000298023002E-2</v>
      </c>
      <c r="AS502">
        <v>0.21999999880790999</v>
      </c>
    </row>
    <row r="503" spans="1:45" x14ac:dyDescent="0.25">
      <c r="A503" s="1">
        <v>801</v>
      </c>
      <c r="AA503">
        <v>7.9299999999999995E-2</v>
      </c>
      <c r="AB503">
        <v>0.1217</v>
      </c>
      <c r="AC503">
        <v>0.66759999999999997</v>
      </c>
      <c r="AR503">
        <v>5.9999998658895E-2</v>
      </c>
      <c r="AS503">
        <v>0.20000000298022999</v>
      </c>
    </row>
    <row r="504" spans="1:45" x14ac:dyDescent="0.25">
      <c r="A504" s="1">
        <v>802</v>
      </c>
      <c r="AA504">
        <v>6.9099999999999995E-2</v>
      </c>
      <c r="AB504">
        <v>0.1139</v>
      </c>
      <c r="AC504">
        <v>0.64</v>
      </c>
      <c r="AR504">
        <v>5.9999998658895E-2</v>
      </c>
      <c r="AS504">
        <v>0.18000000715256001</v>
      </c>
    </row>
    <row r="505" spans="1:45" x14ac:dyDescent="0.25">
      <c r="A505" s="1">
        <v>803</v>
      </c>
      <c r="AA505">
        <v>6.5100000000000005E-2</v>
      </c>
      <c r="AB505">
        <v>0.1069</v>
      </c>
      <c r="AC505">
        <v>0.61180000000000001</v>
      </c>
      <c r="AR505">
        <v>5.0000000745057997E-2</v>
      </c>
      <c r="AS505">
        <v>0.15999999642372001</v>
      </c>
    </row>
    <row r="506" spans="1:45" x14ac:dyDescent="0.25">
      <c r="A506" s="1">
        <v>804</v>
      </c>
      <c r="AA506">
        <v>6.3E-2</v>
      </c>
      <c r="AB506">
        <v>0.10009999999999999</v>
      </c>
      <c r="AC506">
        <v>0.58399999999999996</v>
      </c>
      <c r="AR506">
        <v>5.0000000745057997E-2</v>
      </c>
      <c r="AS506">
        <v>0.15000000596046001</v>
      </c>
    </row>
    <row r="507" spans="1:45" x14ac:dyDescent="0.25">
      <c r="A507" s="1">
        <v>805</v>
      </c>
      <c r="AA507">
        <v>6.3E-2</v>
      </c>
      <c r="AB507">
        <v>9.3899999999999997E-2</v>
      </c>
      <c r="AC507">
        <v>0.55610000000000004</v>
      </c>
      <c r="AR507">
        <v>3.9999999105930002E-2</v>
      </c>
      <c r="AS507">
        <v>0.12999999523163</v>
      </c>
    </row>
    <row r="508" spans="1:45" x14ac:dyDescent="0.25">
      <c r="A508" s="1">
        <v>806</v>
      </c>
      <c r="AA508">
        <v>5.8999999999999997E-2</v>
      </c>
      <c r="AB508">
        <v>8.7999999999999995E-2</v>
      </c>
      <c r="AC508">
        <v>0.52900000000000003</v>
      </c>
      <c r="AR508">
        <v>3.9999999105930002E-2</v>
      </c>
      <c r="AS508">
        <v>0.11999999731779</v>
      </c>
    </row>
    <row r="509" spans="1:45" x14ac:dyDescent="0.25">
      <c r="A509" s="1">
        <v>807</v>
      </c>
      <c r="AA509">
        <v>5.4899999999999997E-2</v>
      </c>
      <c r="AB509">
        <v>8.2699999999999996E-2</v>
      </c>
      <c r="AC509">
        <v>0.50219999999999998</v>
      </c>
      <c r="AR509">
        <v>3.9999999105930002E-2</v>
      </c>
      <c r="AS509">
        <v>0.10999999940395</v>
      </c>
    </row>
    <row r="510" spans="1:45" x14ac:dyDescent="0.25">
      <c r="A510" s="1">
        <v>808</v>
      </c>
      <c r="AA510">
        <v>4.8800000000000003E-2</v>
      </c>
      <c r="AB510">
        <v>7.7600000000000002E-2</v>
      </c>
      <c r="AC510">
        <v>0.47539999999999999</v>
      </c>
      <c r="AR510">
        <v>2.9999999329448E-2</v>
      </c>
      <c r="AS510">
        <v>0.10000000149012001</v>
      </c>
    </row>
    <row r="511" spans="1:45" x14ac:dyDescent="0.25">
      <c r="A511" s="1">
        <v>809</v>
      </c>
      <c r="AA511">
        <v>4.8800000000000003E-2</v>
      </c>
      <c r="AB511">
        <v>7.2800000000000004E-2</v>
      </c>
      <c r="AC511">
        <v>0.4501</v>
      </c>
      <c r="AR511">
        <v>2.9999999329448E-2</v>
      </c>
      <c r="AS511">
        <v>9.0000003576279006E-2</v>
      </c>
    </row>
    <row r="512" spans="1:45" x14ac:dyDescent="0.25">
      <c r="A512" s="1">
        <v>810</v>
      </c>
      <c r="AA512">
        <v>4.4699999999999997E-2</v>
      </c>
      <c r="AB512">
        <v>6.8199999999999997E-2</v>
      </c>
      <c r="AC512">
        <v>0.4254</v>
      </c>
      <c r="AR512">
        <v>2.9999999329448E-2</v>
      </c>
      <c r="AS512">
        <v>7.9999998211861004E-2</v>
      </c>
    </row>
    <row r="513" spans="1:45" x14ac:dyDescent="0.25">
      <c r="A513" s="1">
        <v>811</v>
      </c>
      <c r="AA513">
        <v>4.0599999999999997E-2</v>
      </c>
      <c r="AB513">
        <v>6.4199999999999993E-2</v>
      </c>
      <c r="AC513">
        <v>0.40100000000000002</v>
      </c>
      <c r="AR513">
        <v>2.9999999329448E-2</v>
      </c>
      <c r="AS513">
        <v>7.0000000298023002E-2</v>
      </c>
    </row>
    <row r="514" spans="1:45" x14ac:dyDescent="0.25">
      <c r="A514" s="1">
        <v>812</v>
      </c>
      <c r="AA514">
        <v>4.0599999999999997E-2</v>
      </c>
      <c r="AB514">
        <v>6.0299999999999999E-2</v>
      </c>
      <c r="AC514">
        <v>0.37759999999999999</v>
      </c>
      <c r="AR514">
        <v>1.9999999552965001E-2</v>
      </c>
      <c r="AS514">
        <v>7.0000000298023002E-2</v>
      </c>
    </row>
    <row r="515" spans="1:45" x14ac:dyDescent="0.25">
      <c r="A515" s="1">
        <v>813</v>
      </c>
      <c r="AA515">
        <v>3.8600000000000002E-2</v>
      </c>
      <c r="AB515">
        <v>5.7099999999999998E-2</v>
      </c>
      <c r="AC515">
        <v>0.35580000000000001</v>
      </c>
      <c r="AR515">
        <v>1.9999999552965001E-2</v>
      </c>
      <c r="AS515">
        <v>5.9999998658895E-2</v>
      </c>
    </row>
    <row r="516" spans="1:45" x14ac:dyDescent="0.25">
      <c r="A516" s="1">
        <v>814</v>
      </c>
      <c r="AA516">
        <v>3.8600000000000002E-2</v>
      </c>
      <c r="AB516">
        <v>5.3199999999999997E-2</v>
      </c>
      <c r="AC516">
        <v>0.33450000000000002</v>
      </c>
      <c r="AR516">
        <v>1.9999999552965001E-2</v>
      </c>
      <c r="AS516">
        <v>5.9999998658895E-2</v>
      </c>
    </row>
    <row r="517" spans="1:45" x14ac:dyDescent="0.25">
      <c r="A517" s="1">
        <v>815</v>
      </c>
      <c r="AA517">
        <v>3.8600000000000002E-2</v>
      </c>
      <c r="AB517">
        <v>5.0200000000000002E-2</v>
      </c>
      <c r="AC517">
        <v>0.31419999999999998</v>
      </c>
      <c r="AR517">
        <v>1.9999999552965001E-2</v>
      </c>
      <c r="AS517">
        <v>5.0000000745057997E-2</v>
      </c>
    </row>
    <row r="518" spans="1:45" x14ac:dyDescent="0.25">
      <c r="A518" s="1">
        <v>816</v>
      </c>
      <c r="AA518">
        <v>3.4500000000000003E-2</v>
      </c>
      <c r="AB518">
        <v>4.7100000000000003E-2</v>
      </c>
      <c r="AC518">
        <v>0.29459999999999997</v>
      </c>
      <c r="AR518">
        <v>1.9999999552965001E-2</v>
      </c>
      <c r="AS518">
        <v>5.0000000745057997E-2</v>
      </c>
    </row>
    <row r="519" spans="1:45" x14ac:dyDescent="0.25">
      <c r="A519" s="1">
        <v>817</v>
      </c>
      <c r="AA519">
        <v>3.4500000000000003E-2</v>
      </c>
      <c r="AB519">
        <v>4.4400000000000002E-2</v>
      </c>
      <c r="AC519">
        <v>0.27610000000000001</v>
      </c>
      <c r="AR519">
        <v>1.9999999552965001E-2</v>
      </c>
      <c r="AS519">
        <v>3.9999999105930002E-2</v>
      </c>
    </row>
    <row r="520" spans="1:45" x14ac:dyDescent="0.25">
      <c r="A520" s="1">
        <v>818</v>
      </c>
      <c r="AA520">
        <v>3.4500000000000003E-2</v>
      </c>
      <c r="AB520">
        <v>4.1799999999999997E-2</v>
      </c>
      <c r="AC520">
        <v>0.25829999999999997</v>
      </c>
      <c r="AR520">
        <v>9.9999997764825994E-3</v>
      </c>
      <c r="AS520">
        <v>3.9999999105930002E-2</v>
      </c>
    </row>
    <row r="521" spans="1:45" x14ac:dyDescent="0.25">
      <c r="A521" s="1">
        <v>819</v>
      </c>
      <c r="AA521">
        <v>3.04E-2</v>
      </c>
      <c r="AB521">
        <v>3.9300000000000002E-2</v>
      </c>
      <c r="AC521">
        <v>0.2417</v>
      </c>
      <c r="AR521">
        <v>9.9999997764825994E-3</v>
      </c>
      <c r="AS521">
        <v>3.9999999105930002E-2</v>
      </c>
    </row>
    <row r="522" spans="1:45" x14ac:dyDescent="0.25">
      <c r="A522" s="1">
        <v>820</v>
      </c>
      <c r="AA522">
        <v>3.04E-2</v>
      </c>
      <c r="AB522">
        <v>3.7199999999999997E-2</v>
      </c>
      <c r="AC522">
        <v>0.22620000000000001</v>
      </c>
      <c r="AS522">
        <v>2.9999999329448E-2</v>
      </c>
    </row>
    <row r="523" spans="1:45" x14ac:dyDescent="0.25">
      <c r="A523" s="1">
        <v>821</v>
      </c>
      <c r="AA523">
        <v>2.8400000000000002E-2</v>
      </c>
      <c r="AB523">
        <v>3.5299999999999998E-2</v>
      </c>
      <c r="AC523">
        <v>0.2112</v>
      </c>
      <c r="AS523">
        <v>2.9999999329448E-2</v>
      </c>
    </row>
    <row r="524" spans="1:45" x14ac:dyDescent="0.25">
      <c r="A524" s="1">
        <v>822</v>
      </c>
      <c r="AA524">
        <v>2.8400000000000002E-2</v>
      </c>
      <c r="AB524">
        <v>3.3300000000000003E-2</v>
      </c>
      <c r="AC524">
        <v>0.19769999999999999</v>
      </c>
      <c r="AS524">
        <v>2.9999999329448E-2</v>
      </c>
    </row>
    <row r="525" spans="1:45" x14ac:dyDescent="0.25">
      <c r="A525" s="1">
        <v>823</v>
      </c>
      <c r="AA525">
        <v>2.8400000000000002E-2</v>
      </c>
      <c r="AB525">
        <v>3.15E-2</v>
      </c>
      <c r="AC525">
        <v>0.1845</v>
      </c>
      <c r="AS525">
        <v>2.9999999329448E-2</v>
      </c>
    </row>
    <row r="526" spans="1:45" x14ac:dyDescent="0.25">
      <c r="A526" s="1">
        <v>824</v>
      </c>
      <c r="AA526">
        <v>2.8400000000000002E-2</v>
      </c>
      <c r="AB526">
        <v>2.9899999999999999E-2</v>
      </c>
      <c r="AC526">
        <v>0.17219999999999999</v>
      </c>
      <c r="AS526">
        <v>1.9999999552965001E-2</v>
      </c>
    </row>
    <row r="527" spans="1:45" x14ac:dyDescent="0.25">
      <c r="A527" s="1">
        <v>825</v>
      </c>
      <c r="AA527">
        <v>2.8400000000000002E-2</v>
      </c>
      <c r="AB527">
        <v>2.8299999999999999E-2</v>
      </c>
      <c r="AC527">
        <v>0.1608</v>
      </c>
      <c r="AS527">
        <v>1.9999999552965001E-2</v>
      </c>
    </row>
    <row r="528" spans="1:45" x14ac:dyDescent="0.25">
      <c r="A528" s="1">
        <v>826</v>
      </c>
      <c r="AA528">
        <v>2.4400000000000002E-2</v>
      </c>
      <c r="AB528">
        <v>2.7099999999999999E-2</v>
      </c>
      <c r="AC528">
        <v>0.15</v>
      </c>
      <c r="AS528">
        <v>1.9999999552965001E-2</v>
      </c>
    </row>
    <row r="529" spans="1:45" x14ac:dyDescent="0.25">
      <c r="A529" s="1">
        <v>827</v>
      </c>
      <c r="AA529">
        <v>2.4400000000000002E-2</v>
      </c>
      <c r="AB529">
        <v>2.5600000000000001E-2</v>
      </c>
      <c r="AC529">
        <v>0.13980000000000001</v>
      </c>
      <c r="AS529">
        <v>1.9999999552965001E-2</v>
      </c>
    </row>
    <row r="530" spans="1:45" x14ac:dyDescent="0.25">
      <c r="A530" s="1">
        <v>828</v>
      </c>
      <c r="AA530">
        <v>2.4400000000000002E-2</v>
      </c>
      <c r="AB530">
        <v>2.4299999999999999E-2</v>
      </c>
      <c r="AC530">
        <v>0.13020000000000001</v>
      </c>
      <c r="AS530">
        <v>1.9999999552965001E-2</v>
      </c>
    </row>
    <row r="531" spans="1:45" x14ac:dyDescent="0.25">
      <c r="A531" s="1">
        <v>829</v>
      </c>
      <c r="AA531">
        <v>2.4400000000000002E-2</v>
      </c>
      <c r="AB531">
        <v>2.3300000000000001E-2</v>
      </c>
      <c r="AC531">
        <v>0.12130000000000001</v>
      </c>
      <c r="AS531">
        <v>1.9999999552965001E-2</v>
      </c>
    </row>
    <row r="532" spans="1:45" x14ac:dyDescent="0.25">
      <c r="A532" s="1">
        <v>830</v>
      </c>
      <c r="AA532">
        <v>2.4400000000000002E-2</v>
      </c>
      <c r="AB532">
        <v>2.2100000000000002E-2</v>
      </c>
      <c r="AC532">
        <v>0.11310000000000001</v>
      </c>
      <c r="AS532">
        <v>1.9999999552965001E-2</v>
      </c>
    </row>
    <row r="533" spans="1:45" x14ac:dyDescent="0.25">
      <c r="A533" s="1">
        <v>831</v>
      </c>
      <c r="AA533">
        <v>2.4400000000000002E-2</v>
      </c>
      <c r="AB533">
        <v>2.1000000000000001E-2</v>
      </c>
      <c r="AC533">
        <v>0.1056</v>
      </c>
      <c r="AS533">
        <v>1.9999999552965001E-2</v>
      </c>
    </row>
    <row r="534" spans="1:45" x14ac:dyDescent="0.25">
      <c r="A534" s="1">
        <v>832</v>
      </c>
      <c r="AA534">
        <v>2.4400000000000002E-2</v>
      </c>
      <c r="AB534">
        <v>2.0199999999999999E-2</v>
      </c>
      <c r="AC534">
        <v>9.8199999999999996E-2</v>
      </c>
      <c r="AS534">
        <v>9.9999997764825994E-3</v>
      </c>
    </row>
    <row r="535" spans="1:45" x14ac:dyDescent="0.25">
      <c r="A535" s="1">
        <v>833</v>
      </c>
      <c r="AA535">
        <v>2.4400000000000002E-2</v>
      </c>
      <c r="AB535">
        <v>1.9300000000000001E-2</v>
      </c>
      <c r="AC535">
        <v>9.1700000000000004E-2</v>
      </c>
      <c r="AS535">
        <v>9.9999997764825994E-3</v>
      </c>
    </row>
    <row r="536" spans="1:45" x14ac:dyDescent="0.25">
      <c r="A536" s="1">
        <v>834</v>
      </c>
      <c r="AA536">
        <v>2.4400000000000002E-2</v>
      </c>
      <c r="AB536">
        <v>1.84E-2</v>
      </c>
      <c r="AC536">
        <v>8.5699999999999998E-2</v>
      </c>
      <c r="AS536">
        <v>9.9999997764825994E-3</v>
      </c>
    </row>
    <row r="537" spans="1:45" x14ac:dyDescent="0.25">
      <c r="A537" s="1">
        <v>835</v>
      </c>
      <c r="AA537">
        <v>2.4400000000000002E-2</v>
      </c>
      <c r="AB537">
        <v>1.78E-2</v>
      </c>
      <c r="AC537">
        <v>7.9799999999999996E-2</v>
      </c>
      <c r="AS537">
        <v>9.9999997764825994E-3</v>
      </c>
    </row>
    <row r="538" spans="1:45" x14ac:dyDescent="0.25">
      <c r="A538" s="1">
        <v>836</v>
      </c>
      <c r="AA538">
        <v>2.4400000000000002E-2</v>
      </c>
      <c r="AB538">
        <v>1.7000000000000001E-2</v>
      </c>
      <c r="AC538">
        <v>7.4499999999999997E-2</v>
      </c>
      <c r="AS538">
        <v>9.9999997764825994E-3</v>
      </c>
    </row>
    <row r="539" spans="1:45" x14ac:dyDescent="0.25">
      <c r="A539" s="1">
        <v>837</v>
      </c>
      <c r="AA539">
        <v>2.4400000000000002E-2</v>
      </c>
      <c r="AB539">
        <v>1.61E-2</v>
      </c>
      <c r="AC539">
        <v>6.93E-2</v>
      </c>
      <c r="AS539">
        <v>9.9999997764825994E-3</v>
      </c>
    </row>
    <row r="540" spans="1:45" x14ac:dyDescent="0.25">
      <c r="A540" s="1">
        <v>838</v>
      </c>
      <c r="AA540">
        <v>2.0299999999999999E-2</v>
      </c>
      <c r="AB540">
        <v>1.5599999999999999E-2</v>
      </c>
      <c r="AC540">
        <v>6.4899999999999999E-2</v>
      </c>
      <c r="AS540">
        <v>9.9999997764825994E-3</v>
      </c>
    </row>
    <row r="541" spans="1:45" x14ac:dyDescent="0.25">
      <c r="A541" s="1">
        <v>839</v>
      </c>
      <c r="AA541">
        <v>2.0299999999999999E-2</v>
      </c>
      <c r="AB541">
        <v>1.52E-2</v>
      </c>
      <c r="AC541">
        <v>6.0299999999999999E-2</v>
      </c>
      <c r="AS541">
        <v>9.9999997764825994E-3</v>
      </c>
    </row>
    <row r="542" spans="1:45" x14ac:dyDescent="0.25">
      <c r="A542" s="1">
        <v>840</v>
      </c>
      <c r="AA542">
        <v>2.0400000000000001E-2</v>
      </c>
      <c r="AB542">
        <v>1.44E-2</v>
      </c>
      <c r="AC542">
        <v>5.6599999999999998E-2</v>
      </c>
      <c r="AS542">
        <v>9.9999997764825994E-3</v>
      </c>
    </row>
    <row r="543" spans="1:45" x14ac:dyDescent="0.25">
      <c r="A543" s="1">
        <v>841</v>
      </c>
      <c r="AA543">
        <v>2.0400000000000001E-2</v>
      </c>
      <c r="AB543">
        <v>1.3899999999999999E-2</v>
      </c>
      <c r="AC543">
        <v>5.2699999999999997E-2</v>
      </c>
      <c r="AS543">
        <v>9.9999997764825994E-3</v>
      </c>
    </row>
    <row r="544" spans="1:45" x14ac:dyDescent="0.25">
      <c r="A544" s="1">
        <v>842</v>
      </c>
      <c r="AA544">
        <v>2.0400000000000001E-2</v>
      </c>
      <c r="AB544">
        <v>1.34E-2</v>
      </c>
      <c r="AC544">
        <v>4.9200000000000001E-2</v>
      </c>
      <c r="AS544">
        <v>9.9999997764825994E-3</v>
      </c>
    </row>
    <row r="545" spans="1:45" x14ac:dyDescent="0.25">
      <c r="A545" s="1">
        <v>843</v>
      </c>
      <c r="AA545">
        <v>2.0400000000000001E-2</v>
      </c>
      <c r="AB545">
        <v>1.2699999999999999E-2</v>
      </c>
      <c r="AC545">
        <v>4.6199999999999998E-2</v>
      </c>
      <c r="AS545">
        <v>9.9999997764825994E-3</v>
      </c>
    </row>
    <row r="546" spans="1:45" x14ac:dyDescent="0.25">
      <c r="A546" s="1">
        <v>844</v>
      </c>
      <c r="AA546">
        <v>2.0400000000000001E-2</v>
      </c>
      <c r="AB546">
        <v>1.23E-2</v>
      </c>
      <c r="AC546">
        <v>4.3200000000000002E-2</v>
      </c>
      <c r="AS546">
        <v>9.9999997764825994E-3</v>
      </c>
    </row>
    <row r="547" spans="1:45" x14ac:dyDescent="0.25">
      <c r="A547" s="1">
        <v>845</v>
      </c>
      <c r="AA547">
        <v>2.0400000000000001E-2</v>
      </c>
      <c r="AB547">
        <v>1.17E-2</v>
      </c>
      <c r="AC547">
        <v>0.04</v>
      </c>
      <c r="AS547">
        <v>9.9999997764825994E-3</v>
      </c>
    </row>
    <row r="548" spans="1:45" x14ac:dyDescent="0.25">
      <c r="A548" s="1">
        <v>846</v>
      </c>
      <c r="AA548">
        <v>2.0400000000000001E-2</v>
      </c>
      <c r="AB548">
        <v>1.1299999999999999E-2</v>
      </c>
      <c r="AC548">
        <v>3.7699999999999997E-2</v>
      </c>
      <c r="AS548">
        <v>9.9999997764825994E-3</v>
      </c>
    </row>
    <row r="549" spans="1:45" x14ac:dyDescent="0.25">
      <c r="A549" s="1">
        <v>847</v>
      </c>
      <c r="AA549">
        <v>2.0400000000000001E-2</v>
      </c>
      <c r="AB549">
        <v>1.09E-2</v>
      </c>
      <c r="AC549">
        <v>3.5200000000000002E-2</v>
      </c>
      <c r="AS549">
        <v>9.9999997764825994E-3</v>
      </c>
    </row>
    <row r="550" spans="1:45" x14ac:dyDescent="0.25">
      <c r="A550" s="1">
        <v>848</v>
      </c>
      <c r="AB550">
        <v>1.0500000000000001E-2</v>
      </c>
      <c r="AC550">
        <v>3.3399999999999999E-2</v>
      </c>
      <c r="AS550">
        <v>9.9999997764825994E-3</v>
      </c>
    </row>
    <row r="551" spans="1:45" x14ac:dyDescent="0.25">
      <c r="A551" s="1">
        <v>849</v>
      </c>
      <c r="AB551">
        <v>1.0200000000000001E-2</v>
      </c>
      <c r="AC551">
        <v>3.1099999999999999E-2</v>
      </c>
      <c r="AS551">
        <v>9.9999997764825994E-3</v>
      </c>
    </row>
    <row r="552" spans="1:45" x14ac:dyDescent="0.25">
      <c r="A552" s="1">
        <v>850</v>
      </c>
      <c r="AB552">
        <v>9.9000000000000008E-3</v>
      </c>
      <c r="AC552">
        <v>2.92E-2</v>
      </c>
      <c r="AS552">
        <v>9.9999997764825994E-3</v>
      </c>
    </row>
    <row r="553" spans="1:45" x14ac:dyDescent="0.25">
      <c r="A553" s="1">
        <v>851</v>
      </c>
      <c r="AB553">
        <v>9.4000000000000004E-3</v>
      </c>
      <c r="AC553">
        <v>2.76E-2</v>
      </c>
    </row>
    <row r="554" spans="1:45" x14ac:dyDescent="0.25">
      <c r="A554" s="1">
        <v>852</v>
      </c>
      <c r="AB554">
        <v>9.1000000000000004E-3</v>
      </c>
      <c r="AC554">
        <v>2.5899999999999999E-2</v>
      </c>
    </row>
    <row r="555" spans="1:45" x14ac:dyDescent="0.25">
      <c r="A555" s="1">
        <v>853</v>
      </c>
      <c r="AB555">
        <v>8.8999999999999999E-3</v>
      </c>
      <c r="AC555">
        <v>2.46E-2</v>
      </c>
    </row>
    <row r="556" spans="1:45" x14ac:dyDescent="0.25">
      <c r="A556" s="1">
        <v>854</v>
      </c>
      <c r="AB556">
        <v>8.6E-3</v>
      </c>
      <c r="AC556">
        <v>2.3E-2</v>
      </c>
    </row>
    <row r="557" spans="1:45" x14ac:dyDescent="0.25">
      <c r="A557" s="1">
        <v>855</v>
      </c>
      <c r="AB557">
        <v>8.3000000000000001E-3</v>
      </c>
      <c r="AC557">
        <v>2.1999999999999999E-2</v>
      </c>
    </row>
    <row r="558" spans="1:45" x14ac:dyDescent="0.25">
      <c r="A558" s="1">
        <v>856</v>
      </c>
      <c r="AB558">
        <v>8.0999999999999996E-3</v>
      </c>
      <c r="AC558">
        <v>2.06E-2</v>
      </c>
    </row>
    <row r="559" spans="1:45" x14ac:dyDescent="0.25">
      <c r="A559" s="1">
        <v>857</v>
      </c>
      <c r="AB559">
        <v>7.9000000000000008E-3</v>
      </c>
      <c r="AC559">
        <v>1.9599999999999999E-2</v>
      </c>
    </row>
    <row r="560" spans="1:45" x14ac:dyDescent="0.25">
      <c r="A560" s="1">
        <v>858</v>
      </c>
      <c r="AB560">
        <v>7.6E-3</v>
      </c>
      <c r="AC560">
        <v>1.8599999999999998E-2</v>
      </c>
    </row>
    <row r="561" spans="1:29" x14ac:dyDescent="0.25">
      <c r="A561" s="1">
        <v>859</v>
      </c>
      <c r="AB561">
        <v>7.4000000000000003E-3</v>
      </c>
      <c r="AC561">
        <v>1.7600000000000001E-2</v>
      </c>
    </row>
    <row r="562" spans="1:29" x14ac:dyDescent="0.25">
      <c r="A562" s="1">
        <v>860</v>
      </c>
      <c r="AB562">
        <v>7.1000000000000004E-3</v>
      </c>
      <c r="AC562">
        <v>1.6899999999999998E-2</v>
      </c>
    </row>
    <row r="563" spans="1:29" x14ac:dyDescent="0.25">
      <c r="A563" s="1">
        <v>861</v>
      </c>
      <c r="AB563">
        <v>6.8999999999999999E-3</v>
      </c>
      <c r="AC563">
        <v>1.5900000000000001E-2</v>
      </c>
    </row>
    <row r="564" spans="1:29" x14ac:dyDescent="0.25">
      <c r="A564" s="1">
        <v>862</v>
      </c>
      <c r="AB564">
        <v>6.7999999999999996E-3</v>
      </c>
      <c r="AC564">
        <v>1.52E-2</v>
      </c>
    </row>
    <row r="565" spans="1:29" x14ac:dyDescent="0.25">
      <c r="A565" s="1">
        <v>863</v>
      </c>
      <c r="AB565">
        <v>6.6E-3</v>
      </c>
      <c r="AC565">
        <v>1.47E-2</v>
      </c>
    </row>
    <row r="566" spans="1:29" x14ac:dyDescent="0.25">
      <c r="A566" s="1">
        <v>864</v>
      </c>
      <c r="AB566">
        <v>6.4000000000000003E-3</v>
      </c>
      <c r="AC566">
        <v>1.38E-2</v>
      </c>
    </row>
    <row r="567" spans="1:29" x14ac:dyDescent="0.25">
      <c r="A567" s="1">
        <v>865</v>
      </c>
      <c r="AB567">
        <v>6.1999999999999998E-3</v>
      </c>
      <c r="AC567">
        <v>1.34E-2</v>
      </c>
    </row>
    <row r="568" spans="1:29" x14ac:dyDescent="0.25">
      <c r="A568" s="1">
        <v>866</v>
      </c>
      <c r="AB568">
        <v>6.0000000000000001E-3</v>
      </c>
      <c r="AC568">
        <v>1.2699999999999999E-2</v>
      </c>
    </row>
    <row r="569" spans="1:29" x14ac:dyDescent="0.25">
      <c r="A569" s="1">
        <v>867</v>
      </c>
      <c r="AB569">
        <v>5.7999999999999996E-3</v>
      </c>
      <c r="AC569">
        <v>1.23E-2</v>
      </c>
    </row>
    <row r="570" spans="1:29" x14ac:dyDescent="0.25">
      <c r="A570" s="1">
        <v>868</v>
      </c>
      <c r="AB570">
        <v>5.7999999999999996E-3</v>
      </c>
      <c r="AC570">
        <v>1.18E-2</v>
      </c>
    </row>
    <row r="571" spans="1:29" x14ac:dyDescent="0.25">
      <c r="A571" s="1">
        <v>869</v>
      </c>
      <c r="AB571">
        <v>5.7000000000000002E-3</v>
      </c>
      <c r="AC571">
        <v>1.17E-2</v>
      </c>
    </row>
    <row r="572" spans="1:29" x14ac:dyDescent="0.25">
      <c r="A572" s="1">
        <v>870</v>
      </c>
      <c r="AB572">
        <v>5.3E-3</v>
      </c>
      <c r="AC572">
        <v>1.0999999999999999E-2</v>
      </c>
    </row>
    <row r="573" spans="1:29" x14ac:dyDescent="0.25">
      <c r="A573" s="1">
        <v>871</v>
      </c>
      <c r="AC573">
        <v>1.0800000000000001E-2</v>
      </c>
    </row>
    <row r="574" spans="1:29" x14ac:dyDescent="0.25">
      <c r="A574" s="1">
        <v>872</v>
      </c>
      <c r="AC574">
        <v>1.01E-2</v>
      </c>
    </row>
    <row r="575" spans="1:29" x14ac:dyDescent="0.25">
      <c r="A575" s="1">
        <v>873</v>
      </c>
      <c r="AC575">
        <v>9.9000000000000008E-3</v>
      </c>
    </row>
    <row r="576" spans="1:29" x14ac:dyDescent="0.25">
      <c r="A576" s="1">
        <v>874</v>
      </c>
      <c r="AC576">
        <v>0.01</v>
      </c>
    </row>
    <row r="577" spans="1:29" x14ac:dyDescent="0.25">
      <c r="A577" s="1">
        <v>875</v>
      </c>
      <c r="AC577">
        <v>9.4000000000000004E-3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S577"/>
  <sheetViews>
    <sheetView topLeftCell="O1" workbookViewId="0">
      <selection activeCell="AJ1" sqref="AJ1:AS1048576"/>
    </sheetView>
  </sheetViews>
  <sheetFormatPr defaultRowHeight="15" x14ac:dyDescent="0.25"/>
  <cols>
    <col min="1" max="1" width="9.140625" style="1"/>
  </cols>
  <sheetData>
    <row r="1" spans="1:45" s="1" customFormat="1" x14ac:dyDescent="0.25">
      <c r="B1" s="1" t="s">
        <v>37</v>
      </c>
      <c r="C1" s="3" t="s">
        <v>3</v>
      </c>
      <c r="D1" s="3" t="s">
        <v>0</v>
      </c>
      <c r="E1" s="3" t="s">
        <v>4</v>
      </c>
      <c r="F1" s="1" t="s">
        <v>1</v>
      </c>
      <c r="G1" s="3" t="s">
        <v>5</v>
      </c>
      <c r="H1" s="3" t="s">
        <v>6</v>
      </c>
      <c r="I1" s="3" t="s">
        <v>7</v>
      </c>
      <c r="J1" s="1" t="s">
        <v>32</v>
      </c>
      <c r="K1" s="3" t="s">
        <v>9</v>
      </c>
      <c r="L1" s="3" t="s">
        <v>8</v>
      </c>
      <c r="M1" s="1" t="s">
        <v>38</v>
      </c>
      <c r="N1" s="3" t="s">
        <v>10</v>
      </c>
      <c r="O1" s="1" t="s">
        <v>33</v>
      </c>
      <c r="P1" s="3" t="s">
        <v>11</v>
      </c>
      <c r="Q1" s="1" t="s">
        <v>39</v>
      </c>
      <c r="R1" s="3" t="s">
        <v>12</v>
      </c>
      <c r="S1" s="3" t="s">
        <v>13</v>
      </c>
      <c r="T1" s="3" t="s">
        <v>14</v>
      </c>
      <c r="U1" s="1" t="s">
        <v>34</v>
      </c>
      <c r="V1" s="3" t="s">
        <v>15</v>
      </c>
      <c r="W1" s="3" t="s">
        <v>16</v>
      </c>
      <c r="X1" s="1" t="s">
        <v>35</v>
      </c>
      <c r="Y1" s="3" t="s">
        <v>17</v>
      </c>
      <c r="Z1" s="3" t="s">
        <v>18</v>
      </c>
      <c r="AA1" s="1" t="s">
        <v>36</v>
      </c>
      <c r="AB1" s="3" t="s">
        <v>19</v>
      </c>
      <c r="AC1" s="3" t="s">
        <v>20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s="7" t="s">
        <v>25</v>
      </c>
      <c r="AK1" s="7" t="s">
        <v>26</v>
      </c>
      <c r="AL1" s="7" t="s">
        <v>27</v>
      </c>
      <c r="AM1" s="7" t="s">
        <v>85</v>
      </c>
      <c r="AN1" s="7" t="s">
        <v>28</v>
      </c>
      <c r="AO1" s="7" t="s">
        <v>29</v>
      </c>
      <c r="AP1" s="7" t="s">
        <v>86</v>
      </c>
      <c r="AQ1" s="7" t="s">
        <v>30</v>
      </c>
      <c r="AR1" s="7" t="s">
        <v>90</v>
      </c>
      <c r="AS1" s="7" t="s">
        <v>31</v>
      </c>
    </row>
    <row r="2" spans="1:45" x14ac:dyDescent="0.25">
      <c r="A2" s="1">
        <v>300</v>
      </c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5">
      <c r="A3" s="1">
        <v>301</v>
      </c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x14ac:dyDescent="0.25">
      <c r="A4" s="1">
        <v>302</v>
      </c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x14ac:dyDescent="0.25">
      <c r="A5" s="1">
        <v>303</v>
      </c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x14ac:dyDescent="0.25">
      <c r="A6" s="1">
        <v>304</v>
      </c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x14ac:dyDescent="0.25">
      <c r="A7" s="1">
        <v>305</v>
      </c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x14ac:dyDescent="0.25">
      <c r="A8" s="1">
        <v>306</v>
      </c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x14ac:dyDescent="0.25">
      <c r="A9" s="1">
        <v>307</v>
      </c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x14ac:dyDescent="0.25">
      <c r="A10" s="1">
        <v>308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</row>
    <row r="11" spans="1:45" x14ac:dyDescent="0.25">
      <c r="A11" s="1">
        <v>309</v>
      </c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x14ac:dyDescent="0.25">
      <c r="A12" s="1">
        <v>310</v>
      </c>
      <c r="AJ12" s="7"/>
      <c r="AK12" s="7"/>
      <c r="AL12" s="7"/>
      <c r="AM12" s="7"/>
      <c r="AN12" s="7"/>
      <c r="AO12" s="7"/>
      <c r="AP12" s="7"/>
      <c r="AQ12" s="7"/>
      <c r="AR12" s="7"/>
      <c r="AS12" s="7"/>
    </row>
    <row r="13" spans="1:45" x14ac:dyDescent="0.25">
      <c r="A13" s="1">
        <v>311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spans="1:45" x14ac:dyDescent="0.25">
      <c r="A14" s="1">
        <v>312</v>
      </c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spans="1:45" x14ac:dyDescent="0.25">
      <c r="A15" s="1">
        <v>313</v>
      </c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 x14ac:dyDescent="0.25">
      <c r="A16" s="1">
        <v>314</v>
      </c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x14ac:dyDescent="0.25">
      <c r="A17" s="1">
        <v>315</v>
      </c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x14ac:dyDescent="0.25">
      <c r="A18" s="1">
        <v>316</v>
      </c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x14ac:dyDescent="0.25">
      <c r="A19" s="1">
        <v>317</v>
      </c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x14ac:dyDescent="0.25">
      <c r="A20" s="1">
        <v>318</v>
      </c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x14ac:dyDescent="0.25">
      <c r="A21" s="1">
        <v>319</v>
      </c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x14ac:dyDescent="0.25">
      <c r="A22" s="1">
        <v>320</v>
      </c>
      <c r="AJ22" s="7"/>
      <c r="AK22" s="7"/>
      <c r="AL22" s="7"/>
      <c r="AM22" s="7"/>
      <c r="AN22" s="7"/>
      <c r="AO22" s="7"/>
      <c r="AP22" s="7"/>
      <c r="AQ22" s="7"/>
      <c r="AR22" s="7"/>
      <c r="AS22" s="7"/>
    </row>
    <row r="23" spans="1:45" x14ac:dyDescent="0.25">
      <c r="A23" s="1">
        <v>321</v>
      </c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x14ac:dyDescent="0.25">
      <c r="A24" s="1">
        <v>322</v>
      </c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x14ac:dyDescent="0.25">
      <c r="A25" s="1">
        <v>323</v>
      </c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x14ac:dyDescent="0.25">
      <c r="A26" s="1">
        <v>324</v>
      </c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x14ac:dyDescent="0.25">
      <c r="A27" s="1">
        <v>325</v>
      </c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 spans="1:45" x14ac:dyDescent="0.25">
      <c r="A28" s="1">
        <v>326</v>
      </c>
      <c r="AJ28" s="7"/>
      <c r="AK28" s="7"/>
      <c r="AL28" s="7"/>
      <c r="AM28" s="7"/>
      <c r="AN28" s="7"/>
      <c r="AO28" s="7"/>
      <c r="AP28" s="7"/>
      <c r="AQ28" s="7"/>
      <c r="AR28" s="7"/>
      <c r="AS28" s="7"/>
    </row>
    <row r="29" spans="1:45" x14ac:dyDescent="0.25">
      <c r="A29" s="1">
        <v>327</v>
      </c>
      <c r="AJ29" s="7"/>
      <c r="AK29" s="7"/>
      <c r="AL29" s="7"/>
      <c r="AM29" s="7"/>
      <c r="AN29" s="7"/>
      <c r="AO29" s="7"/>
      <c r="AP29" s="7"/>
      <c r="AQ29" s="7"/>
      <c r="AR29" s="7"/>
      <c r="AS29" s="7"/>
    </row>
    <row r="30" spans="1:45" x14ac:dyDescent="0.25">
      <c r="A30" s="1">
        <v>328</v>
      </c>
      <c r="AJ30" s="7"/>
      <c r="AK30" s="7"/>
      <c r="AL30" s="7"/>
      <c r="AM30" s="7"/>
      <c r="AN30" s="7"/>
      <c r="AO30" s="7"/>
      <c r="AP30" s="7"/>
      <c r="AQ30" s="7"/>
      <c r="AR30" s="7"/>
      <c r="AS30" s="7"/>
    </row>
    <row r="31" spans="1:45" x14ac:dyDescent="0.25">
      <c r="A31" s="1">
        <v>329</v>
      </c>
      <c r="AJ31" s="7"/>
      <c r="AK31" s="7"/>
      <c r="AL31" s="7"/>
      <c r="AM31" s="7"/>
      <c r="AN31" s="7"/>
      <c r="AO31" s="7"/>
      <c r="AP31" s="7"/>
      <c r="AQ31" s="7"/>
      <c r="AR31" s="7"/>
      <c r="AS31" s="7"/>
    </row>
    <row r="32" spans="1:45" x14ac:dyDescent="0.25">
      <c r="A32" s="1">
        <v>330</v>
      </c>
      <c r="AJ32" s="7"/>
      <c r="AK32" s="7"/>
      <c r="AL32" s="7"/>
      <c r="AM32" s="7"/>
      <c r="AN32" s="7"/>
      <c r="AO32" s="7"/>
      <c r="AP32" s="7"/>
      <c r="AQ32" s="7"/>
      <c r="AR32" s="7"/>
      <c r="AS32" s="7"/>
    </row>
    <row r="33" spans="1:45" x14ac:dyDescent="0.25">
      <c r="A33" s="1">
        <v>331</v>
      </c>
      <c r="AJ33" s="7"/>
      <c r="AK33" s="7"/>
      <c r="AL33" s="7"/>
      <c r="AM33" s="7"/>
      <c r="AN33" s="7"/>
      <c r="AO33" s="7"/>
      <c r="AP33" s="7"/>
      <c r="AQ33" s="7"/>
      <c r="AR33" s="7"/>
      <c r="AS33" s="7"/>
    </row>
    <row r="34" spans="1:45" x14ac:dyDescent="0.25">
      <c r="A34" s="1">
        <v>332</v>
      </c>
      <c r="AJ34" s="7"/>
      <c r="AK34" s="7"/>
      <c r="AL34" s="7"/>
      <c r="AM34" s="7"/>
      <c r="AN34" s="7"/>
      <c r="AO34" s="7"/>
      <c r="AP34" s="7"/>
      <c r="AQ34" s="7"/>
      <c r="AR34" s="7"/>
      <c r="AS34" s="7"/>
    </row>
    <row r="35" spans="1:45" x14ac:dyDescent="0.25">
      <c r="A35" s="1">
        <v>333</v>
      </c>
      <c r="AJ35" s="7"/>
      <c r="AK35" s="7"/>
      <c r="AL35" s="7"/>
      <c r="AM35" s="7"/>
      <c r="AN35" s="7"/>
      <c r="AO35" s="7"/>
      <c r="AP35" s="7"/>
      <c r="AQ35" s="7"/>
      <c r="AR35" s="7"/>
      <c r="AS35" s="7"/>
    </row>
    <row r="36" spans="1:45" x14ac:dyDescent="0.25">
      <c r="A36" s="1">
        <v>334</v>
      </c>
      <c r="AJ36" s="7"/>
      <c r="AK36" s="7"/>
      <c r="AL36" s="7"/>
      <c r="AM36" s="7"/>
      <c r="AN36" s="7"/>
      <c r="AO36" s="7"/>
      <c r="AP36" s="7"/>
      <c r="AQ36" s="7"/>
      <c r="AR36" s="7"/>
      <c r="AS36" s="7"/>
    </row>
    <row r="37" spans="1:45" x14ac:dyDescent="0.25">
      <c r="A37" s="1">
        <v>335</v>
      </c>
      <c r="AJ37" s="7"/>
      <c r="AK37" s="7"/>
      <c r="AL37" s="7"/>
      <c r="AM37" s="7"/>
      <c r="AN37" s="7"/>
      <c r="AO37" s="7"/>
      <c r="AP37" s="7"/>
      <c r="AQ37" s="7"/>
      <c r="AR37" s="7"/>
      <c r="AS37" s="7"/>
    </row>
    <row r="38" spans="1:45" x14ac:dyDescent="0.25">
      <c r="A38" s="1">
        <v>336</v>
      </c>
      <c r="AJ38" s="7"/>
      <c r="AK38" s="7"/>
      <c r="AL38" s="7"/>
      <c r="AM38" s="7"/>
      <c r="AN38" s="7"/>
      <c r="AO38" s="7"/>
      <c r="AP38" s="7"/>
      <c r="AQ38" s="7"/>
      <c r="AR38" s="7"/>
      <c r="AS38" s="7"/>
    </row>
    <row r="39" spans="1:45" x14ac:dyDescent="0.25">
      <c r="A39" s="1">
        <v>337</v>
      </c>
      <c r="AJ39" s="7"/>
      <c r="AK39" s="7"/>
      <c r="AL39" s="7"/>
      <c r="AM39" s="7"/>
      <c r="AN39" s="7"/>
      <c r="AO39" s="7"/>
      <c r="AP39" s="7"/>
      <c r="AQ39" s="7"/>
      <c r="AR39" s="7"/>
      <c r="AS39" s="7"/>
    </row>
    <row r="40" spans="1:45" x14ac:dyDescent="0.25">
      <c r="A40" s="1">
        <v>338</v>
      </c>
      <c r="AJ40" s="7"/>
      <c r="AK40" s="7"/>
      <c r="AL40" s="7"/>
      <c r="AM40" s="7"/>
      <c r="AN40" s="7"/>
      <c r="AO40" s="7"/>
      <c r="AP40" s="7"/>
      <c r="AQ40" s="7"/>
      <c r="AR40" s="7"/>
      <c r="AS40" s="7"/>
    </row>
    <row r="41" spans="1:45" x14ac:dyDescent="0.25">
      <c r="A41" s="1">
        <v>339</v>
      </c>
      <c r="AJ41" s="7"/>
      <c r="AK41" s="7"/>
      <c r="AL41" s="7"/>
      <c r="AM41" s="7"/>
      <c r="AN41" s="7"/>
      <c r="AO41" s="7"/>
      <c r="AP41" s="7"/>
      <c r="AQ41" s="7"/>
      <c r="AR41" s="7"/>
      <c r="AS41" s="7"/>
    </row>
    <row r="42" spans="1:45" x14ac:dyDescent="0.25">
      <c r="A42" s="1">
        <v>340</v>
      </c>
      <c r="AJ42" s="7"/>
      <c r="AK42" s="7"/>
      <c r="AL42" s="7"/>
      <c r="AM42" s="7"/>
      <c r="AN42" s="7"/>
      <c r="AO42" s="7"/>
      <c r="AP42" s="7"/>
      <c r="AQ42" s="7"/>
      <c r="AR42" s="7"/>
      <c r="AS42" s="7"/>
    </row>
    <row r="43" spans="1:45" x14ac:dyDescent="0.25">
      <c r="A43" s="1">
        <v>341</v>
      </c>
      <c r="AJ43" s="7"/>
      <c r="AK43" s="7"/>
      <c r="AL43" s="7"/>
      <c r="AM43" s="7"/>
      <c r="AN43" s="7"/>
      <c r="AO43" s="7"/>
      <c r="AP43" s="7"/>
      <c r="AQ43" s="7"/>
      <c r="AR43" s="7"/>
      <c r="AS43" s="7"/>
    </row>
    <row r="44" spans="1:45" x14ac:dyDescent="0.25">
      <c r="A44" s="1">
        <v>342</v>
      </c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 spans="1:45" x14ac:dyDescent="0.25">
      <c r="A45" s="1">
        <v>343</v>
      </c>
      <c r="AJ45" s="7"/>
      <c r="AK45" s="7"/>
      <c r="AL45" s="7"/>
      <c r="AM45" s="7"/>
      <c r="AN45" s="7"/>
      <c r="AO45" s="7"/>
      <c r="AP45" s="7"/>
      <c r="AQ45" s="7"/>
      <c r="AR45" s="7"/>
      <c r="AS45" s="7"/>
    </row>
    <row r="46" spans="1:45" x14ac:dyDescent="0.25">
      <c r="A46" s="1">
        <v>344</v>
      </c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 spans="1:45" x14ac:dyDescent="0.25">
      <c r="A47" s="1">
        <v>345</v>
      </c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 spans="1:45" x14ac:dyDescent="0.25">
      <c r="A48" s="1">
        <v>346</v>
      </c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 spans="1:45" x14ac:dyDescent="0.25">
      <c r="A49" s="1">
        <v>347</v>
      </c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x14ac:dyDescent="0.25">
      <c r="A50" s="1">
        <v>348</v>
      </c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x14ac:dyDescent="0.25">
      <c r="A51" s="1">
        <v>349</v>
      </c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x14ac:dyDescent="0.25">
      <c r="A52" s="1">
        <v>350</v>
      </c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x14ac:dyDescent="0.25">
      <c r="A53" s="1">
        <v>351</v>
      </c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x14ac:dyDescent="0.25">
      <c r="A54" s="1">
        <v>352</v>
      </c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x14ac:dyDescent="0.25">
      <c r="A55" s="1">
        <v>353</v>
      </c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x14ac:dyDescent="0.25">
      <c r="A56" s="1">
        <v>354</v>
      </c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x14ac:dyDescent="0.25">
      <c r="A57" s="1">
        <v>355</v>
      </c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x14ac:dyDescent="0.25">
      <c r="A58" s="1">
        <v>356</v>
      </c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x14ac:dyDescent="0.25">
      <c r="A59" s="1">
        <v>357</v>
      </c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x14ac:dyDescent="0.25">
      <c r="A60" s="1">
        <v>358</v>
      </c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x14ac:dyDescent="0.25">
      <c r="A61" s="1">
        <v>359</v>
      </c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x14ac:dyDescent="0.25">
      <c r="A62" s="1">
        <v>360</v>
      </c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x14ac:dyDescent="0.25">
      <c r="A63" s="1">
        <v>361</v>
      </c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x14ac:dyDescent="0.25">
      <c r="A64" s="1">
        <v>362</v>
      </c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x14ac:dyDescent="0.25">
      <c r="A65" s="1">
        <v>363</v>
      </c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x14ac:dyDescent="0.25">
      <c r="A66" s="1">
        <v>364</v>
      </c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1">
        <v>365</v>
      </c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1">
        <v>366</v>
      </c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 spans="1:45" x14ac:dyDescent="0.25">
      <c r="A69" s="1">
        <v>367</v>
      </c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 spans="1:45" x14ac:dyDescent="0.25">
      <c r="A70" s="1">
        <v>368</v>
      </c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 spans="1:45" x14ac:dyDescent="0.25">
      <c r="A71" s="1">
        <v>369</v>
      </c>
      <c r="AJ71" s="7"/>
      <c r="AK71" s="7"/>
      <c r="AL71" s="7"/>
      <c r="AM71" s="7"/>
      <c r="AN71" s="7"/>
      <c r="AO71" s="7"/>
      <c r="AP71" s="7"/>
      <c r="AQ71" s="7"/>
      <c r="AR71" s="7"/>
      <c r="AS71" s="7"/>
    </row>
    <row r="72" spans="1:45" x14ac:dyDescent="0.25">
      <c r="A72" s="1">
        <v>370</v>
      </c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spans="1:45" x14ac:dyDescent="0.25">
      <c r="A73" s="1">
        <v>371</v>
      </c>
      <c r="AJ73" s="7"/>
      <c r="AK73" s="7"/>
      <c r="AL73" s="7"/>
      <c r="AM73" s="7"/>
      <c r="AN73" s="7"/>
      <c r="AO73" s="7"/>
      <c r="AP73" s="7"/>
      <c r="AQ73" s="7"/>
      <c r="AR73" s="7"/>
      <c r="AS73" s="7"/>
    </row>
    <row r="74" spans="1:45" x14ac:dyDescent="0.25">
      <c r="A74" s="1">
        <v>372</v>
      </c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 spans="1:45" x14ac:dyDescent="0.25">
      <c r="A75" s="1">
        <v>373</v>
      </c>
      <c r="AJ75" s="7"/>
      <c r="AK75" s="7"/>
      <c r="AL75" s="7"/>
      <c r="AM75" s="7"/>
      <c r="AN75" s="7"/>
      <c r="AO75" s="7"/>
      <c r="AP75" s="7"/>
      <c r="AQ75" s="7"/>
      <c r="AR75" s="7"/>
      <c r="AS75" s="7"/>
    </row>
    <row r="76" spans="1:45" x14ac:dyDescent="0.25">
      <c r="A76" s="1">
        <v>374</v>
      </c>
      <c r="AJ76" s="7"/>
      <c r="AK76" s="7"/>
      <c r="AL76" s="7"/>
      <c r="AM76" s="7"/>
      <c r="AN76" s="7"/>
      <c r="AO76" s="7"/>
      <c r="AP76" s="7"/>
      <c r="AQ76" s="7"/>
      <c r="AR76" s="7"/>
      <c r="AS76" s="7"/>
    </row>
    <row r="77" spans="1:45" x14ac:dyDescent="0.25">
      <c r="A77" s="1">
        <v>375</v>
      </c>
      <c r="B77">
        <v>3.0999999999999999E-3</v>
      </c>
      <c r="C77">
        <v>3.8E-3</v>
      </c>
      <c r="AJ77" s="7"/>
      <c r="AK77" s="7"/>
      <c r="AL77" s="7"/>
      <c r="AM77" s="7"/>
      <c r="AN77" s="7"/>
      <c r="AO77" s="7"/>
      <c r="AP77" s="7"/>
      <c r="AQ77" s="7"/>
      <c r="AR77" s="7"/>
      <c r="AS77" s="7"/>
    </row>
    <row r="78" spans="1:45" x14ac:dyDescent="0.25">
      <c r="A78" s="1">
        <v>376</v>
      </c>
      <c r="B78">
        <v>3.8E-3</v>
      </c>
      <c r="C78">
        <v>4.4999999999999997E-3</v>
      </c>
      <c r="AJ78" s="7"/>
      <c r="AK78" s="7"/>
      <c r="AL78" s="7"/>
      <c r="AM78" s="7"/>
      <c r="AN78" s="7"/>
      <c r="AO78" s="7"/>
      <c r="AP78" s="7"/>
      <c r="AQ78" s="7"/>
      <c r="AR78" s="7"/>
      <c r="AS78" s="7"/>
    </row>
    <row r="79" spans="1:45" x14ac:dyDescent="0.25">
      <c r="A79" s="1">
        <v>377</v>
      </c>
      <c r="B79">
        <v>4.4000000000000003E-3</v>
      </c>
      <c r="C79">
        <v>4.8999999999999998E-3</v>
      </c>
      <c r="AJ79" s="34">
        <v>9.9999997473788008E-6</v>
      </c>
      <c r="AK79" s="7"/>
      <c r="AL79" s="7"/>
      <c r="AM79" s="7"/>
      <c r="AN79" s="7"/>
      <c r="AO79" s="7"/>
      <c r="AP79" s="7"/>
      <c r="AQ79" s="7"/>
      <c r="AR79" s="7"/>
      <c r="AS79" s="7"/>
    </row>
    <row r="80" spans="1:45" x14ac:dyDescent="0.25">
      <c r="A80" s="1">
        <v>378</v>
      </c>
      <c r="B80">
        <v>4.4000000000000003E-3</v>
      </c>
      <c r="C80">
        <v>5.5999999999999999E-3</v>
      </c>
      <c r="AJ80" s="34">
        <v>9.9999997473788008E-6</v>
      </c>
      <c r="AK80" s="7"/>
      <c r="AL80" s="7"/>
      <c r="AM80" s="7"/>
      <c r="AN80" s="7"/>
      <c r="AO80" s="7"/>
      <c r="AP80" s="7"/>
      <c r="AQ80" s="7"/>
      <c r="AR80" s="7"/>
      <c r="AS80" s="7"/>
    </row>
    <row r="81" spans="1:45" x14ac:dyDescent="0.25">
      <c r="A81" s="1">
        <v>379</v>
      </c>
      <c r="B81">
        <v>4.4000000000000003E-3</v>
      </c>
      <c r="C81">
        <v>6.4000000000000003E-3</v>
      </c>
      <c r="AJ81" s="34">
        <v>9.9999997473788008E-6</v>
      </c>
      <c r="AK81" s="7"/>
      <c r="AL81" s="7"/>
      <c r="AM81" s="7"/>
      <c r="AN81" s="7"/>
      <c r="AO81" s="7"/>
      <c r="AP81" s="7"/>
      <c r="AQ81" s="7"/>
      <c r="AR81" s="7"/>
      <c r="AS81" s="7"/>
    </row>
    <row r="82" spans="1:45" x14ac:dyDescent="0.25">
      <c r="A82" s="1">
        <v>380</v>
      </c>
      <c r="B82">
        <v>4.7999999999999996E-3</v>
      </c>
      <c r="C82">
        <v>7.6E-3</v>
      </c>
      <c r="AJ82" s="34">
        <v>9.9999997473788008E-6</v>
      </c>
      <c r="AK82" s="7"/>
      <c r="AL82" s="7"/>
      <c r="AM82" s="7"/>
      <c r="AN82" s="7"/>
      <c r="AO82" s="7"/>
      <c r="AP82" s="7"/>
      <c r="AQ82" s="7"/>
      <c r="AR82" s="7"/>
      <c r="AS82" s="7"/>
    </row>
    <row r="83" spans="1:45" x14ac:dyDescent="0.25">
      <c r="A83" s="1">
        <v>381</v>
      </c>
      <c r="B83">
        <v>6.1000000000000004E-3</v>
      </c>
      <c r="C83">
        <v>9.7000000000000003E-3</v>
      </c>
      <c r="AJ83">
        <v>9.9999997764825994E-3</v>
      </c>
      <c r="AK83" s="7"/>
      <c r="AL83" s="7"/>
      <c r="AM83" s="7"/>
      <c r="AN83" s="7"/>
      <c r="AO83" s="7"/>
      <c r="AP83" s="7"/>
      <c r="AQ83" s="7"/>
      <c r="AR83" s="7"/>
      <c r="AS83" s="7"/>
    </row>
    <row r="84" spans="1:45" x14ac:dyDescent="0.25">
      <c r="A84" s="1">
        <v>382</v>
      </c>
      <c r="B84">
        <v>6.7000000000000002E-3</v>
      </c>
      <c r="C84">
        <v>1.1299999999999999E-2</v>
      </c>
      <c r="AJ84">
        <v>9.9999997764825994E-3</v>
      </c>
      <c r="AK84" s="7"/>
      <c r="AL84" s="7"/>
      <c r="AM84" s="7"/>
      <c r="AN84" s="7"/>
      <c r="AO84" s="7"/>
      <c r="AP84" s="7"/>
      <c r="AQ84" s="7"/>
      <c r="AR84" s="7"/>
      <c r="AS84" s="7"/>
    </row>
    <row r="85" spans="1:45" x14ac:dyDescent="0.25">
      <c r="A85" s="1">
        <v>383</v>
      </c>
      <c r="B85">
        <v>7.6E-3</v>
      </c>
      <c r="C85">
        <v>1.38E-2</v>
      </c>
      <c r="AJ85">
        <v>9.9999997764825994E-3</v>
      </c>
      <c r="AK85" s="7"/>
      <c r="AL85" s="7"/>
      <c r="AM85" s="7"/>
      <c r="AN85" s="7"/>
      <c r="AO85" s="7"/>
      <c r="AP85" s="7"/>
      <c r="AQ85" s="7"/>
      <c r="AR85" s="7"/>
      <c r="AS85" s="7"/>
    </row>
    <row r="86" spans="1:45" x14ac:dyDescent="0.25">
      <c r="A86" s="1">
        <v>384</v>
      </c>
      <c r="B86">
        <v>8.8999999999999999E-3</v>
      </c>
      <c r="C86">
        <v>1.72E-2</v>
      </c>
      <c r="AJ86">
        <v>9.9999997764825994E-3</v>
      </c>
      <c r="AK86" s="7"/>
      <c r="AL86" s="7"/>
      <c r="AM86" s="7"/>
      <c r="AN86" s="7"/>
      <c r="AO86" s="7"/>
      <c r="AP86" s="7"/>
      <c r="AQ86" s="7"/>
      <c r="AR86" s="7"/>
      <c r="AS86" s="7"/>
    </row>
    <row r="87" spans="1:45" x14ac:dyDescent="0.25">
      <c r="A87" s="1">
        <v>385</v>
      </c>
      <c r="B87">
        <v>1.0800000000000001E-2</v>
      </c>
      <c r="C87">
        <v>2.0299999999999999E-2</v>
      </c>
      <c r="AJ87">
        <v>9.9999997764825994E-3</v>
      </c>
      <c r="AK87" s="7"/>
      <c r="AL87" s="7"/>
      <c r="AM87" s="7"/>
      <c r="AN87" s="7"/>
      <c r="AO87" s="7"/>
      <c r="AP87" s="7"/>
      <c r="AQ87" s="7"/>
      <c r="AR87" s="7"/>
      <c r="AS87" s="7"/>
    </row>
    <row r="88" spans="1:45" x14ac:dyDescent="0.25">
      <c r="A88" s="1">
        <v>386</v>
      </c>
      <c r="B88">
        <v>1.2699999999999999E-2</v>
      </c>
      <c r="C88">
        <v>2.5700000000000001E-2</v>
      </c>
      <c r="AJ88">
        <v>1.9999999552965001E-2</v>
      </c>
      <c r="AK88" s="7"/>
      <c r="AL88" s="7"/>
      <c r="AM88" s="7"/>
      <c r="AN88" s="7"/>
      <c r="AO88" s="7"/>
      <c r="AP88" s="7"/>
      <c r="AQ88" s="7"/>
      <c r="AR88" s="7"/>
      <c r="AS88" s="7"/>
    </row>
    <row r="89" spans="1:45" x14ac:dyDescent="0.25">
      <c r="A89" s="1">
        <v>387</v>
      </c>
      <c r="B89">
        <v>1.49E-2</v>
      </c>
      <c r="C89">
        <v>3.0200000000000001E-2</v>
      </c>
      <c r="AJ89">
        <v>1.9999999552965001E-2</v>
      </c>
      <c r="AK89" s="34">
        <v>9.9999997473788008E-6</v>
      </c>
      <c r="AL89" s="7"/>
      <c r="AM89" s="7"/>
      <c r="AN89" s="7"/>
      <c r="AO89" s="7"/>
      <c r="AP89" s="7"/>
      <c r="AQ89" s="7"/>
      <c r="AR89" s="7"/>
      <c r="AS89" s="7"/>
    </row>
    <row r="90" spans="1:45" x14ac:dyDescent="0.25">
      <c r="A90" s="1">
        <v>388</v>
      </c>
      <c r="B90">
        <v>1.7100000000000001E-2</v>
      </c>
      <c r="C90">
        <v>3.61E-2</v>
      </c>
      <c r="AJ90">
        <v>2.9999999329448E-2</v>
      </c>
      <c r="AK90">
        <v>9.9999997764825994E-3</v>
      </c>
      <c r="AL90" s="7"/>
      <c r="AM90" s="7"/>
      <c r="AN90" s="7"/>
      <c r="AO90" s="7"/>
      <c r="AP90" s="7"/>
      <c r="AQ90" s="7"/>
      <c r="AR90" s="7"/>
      <c r="AS90" s="7"/>
    </row>
    <row r="91" spans="1:45" x14ac:dyDescent="0.25">
      <c r="A91" s="1">
        <v>389</v>
      </c>
      <c r="B91">
        <v>2.1499999999999998E-2</v>
      </c>
      <c r="C91">
        <v>4.0899999999999999E-2</v>
      </c>
      <c r="AJ91">
        <v>2.9999999329448E-2</v>
      </c>
      <c r="AK91">
        <v>9.9999997764825994E-3</v>
      </c>
      <c r="AL91" s="7"/>
      <c r="AM91" s="7"/>
      <c r="AN91" s="7"/>
      <c r="AO91" s="7"/>
      <c r="AP91" s="7"/>
      <c r="AQ91" s="7"/>
      <c r="AR91" s="7"/>
      <c r="AS91" s="7"/>
    </row>
    <row r="92" spans="1:45" x14ac:dyDescent="0.25">
      <c r="A92" s="1">
        <v>390</v>
      </c>
      <c r="B92">
        <v>2.53E-2</v>
      </c>
      <c r="C92">
        <v>4.7E-2</v>
      </c>
      <c r="AJ92">
        <v>3.9999999105930002E-2</v>
      </c>
      <c r="AK92">
        <v>9.9999997764825994E-3</v>
      </c>
      <c r="AL92" s="7"/>
      <c r="AM92" s="7"/>
      <c r="AN92" s="7"/>
      <c r="AO92" s="7"/>
      <c r="AP92" s="7"/>
      <c r="AQ92" s="7"/>
      <c r="AR92" s="7"/>
      <c r="AS92" s="7"/>
    </row>
    <row r="93" spans="1:45" x14ac:dyDescent="0.25">
      <c r="A93" s="1">
        <v>391</v>
      </c>
      <c r="B93">
        <v>3.0099999999999998E-2</v>
      </c>
      <c r="C93">
        <v>5.1499999999999997E-2</v>
      </c>
      <c r="D93">
        <v>1E-4</v>
      </c>
      <c r="AJ93">
        <v>3.9999999105930002E-2</v>
      </c>
      <c r="AK93">
        <v>1.9999999552965001E-2</v>
      </c>
      <c r="AL93" s="7"/>
      <c r="AM93" s="7"/>
      <c r="AN93" s="7"/>
      <c r="AO93" s="7"/>
      <c r="AP93" s="7"/>
      <c r="AQ93" s="7"/>
      <c r="AR93" s="7"/>
      <c r="AS93" s="7"/>
    </row>
    <row r="94" spans="1:45" x14ac:dyDescent="0.25">
      <c r="A94" s="1">
        <v>392</v>
      </c>
      <c r="B94">
        <v>3.61E-2</v>
      </c>
      <c r="C94">
        <v>5.7200000000000001E-2</v>
      </c>
      <c r="D94">
        <v>1.6000000000000001E-3</v>
      </c>
      <c r="AJ94">
        <v>5.0000000745057997E-2</v>
      </c>
      <c r="AK94">
        <v>1.9999999552965001E-2</v>
      </c>
      <c r="AL94" s="7"/>
      <c r="AM94" s="7"/>
      <c r="AN94" s="7"/>
      <c r="AO94" s="7"/>
      <c r="AP94" s="7"/>
      <c r="AQ94" s="7"/>
      <c r="AR94" s="7"/>
      <c r="AS94" s="7"/>
    </row>
    <row r="95" spans="1:45" x14ac:dyDescent="0.25">
      <c r="A95" s="1">
        <v>393</v>
      </c>
      <c r="B95">
        <v>4.2099999999999999E-2</v>
      </c>
      <c r="C95">
        <v>6.3399999999999998E-2</v>
      </c>
      <c r="D95">
        <v>4.0000000000000001E-3</v>
      </c>
      <c r="AJ95">
        <v>5.9999998658895E-2</v>
      </c>
      <c r="AK95">
        <v>2.9999999329448E-2</v>
      </c>
      <c r="AL95" s="7"/>
      <c r="AM95" s="7"/>
      <c r="AN95" s="7"/>
      <c r="AO95" s="7"/>
      <c r="AP95" s="7"/>
      <c r="AQ95" s="7"/>
      <c r="AR95" s="7"/>
      <c r="AS95" s="7"/>
    </row>
    <row r="96" spans="1:45" x14ac:dyDescent="0.25">
      <c r="A96" s="1">
        <v>394</v>
      </c>
      <c r="B96">
        <v>5.1999999999999998E-2</v>
      </c>
      <c r="C96">
        <v>7.0699999999999999E-2</v>
      </c>
      <c r="D96">
        <v>8.2000000000000007E-3</v>
      </c>
      <c r="AJ96">
        <v>7.0000000298023002E-2</v>
      </c>
      <c r="AK96">
        <v>5.0000000745057997E-2</v>
      </c>
      <c r="AL96" s="7"/>
      <c r="AM96" s="7"/>
      <c r="AN96" s="7"/>
      <c r="AO96" s="7"/>
      <c r="AP96" s="7"/>
      <c r="AQ96" s="7"/>
      <c r="AR96" s="7"/>
      <c r="AS96" s="7"/>
    </row>
    <row r="97" spans="1:45" x14ac:dyDescent="0.25">
      <c r="A97" s="1">
        <v>395</v>
      </c>
      <c r="B97">
        <v>5.96E-2</v>
      </c>
      <c r="C97">
        <v>7.7200000000000005E-2</v>
      </c>
      <c r="D97">
        <v>1.32E-2</v>
      </c>
      <c r="AJ97">
        <v>7.9999998211861004E-2</v>
      </c>
      <c r="AK97">
        <v>5.9999998658895E-2</v>
      </c>
      <c r="AL97" s="7"/>
      <c r="AM97" s="7"/>
      <c r="AN97" s="7"/>
      <c r="AO97" s="7"/>
      <c r="AP97" s="7"/>
      <c r="AQ97" s="7"/>
      <c r="AR97" s="7"/>
      <c r="AS97" s="7"/>
    </row>
    <row r="98" spans="1:45" x14ac:dyDescent="0.25">
      <c r="A98" s="1">
        <v>396</v>
      </c>
      <c r="B98">
        <v>6.9900000000000004E-2</v>
      </c>
      <c r="C98">
        <v>8.8599999999999998E-2</v>
      </c>
      <c r="D98">
        <v>2.0899999999999998E-2</v>
      </c>
      <c r="AJ98">
        <v>9.0000003576279006E-2</v>
      </c>
      <c r="AK98">
        <v>7.9999998211861004E-2</v>
      </c>
      <c r="AL98" s="7"/>
      <c r="AM98" s="7"/>
      <c r="AN98" s="7"/>
      <c r="AO98" s="7"/>
      <c r="AP98" s="7"/>
      <c r="AQ98" s="7"/>
      <c r="AR98" s="7"/>
      <c r="AS98" s="7"/>
    </row>
    <row r="99" spans="1:45" x14ac:dyDescent="0.25">
      <c r="A99" s="1">
        <v>397</v>
      </c>
      <c r="B99">
        <v>8.2100000000000006E-2</v>
      </c>
      <c r="C99">
        <v>9.8199999999999996E-2</v>
      </c>
      <c r="D99">
        <v>3.0099999999999998E-2</v>
      </c>
      <c r="AJ99">
        <v>0.10999999940395</v>
      </c>
      <c r="AK99">
        <v>0.10999999940395</v>
      </c>
      <c r="AL99" s="7"/>
      <c r="AM99" s="7"/>
      <c r="AN99" s="7"/>
      <c r="AO99" s="7"/>
      <c r="AP99" s="7"/>
      <c r="AQ99" s="7"/>
      <c r="AR99" s="7"/>
      <c r="AS99" s="7"/>
    </row>
    <row r="100" spans="1:45" x14ac:dyDescent="0.25">
      <c r="A100" s="1">
        <v>398</v>
      </c>
      <c r="B100">
        <v>9.3299999999999994E-2</v>
      </c>
      <c r="C100">
        <v>0.10929999999999999</v>
      </c>
      <c r="D100">
        <v>4.4699999999999997E-2</v>
      </c>
      <c r="AJ100">
        <v>0.11999999731779</v>
      </c>
      <c r="AK100">
        <v>0.14000000059605</v>
      </c>
      <c r="AL100" s="7"/>
      <c r="AM100" s="7"/>
      <c r="AN100" s="7"/>
      <c r="AO100" s="7"/>
      <c r="AP100" s="7"/>
      <c r="AQ100" s="7"/>
      <c r="AR100" s="7"/>
      <c r="AS100" s="7"/>
    </row>
    <row r="101" spans="1:45" x14ac:dyDescent="0.25">
      <c r="A101" s="1">
        <v>399</v>
      </c>
      <c r="B101">
        <v>0.10290000000000001</v>
      </c>
      <c r="C101">
        <v>0.1203</v>
      </c>
      <c r="D101">
        <v>6.2100000000000002E-2</v>
      </c>
      <c r="AJ101">
        <v>0.14000000059605</v>
      </c>
      <c r="AK101">
        <v>0.18000000715256001</v>
      </c>
      <c r="AL101" s="7"/>
      <c r="AM101" s="7"/>
      <c r="AN101" s="7"/>
      <c r="AO101" s="7"/>
      <c r="AP101" s="7"/>
      <c r="AQ101" s="7"/>
      <c r="AR101" s="7"/>
      <c r="AS101" s="7"/>
    </row>
    <row r="102" spans="1:45" x14ac:dyDescent="0.25">
      <c r="A102" s="1">
        <v>400</v>
      </c>
      <c r="B102">
        <v>0.1181</v>
      </c>
      <c r="C102">
        <v>0.13400000000000001</v>
      </c>
      <c r="D102">
        <v>8.5699999999999998E-2</v>
      </c>
      <c r="AJ102">
        <v>0.14000000059605</v>
      </c>
      <c r="AK102">
        <v>0.20000000298022999</v>
      </c>
      <c r="AL102" s="7"/>
      <c r="AM102" s="7"/>
      <c r="AN102" s="7"/>
      <c r="AO102" s="7"/>
      <c r="AP102" s="7"/>
      <c r="AQ102" s="7"/>
      <c r="AR102" s="7"/>
      <c r="AS102" s="7"/>
    </row>
    <row r="103" spans="1:45" x14ac:dyDescent="0.25">
      <c r="A103" s="1">
        <v>401</v>
      </c>
      <c r="B103">
        <v>0.13059999999999999</v>
      </c>
      <c r="C103">
        <v>0.14860000000000001</v>
      </c>
      <c r="D103">
        <v>0.115</v>
      </c>
      <c r="AJ103">
        <v>0.15999999642372001</v>
      </c>
      <c r="AK103">
        <v>0.23999999463558</v>
      </c>
      <c r="AL103" s="7"/>
      <c r="AM103" s="7"/>
      <c r="AN103" s="7"/>
      <c r="AO103" s="7"/>
      <c r="AP103" s="7"/>
      <c r="AQ103" s="7"/>
      <c r="AR103" s="7"/>
      <c r="AS103" s="7"/>
    </row>
    <row r="104" spans="1:45" x14ac:dyDescent="0.25">
      <c r="A104" s="1">
        <v>402</v>
      </c>
      <c r="B104">
        <v>0.14499999999999999</v>
      </c>
      <c r="C104">
        <v>0.1648</v>
      </c>
      <c r="D104">
        <v>0.1489</v>
      </c>
      <c r="AJ104">
        <v>0.18000000715256001</v>
      </c>
      <c r="AK104">
        <v>0.30000001192093001</v>
      </c>
      <c r="AL104" s="7"/>
      <c r="AM104" s="7"/>
      <c r="AN104" s="7"/>
      <c r="AO104" s="7"/>
      <c r="AP104" s="7"/>
      <c r="AQ104" s="7"/>
      <c r="AR104" s="7"/>
      <c r="AS104" s="7"/>
    </row>
    <row r="105" spans="1:45" x14ac:dyDescent="0.25">
      <c r="A105" s="1">
        <v>403</v>
      </c>
      <c r="B105">
        <v>0.16120000000000001</v>
      </c>
      <c r="C105">
        <v>0.18079999999999999</v>
      </c>
      <c r="D105">
        <v>0.1915</v>
      </c>
      <c r="AJ105">
        <v>0.20000000298022999</v>
      </c>
      <c r="AK105">
        <v>0.33000001311302002</v>
      </c>
      <c r="AL105" s="7"/>
      <c r="AM105" s="7"/>
      <c r="AN105" s="7"/>
      <c r="AO105" s="7"/>
      <c r="AP105" s="7"/>
      <c r="AQ105" s="7"/>
      <c r="AR105" s="7"/>
      <c r="AS105" s="7"/>
    </row>
    <row r="106" spans="1:45" x14ac:dyDescent="0.25">
      <c r="A106" s="1">
        <v>404</v>
      </c>
      <c r="B106">
        <v>0.1802</v>
      </c>
      <c r="C106">
        <v>0.19989999999999999</v>
      </c>
      <c r="D106">
        <v>0.24049999999999999</v>
      </c>
      <c r="AJ106">
        <v>0.21999999880790999</v>
      </c>
      <c r="AK106">
        <v>0.40000000596045998</v>
      </c>
      <c r="AL106" s="7"/>
      <c r="AM106" s="7"/>
      <c r="AN106" s="7"/>
      <c r="AO106" s="7"/>
      <c r="AP106" s="7"/>
      <c r="AQ106" s="7"/>
      <c r="AR106" s="7"/>
      <c r="AS106" s="7"/>
    </row>
    <row r="107" spans="1:45" x14ac:dyDescent="0.25">
      <c r="A107" s="1">
        <v>405</v>
      </c>
      <c r="B107">
        <v>0.1983</v>
      </c>
      <c r="C107">
        <v>0.21970000000000001</v>
      </c>
      <c r="D107">
        <v>0.2893</v>
      </c>
      <c r="AJ107">
        <v>0.23999999463558</v>
      </c>
      <c r="AK107">
        <v>0.46000000834464999</v>
      </c>
      <c r="AL107" s="7"/>
      <c r="AM107" s="7"/>
      <c r="AN107" s="7"/>
      <c r="AO107" s="7"/>
      <c r="AP107" s="7"/>
      <c r="AQ107" s="7"/>
      <c r="AR107" s="7"/>
      <c r="AS107" s="7"/>
    </row>
    <row r="108" spans="1:45" x14ac:dyDescent="0.25">
      <c r="A108" s="1">
        <v>406</v>
      </c>
      <c r="B108">
        <v>0.2167</v>
      </c>
      <c r="C108">
        <v>0.24210000000000001</v>
      </c>
      <c r="D108">
        <v>0.35089999999999999</v>
      </c>
      <c r="AJ108">
        <v>0.25999999046326</v>
      </c>
      <c r="AK108">
        <v>0.49000000953674</v>
      </c>
      <c r="AL108" s="7"/>
      <c r="AM108" s="7"/>
      <c r="AN108" s="7"/>
      <c r="AO108" s="7"/>
      <c r="AP108" s="7"/>
      <c r="AQ108" s="7"/>
      <c r="AR108" s="7"/>
      <c r="AS108" s="7"/>
    </row>
    <row r="109" spans="1:45" x14ac:dyDescent="0.25">
      <c r="A109" s="1">
        <v>407</v>
      </c>
      <c r="B109">
        <v>0.2397</v>
      </c>
      <c r="C109">
        <v>0.26340000000000002</v>
      </c>
      <c r="D109">
        <v>0.41060000000000002</v>
      </c>
      <c r="AJ109">
        <v>0.28999999165535001</v>
      </c>
      <c r="AK109">
        <v>0.56999999284743996</v>
      </c>
      <c r="AL109" s="7"/>
      <c r="AM109" s="7"/>
      <c r="AN109" s="7"/>
      <c r="AO109" s="7"/>
      <c r="AP109" s="7"/>
      <c r="AQ109" s="7"/>
      <c r="AR109" s="7"/>
      <c r="AS109" s="7"/>
    </row>
    <row r="110" spans="1:45" x14ac:dyDescent="0.25">
      <c r="A110" s="1">
        <v>408</v>
      </c>
      <c r="B110">
        <v>0.2576</v>
      </c>
      <c r="C110">
        <v>0.28599999999999998</v>
      </c>
      <c r="D110">
        <v>0.4753</v>
      </c>
      <c r="AJ110">
        <v>0.31000000238419001</v>
      </c>
      <c r="AK110">
        <v>0.61000001430510997</v>
      </c>
      <c r="AL110" s="7"/>
      <c r="AM110" s="7"/>
      <c r="AN110" s="7"/>
      <c r="AO110" s="7"/>
      <c r="AP110" s="7"/>
      <c r="AQ110" s="7"/>
      <c r="AR110" s="7"/>
      <c r="AS110" s="7"/>
    </row>
    <row r="111" spans="1:45" x14ac:dyDescent="0.25">
      <c r="A111" s="1">
        <v>409</v>
      </c>
      <c r="B111">
        <v>0.27850000000000003</v>
      </c>
      <c r="C111">
        <v>0.30930000000000002</v>
      </c>
      <c r="D111">
        <v>0.54269999999999996</v>
      </c>
      <c r="AJ111">
        <v>0.34000000357628002</v>
      </c>
      <c r="AK111">
        <v>0.67000001668929998</v>
      </c>
      <c r="AL111" s="7"/>
      <c r="AM111" s="7"/>
      <c r="AN111" s="7"/>
      <c r="AO111" s="7"/>
      <c r="AP111" s="7"/>
      <c r="AQ111" s="7"/>
      <c r="AR111" s="7"/>
      <c r="AS111" s="7"/>
    </row>
    <row r="112" spans="1:45" x14ac:dyDescent="0.25">
      <c r="A112" s="1">
        <v>410</v>
      </c>
      <c r="B112">
        <v>0.29880000000000001</v>
      </c>
      <c r="C112">
        <v>0.3342</v>
      </c>
      <c r="D112">
        <v>0.60370000000000001</v>
      </c>
      <c r="AJ112">
        <v>0.37000000476837003</v>
      </c>
      <c r="AK112">
        <v>0.72000002861023005</v>
      </c>
      <c r="AL112" s="7"/>
      <c r="AM112" s="7"/>
      <c r="AN112" s="7"/>
      <c r="AO112" s="7"/>
      <c r="AP112" s="7"/>
      <c r="AQ112" s="7"/>
      <c r="AR112" s="7"/>
      <c r="AS112" s="7"/>
    </row>
    <row r="113" spans="1:45" x14ac:dyDescent="0.25">
      <c r="A113" s="1">
        <v>411</v>
      </c>
      <c r="B113">
        <v>0.31340000000000001</v>
      </c>
      <c r="C113">
        <v>0.35749999999999998</v>
      </c>
      <c r="D113">
        <v>0.67090000000000005</v>
      </c>
      <c r="AJ113">
        <v>0.40000000596045998</v>
      </c>
      <c r="AK113">
        <v>0.75</v>
      </c>
      <c r="AL113" s="7"/>
      <c r="AM113" s="7"/>
      <c r="AN113" s="7"/>
      <c r="AO113" s="7"/>
      <c r="AP113" s="7"/>
      <c r="AQ113" s="7"/>
      <c r="AR113" s="7"/>
      <c r="AS113" s="7"/>
    </row>
    <row r="114" spans="1:45" x14ac:dyDescent="0.25">
      <c r="A114" s="1">
        <v>412</v>
      </c>
      <c r="B114">
        <v>0.33739999999999998</v>
      </c>
      <c r="C114">
        <v>0.38350000000000001</v>
      </c>
      <c r="D114">
        <v>0.73150000000000004</v>
      </c>
      <c r="AJ114">
        <v>0.41999998688697998</v>
      </c>
      <c r="AK114">
        <v>0.80000001192092995</v>
      </c>
      <c r="AL114" s="7"/>
      <c r="AM114" s="7"/>
      <c r="AN114" s="7"/>
      <c r="AO114" s="7"/>
      <c r="AP114" s="7"/>
      <c r="AQ114" s="7"/>
      <c r="AR114" s="7"/>
      <c r="AS114" s="7"/>
    </row>
    <row r="115" spans="1:45" x14ac:dyDescent="0.25">
      <c r="A115" s="1">
        <v>413</v>
      </c>
      <c r="B115">
        <v>0.3569</v>
      </c>
      <c r="C115">
        <v>0.4108</v>
      </c>
      <c r="D115">
        <v>0.78390000000000004</v>
      </c>
      <c r="AJ115">
        <v>0.44999998807906999</v>
      </c>
      <c r="AK115">
        <v>0.81999999284743996</v>
      </c>
      <c r="AL115" s="7"/>
      <c r="AM115" s="7"/>
      <c r="AN115" s="7"/>
      <c r="AO115" s="7"/>
      <c r="AP115" s="7"/>
      <c r="AQ115" s="7"/>
      <c r="AR115" s="7"/>
      <c r="AS115" s="7"/>
    </row>
    <row r="116" spans="1:45" x14ac:dyDescent="0.25">
      <c r="A116" s="1">
        <v>414</v>
      </c>
      <c r="B116">
        <v>0.37640000000000001</v>
      </c>
      <c r="C116">
        <v>0.43780000000000002</v>
      </c>
      <c r="D116">
        <v>0.83379999999999999</v>
      </c>
      <c r="AJ116">
        <v>0.47999998927116</v>
      </c>
      <c r="AK116">
        <v>0.83999997377395996</v>
      </c>
      <c r="AL116" s="7"/>
      <c r="AM116" s="7"/>
      <c r="AN116" s="7"/>
      <c r="AO116" s="7"/>
      <c r="AP116" s="7"/>
      <c r="AQ116" s="7"/>
      <c r="AR116" s="7"/>
      <c r="AS116" s="7"/>
    </row>
    <row r="117" spans="1:45" x14ac:dyDescent="0.25">
      <c r="A117" s="1">
        <v>415</v>
      </c>
      <c r="B117">
        <v>0.39879999999999999</v>
      </c>
      <c r="C117">
        <v>0.46839999999999998</v>
      </c>
      <c r="D117">
        <v>0.87409999999999999</v>
      </c>
      <c r="AJ117">
        <v>0.50999999046325994</v>
      </c>
      <c r="AK117">
        <v>0.87000000476837003</v>
      </c>
      <c r="AL117" s="7"/>
      <c r="AM117" s="7"/>
      <c r="AN117" s="7"/>
      <c r="AO117" s="7"/>
      <c r="AP117" s="7"/>
      <c r="AQ117" s="7"/>
      <c r="AR117" s="7"/>
      <c r="AS117" s="7"/>
    </row>
    <row r="118" spans="1:45" x14ac:dyDescent="0.25">
      <c r="A118" s="1">
        <v>416</v>
      </c>
      <c r="B118">
        <v>0.41860000000000003</v>
      </c>
      <c r="C118">
        <v>0.4975</v>
      </c>
      <c r="D118">
        <v>0.91410000000000002</v>
      </c>
      <c r="AJ118">
        <v>0.54000002145767001</v>
      </c>
      <c r="AK118">
        <v>0.87999999523162997</v>
      </c>
      <c r="AL118" s="7"/>
      <c r="AM118" s="7"/>
      <c r="AN118" s="7"/>
      <c r="AO118" s="7"/>
      <c r="AP118" s="7"/>
      <c r="AQ118" s="7"/>
      <c r="AR118" s="7"/>
      <c r="AS118" s="7"/>
    </row>
    <row r="119" spans="1:45" x14ac:dyDescent="0.25">
      <c r="A119" s="1">
        <v>417</v>
      </c>
      <c r="B119">
        <v>0.44500000000000001</v>
      </c>
      <c r="C119">
        <v>0.52549999999999997</v>
      </c>
      <c r="D119">
        <v>0.93989999999999996</v>
      </c>
      <c r="AJ119">
        <v>0.56999999284743996</v>
      </c>
      <c r="AK119">
        <v>0.88999998569489003</v>
      </c>
      <c r="AL119" s="7"/>
      <c r="AM119" s="7"/>
      <c r="AN119" s="7"/>
      <c r="AO119" s="7"/>
      <c r="AP119" s="7"/>
      <c r="AQ119" s="7"/>
      <c r="AR119" s="7"/>
      <c r="AS119" s="7"/>
    </row>
    <row r="120" spans="1:45" x14ac:dyDescent="0.25">
      <c r="A120" s="1">
        <v>418</v>
      </c>
      <c r="B120">
        <v>0.46210000000000001</v>
      </c>
      <c r="C120">
        <v>0.55620000000000003</v>
      </c>
      <c r="D120">
        <v>0.96299999999999997</v>
      </c>
      <c r="AJ120">
        <v>0.60000002384186002</v>
      </c>
      <c r="AK120">
        <v>0.88999998569489003</v>
      </c>
      <c r="AL120" s="7"/>
      <c r="AM120" s="7"/>
      <c r="AN120" s="7"/>
      <c r="AO120" s="7"/>
      <c r="AP120" s="7"/>
      <c r="AQ120" s="7"/>
      <c r="AR120" s="7"/>
      <c r="AS120" s="7"/>
    </row>
    <row r="121" spans="1:45" x14ac:dyDescent="0.25">
      <c r="A121" s="1">
        <v>419</v>
      </c>
      <c r="B121">
        <v>0.48609999999999998</v>
      </c>
      <c r="C121">
        <v>0.59030000000000005</v>
      </c>
      <c r="D121">
        <v>0.98040000000000005</v>
      </c>
      <c r="AJ121">
        <v>0.62999999523162997</v>
      </c>
      <c r="AK121">
        <v>0.89999997615813998</v>
      </c>
      <c r="AL121" s="7"/>
      <c r="AM121" s="7"/>
      <c r="AN121" s="7"/>
      <c r="AO121" s="7"/>
      <c r="AP121" s="7"/>
      <c r="AQ121" s="7"/>
      <c r="AR121" s="7"/>
      <c r="AS121" s="7"/>
    </row>
    <row r="122" spans="1:45" x14ac:dyDescent="0.25">
      <c r="A122" s="1">
        <v>420</v>
      </c>
      <c r="B122">
        <v>0.50919999999999999</v>
      </c>
      <c r="C122">
        <v>0.61580000000000001</v>
      </c>
      <c r="D122">
        <v>0.99299999999999999</v>
      </c>
      <c r="AJ122">
        <v>0.66000002622604004</v>
      </c>
      <c r="AK122">
        <v>0.89999997615813998</v>
      </c>
      <c r="AL122" s="7"/>
      <c r="AM122" s="7"/>
      <c r="AN122" s="7"/>
      <c r="AO122" s="7"/>
      <c r="AP122" s="7"/>
      <c r="AQ122" s="7"/>
      <c r="AR122" s="7"/>
      <c r="AS122" s="7"/>
    </row>
    <row r="123" spans="1:45" x14ac:dyDescent="0.25">
      <c r="A123" s="1">
        <v>421</v>
      </c>
      <c r="B123">
        <v>0.5323</v>
      </c>
      <c r="C123">
        <v>0.64959999999999996</v>
      </c>
      <c r="D123">
        <v>0.99709999999999999</v>
      </c>
      <c r="AJ123">
        <v>0.68999999761580999</v>
      </c>
      <c r="AK123">
        <v>0.89999997615813998</v>
      </c>
      <c r="AL123" s="7"/>
      <c r="AM123" s="7"/>
      <c r="AN123" s="7"/>
      <c r="AO123" s="7"/>
      <c r="AP123" s="7"/>
      <c r="AQ123" s="7"/>
      <c r="AR123" s="7"/>
      <c r="AS123" s="7"/>
    </row>
    <row r="124" spans="1:45" x14ac:dyDescent="0.25">
      <c r="A124" s="1">
        <v>422</v>
      </c>
      <c r="B124">
        <v>0.55479999999999996</v>
      </c>
      <c r="C124">
        <v>0.67490000000000006</v>
      </c>
      <c r="D124">
        <v>1</v>
      </c>
      <c r="AJ124">
        <v>0.73000001907348999</v>
      </c>
      <c r="AK124">
        <v>0.91000002622604004</v>
      </c>
      <c r="AL124" s="7"/>
      <c r="AM124" s="7"/>
      <c r="AN124" s="7"/>
      <c r="AO124" s="7"/>
      <c r="AP124" s="7"/>
      <c r="AQ124" s="7"/>
      <c r="AR124" s="7"/>
      <c r="AS124" s="7"/>
    </row>
    <row r="125" spans="1:45" x14ac:dyDescent="0.25">
      <c r="A125" s="1">
        <v>423</v>
      </c>
      <c r="B125">
        <v>0.57350000000000001</v>
      </c>
      <c r="C125">
        <v>0.70789999999999997</v>
      </c>
      <c r="D125">
        <v>0.99329999999999996</v>
      </c>
      <c r="AJ125">
        <v>0.75</v>
      </c>
      <c r="AK125">
        <v>0.91000002622604004</v>
      </c>
      <c r="AL125" s="7"/>
      <c r="AM125" s="7"/>
      <c r="AN125" s="7"/>
      <c r="AO125" s="7"/>
      <c r="AP125" s="7"/>
      <c r="AQ125" s="7"/>
      <c r="AR125" s="7"/>
      <c r="AS125" s="7"/>
    </row>
    <row r="126" spans="1:45" x14ac:dyDescent="0.25">
      <c r="A126" s="1">
        <v>424</v>
      </c>
      <c r="B126">
        <v>0.58760000000000001</v>
      </c>
      <c r="C126">
        <v>0.73899999999999999</v>
      </c>
      <c r="D126">
        <v>0.98880000000000001</v>
      </c>
      <c r="AJ126">
        <v>0.79000002145767001</v>
      </c>
      <c r="AK126">
        <v>0.92000001668929998</v>
      </c>
      <c r="AL126" s="7"/>
      <c r="AM126" s="7"/>
      <c r="AN126" s="7"/>
      <c r="AO126" s="7"/>
      <c r="AP126" s="7"/>
      <c r="AQ126" s="7"/>
      <c r="AR126" s="7"/>
      <c r="AS126" s="7"/>
    </row>
    <row r="127" spans="1:45" x14ac:dyDescent="0.25">
      <c r="A127" s="1">
        <v>425</v>
      </c>
      <c r="B127">
        <v>0.6119</v>
      </c>
      <c r="C127">
        <v>0.77090000000000003</v>
      </c>
      <c r="D127">
        <v>0.98499999999999999</v>
      </c>
      <c r="E127">
        <v>5.7000000000000002E-3</v>
      </c>
      <c r="AJ127">
        <v>0.81999999284743996</v>
      </c>
      <c r="AK127">
        <v>0.93000000715256004</v>
      </c>
      <c r="AL127" s="7"/>
      <c r="AM127" s="7"/>
      <c r="AN127" s="7"/>
      <c r="AO127" s="7"/>
      <c r="AP127" s="7"/>
      <c r="AQ127" s="7"/>
      <c r="AR127" s="7"/>
      <c r="AS127" s="7"/>
    </row>
    <row r="128" spans="1:45" x14ac:dyDescent="0.25">
      <c r="A128" s="1">
        <v>426</v>
      </c>
      <c r="B128">
        <v>0.628</v>
      </c>
      <c r="C128">
        <v>0.79520000000000002</v>
      </c>
      <c r="D128">
        <v>0.97770000000000001</v>
      </c>
      <c r="E128">
        <v>4.7000000000000002E-3</v>
      </c>
      <c r="AJ128">
        <v>0.83999997377395996</v>
      </c>
      <c r="AK128">
        <v>0.93999999761580999</v>
      </c>
      <c r="AL128" s="7"/>
      <c r="AM128" s="7"/>
      <c r="AN128" s="7"/>
      <c r="AO128" s="7"/>
      <c r="AP128" s="7"/>
      <c r="AQ128" s="7"/>
      <c r="AR128" s="7"/>
      <c r="AS128" s="7"/>
    </row>
    <row r="129" spans="1:45" x14ac:dyDescent="0.25">
      <c r="A129" s="1">
        <v>427</v>
      </c>
      <c r="B129">
        <v>0.64880000000000004</v>
      </c>
      <c r="C129">
        <v>0.82120000000000004</v>
      </c>
      <c r="D129">
        <v>0.96830000000000005</v>
      </c>
      <c r="E129">
        <v>4.7000000000000002E-3</v>
      </c>
      <c r="AJ129">
        <v>0.87000000476837003</v>
      </c>
      <c r="AK129">
        <v>0.94999998807907005</v>
      </c>
      <c r="AL129" s="7"/>
      <c r="AM129" s="7"/>
      <c r="AN129" s="7"/>
      <c r="AO129" s="7"/>
      <c r="AP129" s="7"/>
      <c r="AQ129" s="7"/>
      <c r="AR129" s="7"/>
      <c r="AS129" s="7"/>
    </row>
    <row r="130" spans="1:45" x14ac:dyDescent="0.25">
      <c r="A130" s="1">
        <v>428</v>
      </c>
      <c r="B130">
        <v>0.67100000000000004</v>
      </c>
      <c r="C130">
        <v>0.8417</v>
      </c>
      <c r="D130">
        <v>0.96330000000000005</v>
      </c>
      <c r="E130">
        <v>4.8999999999999998E-3</v>
      </c>
      <c r="AJ130">
        <v>0.89999997615813998</v>
      </c>
      <c r="AK130">
        <v>0.95999997854232999</v>
      </c>
      <c r="AL130" s="7"/>
      <c r="AM130" s="7"/>
      <c r="AN130" s="7"/>
      <c r="AO130" s="7"/>
      <c r="AP130" s="7"/>
      <c r="AQ130" s="7"/>
      <c r="AR130" s="7"/>
      <c r="AS130" s="7"/>
    </row>
    <row r="131" spans="1:45" x14ac:dyDescent="0.25">
      <c r="A131" s="1">
        <v>429</v>
      </c>
      <c r="B131">
        <v>0.69650000000000001</v>
      </c>
      <c r="C131">
        <v>0.86529999999999996</v>
      </c>
      <c r="D131">
        <v>0.95409999999999995</v>
      </c>
      <c r="E131">
        <v>4.4000000000000003E-3</v>
      </c>
      <c r="AJ131">
        <v>0.93000000715256004</v>
      </c>
      <c r="AK131">
        <v>0.97000002861023005</v>
      </c>
      <c r="AL131" s="7"/>
      <c r="AM131" s="7"/>
      <c r="AN131" s="7"/>
      <c r="AO131" s="7"/>
      <c r="AP131" s="7"/>
      <c r="AQ131" s="7"/>
      <c r="AR131" s="7"/>
      <c r="AS131" s="7"/>
    </row>
    <row r="132" spans="1:45" x14ac:dyDescent="0.25">
      <c r="A132" s="1">
        <v>430</v>
      </c>
      <c r="B132">
        <v>0.71319999999999995</v>
      </c>
      <c r="C132">
        <v>0.89</v>
      </c>
      <c r="D132">
        <v>0.94669999999999999</v>
      </c>
      <c r="E132">
        <v>4.7000000000000002E-3</v>
      </c>
      <c r="AJ132">
        <v>0.94999998807907005</v>
      </c>
      <c r="AK132">
        <v>0.98000001907348999</v>
      </c>
      <c r="AL132" s="7"/>
      <c r="AM132" s="7"/>
      <c r="AN132" s="7"/>
      <c r="AO132" s="7"/>
      <c r="AP132" s="7"/>
      <c r="AQ132" s="7"/>
      <c r="AR132" s="7"/>
      <c r="AS132" s="7"/>
    </row>
    <row r="133" spans="1:45" x14ac:dyDescent="0.25">
      <c r="A133" s="1">
        <v>431</v>
      </c>
      <c r="B133">
        <v>0.73780000000000001</v>
      </c>
      <c r="C133">
        <v>0.91069999999999995</v>
      </c>
      <c r="D133">
        <v>0.93820000000000003</v>
      </c>
      <c r="E133">
        <v>5.1999999999999998E-3</v>
      </c>
      <c r="AJ133">
        <v>0.97000002861023005</v>
      </c>
      <c r="AK133">
        <v>0.99000000953674006</v>
      </c>
      <c r="AL133" s="7"/>
      <c r="AM133" s="7"/>
      <c r="AN133" s="7"/>
      <c r="AO133" s="7"/>
      <c r="AP133" s="7"/>
      <c r="AQ133" s="7"/>
      <c r="AR133" s="7"/>
      <c r="AS133" s="7"/>
    </row>
    <row r="134" spans="1:45" x14ac:dyDescent="0.25">
      <c r="A134" s="1">
        <v>432</v>
      </c>
      <c r="B134">
        <v>0.75060000000000004</v>
      </c>
      <c r="C134">
        <v>0.92430000000000001</v>
      </c>
      <c r="D134">
        <v>0.93710000000000004</v>
      </c>
      <c r="E134">
        <v>4.5999999999999999E-3</v>
      </c>
      <c r="AJ134">
        <v>0.98000001907348999</v>
      </c>
      <c r="AK134">
        <v>0.99000000953674006</v>
      </c>
      <c r="AL134" s="7"/>
      <c r="AM134" s="7"/>
      <c r="AN134" s="7"/>
      <c r="AO134" s="7"/>
      <c r="AP134" s="7"/>
      <c r="AQ134" s="7"/>
      <c r="AR134" s="7"/>
      <c r="AS134" s="7"/>
    </row>
    <row r="135" spans="1:45" x14ac:dyDescent="0.25">
      <c r="A135" s="1">
        <v>433</v>
      </c>
      <c r="B135">
        <v>0.77139999999999997</v>
      </c>
      <c r="C135">
        <v>0.94240000000000002</v>
      </c>
      <c r="D135">
        <v>0.93210000000000004</v>
      </c>
      <c r="E135">
        <v>4.4000000000000003E-3</v>
      </c>
      <c r="AD135">
        <v>3.5999999999999999E-3</v>
      </c>
      <c r="AE135">
        <v>3.5999999999999999E-3</v>
      </c>
      <c r="AJ135">
        <v>0.99000000953674006</v>
      </c>
      <c r="AK135">
        <v>1</v>
      </c>
      <c r="AL135" s="7"/>
      <c r="AM135" s="7"/>
      <c r="AN135" s="7"/>
      <c r="AO135" s="7"/>
      <c r="AP135" s="7"/>
      <c r="AQ135" s="7"/>
      <c r="AR135" s="7"/>
      <c r="AS135" s="7"/>
    </row>
    <row r="136" spans="1:45" x14ac:dyDescent="0.25">
      <c r="A136" s="1">
        <v>434</v>
      </c>
      <c r="B136">
        <v>0.79049999999999998</v>
      </c>
      <c r="C136">
        <v>0.95509999999999995</v>
      </c>
      <c r="D136">
        <v>0.92410000000000003</v>
      </c>
      <c r="E136">
        <v>4.7999999999999996E-3</v>
      </c>
      <c r="AD136">
        <v>3.7000000000000002E-3</v>
      </c>
      <c r="AE136">
        <v>3.7000000000000002E-3</v>
      </c>
      <c r="AJ136">
        <v>1</v>
      </c>
      <c r="AK136">
        <v>1</v>
      </c>
      <c r="AL136" s="7"/>
      <c r="AM136" s="7"/>
      <c r="AN136" s="7"/>
      <c r="AO136" s="7"/>
      <c r="AP136" s="7"/>
      <c r="AQ136" s="7"/>
      <c r="AR136" s="7"/>
      <c r="AS136" s="7"/>
    </row>
    <row r="137" spans="1:45" x14ac:dyDescent="0.25">
      <c r="A137" s="1">
        <v>435</v>
      </c>
      <c r="B137">
        <v>0.80800000000000005</v>
      </c>
      <c r="C137">
        <v>0.96689999999999998</v>
      </c>
      <c r="D137">
        <v>0.91800000000000004</v>
      </c>
      <c r="E137">
        <v>4.7000000000000002E-3</v>
      </c>
      <c r="AD137">
        <v>4.4000000000000003E-3</v>
      </c>
      <c r="AE137">
        <v>4.4000000000000003E-3</v>
      </c>
      <c r="AJ137">
        <v>1</v>
      </c>
      <c r="AK137">
        <v>0.99000000953674006</v>
      </c>
      <c r="AL137" s="7"/>
      <c r="AM137" s="7"/>
      <c r="AN137" s="7"/>
      <c r="AO137" s="7"/>
      <c r="AP137" s="7"/>
      <c r="AQ137" s="7"/>
      <c r="AR137" s="7"/>
      <c r="AS137" s="7"/>
    </row>
    <row r="138" spans="1:45" x14ac:dyDescent="0.25">
      <c r="A138" s="1">
        <v>436</v>
      </c>
      <c r="B138">
        <v>0.82089999999999996</v>
      </c>
      <c r="C138">
        <v>0.97189999999999999</v>
      </c>
      <c r="D138">
        <v>0.90920000000000001</v>
      </c>
      <c r="E138">
        <v>4.8999999999999998E-3</v>
      </c>
      <c r="AD138">
        <v>5.5999999999999999E-3</v>
      </c>
      <c r="AE138">
        <v>5.5999999999999999E-3</v>
      </c>
      <c r="AJ138">
        <v>1</v>
      </c>
      <c r="AK138">
        <v>0.98000001907348999</v>
      </c>
      <c r="AL138" s="7"/>
      <c r="AM138" s="7"/>
      <c r="AN138" s="7"/>
      <c r="AO138" s="7"/>
      <c r="AP138" s="7"/>
      <c r="AQ138" s="7"/>
      <c r="AR138" s="7"/>
      <c r="AS138" s="7"/>
    </row>
    <row r="139" spans="1:45" x14ac:dyDescent="0.25">
      <c r="A139" s="1">
        <v>437</v>
      </c>
      <c r="B139">
        <v>0.83730000000000004</v>
      </c>
      <c r="C139">
        <v>0.98399999999999999</v>
      </c>
      <c r="D139">
        <v>0.90059999999999996</v>
      </c>
      <c r="E139">
        <v>4.7000000000000002E-3</v>
      </c>
      <c r="AD139">
        <v>4.1999999999999997E-3</v>
      </c>
      <c r="AE139">
        <v>4.1999999999999997E-3</v>
      </c>
      <c r="AJ139">
        <v>0.99000000953674006</v>
      </c>
      <c r="AK139">
        <v>0.97000002861023005</v>
      </c>
      <c r="AL139" s="7"/>
      <c r="AM139" s="7"/>
      <c r="AN139" s="7"/>
      <c r="AO139" s="7"/>
      <c r="AP139" s="7"/>
      <c r="AQ139" s="7"/>
      <c r="AR139" s="7"/>
      <c r="AS139" s="7"/>
    </row>
    <row r="140" spans="1:45" x14ac:dyDescent="0.25">
      <c r="A140" s="1">
        <v>438</v>
      </c>
      <c r="B140">
        <v>0.8478</v>
      </c>
      <c r="C140">
        <v>0.98780000000000001</v>
      </c>
      <c r="D140">
        <v>0.89180000000000004</v>
      </c>
      <c r="E140">
        <v>4.4000000000000003E-3</v>
      </c>
      <c r="AD140">
        <v>4.8999999999999998E-3</v>
      </c>
      <c r="AE140">
        <v>4.8999999999999998E-3</v>
      </c>
      <c r="AJ140">
        <v>0.98000001907348999</v>
      </c>
      <c r="AK140">
        <v>0.94999998807907005</v>
      </c>
      <c r="AL140" s="7"/>
      <c r="AM140" s="7"/>
      <c r="AN140" s="7"/>
      <c r="AO140" s="7"/>
      <c r="AP140" s="7"/>
      <c r="AQ140" s="7"/>
      <c r="AR140" s="7"/>
      <c r="AS140" s="7"/>
    </row>
    <row r="141" spans="1:45" x14ac:dyDescent="0.25">
      <c r="A141" s="1">
        <v>439</v>
      </c>
      <c r="B141">
        <v>0.8569</v>
      </c>
      <c r="C141">
        <v>0.99099999999999999</v>
      </c>
      <c r="D141">
        <v>0.88260000000000005</v>
      </c>
      <c r="E141">
        <v>4.7000000000000002E-3</v>
      </c>
      <c r="AD141">
        <v>5.1000000000000004E-3</v>
      </c>
      <c r="AE141">
        <v>5.1000000000000004E-3</v>
      </c>
      <c r="AJ141">
        <v>0.95999997854232999</v>
      </c>
      <c r="AK141">
        <v>0.92000001668929998</v>
      </c>
      <c r="AL141" s="7"/>
      <c r="AM141" s="7"/>
      <c r="AN141" s="7"/>
      <c r="AO141" s="7"/>
      <c r="AP141" s="7"/>
      <c r="AQ141" s="7"/>
      <c r="AR141" s="7"/>
      <c r="AS141" s="7"/>
    </row>
    <row r="142" spans="1:45" x14ac:dyDescent="0.25">
      <c r="A142" s="1">
        <v>440</v>
      </c>
      <c r="B142">
        <v>0.86980000000000002</v>
      </c>
      <c r="C142">
        <v>0.98950000000000005</v>
      </c>
      <c r="D142">
        <v>0.86990000000000001</v>
      </c>
      <c r="E142">
        <v>4.7000000000000002E-3</v>
      </c>
      <c r="AD142">
        <v>6.4999999999999997E-3</v>
      </c>
      <c r="AE142">
        <v>6.4999999999999997E-3</v>
      </c>
      <c r="AJ142">
        <v>0.93999999761580999</v>
      </c>
      <c r="AK142">
        <v>0.89999997615813998</v>
      </c>
      <c r="AL142" s="7"/>
      <c r="AM142" s="7"/>
      <c r="AN142" s="7"/>
      <c r="AO142" s="7"/>
      <c r="AP142" s="7"/>
      <c r="AQ142" s="7"/>
      <c r="AR142" s="7"/>
      <c r="AS142" s="7"/>
    </row>
    <row r="143" spans="1:45" x14ac:dyDescent="0.25">
      <c r="A143" s="1">
        <v>441</v>
      </c>
      <c r="B143">
        <v>0.89659999999999995</v>
      </c>
      <c r="C143">
        <v>1</v>
      </c>
      <c r="D143">
        <v>0.85629999999999995</v>
      </c>
      <c r="E143">
        <v>4.5999999999999999E-3</v>
      </c>
      <c r="AD143">
        <v>6.4999999999999997E-3</v>
      </c>
      <c r="AE143">
        <v>6.4999999999999997E-3</v>
      </c>
      <c r="AJ143">
        <v>0.92000001668929998</v>
      </c>
      <c r="AK143">
        <v>0.86000001430510997</v>
      </c>
      <c r="AL143" s="7"/>
      <c r="AM143" s="7"/>
      <c r="AN143" s="7"/>
      <c r="AO143" s="7"/>
      <c r="AP143" s="7"/>
      <c r="AQ143" s="7"/>
      <c r="AR143" s="7"/>
      <c r="AS143" s="7"/>
    </row>
    <row r="144" spans="1:45" x14ac:dyDescent="0.25">
      <c r="A144" s="1">
        <v>442</v>
      </c>
      <c r="B144">
        <v>0.91290000000000004</v>
      </c>
      <c r="C144">
        <v>0.99639999999999995</v>
      </c>
      <c r="D144">
        <v>0.84770000000000001</v>
      </c>
      <c r="E144">
        <v>4.4999999999999997E-3</v>
      </c>
      <c r="AD144">
        <v>7.9000000000000008E-3</v>
      </c>
      <c r="AE144">
        <v>7.9000000000000008E-3</v>
      </c>
      <c r="AJ144">
        <v>0.88999998569489003</v>
      </c>
      <c r="AK144">
        <v>0.82999998331070002</v>
      </c>
      <c r="AL144" s="7"/>
      <c r="AM144" s="7"/>
      <c r="AN144" s="7"/>
      <c r="AO144" s="7"/>
      <c r="AP144" s="7"/>
      <c r="AQ144" s="7"/>
      <c r="AR144" s="7"/>
      <c r="AS144" s="7"/>
    </row>
    <row r="145" spans="1:45" x14ac:dyDescent="0.25">
      <c r="A145" s="1">
        <v>443</v>
      </c>
      <c r="B145">
        <v>0.91320000000000001</v>
      </c>
      <c r="C145">
        <v>0.99309999999999998</v>
      </c>
      <c r="D145">
        <v>0.82699999999999996</v>
      </c>
      <c r="E145">
        <v>4.7999999999999996E-3</v>
      </c>
      <c r="AD145">
        <v>9.2999999999999992E-3</v>
      </c>
      <c r="AE145">
        <v>9.2999999999999992E-3</v>
      </c>
      <c r="AJ145">
        <v>0.86000001430510997</v>
      </c>
      <c r="AK145">
        <v>0.79000002145767001</v>
      </c>
      <c r="AL145" s="7"/>
      <c r="AM145" s="7"/>
      <c r="AN145" s="7"/>
      <c r="AO145" s="7"/>
      <c r="AP145" s="7"/>
      <c r="AQ145" s="7"/>
      <c r="AR145" s="7"/>
      <c r="AS145" s="7"/>
    </row>
    <row r="146" spans="1:45" x14ac:dyDescent="0.25">
      <c r="A146" s="1">
        <v>444</v>
      </c>
      <c r="B146">
        <v>0.9274</v>
      </c>
      <c r="C146">
        <v>0.99590000000000001</v>
      </c>
      <c r="D146">
        <v>0.8125</v>
      </c>
      <c r="E146">
        <v>4.4999999999999997E-3</v>
      </c>
      <c r="AD146">
        <v>1.11E-2</v>
      </c>
      <c r="AE146">
        <v>1.11E-2</v>
      </c>
      <c r="AJ146">
        <v>0.81999999284743996</v>
      </c>
      <c r="AK146">
        <v>0.74000000953674006</v>
      </c>
      <c r="AL146" s="7"/>
      <c r="AM146" s="7"/>
      <c r="AN146" s="7"/>
      <c r="AO146" s="7"/>
      <c r="AP146" s="7"/>
      <c r="AQ146" s="7"/>
      <c r="AR146" s="7"/>
      <c r="AS146" s="7"/>
    </row>
    <row r="147" spans="1:45" x14ac:dyDescent="0.25">
      <c r="A147" s="1">
        <v>445</v>
      </c>
      <c r="B147">
        <v>0.94369999999999998</v>
      </c>
      <c r="C147">
        <v>0.99219999999999997</v>
      </c>
      <c r="D147">
        <v>0.7944</v>
      </c>
      <c r="E147">
        <v>4.8999999999999998E-3</v>
      </c>
      <c r="AD147">
        <v>1.2999999999999999E-2</v>
      </c>
      <c r="AE147">
        <v>1.2999999999999999E-2</v>
      </c>
      <c r="AJ147">
        <v>0.77999997138976995</v>
      </c>
      <c r="AK147">
        <v>0.69999998807907005</v>
      </c>
      <c r="AL147" s="7"/>
      <c r="AM147" s="7"/>
      <c r="AN147" s="7"/>
      <c r="AO147" s="7"/>
      <c r="AP147" s="7"/>
      <c r="AQ147" s="7"/>
      <c r="AR147" s="7"/>
      <c r="AS147" s="7"/>
    </row>
    <row r="148" spans="1:45" x14ac:dyDescent="0.25">
      <c r="A148" s="1">
        <v>446</v>
      </c>
      <c r="B148">
        <v>0.94369999999999998</v>
      </c>
      <c r="C148">
        <v>0.98760000000000003</v>
      </c>
      <c r="D148">
        <v>0.77459999999999996</v>
      </c>
      <c r="E148">
        <v>4.4000000000000003E-3</v>
      </c>
      <c r="AD148">
        <v>1.5900000000000001E-2</v>
      </c>
      <c r="AE148">
        <v>1.5900000000000001E-2</v>
      </c>
      <c r="AJ148">
        <v>0.73000001907348999</v>
      </c>
      <c r="AK148">
        <v>0.64999997615813998</v>
      </c>
      <c r="AL148" s="7"/>
      <c r="AM148" s="7"/>
      <c r="AN148" s="7"/>
      <c r="AO148" s="7"/>
      <c r="AP148" s="7"/>
      <c r="AQ148" s="7"/>
      <c r="AR148" s="7"/>
      <c r="AS148" s="7"/>
    </row>
    <row r="149" spans="1:45" x14ac:dyDescent="0.25">
      <c r="A149" s="1">
        <v>447</v>
      </c>
      <c r="B149">
        <v>0.95079999999999998</v>
      </c>
      <c r="C149">
        <v>0.98260000000000003</v>
      </c>
      <c r="D149">
        <v>0.75560000000000005</v>
      </c>
      <c r="E149">
        <v>5.0000000000000001E-3</v>
      </c>
      <c r="AD149">
        <v>1.8800000000000001E-2</v>
      </c>
      <c r="AE149">
        <v>1.8800000000000001E-2</v>
      </c>
      <c r="AJ149">
        <v>0.68999999761580999</v>
      </c>
      <c r="AK149">
        <v>0.60000002384186002</v>
      </c>
      <c r="AL149" s="7"/>
      <c r="AM149" s="7"/>
      <c r="AN149" s="7"/>
      <c r="AO149" s="7"/>
      <c r="AP149" s="7"/>
      <c r="AQ149" s="7"/>
      <c r="AR149" s="7"/>
      <c r="AS149" s="7"/>
    </row>
    <row r="150" spans="1:45" x14ac:dyDescent="0.25">
      <c r="A150" s="1">
        <v>448</v>
      </c>
      <c r="B150">
        <v>0.95850000000000002</v>
      </c>
      <c r="C150">
        <v>0.98089999999999999</v>
      </c>
      <c r="D150">
        <v>0.73560000000000003</v>
      </c>
      <c r="E150">
        <v>5.4999999999999997E-3</v>
      </c>
      <c r="AD150">
        <v>2.3E-2</v>
      </c>
      <c r="AE150">
        <v>2.3E-2</v>
      </c>
      <c r="AJ150">
        <v>0.63999998569489003</v>
      </c>
      <c r="AK150">
        <v>0.56000000238419001</v>
      </c>
      <c r="AL150" s="7"/>
      <c r="AM150" s="7"/>
      <c r="AN150" s="7"/>
      <c r="AO150" s="7"/>
      <c r="AP150" s="7"/>
      <c r="AQ150" s="7"/>
      <c r="AR150" s="7"/>
      <c r="AS150" s="7"/>
    </row>
    <row r="151" spans="1:45" x14ac:dyDescent="0.25">
      <c r="A151" s="1">
        <v>449</v>
      </c>
      <c r="B151">
        <v>0.96619999999999995</v>
      </c>
      <c r="C151">
        <v>0.97160000000000002</v>
      </c>
      <c r="D151">
        <v>0.71419999999999995</v>
      </c>
      <c r="E151">
        <v>5.1999999999999998E-3</v>
      </c>
      <c r="AD151">
        <v>2.9399999999999999E-2</v>
      </c>
      <c r="AE151">
        <v>2.9399999999999999E-2</v>
      </c>
      <c r="AJ151">
        <v>0.60000002384186002</v>
      </c>
      <c r="AK151">
        <v>0.5</v>
      </c>
      <c r="AL151" s="7"/>
      <c r="AM151" s="7"/>
      <c r="AN151" s="7"/>
      <c r="AO151" s="7"/>
      <c r="AP151" s="7"/>
      <c r="AQ151" s="7"/>
      <c r="AR151" s="7"/>
      <c r="AS151" s="7"/>
    </row>
    <row r="152" spans="1:45" x14ac:dyDescent="0.25">
      <c r="A152" s="1">
        <v>450</v>
      </c>
      <c r="B152">
        <v>0.96319999999999995</v>
      </c>
      <c r="C152">
        <v>0.95940000000000003</v>
      </c>
      <c r="D152">
        <v>0.69620000000000004</v>
      </c>
      <c r="E152">
        <v>5.1999999999999998E-3</v>
      </c>
      <c r="AD152">
        <v>3.5000000000000003E-2</v>
      </c>
      <c r="AE152">
        <v>3.5000000000000003E-2</v>
      </c>
      <c r="AJ152">
        <v>0.56000000238419001</v>
      </c>
      <c r="AK152">
        <v>0.44999998807906999</v>
      </c>
      <c r="AL152" s="7"/>
      <c r="AM152" s="7"/>
      <c r="AN152" s="7"/>
      <c r="AO152" s="7"/>
      <c r="AP152" s="7"/>
      <c r="AQ152" s="7"/>
      <c r="AR152" s="7"/>
      <c r="AS152" s="7"/>
    </row>
    <row r="153" spans="1:45" x14ac:dyDescent="0.25">
      <c r="A153" s="1">
        <v>451</v>
      </c>
      <c r="B153">
        <v>0.97009999999999996</v>
      </c>
      <c r="C153">
        <v>0.95440000000000003</v>
      </c>
      <c r="D153">
        <v>0.67300000000000004</v>
      </c>
      <c r="E153">
        <v>5.5999999999999999E-3</v>
      </c>
      <c r="AD153">
        <v>4.3299999999999998E-2</v>
      </c>
      <c r="AE153">
        <v>4.3299999999999998E-2</v>
      </c>
      <c r="AJ153">
        <v>0.50999999046325994</v>
      </c>
      <c r="AK153">
        <v>0.41999998688697998</v>
      </c>
      <c r="AL153" s="7"/>
      <c r="AM153" s="7"/>
      <c r="AN153" s="7"/>
      <c r="AO153" s="7"/>
      <c r="AP153" s="7"/>
      <c r="AQ153" s="7"/>
      <c r="AR153" s="7"/>
      <c r="AS153" s="7"/>
    </row>
    <row r="154" spans="1:45" x14ac:dyDescent="0.25">
      <c r="A154" s="1">
        <v>452</v>
      </c>
      <c r="B154">
        <v>0.9748</v>
      </c>
      <c r="C154">
        <v>0.94430000000000003</v>
      </c>
      <c r="D154">
        <v>0.64970000000000006</v>
      </c>
      <c r="E154">
        <v>5.1999999999999998E-3</v>
      </c>
      <c r="AD154">
        <v>5.3900000000000003E-2</v>
      </c>
      <c r="AE154">
        <v>5.3900000000000003E-2</v>
      </c>
      <c r="AJ154">
        <v>0.46999999880790999</v>
      </c>
      <c r="AK154">
        <v>0.37000000476837003</v>
      </c>
      <c r="AL154" s="7"/>
      <c r="AM154" s="7"/>
      <c r="AN154" s="7"/>
      <c r="AO154" s="7"/>
      <c r="AP154" s="7"/>
      <c r="AQ154" s="7"/>
      <c r="AR154" s="7"/>
      <c r="AS154" s="7"/>
    </row>
    <row r="155" spans="1:45" x14ac:dyDescent="0.25">
      <c r="A155" s="1">
        <v>453</v>
      </c>
      <c r="B155">
        <v>0.97809999999999997</v>
      </c>
      <c r="C155">
        <v>0.94179999999999997</v>
      </c>
      <c r="D155">
        <v>0.63019999999999998</v>
      </c>
      <c r="E155">
        <v>5.7000000000000002E-3</v>
      </c>
      <c r="AD155">
        <v>6.6299999999999998E-2</v>
      </c>
      <c r="AE155">
        <v>6.6299999999999998E-2</v>
      </c>
      <c r="AJ155">
        <v>0.41999998688697998</v>
      </c>
      <c r="AK155">
        <v>0.34000000357628002</v>
      </c>
      <c r="AL155" s="7"/>
      <c r="AM155" s="7"/>
      <c r="AN155" s="7"/>
      <c r="AO155" s="7"/>
      <c r="AP155" s="7"/>
      <c r="AQ155" s="7"/>
      <c r="AR155" s="7"/>
      <c r="AS155" s="7"/>
    </row>
    <row r="156" spans="1:45" x14ac:dyDescent="0.25">
      <c r="A156" s="1">
        <v>454</v>
      </c>
      <c r="B156">
        <v>0.99270000000000003</v>
      </c>
      <c r="C156">
        <v>0.93030000000000002</v>
      </c>
      <c r="D156">
        <v>0.60560000000000003</v>
      </c>
      <c r="E156">
        <v>5.8999999999999999E-3</v>
      </c>
      <c r="AD156">
        <v>8.1699999999999995E-2</v>
      </c>
      <c r="AE156">
        <v>8.1699999999999995E-2</v>
      </c>
      <c r="AJ156">
        <v>0.38999998569488997</v>
      </c>
      <c r="AK156">
        <v>0.30000001192093001</v>
      </c>
      <c r="AL156" s="7"/>
      <c r="AM156" s="7"/>
      <c r="AN156" s="7"/>
      <c r="AO156" s="7"/>
      <c r="AP156" s="7"/>
      <c r="AQ156" s="7"/>
      <c r="AR156" s="7"/>
      <c r="AS156" s="7"/>
    </row>
    <row r="157" spans="1:45" x14ac:dyDescent="0.25">
      <c r="A157" s="1">
        <v>455</v>
      </c>
      <c r="B157">
        <v>0.98829999999999996</v>
      </c>
      <c r="C157">
        <v>0.92290000000000005</v>
      </c>
      <c r="D157">
        <v>0.58650000000000002</v>
      </c>
      <c r="E157">
        <v>6.4000000000000003E-3</v>
      </c>
      <c r="AD157">
        <v>0.1014</v>
      </c>
      <c r="AE157">
        <v>0.1014</v>
      </c>
      <c r="AJ157">
        <v>0.34999999403954002</v>
      </c>
      <c r="AK157">
        <v>0.27000001072884</v>
      </c>
      <c r="AL157" s="7"/>
      <c r="AM157" s="7"/>
      <c r="AN157" s="7"/>
      <c r="AO157" s="7"/>
      <c r="AP157" s="7"/>
      <c r="AQ157" s="7"/>
      <c r="AR157" s="7"/>
      <c r="AS157" s="7"/>
    </row>
    <row r="158" spans="1:45" x14ac:dyDescent="0.25">
      <c r="A158" s="1">
        <v>456</v>
      </c>
      <c r="B158">
        <v>0.99299999999999999</v>
      </c>
      <c r="C158">
        <v>0.91080000000000005</v>
      </c>
      <c r="D158">
        <v>0.56610000000000005</v>
      </c>
      <c r="E158">
        <v>7.3000000000000001E-3</v>
      </c>
      <c r="AD158">
        <v>0.1241</v>
      </c>
      <c r="AE158">
        <v>0.1241</v>
      </c>
      <c r="AJ158">
        <v>0.31999999284744002</v>
      </c>
      <c r="AK158">
        <v>0.23999999463558</v>
      </c>
      <c r="AL158" s="7"/>
      <c r="AM158" s="7"/>
      <c r="AN158" s="7"/>
      <c r="AO158" s="7"/>
      <c r="AP158" s="7"/>
      <c r="AQ158" s="7"/>
      <c r="AR158" s="7"/>
      <c r="AS158" s="7"/>
    </row>
    <row r="159" spans="1:45" x14ac:dyDescent="0.25">
      <c r="A159" s="1">
        <v>457</v>
      </c>
      <c r="B159">
        <v>0.99570000000000003</v>
      </c>
      <c r="C159">
        <v>0.90569999999999995</v>
      </c>
      <c r="D159">
        <v>0.5474</v>
      </c>
      <c r="E159">
        <v>8.6999999999999994E-3</v>
      </c>
      <c r="AD159">
        <v>0.14949999999999999</v>
      </c>
      <c r="AE159">
        <v>0.14949999999999999</v>
      </c>
      <c r="AJ159">
        <v>0.28999999165535001</v>
      </c>
      <c r="AK159">
        <v>0.20999999344348999</v>
      </c>
      <c r="AL159" s="7"/>
      <c r="AM159" s="7"/>
      <c r="AN159" s="7"/>
      <c r="AO159" s="7"/>
      <c r="AP159" s="7"/>
      <c r="AQ159" s="7"/>
      <c r="AR159" s="7"/>
      <c r="AS159" s="7"/>
    </row>
    <row r="160" spans="1:45" x14ac:dyDescent="0.25">
      <c r="A160" s="1">
        <v>458</v>
      </c>
      <c r="B160">
        <v>0.9879</v>
      </c>
      <c r="C160">
        <v>0.89429999999999998</v>
      </c>
      <c r="D160">
        <v>0.53090000000000004</v>
      </c>
      <c r="E160">
        <v>8.9999999999999993E-3</v>
      </c>
      <c r="AD160">
        <v>0.17929999999999999</v>
      </c>
      <c r="AE160">
        <v>0.17929999999999999</v>
      </c>
      <c r="AJ160">
        <v>0.25999999046326</v>
      </c>
      <c r="AK160">
        <v>0.18999999761580999</v>
      </c>
      <c r="AL160" s="7"/>
      <c r="AM160" s="7"/>
      <c r="AN160" s="7"/>
      <c r="AO160" s="7"/>
      <c r="AP160" s="7"/>
      <c r="AQ160" s="7"/>
      <c r="AR160" s="7"/>
      <c r="AS160" s="7"/>
    </row>
    <row r="161" spans="1:45" x14ac:dyDescent="0.25">
      <c r="A161" s="1">
        <v>459</v>
      </c>
      <c r="B161">
        <v>0.99319999999999997</v>
      </c>
      <c r="C161">
        <v>0.88190000000000002</v>
      </c>
      <c r="D161">
        <v>0.51190000000000002</v>
      </c>
      <c r="E161">
        <v>1.0999999999999999E-2</v>
      </c>
      <c r="AD161">
        <v>0.21440000000000001</v>
      </c>
      <c r="AE161">
        <v>0.21440000000000001</v>
      </c>
      <c r="AJ161">
        <v>0.23999999463558</v>
      </c>
      <c r="AK161">
        <v>0.18000000715256001</v>
      </c>
      <c r="AL161" s="7"/>
      <c r="AM161" s="7"/>
      <c r="AN161" s="7"/>
      <c r="AO161" s="7"/>
      <c r="AP161" s="7"/>
      <c r="AQ161" s="7"/>
      <c r="AR161" s="7"/>
      <c r="AS161" s="7"/>
    </row>
    <row r="162" spans="1:45" x14ac:dyDescent="0.25">
      <c r="A162" s="1">
        <v>460</v>
      </c>
      <c r="B162">
        <v>0.99409999999999998</v>
      </c>
      <c r="C162">
        <v>0.86880000000000002</v>
      </c>
      <c r="D162">
        <v>0.49320000000000003</v>
      </c>
      <c r="E162">
        <v>1.11E-2</v>
      </c>
      <c r="AD162">
        <v>0.25900000000000001</v>
      </c>
      <c r="AE162">
        <v>0.25900000000000001</v>
      </c>
      <c r="AJ162">
        <v>0.21999999880790999</v>
      </c>
      <c r="AK162">
        <v>0.15000000596046001</v>
      </c>
      <c r="AL162" s="7"/>
      <c r="AM162" s="7"/>
      <c r="AN162" s="7"/>
      <c r="AO162" s="7"/>
      <c r="AP162" s="7"/>
      <c r="AQ162" s="7"/>
      <c r="AR162" s="7"/>
      <c r="AS162" s="7"/>
    </row>
    <row r="163" spans="1:45" x14ac:dyDescent="0.25">
      <c r="A163" s="1">
        <v>461</v>
      </c>
      <c r="B163">
        <v>1</v>
      </c>
      <c r="C163">
        <v>0.85440000000000005</v>
      </c>
      <c r="D163">
        <v>0.47820000000000001</v>
      </c>
      <c r="E163">
        <v>1.21E-2</v>
      </c>
      <c r="AD163">
        <v>0.3049</v>
      </c>
      <c r="AE163">
        <v>0.3049</v>
      </c>
      <c r="AJ163">
        <v>0.20000000298022999</v>
      </c>
      <c r="AK163">
        <v>0.14000000059605</v>
      </c>
      <c r="AL163" s="7"/>
      <c r="AM163" s="7"/>
      <c r="AN163" s="7"/>
      <c r="AO163" s="7"/>
      <c r="AP163" s="7"/>
      <c r="AQ163" s="7"/>
      <c r="AR163" s="7"/>
      <c r="AS163" s="7"/>
    </row>
    <row r="164" spans="1:45" x14ac:dyDescent="0.25">
      <c r="A164" s="1">
        <v>462</v>
      </c>
      <c r="B164">
        <v>0.99129999999999996</v>
      </c>
      <c r="C164">
        <v>0.83930000000000005</v>
      </c>
      <c r="D164">
        <v>0.45900000000000002</v>
      </c>
      <c r="E164">
        <v>1.34E-2</v>
      </c>
      <c r="AD164">
        <v>0.35870000000000002</v>
      </c>
      <c r="AE164">
        <v>0.35870000000000002</v>
      </c>
      <c r="AJ164">
        <v>0.18000000715256001</v>
      </c>
      <c r="AK164">
        <v>0.12999999523163</v>
      </c>
      <c r="AL164" s="7"/>
      <c r="AM164" s="7"/>
      <c r="AN164" s="7"/>
      <c r="AO164" s="7"/>
      <c r="AP164" s="7"/>
      <c r="AQ164" s="7"/>
      <c r="AR164" s="7"/>
      <c r="AS164" s="7"/>
    </row>
    <row r="165" spans="1:45" x14ac:dyDescent="0.25">
      <c r="A165" s="1">
        <v>463</v>
      </c>
      <c r="B165">
        <v>0.99890000000000001</v>
      </c>
      <c r="C165">
        <v>0.82269999999999999</v>
      </c>
      <c r="D165">
        <v>0.44130000000000003</v>
      </c>
      <c r="E165">
        <v>1.32E-2</v>
      </c>
      <c r="AD165">
        <v>0.41739999999999999</v>
      </c>
      <c r="AE165">
        <v>0.41739999999999999</v>
      </c>
      <c r="AF165">
        <v>2.7000000000000001E-3</v>
      </c>
      <c r="AJ165">
        <v>0.17000000178814001</v>
      </c>
      <c r="AK165">
        <v>0.11999999731779</v>
      </c>
      <c r="AL165" s="7"/>
      <c r="AM165" s="7"/>
      <c r="AN165" s="7"/>
      <c r="AO165" s="7"/>
      <c r="AP165" s="7"/>
      <c r="AQ165" s="7"/>
      <c r="AR165" s="7"/>
      <c r="AS165" s="7"/>
    </row>
    <row r="166" spans="1:45" x14ac:dyDescent="0.25">
      <c r="A166" s="1">
        <v>464</v>
      </c>
      <c r="B166">
        <v>0.99809999999999999</v>
      </c>
      <c r="C166">
        <v>0.80669999999999997</v>
      </c>
      <c r="D166">
        <v>0.42680000000000001</v>
      </c>
      <c r="E166">
        <v>1.52E-2</v>
      </c>
      <c r="AD166">
        <v>0.47520000000000001</v>
      </c>
      <c r="AE166">
        <v>0.47520000000000001</v>
      </c>
      <c r="AF166">
        <v>3.0999999999999999E-3</v>
      </c>
      <c r="AJ166">
        <v>0.15999999642372001</v>
      </c>
      <c r="AK166">
        <v>0.10999999940395</v>
      </c>
      <c r="AL166" s="7"/>
      <c r="AM166" s="7"/>
      <c r="AN166" s="7"/>
      <c r="AO166" s="7"/>
      <c r="AP166" s="7"/>
      <c r="AQ166" s="7"/>
      <c r="AR166" s="7"/>
      <c r="AS166" s="7"/>
    </row>
    <row r="167" spans="1:45" x14ac:dyDescent="0.25">
      <c r="A167" s="1">
        <v>465</v>
      </c>
      <c r="B167">
        <v>0.98829999999999996</v>
      </c>
      <c r="C167">
        <v>0.79549999999999998</v>
      </c>
      <c r="D167">
        <v>0.41260000000000002</v>
      </c>
      <c r="E167">
        <v>1.5100000000000001E-2</v>
      </c>
      <c r="AD167">
        <v>0.53659999999999997</v>
      </c>
      <c r="AE167">
        <v>0.53659999999999997</v>
      </c>
      <c r="AF167">
        <v>3.3999999999999998E-3</v>
      </c>
      <c r="AJ167">
        <v>0.15999999642372001</v>
      </c>
      <c r="AK167">
        <v>0.10999999940395</v>
      </c>
      <c r="AL167" s="7"/>
      <c r="AM167" s="7"/>
      <c r="AN167" s="7"/>
      <c r="AO167" s="7"/>
      <c r="AP167" s="7"/>
      <c r="AQ167" s="7"/>
      <c r="AR167" s="7"/>
      <c r="AS167" s="7"/>
    </row>
    <row r="168" spans="1:45" x14ac:dyDescent="0.25">
      <c r="A168" s="1">
        <v>466</v>
      </c>
      <c r="B168">
        <v>0.99099999999999999</v>
      </c>
      <c r="C168">
        <v>0.77659999999999996</v>
      </c>
      <c r="D168">
        <v>0.3987</v>
      </c>
      <c r="E168">
        <v>1.7500000000000002E-2</v>
      </c>
      <c r="AD168">
        <v>0.60040000000000004</v>
      </c>
      <c r="AE168">
        <v>0.60040000000000004</v>
      </c>
      <c r="AF168">
        <v>4.0000000000000001E-3</v>
      </c>
      <c r="AJ168">
        <v>0.15000000596046001</v>
      </c>
      <c r="AK168">
        <v>0.10999999940395</v>
      </c>
      <c r="AL168" s="7"/>
      <c r="AM168" s="7"/>
      <c r="AN168" s="7"/>
      <c r="AO168" s="7"/>
      <c r="AP168" s="7"/>
      <c r="AQ168" s="7"/>
      <c r="AR168" s="7"/>
      <c r="AS168" s="7"/>
    </row>
    <row r="169" spans="1:45" x14ac:dyDescent="0.25">
      <c r="A169" s="1">
        <v>467</v>
      </c>
      <c r="B169">
        <v>0.97989999999999999</v>
      </c>
      <c r="C169">
        <v>0.751</v>
      </c>
      <c r="D169">
        <v>0.3861</v>
      </c>
      <c r="E169">
        <v>1.8200000000000001E-2</v>
      </c>
      <c r="AD169">
        <v>0.66539999999999999</v>
      </c>
      <c r="AE169">
        <v>0.66539999999999999</v>
      </c>
      <c r="AF169">
        <v>4.3E-3</v>
      </c>
      <c r="AJ169">
        <v>0.15000000596046001</v>
      </c>
      <c r="AK169">
        <v>0.10000000149012001</v>
      </c>
      <c r="AL169" s="7"/>
      <c r="AM169" s="7"/>
      <c r="AN169" s="7"/>
      <c r="AO169" s="7"/>
      <c r="AP169" s="7"/>
      <c r="AQ169" s="7"/>
      <c r="AR169" s="7"/>
      <c r="AS169" s="7"/>
    </row>
    <row r="170" spans="1:45" x14ac:dyDescent="0.25">
      <c r="A170" s="1">
        <v>468</v>
      </c>
      <c r="B170">
        <v>0.98160000000000003</v>
      </c>
      <c r="C170">
        <v>0.73229999999999995</v>
      </c>
      <c r="D170">
        <v>0.37369999999999998</v>
      </c>
      <c r="E170">
        <v>1.8700000000000001E-2</v>
      </c>
      <c r="AD170">
        <v>0.73050000000000004</v>
      </c>
      <c r="AE170">
        <v>0.73050000000000004</v>
      </c>
      <c r="AF170">
        <v>5.1000000000000004E-3</v>
      </c>
      <c r="AJ170">
        <v>0.15000000596046001</v>
      </c>
      <c r="AK170">
        <v>0.10000000149012001</v>
      </c>
      <c r="AL170" s="7"/>
      <c r="AM170" s="7"/>
      <c r="AN170" s="7"/>
      <c r="AO170" s="7"/>
      <c r="AP170" s="7"/>
      <c r="AQ170" s="7"/>
      <c r="AR170" s="7"/>
      <c r="AS170" s="7"/>
    </row>
    <row r="171" spans="1:45" x14ac:dyDescent="0.25">
      <c r="A171" s="1">
        <v>469</v>
      </c>
      <c r="B171">
        <v>0.97160000000000002</v>
      </c>
      <c r="C171">
        <v>0.71799999999999997</v>
      </c>
      <c r="D171">
        <v>0.35849999999999999</v>
      </c>
      <c r="E171">
        <v>1.9E-2</v>
      </c>
      <c r="AD171">
        <v>0.78490000000000004</v>
      </c>
      <c r="AE171">
        <v>0.78490000000000004</v>
      </c>
      <c r="AF171">
        <v>6.1000000000000004E-3</v>
      </c>
      <c r="AJ171">
        <v>0.15000000596046001</v>
      </c>
      <c r="AK171">
        <v>0.10000000149012001</v>
      </c>
      <c r="AL171" s="7"/>
      <c r="AM171" s="7"/>
      <c r="AN171" s="7"/>
      <c r="AO171" s="7"/>
      <c r="AP171" s="7"/>
      <c r="AQ171" s="7"/>
      <c r="AR171" s="7"/>
      <c r="AS171" s="7"/>
    </row>
    <row r="172" spans="1:45" x14ac:dyDescent="0.25">
      <c r="A172" s="1">
        <v>470</v>
      </c>
      <c r="B172">
        <v>0.9698</v>
      </c>
      <c r="C172">
        <v>0.70020000000000004</v>
      </c>
      <c r="D172">
        <v>0.34560000000000002</v>
      </c>
      <c r="E172">
        <v>2.01E-2</v>
      </c>
      <c r="AD172">
        <v>0.84140000000000004</v>
      </c>
      <c r="AE172">
        <v>0.84140000000000004</v>
      </c>
      <c r="AF172">
        <v>7.1999999999999998E-3</v>
      </c>
      <c r="AJ172">
        <v>0.15000000596046001</v>
      </c>
      <c r="AK172">
        <v>0.10000000149012001</v>
      </c>
      <c r="AL172" s="7"/>
      <c r="AM172" s="7"/>
      <c r="AN172" s="7"/>
      <c r="AO172" s="7"/>
      <c r="AP172" s="7"/>
      <c r="AQ172" s="7"/>
      <c r="AR172" s="7"/>
      <c r="AS172" s="7"/>
    </row>
    <row r="173" spans="1:45" x14ac:dyDescent="0.25">
      <c r="A173" s="1">
        <v>471</v>
      </c>
      <c r="B173">
        <v>0.96130000000000004</v>
      </c>
      <c r="C173">
        <v>0.68340000000000001</v>
      </c>
      <c r="D173">
        <v>0.3347</v>
      </c>
      <c r="E173">
        <v>2.1499999999999998E-2</v>
      </c>
      <c r="AD173">
        <v>0.89139999999999997</v>
      </c>
      <c r="AE173">
        <v>0.89139999999999997</v>
      </c>
      <c r="AF173">
        <v>8.6E-3</v>
      </c>
      <c r="AJ173">
        <v>0.15000000596046001</v>
      </c>
      <c r="AK173">
        <v>0.10000000149012001</v>
      </c>
      <c r="AL173" s="7"/>
      <c r="AM173" s="7"/>
      <c r="AN173" s="7"/>
      <c r="AO173" s="7"/>
      <c r="AP173" s="7"/>
      <c r="AQ173" s="7"/>
      <c r="AR173" s="7"/>
      <c r="AS173" s="7"/>
    </row>
    <row r="174" spans="1:45" x14ac:dyDescent="0.25">
      <c r="A174" s="1">
        <v>472</v>
      </c>
      <c r="B174">
        <v>0.95279999999999998</v>
      </c>
      <c r="C174">
        <v>0.66169999999999995</v>
      </c>
      <c r="D174">
        <v>0.32319999999999999</v>
      </c>
      <c r="E174">
        <v>2.3300000000000001E-2</v>
      </c>
      <c r="AD174">
        <v>0.9304</v>
      </c>
      <c r="AE174">
        <v>0.9304</v>
      </c>
      <c r="AF174">
        <v>1.01E-2</v>
      </c>
      <c r="AJ174">
        <v>0.15000000596046001</v>
      </c>
      <c r="AK174">
        <v>0.10000000149012001</v>
      </c>
      <c r="AL174" s="7"/>
      <c r="AM174" s="7"/>
      <c r="AN174" s="7"/>
      <c r="AO174" s="7"/>
      <c r="AP174" s="7"/>
      <c r="AQ174" s="7"/>
      <c r="AR174" s="7"/>
      <c r="AS174" s="7"/>
    </row>
    <row r="175" spans="1:45" x14ac:dyDescent="0.25">
      <c r="A175" s="1">
        <v>473</v>
      </c>
      <c r="B175">
        <v>0.94269999999999998</v>
      </c>
      <c r="C175">
        <v>0.6472</v>
      </c>
      <c r="D175">
        <v>0.31030000000000002</v>
      </c>
      <c r="E175">
        <v>2.63E-2</v>
      </c>
      <c r="AD175">
        <v>0.95879999999999999</v>
      </c>
      <c r="AE175">
        <v>0.95879999999999999</v>
      </c>
      <c r="AF175">
        <v>1.2200000000000001E-2</v>
      </c>
      <c r="AJ175">
        <v>0.15000000596046001</v>
      </c>
      <c r="AK175">
        <v>0.10000000149012001</v>
      </c>
      <c r="AL175" s="7"/>
      <c r="AM175" s="7"/>
      <c r="AN175" s="7"/>
      <c r="AO175" s="7"/>
      <c r="AP175" s="7"/>
      <c r="AQ175" s="7"/>
      <c r="AR175" s="7"/>
      <c r="AS175" s="7"/>
    </row>
    <row r="176" spans="1:45" x14ac:dyDescent="0.25">
      <c r="A176" s="1">
        <v>474</v>
      </c>
      <c r="B176">
        <v>0.93059999999999998</v>
      </c>
      <c r="C176">
        <v>0.63180000000000003</v>
      </c>
      <c r="D176">
        <v>0.29749999999999999</v>
      </c>
      <c r="E176">
        <v>2.7900000000000001E-2</v>
      </c>
      <c r="AD176">
        <v>0.97070000000000001</v>
      </c>
      <c r="AE176">
        <v>0.97070000000000001</v>
      </c>
      <c r="AF176">
        <v>1.5100000000000001E-2</v>
      </c>
      <c r="AJ176">
        <v>0.15000000596046001</v>
      </c>
      <c r="AK176">
        <v>0.10000000149012001</v>
      </c>
      <c r="AL176" s="7"/>
      <c r="AM176" s="7"/>
      <c r="AN176" s="7"/>
      <c r="AO176" s="7"/>
      <c r="AP176" s="7"/>
      <c r="AQ176" s="7"/>
      <c r="AR176" s="7"/>
      <c r="AS176" s="7"/>
    </row>
    <row r="177" spans="1:45" x14ac:dyDescent="0.25">
      <c r="A177" s="1">
        <v>475</v>
      </c>
      <c r="B177">
        <v>0.92400000000000004</v>
      </c>
      <c r="C177">
        <v>0.61660000000000004</v>
      </c>
      <c r="D177">
        <v>0.2863</v>
      </c>
      <c r="E177">
        <v>3.1699999999999999E-2</v>
      </c>
      <c r="G177">
        <v>9.7999999999999997E-3</v>
      </c>
      <c r="AD177">
        <v>0.99460000000000004</v>
      </c>
      <c r="AE177">
        <v>0.99460000000000004</v>
      </c>
      <c r="AF177">
        <v>1.7899999999999999E-2</v>
      </c>
      <c r="AJ177">
        <v>0.15999999642372001</v>
      </c>
      <c r="AK177">
        <v>0.10000000149012001</v>
      </c>
      <c r="AL177" s="7"/>
      <c r="AM177" s="7"/>
      <c r="AN177" s="7"/>
      <c r="AO177" s="7"/>
      <c r="AP177" s="7"/>
      <c r="AQ177" s="7"/>
      <c r="AR177" s="7"/>
      <c r="AS177" s="7"/>
    </row>
    <row r="178" spans="1:45" x14ac:dyDescent="0.25">
      <c r="A178" s="1">
        <v>476</v>
      </c>
      <c r="B178">
        <v>0.91390000000000005</v>
      </c>
      <c r="C178">
        <v>0.60099999999999998</v>
      </c>
      <c r="D178">
        <v>0.27450000000000002</v>
      </c>
      <c r="E178">
        <v>3.4700000000000002E-2</v>
      </c>
      <c r="G178">
        <v>7.0000000000000001E-3</v>
      </c>
      <c r="AD178">
        <v>0.99660000000000004</v>
      </c>
      <c r="AE178">
        <v>0.99660000000000004</v>
      </c>
      <c r="AF178">
        <v>2.1999999999999999E-2</v>
      </c>
      <c r="AJ178">
        <v>0.15999999642372001</v>
      </c>
      <c r="AK178">
        <v>0.10000000149012001</v>
      </c>
      <c r="AL178" s="7"/>
      <c r="AM178" s="7"/>
      <c r="AN178" s="7"/>
      <c r="AO178" s="7"/>
      <c r="AP178" s="7"/>
      <c r="AQ178" s="7"/>
      <c r="AR178" s="7"/>
      <c r="AS178" s="7"/>
    </row>
    <row r="179" spans="1:45" x14ac:dyDescent="0.25">
      <c r="A179" s="1">
        <v>477</v>
      </c>
      <c r="B179">
        <v>0.90769999999999995</v>
      </c>
      <c r="C179">
        <v>0.58950000000000002</v>
      </c>
      <c r="D179">
        <v>0.26400000000000001</v>
      </c>
      <c r="E179">
        <v>3.95E-2</v>
      </c>
      <c r="G179">
        <v>4.8999999999999998E-3</v>
      </c>
      <c r="AD179">
        <v>1</v>
      </c>
      <c r="AE179">
        <v>1</v>
      </c>
      <c r="AF179">
        <v>2.6599999999999999E-2</v>
      </c>
      <c r="AJ179">
        <v>0.15999999642372001</v>
      </c>
      <c r="AK179">
        <v>0.10000000149012001</v>
      </c>
      <c r="AL179">
        <v>9.9999997764825994E-3</v>
      </c>
      <c r="AM179" s="7"/>
      <c r="AN179" s="7"/>
      <c r="AO179" s="7"/>
      <c r="AP179" s="7"/>
      <c r="AQ179" s="7"/>
      <c r="AR179" s="7"/>
      <c r="AS179" s="7"/>
    </row>
    <row r="180" spans="1:45" x14ac:dyDescent="0.25">
      <c r="A180" s="1">
        <v>478</v>
      </c>
      <c r="B180">
        <v>0.9113</v>
      </c>
      <c r="C180">
        <v>0.56910000000000005</v>
      </c>
      <c r="D180">
        <v>0.2515</v>
      </c>
      <c r="E180">
        <v>4.2900000000000001E-2</v>
      </c>
      <c r="G180">
        <v>4.7999999999999996E-3</v>
      </c>
      <c r="AD180">
        <v>0.9929</v>
      </c>
      <c r="AE180">
        <v>0.9929</v>
      </c>
      <c r="AF180">
        <v>3.1800000000000002E-2</v>
      </c>
      <c r="AJ180">
        <v>0.15999999642372001</v>
      </c>
      <c r="AK180">
        <v>0.10000000149012001</v>
      </c>
      <c r="AL180">
        <v>9.9999997764825994E-3</v>
      </c>
      <c r="AM180" s="7"/>
      <c r="AN180" s="7"/>
      <c r="AO180" s="7"/>
      <c r="AP180" s="7"/>
      <c r="AQ180" s="7"/>
      <c r="AR180" s="7"/>
      <c r="AS180" s="7"/>
    </row>
    <row r="181" spans="1:45" x14ac:dyDescent="0.25">
      <c r="A181" s="1">
        <v>479</v>
      </c>
      <c r="B181">
        <v>0.90100000000000002</v>
      </c>
      <c r="C181">
        <v>0.55420000000000003</v>
      </c>
      <c r="D181">
        <v>0.24349999999999999</v>
      </c>
      <c r="E181">
        <v>4.7100000000000003E-2</v>
      </c>
      <c r="G181">
        <v>5.7000000000000002E-3</v>
      </c>
      <c r="AD181">
        <v>0.98570000000000002</v>
      </c>
      <c r="AE181">
        <v>0.98570000000000002</v>
      </c>
      <c r="AF181">
        <v>3.8399999999999997E-2</v>
      </c>
      <c r="AJ181">
        <v>0.15999999642372001</v>
      </c>
      <c r="AK181">
        <v>0.10000000149012001</v>
      </c>
      <c r="AL181">
        <v>9.9999997764825994E-3</v>
      </c>
      <c r="AM181" s="7"/>
      <c r="AN181" s="7"/>
      <c r="AO181" s="7"/>
      <c r="AP181" s="7"/>
      <c r="AQ181" s="7"/>
      <c r="AR181" s="7"/>
      <c r="AS181" s="7"/>
    </row>
    <row r="182" spans="1:45" x14ac:dyDescent="0.25">
      <c r="A182" s="1">
        <v>480</v>
      </c>
      <c r="B182">
        <v>0.89370000000000005</v>
      </c>
      <c r="C182">
        <v>0.53810000000000002</v>
      </c>
      <c r="D182">
        <v>0.23269999999999999</v>
      </c>
      <c r="E182">
        <v>5.3100000000000001E-2</v>
      </c>
      <c r="G182">
        <v>7.1000000000000004E-3</v>
      </c>
      <c r="H182">
        <v>1.1000000000000001E-3</v>
      </c>
      <c r="AD182">
        <v>0.96830000000000005</v>
      </c>
      <c r="AE182">
        <v>0.96830000000000005</v>
      </c>
      <c r="AF182">
        <v>4.6100000000000002E-2</v>
      </c>
      <c r="AJ182">
        <v>0.15999999642372001</v>
      </c>
      <c r="AK182">
        <v>0.10000000149012001</v>
      </c>
      <c r="AL182">
        <v>9.9999997764825994E-3</v>
      </c>
      <c r="AM182" s="7"/>
      <c r="AN182" s="7"/>
      <c r="AO182" s="7"/>
      <c r="AP182" s="7"/>
      <c r="AQ182" s="7"/>
      <c r="AR182" s="7"/>
      <c r="AS182" s="7"/>
    </row>
    <row r="183" spans="1:45" x14ac:dyDescent="0.25">
      <c r="A183" s="1">
        <v>481</v>
      </c>
      <c r="B183">
        <v>0.87260000000000004</v>
      </c>
      <c r="C183">
        <v>0.51719999999999999</v>
      </c>
      <c r="D183">
        <v>0.22370000000000001</v>
      </c>
      <c r="E183">
        <v>5.8900000000000001E-2</v>
      </c>
      <c r="G183">
        <v>8.6E-3</v>
      </c>
      <c r="H183">
        <v>2.0000000000000001E-4</v>
      </c>
      <c r="AD183">
        <v>0.95269999999999999</v>
      </c>
      <c r="AE183">
        <v>0.95269999999999999</v>
      </c>
      <c r="AF183">
        <v>5.5E-2</v>
      </c>
      <c r="AJ183">
        <v>0.15999999642372001</v>
      </c>
      <c r="AK183">
        <v>0.10000000149012001</v>
      </c>
      <c r="AL183" s="34">
        <v>9.9999997473788008E-6</v>
      </c>
      <c r="AM183" s="7"/>
      <c r="AN183" s="7"/>
      <c r="AO183" s="7"/>
      <c r="AP183" s="7"/>
      <c r="AQ183" s="7"/>
      <c r="AR183" s="7"/>
      <c r="AS183" s="7"/>
    </row>
    <row r="184" spans="1:45" x14ac:dyDescent="0.25">
      <c r="A184" s="1">
        <v>482</v>
      </c>
      <c r="B184">
        <v>0.86560000000000004</v>
      </c>
      <c r="C184">
        <v>0.50160000000000005</v>
      </c>
      <c r="D184">
        <v>0.21379999999999999</v>
      </c>
      <c r="E184">
        <v>6.4500000000000002E-2</v>
      </c>
      <c r="G184">
        <v>1.0699999999999999E-2</v>
      </c>
      <c r="H184">
        <v>1.2999999999999999E-3</v>
      </c>
      <c r="AD184">
        <v>0.93669999999999998</v>
      </c>
      <c r="AE184">
        <v>0.93669999999999998</v>
      </c>
      <c r="AF184">
        <v>6.5100000000000005E-2</v>
      </c>
      <c r="AJ184">
        <v>0.15999999642372001</v>
      </c>
      <c r="AK184">
        <v>0.10000000149012001</v>
      </c>
      <c r="AL184" s="34">
        <v>9.9999997473788008E-6</v>
      </c>
      <c r="AM184" s="7"/>
      <c r="AN184" s="7"/>
      <c r="AO184" s="7"/>
      <c r="AP184" s="7"/>
      <c r="AQ184" s="7"/>
      <c r="AR184" s="7"/>
      <c r="AS184" s="7"/>
    </row>
    <row r="185" spans="1:45" x14ac:dyDescent="0.25">
      <c r="A185" s="1">
        <v>483</v>
      </c>
      <c r="B185">
        <v>0.84160000000000001</v>
      </c>
      <c r="C185">
        <v>0.48520000000000002</v>
      </c>
      <c r="D185">
        <v>0.20519999999999999</v>
      </c>
      <c r="E185">
        <v>7.2800000000000004E-2</v>
      </c>
      <c r="G185">
        <v>1.35E-2</v>
      </c>
      <c r="H185">
        <v>1.4E-3</v>
      </c>
      <c r="AD185">
        <v>0.92049999999999998</v>
      </c>
      <c r="AE185">
        <v>0.92049999999999998</v>
      </c>
      <c r="AF185">
        <v>7.8299999999999995E-2</v>
      </c>
      <c r="AJ185">
        <v>0.15999999642372001</v>
      </c>
      <c r="AK185">
        <v>0.10000000149012001</v>
      </c>
      <c r="AL185" s="34">
        <v>9.9999997473788008E-6</v>
      </c>
      <c r="AM185" s="7"/>
      <c r="AN185" s="7"/>
      <c r="AO185" s="7"/>
      <c r="AP185" s="7"/>
      <c r="AQ185" s="7"/>
      <c r="AR185" s="7"/>
      <c r="AS185" s="7"/>
    </row>
    <row r="186" spans="1:45" x14ac:dyDescent="0.25">
      <c r="A186" s="1">
        <v>484</v>
      </c>
      <c r="B186">
        <v>0.8347</v>
      </c>
      <c r="C186">
        <v>0.46850000000000003</v>
      </c>
      <c r="D186">
        <v>0.1951</v>
      </c>
      <c r="E186">
        <v>8.0299999999999996E-2</v>
      </c>
      <c r="G186">
        <v>1.67E-2</v>
      </c>
      <c r="H186">
        <v>1.4E-3</v>
      </c>
      <c r="AD186">
        <v>0.90569999999999995</v>
      </c>
      <c r="AE186">
        <v>0.90569999999999995</v>
      </c>
      <c r="AF186">
        <v>9.1999999999999998E-2</v>
      </c>
      <c r="AG186">
        <v>1.6999999999999999E-3</v>
      </c>
      <c r="AJ186">
        <v>0.15000000596046001</v>
      </c>
      <c r="AK186">
        <v>9.0000003576279006E-2</v>
      </c>
      <c r="AL186">
        <v>9.9999997764825994E-3</v>
      </c>
      <c r="AM186" s="7"/>
      <c r="AN186" s="7"/>
      <c r="AO186" s="7"/>
      <c r="AP186" s="7"/>
      <c r="AQ186" s="7"/>
      <c r="AR186" s="7"/>
      <c r="AS186" s="7"/>
    </row>
    <row r="187" spans="1:45" x14ac:dyDescent="0.25">
      <c r="A187" s="1">
        <v>485</v>
      </c>
      <c r="B187">
        <v>0.82389999999999997</v>
      </c>
      <c r="C187">
        <v>0.45350000000000001</v>
      </c>
      <c r="D187">
        <v>0.188</v>
      </c>
      <c r="E187">
        <v>8.8900000000000007E-2</v>
      </c>
      <c r="F187">
        <v>3.7900000000000003E-2</v>
      </c>
      <c r="G187">
        <v>2.1000000000000001E-2</v>
      </c>
      <c r="H187">
        <v>1.1999999999999999E-3</v>
      </c>
      <c r="AD187">
        <v>0.89590000000000003</v>
      </c>
      <c r="AE187">
        <v>0.89590000000000003</v>
      </c>
      <c r="AF187">
        <v>0.109</v>
      </c>
      <c r="AG187">
        <v>1.8E-3</v>
      </c>
      <c r="AJ187">
        <v>0.15000000596046001</v>
      </c>
      <c r="AK187">
        <v>9.0000003576279006E-2</v>
      </c>
      <c r="AL187">
        <v>9.9999997764825994E-3</v>
      </c>
      <c r="AM187" s="7"/>
      <c r="AN187" s="7"/>
      <c r="AO187" s="7"/>
      <c r="AP187" s="7"/>
      <c r="AQ187" s="7"/>
      <c r="AR187" s="7"/>
      <c r="AS187" s="7"/>
    </row>
    <row r="188" spans="1:45" x14ac:dyDescent="0.25">
      <c r="A188" s="1">
        <v>486</v>
      </c>
      <c r="B188">
        <v>0.81640000000000001</v>
      </c>
      <c r="C188">
        <v>0.43659999999999999</v>
      </c>
      <c r="D188">
        <v>0.1784</v>
      </c>
      <c r="E188">
        <v>9.8100000000000007E-2</v>
      </c>
      <c r="F188">
        <v>3.9300000000000002E-2</v>
      </c>
      <c r="G188">
        <v>2.58E-2</v>
      </c>
      <c r="H188">
        <v>1.6999999999999999E-3</v>
      </c>
      <c r="AD188">
        <v>0.88339999999999996</v>
      </c>
      <c r="AE188">
        <v>0.88339999999999996</v>
      </c>
      <c r="AF188">
        <v>0.12659999999999999</v>
      </c>
      <c r="AG188">
        <v>1.9E-3</v>
      </c>
      <c r="AJ188">
        <v>0.15000000596046001</v>
      </c>
      <c r="AK188">
        <v>9.0000003576279006E-2</v>
      </c>
      <c r="AL188">
        <v>1.9999999552965001E-2</v>
      </c>
      <c r="AM188" s="7"/>
      <c r="AN188" s="7"/>
      <c r="AO188" s="7"/>
      <c r="AP188" s="7"/>
      <c r="AQ188" s="7"/>
      <c r="AR188" s="7"/>
      <c r="AS188" s="7"/>
    </row>
    <row r="189" spans="1:45" x14ac:dyDescent="0.25">
      <c r="A189" s="1">
        <v>487</v>
      </c>
      <c r="B189">
        <v>0.80259999999999998</v>
      </c>
      <c r="C189">
        <v>0.42280000000000001</v>
      </c>
      <c r="D189">
        <v>0.17119999999999999</v>
      </c>
      <c r="E189">
        <v>0.1081</v>
      </c>
      <c r="F189">
        <v>4.3200000000000002E-2</v>
      </c>
      <c r="G189">
        <v>3.2199999999999999E-2</v>
      </c>
      <c r="H189">
        <v>1.1999999999999999E-3</v>
      </c>
      <c r="AD189">
        <v>0.87490000000000001</v>
      </c>
      <c r="AE189">
        <v>0.87490000000000001</v>
      </c>
      <c r="AF189">
        <v>0.14799999999999999</v>
      </c>
      <c r="AG189">
        <v>2.0999999999999999E-3</v>
      </c>
      <c r="AJ189">
        <v>0.15000000596046001</v>
      </c>
      <c r="AK189">
        <v>9.0000003576279006E-2</v>
      </c>
      <c r="AL189">
        <v>2.9999999329448E-2</v>
      </c>
      <c r="AM189" s="7"/>
      <c r="AN189" s="7"/>
      <c r="AO189" s="7"/>
      <c r="AP189" s="7"/>
      <c r="AQ189" s="7"/>
      <c r="AR189" s="7"/>
      <c r="AS189" s="7"/>
    </row>
    <row r="190" spans="1:45" x14ac:dyDescent="0.25">
      <c r="A190" s="1">
        <v>488</v>
      </c>
      <c r="B190">
        <v>0.79120000000000001</v>
      </c>
      <c r="C190">
        <v>0.40910000000000002</v>
      </c>
      <c r="D190">
        <v>0.16289999999999999</v>
      </c>
      <c r="E190">
        <v>0.1157</v>
      </c>
      <c r="F190">
        <v>5.1999999999999998E-2</v>
      </c>
      <c r="G190">
        <v>3.9399999999999998E-2</v>
      </c>
      <c r="H190">
        <v>1.2999999999999999E-3</v>
      </c>
      <c r="AD190">
        <v>0.86770000000000003</v>
      </c>
      <c r="AE190">
        <v>0.86770000000000003</v>
      </c>
      <c r="AF190">
        <v>0.1716</v>
      </c>
      <c r="AG190">
        <v>2.3E-3</v>
      </c>
      <c r="AJ190">
        <v>0.15000000596046001</v>
      </c>
      <c r="AK190">
        <v>9.0000003576279006E-2</v>
      </c>
      <c r="AL190">
        <v>3.9999999105930002E-2</v>
      </c>
      <c r="AM190" s="7"/>
      <c r="AN190" s="7"/>
      <c r="AO190" s="7"/>
      <c r="AP190" s="7"/>
      <c r="AQ190" s="7"/>
      <c r="AR190" s="7"/>
      <c r="AS190" s="7"/>
    </row>
    <row r="191" spans="1:45" x14ac:dyDescent="0.25">
      <c r="A191" s="1">
        <v>489</v>
      </c>
      <c r="B191">
        <v>0.78239999999999998</v>
      </c>
      <c r="C191">
        <v>0.39539999999999997</v>
      </c>
      <c r="D191">
        <v>0.15579999999999999</v>
      </c>
      <c r="E191">
        <v>0.12759999999999999</v>
      </c>
      <c r="F191">
        <v>6.3399999999999998E-2</v>
      </c>
      <c r="G191">
        <v>4.8500000000000001E-2</v>
      </c>
      <c r="H191">
        <v>1E-3</v>
      </c>
      <c r="AD191">
        <v>0.85860000000000003</v>
      </c>
      <c r="AE191">
        <v>0.85860000000000003</v>
      </c>
      <c r="AF191">
        <v>0.1981</v>
      </c>
      <c r="AG191">
        <v>2.5000000000000001E-3</v>
      </c>
      <c r="AJ191">
        <v>0.14000000059605</v>
      </c>
      <c r="AK191">
        <v>7.9999998211861004E-2</v>
      </c>
      <c r="AL191">
        <v>5.0000000745057997E-2</v>
      </c>
      <c r="AM191" s="7"/>
      <c r="AN191" s="7"/>
      <c r="AO191" s="7"/>
      <c r="AP191" s="7"/>
      <c r="AQ191" s="7"/>
      <c r="AR191" s="7"/>
      <c r="AS191" s="7"/>
    </row>
    <row r="192" spans="1:45" x14ac:dyDescent="0.25">
      <c r="A192" s="1">
        <v>490</v>
      </c>
      <c r="B192">
        <v>0.78069999999999995</v>
      </c>
      <c r="C192">
        <v>0.38150000000000001</v>
      </c>
      <c r="D192">
        <v>0.14829999999999999</v>
      </c>
      <c r="E192">
        <v>0.1394</v>
      </c>
      <c r="F192">
        <v>7.6999999999999999E-2</v>
      </c>
      <c r="G192">
        <v>5.91E-2</v>
      </c>
      <c r="H192">
        <v>1E-3</v>
      </c>
      <c r="AD192">
        <v>0.85209999999999997</v>
      </c>
      <c r="AE192">
        <v>0.85209999999999997</v>
      </c>
      <c r="AF192">
        <v>0.22670000000000001</v>
      </c>
      <c r="AG192">
        <v>2.7000000000000001E-3</v>
      </c>
      <c r="AJ192">
        <v>0.14000000059605</v>
      </c>
      <c r="AK192">
        <v>7.9999998211861004E-2</v>
      </c>
      <c r="AL192">
        <v>7.0000000298023002E-2</v>
      </c>
      <c r="AM192" s="7"/>
      <c r="AN192" s="7"/>
      <c r="AO192" s="7"/>
      <c r="AP192" s="7"/>
      <c r="AQ192" s="7"/>
      <c r="AR192" s="7"/>
      <c r="AS192" s="7"/>
    </row>
    <row r="193" spans="1:45" x14ac:dyDescent="0.25">
      <c r="A193" s="1">
        <v>491</v>
      </c>
      <c r="B193">
        <v>0.77080000000000004</v>
      </c>
      <c r="C193">
        <v>0.36820000000000003</v>
      </c>
      <c r="D193">
        <v>0.14149999999999999</v>
      </c>
      <c r="E193">
        <v>0.1497</v>
      </c>
      <c r="F193">
        <v>9.3899999999999997E-2</v>
      </c>
      <c r="G193">
        <v>7.0999999999999994E-2</v>
      </c>
      <c r="H193">
        <v>1E-3</v>
      </c>
      <c r="AD193">
        <v>0.85570000000000002</v>
      </c>
      <c r="AE193">
        <v>0.85570000000000002</v>
      </c>
      <c r="AF193">
        <v>0.25869999999999999</v>
      </c>
      <c r="AG193">
        <v>3.0999999999999999E-3</v>
      </c>
      <c r="AJ193">
        <v>0.14000000059605</v>
      </c>
      <c r="AK193">
        <v>7.9999998211861004E-2</v>
      </c>
      <c r="AL193">
        <v>7.9999998211861004E-2</v>
      </c>
      <c r="AM193" s="7"/>
      <c r="AN193" s="7"/>
      <c r="AO193" s="7"/>
      <c r="AP193" s="7"/>
      <c r="AQ193" s="7"/>
      <c r="AR193" s="7"/>
      <c r="AS193" s="7"/>
    </row>
    <row r="194" spans="1:45" x14ac:dyDescent="0.25">
      <c r="A194" s="1">
        <v>492</v>
      </c>
      <c r="B194">
        <v>0.75090000000000001</v>
      </c>
      <c r="C194">
        <v>0.35410000000000003</v>
      </c>
      <c r="D194">
        <v>0.13500000000000001</v>
      </c>
      <c r="E194">
        <v>0.16159999999999999</v>
      </c>
      <c r="F194">
        <v>0.1132</v>
      </c>
      <c r="G194">
        <v>8.5199999999999998E-2</v>
      </c>
      <c r="H194">
        <v>6.9999999999999999E-4</v>
      </c>
      <c r="AD194">
        <v>0.86170000000000002</v>
      </c>
      <c r="AE194">
        <v>0.86170000000000002</v>
      </c>
      <c r="AF194">
        <v>0.29449999999999998</v>
      </c>
      <c r="AG194">
        <v>3.5000000000000001E-3</v>
      </c>
      <c r="AJ194">
        <v>0.14000000059605</v>
      </c>
      <c r="AK194">
        <v>7.9999998211861004E-2</v>
      </c>
      <c r="AL194">
        <v>0.10999999940395</v>
      </c>
      <c r="AM194" s="7"/>
      <c r="AN194" s="7"/>
      <c r="AO194" s="7"/>
      <c r="AP194" s="7"/>
      <c r="AQ194" s="7"/>
      <c r="AR194" s="7"/>
      <c r="AS194" s="7"/>
    </row>
    <row r="195" spans="1:45" x14ac:dyDescent="0.25">
      <c r="A195" s="1">
        <v>493</v>
      </c>
      <c r="B195">
        <v>0.73970000000000002</v>
      </c>
      <c r="C195">
        <v>0.34239999999999998</v>
      </c>
      <c r="D195">
        <v>0.12870000000000001</v>
      </c>
      <c r="E195">
        <v>0.1777</v>
      </c>
      <c r="F195">
        <v>0.1341</v>
      </c>
      <c r="G195">
        <v>0.1021</v>
      </c>
      <c r="H195">
        <v>8.0000000000000004E-4</v>
      </c>
      <c r="AD195">
        <v>0.86040000000000005</v>
      </c>
      <c r="AE195">
        <v>0.86040000000000005</v>
      </c>
      <c r="AF195">
        <v>0.33150000000000002</v>
      </c>
      <c r="AG195">
        <v>3.8999999999999998E-3</v>
      </c>
      <c r="AJ195">
        <v>0.12999999523163</v>
      </c>
      <c r="AK195">
        <v>7.9999998211861004E-2</v>
      </c>
      <c r="AL195">
        <v>0.11999999731779</v>
      </c>
      <c r="AM195" s="7"/>
      <c r="AN195" s="7"/>
      <c r="AO195" s="7"/>
      <c r="AP195" s="7"/>
      <c r="AQ195" s="7"/>
      <c r="AR195" s="7"/>
      <c r="AS195" s="7"/>
    </row>
    <row r="196" spans="1:45" x14ac:dyDescent="0.25">
      <c r="A196" s="1">
        <v>494</v>
      </c>
      <c r="B196">
        <v>0.73070000000000002</v>
      </c>
      <c r="C196">
        <v>0.33289999999999997</v>
      </c>
      <c r="D196">
        <v>0.1232</v>
      </c>
      <c r="E196">
        <v>0.1938</v>
      </c>
      <c r="F196">
        <v>0.15920000000000001</v>
      </c>
      <c r="G196">
        <v>0.12189999999999999</v>
      </c>
      <c r="H196">
        <v>2.9999999999999997E-4</v>
      </c>
      <c r="AD196">
        <v>0.86550000000000005</v>
      </c>
      <c r="AE196">
        <v>0.86550000000000005</v>
      </c>
      <c r="AF196">
        <v>0.37140000000000001</v>
      </c>
      <c r="AG196">
        <v>4.7000000000000002E-3</v>
      </c>
      <c r="AJ196">
        <v>0.12999999523163</v>
      </c>
      <c r="AK196">
        <v>7.0000000298023002E-2</v>
      </c>
      <c r="AL196">
        <v>0.15000000596046001</v>
      </c>
      <c r="AM196" s="7"/>
      <c r="AN196" s="7"/>
      <c r="AO196" s="7"/>
      <c r="AP196" s="7"/>
      <c r="AQ196" s="7"/>
      <c r="AR196" s="7"/>
      <c r="AS196" s="7"/>
    </row>
    <row r="197" spans="1:45" x14ac:dyDescent="0.25">
      <c r="A197" s="1">
        <v>495</v>
      </c>
      <c r="B197">
        <v>0.7198</v>
      </c>
      <c r="C197">
        <v>0.32190000000000002</v>
      </c>
      <c r="D197">
        <v>0.1181</v>
      </c>
      <c r="E197">
        <v>0.2064</v>
      </c>
      <c r="F197">
        <v>0.19020000000000001</v>
      </c>
      <c r="G197">
        <v>0.1454</v>
      </c>
      <c r="H197">
        <v>1E-4</v>
      </c>
      <c r="AD197">
        <v>0.87419999999999998</v>
      </c>
      <c r="AE197">
        <v>0.87419999999999998</v>
      </c>
      <c r="AF197">
        <v>0.41549999999999998</v>
      </c>
      <c r="AG197">
        <v>5.4999999999999997E-3</v>
      </c>
      <c r="AJ197">
        <v>0.12999999523163</v>
      </c>
      <c r="AK197">
        <v>7.0000000298023002E-2</v>
      </c>
      <c r="AL197">
        <v>0.18000000715256001</v>
      </c>
      <c r="AM197" s="7"/>
      <c r="AN197" s="7"/>
      <c r="AO197" s="7"/>
      <c r="AP197" s="7"/>
      <c r="AQ197" s="7"/>
      <c r="AR197" s="7"/>
      <c r="AS197" s="7"/>
    </row>
    <row r="198" spans="1:45" x14ac:dyDescent="0.25">
      <c r="A198" s="1">
        <v>496</v>
      </c>
      <c r="B198">
        <v>0.70689999999999997</v>
      </c>
      <c r="C198">
        <v>0.3105</v>
      </c>
      <c r="D198">
        <v>0.1129</v>
      </c>
      <c r="E198">
        <v>0.2291</v>
      </c>
      <c r="F198">
        <v>0.22550000000000001</v>
      </c>
      <c r="G198">
        <v>0.17130000000000001</v>
      </c>
      <c r="H198">
        <v>2.9999999999999997E-4</v>
      </c>
      <c r="AD198">
        <v>0.87919999999999998</v>
      </c>
      <c r="AE198">
        <v>0.87919999999999998</v>
      </c>
      <c r="AF198">
        <v>0.45979999999999999</v>
      </c>
      <c r="AG198">
        <v>6.4999999999999997E-3</v>
      </c>
      <c r="AJ198">
        <v>0.11999999731779</v>
      </c>
      <c r="AK198">
        <v>7.0000000298023002E-2</v>
      </c>
      <c r="AL198">
        <v>0.20999999344348999</v>
      </c>
      <c r="AM198" s="7"/>
      <c r="AN198" s="7"/>
      <c r="AO198" s="7"/>
      <c r="AP198" s="7"/>
      <c r="AQ198" s="7"/>
      <c r="AR198" s="7"/>
      <c r="AS198" s="7"/>
    </row>
    <row r="199" spans="1:45" x14ac:dyDescent="0.25">
      <c r="A199" s="1">
        <v>497</v>
      </c>
      <c r="B199">
        <v>0.69110000000000005</v>
      </c>
      <c r="C199">
        <v>0.29899999999999999</v>
      </c>
      <c r="D199">
        <v>0.1089</v>
      </c>
      <c r="E199">
        <v>0.25380000000000003</v>
      </c>
      <c r="F199">
        <v>0.26390000000000002</v>
      </c>
      <c r="G199">
        <v>0.2016</v>
      </c>
      <c r="H199">
        <v>1.1000000000000001E-3</v>
      </c>
      <c r="AD199">
        <v>0.88039999999999996</v>
      </c>
      <c r="AE199">
        <v>0.88039999999999996</v>
      </c>
      <c r="AF199">
        <v>0.50880000000000003</v>
      </c>
      <c r="AG199">
        <v>7.7999999999999996E-3</v>
      </c>
      <c r="AJ199">
        <v>0.11999999731779</v>
      </c>
      <c r="AK199">
        <v>7.0000000298023002E-2</v>
      </c>
      <c r="AL199">
        <v>0.25999999046326</v>
      </c>
      <c r="AM199" s="7"/>
      <c r="AN199" s="7"/>
      <c r="AO199" s="7"/>
      <c r="AP199" s="7"/>
      <c r="AQ199" s="7"/>
      <c r="AR199" s="7"/>
      <c r="AS199" s="7"/>
    </row>
    <row r="200" spans="1:45" x14ac:dyDescent="0.25">
      <c r="A200" s="1">
        <v>498</v>
      </c>
      <c r="B200">
        <v>0.68620000000000003</v>
      </c>
      <c r="C200">
        <v>0.2878</v>
      </c>
      <c r="D200">
        <v>0.1026</v>
      </c>
      <c r="E200">
        <v>0.2752</v>
      </c>
      <c r="F200">
        <v>0.30430000000000001</v>
      </c>
      <c r="G200">
        <v>0.23530000000000001</v>
      </c>
      <c r="H200">
        <v>1.6000000000000001E-3</v>
      </c>
      <c r="AD200">
        <v>0.88729999999999998</v>
      </c>
      <c r="AE200">
        <v>0.88729999999999998</v>
      </c>
      <c r="AF200">
        <v>0.55940000000000001</v>
      </c>
      <c r="AG200">
        <v>9.1999999999999998E-3</v>
      </c>
      <c r="AJ200">
        <v>0.11999999731779</v>
      </c>
      <c r="AK200">
        <v>5.9999998658895E-2</v>
      </c>
      <c r="AL200">
        <v>0.28999999165535001</v>
      </c>
      <c r="AM200" s="7"/>
      <c r="AN200" s="7"/>
      <c r="AO200" s="7"/>
      <c r="AP200" s="7"/>
      <c r="AQ200" s="7"/>
      <c r="AR200" s="7"/>
      <c r="AS200" s="7"/>
    </row>
    <row r="201" spans="1:45" x14ac:dyDescent="0.25">
      <c r="A201" s="1">
        <v>499</v>
      </c>
      <c r="B201">
        <v>0.67589999999999995</v>
      </c>
      <c r="C201">
        <v>0.27650000000000002</v>
      </c>
      <c r="D201">
        <v>9.7699999999999995E-2</v>
      </c>
      <c r="E201">
        <v>0.29470000000000002</v>
      </c>
      <c r="F201">
        <v>0.34789999999999999</v>
      </c>
      <c r="G201">
        <v>0.27229999999999999</v>
      </c>
      <c r="H201">
        <v>2.5999999999999999E-3</v>
      </c>
      <c r="AD201">
        <v>0.8952</v>
      </c>
      <c r="AE201">
        <v>0.8952</v>
      </c>
      <c r="AF201">
        <v>0.61040000000000005</v>
      </c>
      <c r="AG201">
        <v>1.14E-2</v>
      </c>
      <c r="AJ201">
        <v>0.10999999940395</v>
      </c>
      <c r="AK201">
        <v>7.0000000298023002E-2</v>
      </c>
      <c r="AL201">
        <v>0.33000001311302002</v>
      </c>
      <c r="AM201" s="7"/>
      <c r="AN201" s="7"/>
      <c r="AO201" s="7"/>
      <c r="AP201" s="7"/>
      <c r="AQ201" s="7"/>
      <c r="AR201" s="7"/>
      <c r="AS201" s="7"/>
    </row>
    <row r="202" spans="1:45" x14ac:dyDescent="0.25">
      <c r="A202" s="1">
        <v>500</v>
      </c>
      <c r="B202">
        <v>0.66749999999999998</v>
      </c>
      <c r="C202">
        <v>0.26769999999999999</v>
      </c>
      <c r="D202">
        <v>9.3200000000000005E-2</v>
      </c>
      <c r="E202">
        <v>0.31730000000000003</v>
      </c>
      <c r="F202">
        <v>0.3987</v>
      </c>
      <c r="G202">
        <v>0.31259999999999999</v>
      </c>
      <c r="H202">
        <v>3.2000000000000002E-3</v>
      </c>
      <c r="J202">
        <v>6.1999999999999998E-3</v>
      </c>
      <c r="AD202">
        <v>0.89839999999999998</v>
      </c>
      <c r="AE202">
        <v>0.89839999999999998</v>
      </c>
      <c r="AF202">
        <v>0.66490000000000005</v>
      </c>
      <c r="AG202">
        <v>1.3599999999999999E-2</v>
      </c>
      <c r="AJ202">
        <v>0.10999999940395</v>
      </c>
      <c r="AK202">
        <v>5.9999998658895E-2</v>
      </c>
      <c r="AL202">
        <v>0.37999999523162997</v>
      </c>
      <c r="AM202" s="7"/>
      <c r="AN202" s="7"/>
      <c r="AO202" s="7"/>
      <c r="AP202" s="7"/>
      <c r="AQ202" s="7"/>
      <c r="AR202" s="7"/>
      <c r="AS202" s="7"/>
    </row>
    <row r="203" spans="1:45" x14ac:dyDescent="0.25">
      <c r="A203" s="1">
        <v>501</v>
      </c>
      <c r="B203">
        <v>0.64810000000000001</v>
      </c>
      <c r="C203">
        <v>0.25729999999999997</v>
      </c>
      <c r="D203">
        <v>8.8599999999999998E-2</v>
      </c>
      <c r="E203">
        <v>0.34179999999999999</v>
      </c>
      <c r="F203">
        <v>0.45069999999999999</v>
      </c>
      <c r="G203">
        <v>0.35510000000000003</v>
      </c>
      <c r="H203">
        <v>4.3E-3</v>
      </c>
      <c r="J203">
        <v>6.7999999999999996E-3</v>
      </c>
      <c r="AD203">
        <v>0.90510000000000002</v>
      </c>
      <c r="AE203">
        <v>0.90510000000000002</v>
      </c>
      <c r="AF203">
        <v>0.71819999999999995</v>
      </c>
      <c r="AG203">
        <v>1.66E-2</v>
      </c>
      <c r="AJ203">
        <v>0.10999999940395</v>
      </c>
      <c r="AK203">
        <v>5.9999998658895E-2</v>
      </c>
      <c r="AL203">
        <v>0.41999998688697998</v>
      </c>
      <c r="AM203" s="7"/>
      <c r="AN203" s="7"/>
      <c r="AO203" s="7"/>
      <c r="AP203" s="7"/>
      <c r="AQ203" s="7"/>
      <c r="AR203" s="7"/>
      <c r="AS203" s="7"/>
    </row>
    <row r="204" spans="1:45" x14ac:dyDescent="0.25">
      <c r="A204" s="1">
        <v>502</v>
      </c>
      <c r="B204">
        <v>0.64670000000000005</v>
      </c>
      <c r="C204">
        <v>0.2485</v>
      </c>
      <c r="D204">
        <v>8.4500000000000006E-2</v>
      </c>
      <c r="E204">
        <v>0.37209999999999999</v>
      </c>
      <c r="F204">
        <v>0.50090000000000001</v>
      </c>
      <c r="G204">
        <v>0.40050000000000002</v>
      </c>
      <c r="H204">
        <v>5.5999999999999999E-3</v>
      </c>
      <c r="J204">
        <v>7.1000000000000004E-3</v>
      </c>
      <c r="AD204">
        <v>0.90369999999999995</v>
      </c>
      <c r="AE204">
        <v>0.90369999999999995</v>
      </c>
      <c r="AF204">
        <v>0.76659999999999995</v>
      </c>
      <c r="AG204">
        <v>2.0199999999999999E-2</v>
      </c>
      <c r="AJ204">
        <v>0.10000000149012001</v>
      </c>
      <c r="AK204">
        <v>5.9999998658895E-2</v>
      </c>
      <c r="AL204">
        <v>0.47999998927116</v>
      </c>
      <c r="AM204" s="7"/>
      <c r="AN204" s="7"/>
      <c r="AO204" s="7"/>
      <c r="AP204" s="7"/>
      <c r="AQ204" s="7"/>
      <c r="AR204" s="7"/>
      <c r="AS204" s="7"/>
    </row>
    <row r="205" spans="1:45" x14ac:dyDescent="0.25">
      <c r="A205" s="1">
        <v>503</v>
      </c>
      <c r="B205">
        <v>0.63249999999999995</v>
      </c>
      <c r="C205">
        <v>0.23649999999999999</v>
      </c>
      <c r="D205">
        <v>7.8700000000000006E-2</v>
      </c>
      <c r="E205">
        <v>0.39119999999999999</v>
      </c>
      <c r="F205">
        <v>0.55089999999999995</v>
      </c>
      <c r="G205">
        <v>0.44650000000000001</v>
      </c>
      <c r="H205">
        <v>7.1999999999999998E-3</v>
      </c>
      <c r="J205">
        <v>7.1999999999999998E-3</v>
      </c>
      <c r="AD205">
        <v>0.9042</v>
      </c>
      <c r="AE205">
        <v>0.9042</v>
      </c>
      <c r="AF205">
        <v>0.81610000000000005</v>
      </c>
      <c r="AG205">
        <v>2.5999999999999999E-2</v>
      </c>
      <c r="AJ205">
        <v>0.10000000149012001</v>
      </c>
      <c r="AK205">
        <v>5.9999998658895E-2</v>
      </c>
      <c r="AL205">
        <v>0.52999997138976995</v>
      </c>
      <c r="AM205" s="7"/>
      <c r="AN205" s="7"/>
      <c r="AO205" s="7"/>
      <c r="AP205" s="7"/>
      <c r="AQ205" s="7"/>
      <c r="AR205" s="7"/>
      <c r="AS205" s="7"/>
    </row>
    <row r="206" spans="1:45" x14ac:dyDescent="0.25">
      <c r="A206" s="1">
        <v>504</v>
      </c>
      <c r="B206">
        <v>0.61799999999999999</v>
      </c>
      <c r="C206">
        <v>0.22750000000000001</v>
      </c>
      <c r="D206">
        <v>7.4700000000000003E-2</v>
      </c>
      <c r="E206">
        <v>0.40910000000000002</v>
      </c>
      <c r="F206">
        <v>0.60150000000000003</v>
      </c>
      <c r="G206">
        <v>0.49659999999999999</v>
      </c>
      <c r="H206">
        <v>9.2999999999999992E-3</v>
      </c>
      <c r="J206">
        <v>7.7999999999999996E-3</v>
      </c>
      <c r="AD206">
        <v>0.90369999999999995</v>
      </c>
      <c r="AE206">
        <v>0.90369999999999995</v>
      </c>
      <c r="AF206">
        <v>0.86219999999999997</v>
      </c>
      <c r="AG206">
        <v>3.1600000000000003E-2</v>
      </c>
      <c r="AJ206">
        <v>9.0000003576279006E-2</v>
      </c>
      <c r="AK206">
        <v>5.0000000745057997E-2</v>
      </c>
      <c r="AL206">
        <v>0.56999999284743996</v>
      </c>
      <c r="AM206" s="7"/>
      <c r="AN206" s="7"/>
      <c r="AO206" s="7"/>
      <c r="AP206" s="7"/>
      <c r="AQ206" s="7"/>
      <c r="AR206" s="7"/>
      <c r="AS206" s="7"/>
    </row>
    <row r="207" spans="1:45" x14ac:dyDescent="0.25">
      <c r="A207" s="1">
        <v>505</v>
      </c>
      <c r="B207">
        <v>0.6099</v>
      </c>
      <c r="C207">
        <v>0.2172</v>
      </c>
      <c r="D207">
        <v>7.0300000000000001E-2</v>
      </c>
      <c r="E207">
        <v>0.44469999999999998</v>
      </c>
      <c r="F207">
        <v>0.65469999999999995</v>
      </c>
      <c r="G207">
        <v>0.54469999999999996</v>
      </c>
      <c r="H207">
        <v>1.21E-2</v>
      </c>
      <c r="J207">
        <v>8.3000000000000001E-3</v>
      </c>
      <c r="AD207">
        <v>0.89229999999999998</v>
      </c>
      <c r="AE207">
        <v>0.89229999999999998</v>
      </c>
      <c r="AF207">
        <v>0.90269999999999995</v>
      </c>
      <c r="AG207">
        <v>4.0300000000000002E-2</v>
      </c>
      <c r="AJ207">
        <v>9.0000003576279006E-2</v>
      </c>
      <c r="AK207">
        <v>5.0000000745057997E-2</v>
      </c>
      <c r="AL207">
        <v>0.63999998569489003</v>
      </c>
      <c r="AM207" s="7"/>
      <c r="AN207" s="7"/>
      <c r="AO207" s="7"/>
      <c r="AP207" s="7"/>
      <c r="AQ207" s="7"/>
      <c r="AR207" s="7"/>
      <c r="AS207" s="7"/>
    </row>
    <row r="208" spans="1:45" x14ac:dyDescent="0.25">
      <c r="A208" s="1">
        <v>506</v>
      </c>
      <c r="B208">
        <v>0.61</v>
      </c>
      <c r="C208">
        <v>0.20960000000000001</v>
      </c>
      <c r="D208">
        <v>6.7299999999999999E-2</v>
      </c>
      <c r="E208">
        <v>0.4657</v>
      </c>
      <c r="F208">
        <v>0.70740000000000003</v>
      </c>
      <c r="G208">
        <v>0.59609999999999996</v>
      </c>
      <c r="H208">
        <v>1.4500000000000001E-2</v>
      </c>
      <c r="J208">
        <v>8.6E-3</v>
      </c>
      <c r="AD208">
        <v>0.89100000000000001</v>
      </c>
      <c r="AE208">
        <v>0.89100000000000001</v>
      </c>
      <c r="AF208">
        <v>0.9355</v>
      </c>
      <c r="AG208">
        <v>5.0099999999999999E-2</v>
      </c>
      <c r="AJ208">
        <v>9.0000003576279006E-2</v>
      </c>
      <c r="AK208">
        <v>5.0000000745057997E-2</v>
      </c>
      <c r="AL208">
        <v>0.67000001668929998</v>
      </c>
      <c r="AM208" s="7"/>
      <c r="AN208" s="7"/>
      <c r="AO208" s="7"/>
      <c r="AP208" s="7"/>
      <c r="AQ208" s="7"/>
      <c r="AR208" s="7"/>
      <c r="AS208" s="7"/>
    </row>
    <row r="209" spans="1:45" x14ac:dyDescent="0.25">
      <c r="A209" s="1">
        <v>507</v>
      </c>
      <c r="B209">
        <v>0.59299999999999997</v>
      </c>
      <c r="C209">
        <v>0.20030000000000001</v>
      </c>
      <c r="D209">
        <v>6.3600000000000004E-2</v>
      </c>
      <c r="E209">
        <v>0.49580000000000002</v>
      </c>
      <c r="F209">
        <v>0.75339999999999996</v>
      </c>
      <c r="G209">
        <v>0.64629999999999999</v>
      </c>
      <c r="H209">
        <v>1.95E-2</v>
      </c>
      <c r="J209">
        <v>9.1000000000000004E-3</v>
      </c>
      <c r="AD209">
        <v>0.87190000000000001</v>
      </c>
      <c r="AE209">
        <v>0.87190000000000001</v>
      </c>
      <c r="AF209">
        <v>0.96640000000000004</v>
      </c>
      <c r="AG209">
        <v>6.4000000000000001E-2</v>
      </c>
      <c r="AJ209">
        <v>7.9999998211861004E-2</v>
      </c>
      <c r="AK209">
        <v>5.0000000745057997E-2</v>
      </c>
      <c r="AL209">
        <v>0.72000002861023005</v>
      </c>
      <c r="AM209" s="7"/>
      <c r="AN209" s="7"/>
      <c r="AO209" s="7"/>
      <c r="AP209" s="7"/>
      <c r="AQ209" s="7"/>
      <c r="AR209" s="7"/>
      <c r="AS209" s="7"/>
    </row>
    <row r="210" spans="1:45" x14ac:dyDescent="0.25">
      <c r="A210" s="1">
        <v>508</v>
      </c>
      <c r="B210">
        <v>0.58069999999999999</v>
      </c>
      <c r="C210">
        <v>0.19409999999999999</v>
      </c>
      <c r="D210">
        <v>5.9499999999999997E-2</v>
      </c>
      <c r="E210">
        <v>0.51229999999999998</v>
      </c>
      <c r="F210">
        <v>0.79730000000000001</v>
      </c>
      <c r="G210">
        <v>0.69779999999999998</v>
      </c>
      <c r="H210">
        <v>2.3400000000000001E-2</v>
      </c>
      <c r="J210">
        <v>9.1999999999999998E-3</v>
      </c>
      <c r="AD210">
        <v>0.8599</v>
      </c>
      <c r="AE210">
        <v>0.8599</v>
      </c>
      <c r="AF210">
        <v>0.98770000000000002</v>
      </c>
      <c r="AG210">
        <v>7.8799999999999995E-2</v>
      </c>
      <c r="AJ210">
        <v>7.9999998211861004E-2</v>
      </c>
      <c r="AK210">
        <v>3.9999999105930002E-2</v>
      </c>
      <c r="AL210">
        <v>0.76999998092651001</v>
      </c>
      <c r="AM210" s="7"/>
      <c r="AN210" s="7"/>
      <c r="AO210" s="7"/>
      <c r="AP210" s="7"/>
      <c r="AQ210" s="7"/>
      <c r="AR210" s="7"/>
      <c r="AS210" s="7"/>
    </row>
    <row r="211" spans="1:45" x14ac:dyDescent="0.25">
      <c r="A211" s="1">
        <v>509</v>
      </c>
      <c r="B211">
        <v>0.57520000000000004</v>
      </c>
      <c r="C211">
        <v>0.18629999999999999</v>
      </c>
      <c r="D211">
        <v>5.67E-2</v>
      </c>
      <c r="E211">
        <v>0.53979999999999995</v>
      </c>
      <c r="F211">
        <v>0.83730000000000004</v>
      </c>
      <c r="G211">
        <v>0.7429</v>
      </c>
      <c r="H211">
        <v>2.92E-2</v>
      </c>
      <c r="J211">
        <v>9.4000000000000004E-3</v>
      </c>
      <c r="AD211">
        <v>0.84540000000000004</v>
      </c>
      <c r="AE211">
        <v>0.84540000000000004</v>
      </c>
      <c r="AF211">
        <v>0.99939999999999996</v>
      </c>
      <c r="AG211">
        <v>9.98E-2</v>
      </c>
      <c r="AJ211">
        <v>7.9999998211861004E-2</v>
      </c>
      <c r="AK211">
        <v>3.9999999105930002E-2</v>
      </c>
      <c r="AL211">
        <v>0.81000000238419001</v>
      </c>
      <c r="AM211" s="7"/>
      <c r="AN211" s="7"/>
      <c r="AO211" s="7"/>
      <c r="AP211" s="7"/>
      <c r="AQ211" s="7"/>
      <c r="AR211" s="7"/>
      <c r="AS211" s="7"/>
    </row>
    <row r="212" spans="1:45" x14ac:dyDescent="0.25">
      <c r="A212" s="1">
        <v>510</v>
      </c>
      <c r="B212">
        <v>0.55800000000000005</v>
      </c>
      <c r="C212">
        <v>0.17710000000000001</v>
      </c>
      <c r="D212">
        <v>5.33E-2</v>
      </c>
      <c r="E212">
        <v>0.55830000000000002</v>
      </c>
      <c r="F212">
        <v>0.87439999999999996</v>
      </c>
      <c r="G212">
        <v>0.79110000000000003</v>
      </c>
      <c r="H212">
        <v>3.6600000000000001E-2</v>
      </c>
      <c r="J212">
        <v>1.03E-2</v>
      </c>
      <c r="AD212">
        <v>0.82779999999999998</v>
      </c>
      <c r="AE212">
        <v>0.82779999999999998</v>
      </c>
      <c r="AF212">
        <v>0.99990000000000001</v>
      </c>
      <c r="AG212">
        <v>0.1232</v>
      </c>
      <c r="AJ212">
        <v>7.0000000298023002E-2</v>
      </c>
      <c r="AK212">
        <v>3.9999999105930002E-2</v>
      </c>
      <c r="AL212">
        <v>0.85000002384186002</v>
      </c>
      <c r="AM212" s="7"/>
      <c r="AN212" s="7"/>
      <c r="AO212" s="7"/>
      <c r="AP212" s="7"/>
      <c r="AQ212" s="7"/>
      <c r="AR212" s="7"/>
      <c r="AS212" s="7"/>
    </row>
    <row r="213" spans="1:45" x14ac:dyDescent="0.25">
      <c r="A213" s="1">
        <v>511</v>
      </c>
      <c r="B213">
        <v>0.5504</v>
      </c>
      <c r="C213">
        <v>0.1719</v>
      </c>
      <c r="D213">
        <v>5.1799999999999999E-2</v>
      </c>
      <c r="E213">
        <v>0.58660000000000001</v>
      </c>
      <c r="F213">
        <v>0.9093</v>
      </c>
      <c r="G213">
        <v>0.83079999999999998</v>
      </c>
      <c r="H213">
        <v>4.4400000000000002E-2</v>
      </c>
      <c r="J213">
        <v>1.03E-2</v>
      </c>
      <c r="AD213">
        <v>0.8105</v>
      </c>
      <c r="AE213">
        <v>0.8105</v>
      </c>
      <c r="AF213">
        <v>1</v>
      </c>
      <c r="AG213">
        <v>0.15290000000000001</v>
      </c>
      <c r="AJ213">
        <v>7.0000000298023002E-2</v>
      </c>
      <c r="AK213">
        <v>3.9999999105930002E-2</v>
      </c>
      <c r="AL213">
        <v>0.87999999523162997</v>
      </c>
      <c r="AM213" s="7"/>
      <c r="AN213" s="7"/>
      <c r="AO213" s="7"/>
      <c r="AP213" s="7"/>
      <c r="AQ213" s="7"/>
      <c r="AR213" s="7"/>
      <c r="AS213" s="7"/>
    </row>
    <row r="214" spans="1:45" x14ac:dyDescent="0.25">
      <c r="A214" s="1">
        <v>512</v>
      </c>
      <c r="B214">
        <v>0.5383</v>
      </c>
      <c r="C214">
        <v>0.1615</v>
      </c>
      <c r="D214">
        <v>4.9200000000000001E-2</v>
      </c>
      <c r="E214">
        <v>0.61360000000000003</v>
      </c>
      <c r="F214">
        <v>0.93579999999999997</v>
      </c>
      <c r="G214">
        <v>0.86770000000000003</v>
      </c>
      <c r="H214">
        <v>5.5500000000000001E-2</v>
      </c>
      <c r="J214">
        <v>1.0500000000000001E-2</v>
      </c>
      <c r="AD214">
        <v>0.78749999999999998</v>
      </c>
      <c r="AE214">
        <v>0.78749999999999998</v>
      </c>
      <c r="AF214">
        <v>0.9889</v>
      </c>
      <c r="AG214">
        <v>0.1865</v>
      </c>
      <c r="AJ214">
        <v>7.0000000298023002E-2</v>
      </c>
      <c r="AK214">
        <v>3.9999999105930002E-2</v>
      </c>
      <c r="AL214">
        <v>0.92000001668929998</v>
      </c>
      <c r="AM214" s="7"/>
      <c r="AN214" s="7"/>
      <c r="AO214" s="7"/>
      <c r="AP214" s="7"/>
      <c r="AQ214" s="7"/>
      <c r="AR214" s="7"/>
      <c r="AS214" s="7"/>
    </row>
    <row r="215" spans="1:45" x14ac:dyDescent="0.25">
      <c r="A215" s="1">
        <v>513</v>
      </c>
      <c r="B215">
        <v>0.53090000000000004</v>
      </c>
      <c r="C215">
        <v>0.15590000000000001</v>
      </c>
      <c r="D215">
        <v>4.5400000000000003E-2</v>
      </c>
      <c r="E215">
        <v>0.63539999999999996</v>
      </c>
      <c r="F215">
        <v>0.95840000000000003</v>
      </c>
      <c r="G215">
        <v>0.90180000000000005</v>
      </c>
      <c r="H215">
        <v>6.6900000000000001E-2</v>
      </c>
      <c r="J215">
        <v>1.0500000000000001E-2</v>
      </c>
      <c r="AD215">
        <v>0.76529999999999998</v>
      </c>
      <c r="AE215">
        <v>0.76529999999999998</v>
      </c>
      <c r="AF215">
        <v>0.96960000000000002</v>
      </c>
      <c r="AG215">
        <v>0.2266</v>
      </c>
      <c r="AJ215">
        <v>7.0000000298023002E-2</v>
      </c>
      <c r="AK215">
        <v>3.9999999105930002E-2</v>
      </c>
      <c r="AL215">
        <v>0.94999998807907005</v>
      </c>
      <c r="AM215" s="7"/>
      <c r="AN215" s="7"/>
      <c r="AO215" s="7"/>
      <c r="AP215" s="7"/>
      <c r="AQ215" s="7"/>
      <c r="AR215" s="7"/>
      <c r="AS215" s="7"/>
    </row>
    <row r="216" spans="1:45" x14ac:dyDescent="0.25">
      <c r="A216" s="1">
        <v>514</v>
      </c>
      <c r="B216">
        <v>0.51900000000000002</v>
      </c>
      <c r="C216">
        <v>0.15029999999999999</v>
      </c>
      <c r="D216">
        <v>4.41E-2</v>
      </c>
      <c r="E216">
        <v>0.65780000000000005</v>
      </c>
      <c r="F216">
        <v>0.97519999999999996</v>
      </c>
      <c r="G216">
        <v>0.92869999999999997</v>
      </c>
      <c r="H216">
        <v>8.1100000000000005E-2</v>
      </c>
      <c r="J216">
        <v>1.0500000000000001E-2</v>
      </c>
      <c r="AD216">
        <v>0.74299999999999999</v>
      </c>
      <c r="AE216">
        <v>0.74299999999999999</v>
      </c>
      <c r="AF216">
        <v>0.94059999999999999</v>
      </c>
      <c r="AG216">
        <v>0.27210000000000001</v>
      </c>
      <c r="AJ216">
        <v>5.9999998658895E-2</v>
      </c>
      <c r="AK216">
        <v>2.9999999329448E-2</v>
      </c>
      <c r="AL216">
        <v>0.95999997854232999</v>
      </c>
      <c r="AM216" s="7"/>
      <c r="AN216" s="7"/>
      <c r="AO216" s="7"/>
      <c r="AP216" s="7"/>
      <c r="AQ216" s="7"/>
      <c r="AR216" s="7"/>
      <c r="AS216" s="7"/>
    </row>
    <row r="217" spans="1:45" x14ac:dyDescent="0.25">
      <c r="A217" s="1">
        <v>515</v>
      </c>
      <c r="B217">
        <v>0.51070000000000004</v>
      </c>
      <c r="C217">
        <v>0.14430000000000001</v>
      </c>
      <c r="D217">
        <v>4.0899999999999999E-2</v>
      </c>
      <c r="E217">
        <v>0.68469999999999998</v>
      </c>
      <c r="F217">
        <v>0.98929999999999996</v>
      </c>
      <c r="G217">
        <v>0.9506</v>
      </c>
      <c r="H217">
        <v>9.69E-2</v>
      </c>
      <c r="J217">
        <v>1.0800000000000001E-2</v>
      </c>
      <c r="AD217">
        <v>0.71930000000000005</v>
      </c>
      <c r="AE217">
        <v>0.71930000000000005</v>
      </c>
      <c r="AF217">
        <v>0.90600000000000003</v>
      </c>
      <c r="AG217">
        <v>0.32229999999999998</v>
      </c>
      <c r="AJ217">
        <v>5.9999998658895E-2</v>
      </c>
      <c r="AK217">
        <v>2.9999999329448E-2</v>
      </c>
      <c r="AL217">
        <v>0.98000001907348999</v>
      </c>
      <c r="AM217" s="7"/>
      <c r="AN217" s="7"/>
      <c r="AO217" s="7"/>
      <c r="AP217" s="7"/>
      <c r="AQ217" s="7"/>
      <c r="AR217" s="7"/>
      <c r="AS217" s="7"/>
    </row>
    <row r="218" spans="1:45" x14ac:dyDescent="0.25">
      <c r="A218" s="1">
        <v>516</v>
      </c>
      <c r="B218">
        <v>0.50239999999999996</v>
      </c>
      <c r="C218">
        <v>0.1376</v>
      </c>
      <c r="D218">
        <v>3.9800000000000002E-2</v>
      </c>
      <c r="E218">
        <v>0.70779999999999998</v>
      </c>
      <c r="F218">
        <v>0.99760000000000004</v>
      </c>
      <c r="G218">
        <v>0.96950000000000003</v>
      </c>
      <c r="H218">
        <v>0.11459999999999999</v>
      </c>
      <c r="J218">
        <v>1.0999999999999999E-2</v>
      </c>
      <c r="AD218">
        <v>0.69499999999999995</v>
      </c>
      <c r="AE218">
        <v>0.69499999999999995</v>
      </c>
      <c r="AF218">
        <v>0.87109999999999999</v>
      </c>
      <c r="AG218">
        <v>0.38100000000000001</v>
      </c>
      <c r="AJ218">
        <v>5.9999998658895E-2</v>
      </c>
      <c r="AK218">
        <v>2.9999999329448E-2</v>
      </c>
      <c r="AL218">
        <v>0.99000000953674006</v>
      </c>
      <c r="AM218" s="7"/>
      <c r="AN218" s="7"/>
      <c r="AO218" s="7"/>
      <c r="AP218" s="7"/>
      <c r="AQ218" s="7"/>
      <c r="AR218" s="7"/>
      <c r="AS218" s="7"/>
    </row>
    <row r="219" spans="1:45" x14ac:dyDescent="0.25">
      <c r="A219" s="1">
        <v>517</v>
      </c>
      <c r="B219">
        <v>0.48799999999999999</v>
      </c>
      <c r="C219">
        <v>0.12909999999999999</v>
      </c>
      <c r="D219">
        <v>3.7699999999999997E-2</v>
      </c>
      <c r="E219">
        <v>0.73360000000000003</v>
      </c>
      <c r="F219">
        <v>1</v>
      </c>
      <c r="G219">
        <v>0.98429999999999995</v>
      </c>
      <c r="H219">
        <v>0.1358</v>
      </c>
      <c r="J219">
        <v>1.0800000000000001E-2</v>
      </c>
      <c r="AD219">
        <v>0.67200000000000004</v>
      </c>
      <c r="AE219">
        <v>0.67200000000000004</v>
      </c>
      <c r="AF219">
        <v>0.83450000000000002</v>
      </c>
      <c r="AG219">
        <v>0.44319999999999998</v>
      </c>
      <c r="AJ219">
        <v>5.0000000745057997E-2</v>
      </c>
      <c r="AK219">
        <v>2.9999999329448E-2</v>
      </c>
      <c r="AL219">
        <v>1</v>
      </c>
      <c r="AM219" s="7"/>
      <c r="AN219" s="7"/>
      <c r="AO219" s="7"/>
      <c r="AP219" s="7"/>
      <c r="AQ219" s="7"/>
      <c r="AR219" s="7"/>
      <c r="AS219" s="7"/>
    </row>
    <row r="220" spans="1:45" x14ac:dyDescent="0.25">
      <c r="A220" s="1">
        <v>518</v>
      </c>
      <c r="B220">
        <v>0.48070000000000002</v>
      </c>
      <c r="C220">
        <v>0.1241</v>
      </c>
      <c r="D220">
        <v>3.4500000000000003E-2</v>
      </c>
      <c r="E220">
        <v>0.75580000000000003</v>
      </c>
      <c r="F220">
        <v>0.99580000000000002</v>
      </c>
      <c r="G220">
        <v>0.99470000000000003</v>
      </c>
      <c r="H220">
        <v>0.16300000000000001</v>
      </c>
      <c r="J220">
        <v>1.11E-2</v>
      </c>
      <c r="AD220">
        <v>0.65290000000000004</v>
      </c>
      <c r="AE220">
        <v>0.65290000000000004</v>
      </c>
      <c r="AF220">
        <v>0.79339999999999999</v>
      </c>
      <c r="AG220">
        <v>0.51219999999999999</v>
      </c>
      <c r="AJ220">
        <v>5.0000000745057997E-2</v>
      </c>
      <c r="AK220">
        <v>2.9999999329448E-2</v>
      </c>
      <c r="AL220">
        <v>1</v>
      </c>
      <c r="AM220" s="7"/>
      <c r="AN220" s="7"/>
      <c r="AO220" s="7"/>
      <c r="AP220" s="7"/>
      <c r="AQ220" s="7"/>
      <c r="AR220" s="7"/>
      <c r="AS220" s="7"/>
    </row>
    <row r="221" spans="1:45" x14ac:dyDescent="0.25">
      <c r="A221" s="1">
        <v>519</v>
      </c>
      <c r="B221">
        <v>0.47249999999999998</v>
      </c>
      <c r="C221">
        <v>0.1191</v>
      </c>
      <c r="D221">
        <v>3.3399999999999999E-2</v>
      </c>
      <c r="E221">
        <v>0.78010000000000002</v>
      </c>
      <c r="F221">
        <v>0.99099999999999999</v>
      </c>
      <c r="G221">
        <v>0.99819999999999998</v>
      </c>
      <c r="H221">
        <v>0.1908</v>
      </c>
      <c r="J221">
        <v>1.14E-2</v>
      </c>
      <c r="AD221">
        <v>0.63170000000000004</v>
      </c>
      <c r="AE221">
        <v>0.63170000000000004</v>
      </c>
      <c r="AF221">
        <v>0.75090000000000001</v>
      </c>
      <c r="AG221">
        <v>0.58099999999999996</v>
      </c>
      <c r="AJ221">
        <v>5.0000000745057997E-2</v>
      </c>
      <c r="AK221">
        <v>2.9999999329448E-2</v>
      </c>
      <c r="AL221">
        <v>0.99000000953674006</v>
      </c>
      <c r="AM221" s="7"/>
      <c r="AN221" s="7"/>
      <c r="AO221" s="7"/>
      <c r="AP221" s="7"/>
      <c r="AQ221" s="7"/>
      <c r="AR221" s="7"/>
      <c r="AS221" s="7"/>
    </row>
    <row r="222" spans="1:45" x14ac:dyDescent="0.25">
      <c r="A222" s="1">
        <v>520</v>
      </c>
      <c r="B222">
        <v>0.4587</v>
      </c>
      <c r="C222">
        <v>0.114</v>
      </c>
      <c r="D222">
        <v>3.1399999999999997E-2</v>
      </c>
      <c r="E222">
        <v>0.79210000000000003</v>
      </c>
      <c r="F222">
        <v>0.98399999999999999</v>
      </c>
      <c r="G222">
        <v>1</v>
      </c>
      <c r="H222">
        <v>0.22120000000000001</v>
      </c>
      <c r="I222">
        <v>5.7000000000000002E-2</v>
      </c>
      <c r="J222">
        <v>1.14E-2</v>
      </c>
      <c r="AD222">
        <v>0.61109999999999998</v>
      </c>
      <c r="AE222">
        <v>0.61109999999999998</v>
      </c>
      <c r="AF222">
        <v>0.71489999999999998</v>
      </c>
      <c r="AG222">
        <v>0.6472</v>
      </c>
      <c r="AJ222">
        <v>3.9999999105930002E-2</v>
      </c>
      <c r="AK222">
        <v>1.9999999552965001E-2</v>
      </c>
      <c r="AL222">
        <v>0.99000000953674006</v>
      </c>
      <c r="AM222" s="7"/>
      <c r="AN222" s="7"/>
      <c r="AO222" s="7"/>
      <c r="AP222" s="7"/>
      <c r="AQ222" s="7"/>
      <c r="AR222" s="7"/>
      <c r="AS222" s="7"/>
    </row>
    <row r="223" spans="1:45" x14ac:dyDescent="0.25">
      <c r="A223" s="1">
        <v>521</v>
      </c>
      <c r="B223">
        <v>0.45379999999999998</v>
      </c>
      <c r="C223">
        <v>0.10589999999999999</v>
      </c>
      <c r="D223">
        <v>2.9499999999999998E-2</v>
      </c>
      <c r="E223">
        <v>0.81869999999999998</v>
      </c>
      <c r="F223">
        <v>0.9718</v>
      </c>
      <c r="G223">
        <v>0.99619999999999997</v>
      </c>
      <c r="H223">
        <v>0.25629999999999997</v>
      </c>
      <c r="I223">
        <v>6.3600000000000004E-2</v>
      </c>
      <c r="J223">
        <v>1.1299999999999999E-2</v>
      </c>
      <c r="AD223">
        <v>0.59350000000000003</v>
      </c>
      <c r="AE223">
        <v>0.59350000000000003</v>
      </c>
      <c r="AF223">
        <v>0.68020000000000003</v>
      </c>
      <c r="AG223">
        <v>0.71530000000000005</v>
      </c>
      <c r="AJ223">
        <v>3.9999999105930002E-2</v>
      </c>
      <c r="AK223">
        <v>1.9999999552965001E-2</v>
      </c>
      <c r="AL223">
        <v>0.98000001907348999</v>
      </c>
      <c r="AM223" s="7"/>
      <c r="AN223" s="7"/>
      <c r="AO223" s="7"/>
      <c r="AP223" s="7"/>
      <c r="AQ223" s="7"/>
      <c r="AR223" s="7"/>
      <c r="AS223" s="7"/>
    </row>
    <row r="224" spans="1:45" x14ac:dyDescent="0.25">
      <c r="A224" s="1">
        <v>522</v>
      </c>
      <c r="B224">
        <v>0.44340000000000002</v>
      </c>
      <c r="C224">
        <v>0.1028</v>
      </c>
      <c r="D224">
        <v>2.7799999999999998E-2</v>
      </c>
      <c r="E224">
        <v>0.83499999999999996</v>
      </c>
      <c r="F224">
        <v>0.95399999999999996</v>
      </c>
      <c r="G224">
        <v>0.98580000000000001</v>
      </c>
      <c r="H224">
        <v>0.29099999999999998</v>
      </c>
      <c r="I224">
        <v>7.3300000000000004E-2</v>
      </c>
      <c r="J224">
        <v>1.17E-2</v>
      </c>
      <c r="AD224">
        <v>0.57379999999999998</v>
      </c>
      <c r="AE224">
        <v>0.57379999999999998</v>
      </c>
      <c r="AF224">
        <v>0.65039999999999998</v>
      </c>
      <c r="AG224">
        <v>0.78080000000000005</v>
      </c>
      <c r="AJ224">
        <v>3.9999999105930002E-2</v>
      </c>
      <c r="AK224">
        <v>1.9999999552965001E-2</v>
      </c>
      <c r="AL224">
        <v>0.97000002861023005</v>
      </c>
      <c r="AM224" s="7"/>
      <c r="AN224" s="7"/>
      <c r="AO224" s="7"/>
      <c r="AP224" s="7"/>
      <c r="AQ224" s="7"/>
      <c r="AR224" s="7"/>
      <c r="AS224" s="7"/>
    </row>
    <row r="225" spans="1:45" x14ac:dyDescent="0.25">
      <c r="A225" s="1">
        <v>523</v>
      </c>
      <c r="B225">
        <v>0.42909999999999998</v>
      </c>
      <c r="C225">
        <v>0.1007</v>
      </c>
      <c r="D225">
        <v>2.5000000000000001E-2</v>
      </c>
      <c r="E225">
        <v>0.86109999999999998</v>
      </c>
      <c r="F225">
        <v>0.93589999999999995</v>
      </c>
      <c r="G225">
        <v>0.9728</v>
      </c>
      <c r="H225">
        <v>0.3357</v>
      </c>
      <c r="I225">
        <v>8.6499999999999994E-2</v>
      </c>
      <c r="J225">
        <v>1.21E-2</v>
      </c>
      <c r="AD225">
        <v>0.55579999999999996</v>
      </c>
      <c r="AE225">
        <v>0.55579999999999996</v>
      </c>
      <c r="AF225">
        <v>0.62080000000000002</v>
      </c>
      <c r="AG225">
        <v>0.83799999999999997</v>
      </c>
      <c r="AJ225">
        <v>3.9999999105930002E-2</v>
      </c>
      <c r="AK225">
        <v>1.9999999552965001E-2</v>
      </c>
      <c r="AL225">
        <v>0.94999998807907005</v>
      </c>
      <c r="AM225" s="7"/>
      <c r="AN225" s="7"/>
      <c r="AO225" s="7"/>
      <c r="AP225" s="7"/>
      <c r="AQ225" s="7"/>
      <c r="AR225" s="7"/>
      <c r="AS225" s="7"/>
    </row>
    <row r="226" spans="1:45" x14ac:dyDescent="0.25">
      <c r="A226" s="1">
        <v>524</v>
      </c>
      <c r="B226">
        <v>0.42130000000000001</v>
      </c>
      <c r="C226">
        <v>9.5699999999999993E-2</v>
      </c>
      <c r="D226">
        <v>2.47E-2</v>
      </c>
      <c r="E226">
        <v>0.86480000000000001</v>
      </c>
      <c r="F226">
        <v>0.91590000000000005</v>
      </c>
      <c r="G226">
        <v>0.95979999999999999</v>
      </c>
      <c r="H226">
        <v>0.37890000000000001</v>
      </c>
      <c r="I226">
        <v>0.1007</v>
      </c>
      <c r="J226">
        <v>1.2E-2</v>
      </c>
      <c r="AD226">
        <v>0.54120000000000001</v>
      </c>
      <c r="AE226">
        <v>0.54120000000000001</v>
      </c>
      <c r="AF226">
        <v>0.59660000000000002</v>
      </c>
      <c r="AG226">
        <v>0.89029999999999998</v>
      </c>
      <c r="AJ226">
        <v>3.9999999105930002E-2</v>
      </c>
      <c r="AK226">
        <v>1.9999999552965001E-2</v>
      </c>
      <c r="AL226">
        <v>0.93000000715256004</v>
      </c>
      <c r="AM226" s="7"/>
      <c r="AN226" s="7"/>
      <c r="AO226" s="7"/>
      <c r="AP226" s="7"/>
      <c r="AQ226" s="7"/>
      <c r="AR226" s="7"/>
      <c r="AS226" s="7"/>
    </row>
    <row r="227" spans="1:45" x14ac:dyDescent="0.25">
      <c r="A227" s="1">
        <v>525</v>
      </c>
      <c r="B227">
        <v>0.41410000000000002</v>
      </c>
      <c r="C227">
        <v>9.0899999999999995E-2</v>
      </c>
      <c r="D227">
        <v>2.2100000000000002E-2</v>
      </c>
      <c r="E227">
        <v>0.87729999999999997</v>
      </c>
      <c r="F227">
        <v>0.89300000000000002</v>
      </c>
      <c r="G227">
        <v>0.94279999999999997</v>
      </c>
      <c r="H227">
        <v>0.41980000000000001</v>
      </c>
      <c r="I227">
        <v>0.1178</v>
      </c>
      <c r="J227">
        <v>1.26E-2</v>
      </c>
      <c r="AD227">
        <v>0.52880000000000005</v>
      </c>
      <c r="AE227">
        <v>0.52880000000000005</v>
      </c>
      <c r="AF227">
        <v>0.56979999999999997</v>
      </c>
      <c r="AG227">
        <v>0.93120000000000003</v>
      </c>
      <c r="AJ227">
        <v>2.9999999329448E-2</v>
      </c>
      <c r="AK227">
        <v>1.9999999552965001E-2</v>
      </c>
      <c r="AL227">
        <v>0.91000002622604004</v>
      </c>
      <c r="AM227" s="7"/>
      <c r="AN227" s="7"/>
      <c r="AO227" s="7"/>
      <c r="AP227" s="7"/>
      <c r="AQ227" s="7"/>
      <c r="AR227" s="7"/>
      <c r="AS227" s="7"/>
    </row>
    <row r="228" spans="1:45" x14ac:dyDescent="0.25">
      <c r="A228" s="1">
        <v>526</v>
      </c>
      <c r="B228">
        <v>0.40820000000000001</v>
      </c>
      <c r="C228">
        <v>9.0700000000000003E-2</v>
      </c>
      <c r="D228">
        <v>2.1399999999999999E-2</v>
      </c>
      <c r="E228">
        <v>0.89229999999999998</v>
      </c>
      <c r="F228">
        <v>0.86970000000000003</v>
      </c>
      <c r="G228">
        <v>0.92259999999999998</v>
      </c>
      <c r="H228">
        <v>0.46700000000000003</v>
      </c>
      <c r="I228">
        <v>0.13619999999999999</v>
      </c>
      <c r="J228">
        <v>1.2999999999999999E-2</v>
      </c>
      <c r="AD228">
        <v>0.51319999999999999</v>
      </c>
      <c r="AE228">
        <v>0.51319999999999999</v>
      </c>
      <c r="AF228">
        <v>0.54700000000000004</v>
      </c>
      <c r="AG228">
        <v>0.96609999999999996</v>
      </c>
      <c r="AJ228">
        <v>2.9999999329448E-2</v>
      </c>
      <c r="AK228">
        <v>1.9999999552965001E-2</v>
      </c>
      <c r="AL228">
        <v>0.88999998569489003</v>
      </c>
      <c r="AM228" s="7"/>
      <c r="AN228" s="7"/>
      <c r="AO228" s="7"/>
      <c r="AP228" s="7"/>
      <c r="AQ228" s="7"/>
      <c r="AR228" s="7"/>
      <c r="AS228" s="7"/>
    </row>
    <row r="229" spans="1:45" x14ac:dyDescent="0.25">
      <c r="A229" s="1">
        <v>527</v>
      </c>
      <c r="B229">
        <v>0.3972</v>
      </c>
      <c r="C229">
        <v>8.5699999999999998E-2</v>
      </c>
      <c r="D229">
        <v>1.9900000000000001E-2</v>
      </c>
      <c r="E229">
        <v>0.91149999999999998</v>
      </c>
      <c r="F229">
        <v>0.84470000000000001</v>
      </c>
      <c r="G229">
        <v>0.90390000000000004</v>
      </c>
      <c r="H229">
        <v>0.51600000000000001</v>
      </c>
      <c r="I229">
        <v>0.1603</v>
      </c>
      <c r="J229">
        <v>1.3599999999999999E-2</v>
      </c>
      <c r="AD229">
        <v>0.502</v>
      </c>
      <c r="AE229">
        <v>0.502</v>
      </c>
      <c r="AF229">
        <v>0.52749999999999997</v>
      </c>
      <c r="AG229">
        <v>0.98740000000000006</v>
      </c>
      <c r="AJ229">
        <v>2.9999999329448E-2</v>
      </c>
      <c r="AK229">
        <v>1.9999999552965001E-2</v>
      </c>
      <c r="AL229">
        <v>0.86000001430510997</v>
      </c>
      <c r="AM229" s="7"/>
      <c r="AN229" s="7"/>
      <c r="AO229" s="7"/>
      <c r="AP229" s="7"/>
      <c r="AQ229" s="7"/>
      <c r="AR229" s="7"/>
      <c r="AS229" s="7"/>
    </row>
    <row r="230" spans="1:45" x14ac:dyDescent="0.25">
      <c r="A230" s="1">
        <v>528</v>
      </c>
      <c r="B230">
        <v>0.39140000000000003</v>
      </c>
      <c r="C230">
        <v>8.2400000000000001E-2</v>
      </c>
      <c r="D230">
        <v>1.7899999999999999E-2</v>
      </c>
      <c r="E230">
        <v>0.92320000000000002</v>
      </c>
      <c r="F230">
        <v>0.82030000000000003</v>
      </c>
      <c r="G230">
        <v>0.88149999999999995</v>
      </c>
      <c r="H230">
        <v>0.56479999999999997</v>
      </c>
      <c r="I230">
        <v>0.18490000000000001</v>
      </c>
      <c r="J230">
        <v>1.44E-2</v>
      </c>
      <c r="AD230">
        <v>0.48659999999999998</v>
      </c>
      <c r="AE230">
        <v>0.48659999999999998</v>
      </c>
      <c r="AF230">
        <v>0.50839999999999996</v>
      </c>
      <c r="AG230">
        <v>0.999</v>
      </c>
      <c r="AJ230">
        <v>2.9999999329448E-2</v>
      </c>
      <c r="AK230">
        <v>1.9999999552965001E-2</v>
      </c>
      <c r="AL230">
        <v>0.82999998331070002</v>
      </c>
      <c r="AM230" s="7"/>
      <c r="AN230" s="7"/>
      <c r="AO230" s="7"/>
      <c r="AP230" s="7"/>
      <c r="AQ230" s="7"/>
      <c r="AR230" s="7"/>
      <c r="AS230" s="7"/>
    </row>
    <row r="231" spans="1:45" x14ac:dyDescent="0.25">
      <c r="A231" s="1">
        <v>529</v>
      </c>
      <c r="B231">
        <v>0.38179999999999997</v>
      </c>
      <c r="C231">
        <v>7.8799999999999995E-2</v>
      </c>
      <c r="D231">
        <v>1.7100000000000001E-2</v>
      </c>
      <c r="E231">
        <v>0.93269999999999997</v>
      </c>
      <c r="F231">
        <v>0.79410000000000003</v>
      </c>
      <c r="G231">
        <v>0.85960000000000003</v>
      </c>
      <c r="H231">
        <v>0.61739999999999995</v>
      </c>
      <c r="I231">
        <v>0.21179999999999999</v>
      </c>
      <c r="J231">
        <v>1.55E-2</v>
      </c>
      <c r="AD231">
        <v>0.47510000000000002</v>
      </c>
      <c r="AE231">
        <v>0.47510000000000002</v>
      </c>
      <c r="AF231">
        <v>0.49</v>
      </c>
      <c r="AG231">
        <v>1</v>
      </c>
      <c r="AJ231">
        <v>1.9999999552965001E-2</v>
      </c>
      <c r="AK231">
        <v>9.9999997764825994E-3</v>
      </c>
      <c r="AL231">
        <v>0.81000000238419001</v>
      </c>
      <c r="AM231" s="7"/>
      <c r="AN231" s="7"/>
      <c r="AO231" s="7"/>
      <c r="AP231" s="7"/>
      <c r="AQ231" s="7"/>
      <c r="AR231" s="7"/>
      <c r="AS231" s="7"/>
    </row>
    <row r="232" spans="1:45" x14ac:dyDescent="0.25">
      <c r="A232" s="1">
        <v>530</v>
      </c>
      <c r="B232">
        <v>0.37259999999999999</v>
      </c>
      <c r="C232">
        <v>7.7499999999999999E-2</v>
      </c>
      <c r="D232">
        <v>1.5599999999999999E-2</v>
      </c>
      <c r="E232">
        <v>0.93989999999999996</v>
      </c>
      <c r="F232">
        <v>0.76800000000000002</v>
      </c>
      <c r="G232">
        <v>0.83350000000000002</v>
      </c>
      <c r="H232">
        <v>0.66790000000000005</v>
      </c>
      <c r="I232">
        <v>0.246</v>
      </c>
      <c r="J232">
        <v>1.6299999999999999E-2</v>
      </c>
      <c r="L232">
        <v>2.7E-2</v>
      </c>
      <c r="M232">
        <v>7.1999999999999998E-3</v>
      </c>
      <c r="AD232">
        <v>0.46529999999999999</v>
      </c>
      <c r="AE232">
        <v>0.46529999999999999</v>
      </c>
      <c r="AF232">
        <v>0.4733</v>
      </c>
      <c r="AG232">
        <v>1</v>
      </c>
      <c r="AJ232">
        <v>1.9999999552965001E-2</v>
      </c>
      <c r="AK232">
        <v>9.9999997764825994E-3</v>
      </c>
      <c r="AL232">
        <v>0.77999997138976995</v>
      </c>
      <c r="AM232" s="7"/>
      <c r="AN232" s="7"/>
      <c r="AO232" s="7"/>
      <c r="AP232" s="7"/>
      <c r="AQ232" s="7"/>
      <c r="AR232" s="7"/>
      <c r="AS232" s="7"/>
    </row>
    <row r="233" spans="1:45" x14ac:dyDescent="0.25">
      <c r="A233" s="1">
        <v>531</v>
      </c>
      <c r="B233">
        <v>0.3679</v>
      </c>
      <c r="C233">
        <v>7.4499999999999997E-2</v>
      </c>
      <c r="D233">
        <v>1.46E-2</v>
      </c>
      <c r="E233">
        <v>0.96179999999999999</v>
      </c>
      <c r="F233">
        <v>0.74080000000000001</v>
      </c>
      <c r="G233">
        <v>0.80759999999999998</v>
      </c>
      <c r="H233">
        <v>0.71450000000000002</v>
      </c>
      <c r="I233">
        <v>0.28249999999999997</v>
      </c>
      <c r="J233">
        <v>1.8100000000000002E-2</v>
      </c>
      <c r="L233">
        <v>1.89E-2</v>
      </c>
      <c r="M233">
        <v>7.6E-3</v>
      </c>
      <c r="AD233">
        <v>0.45590000000000003</v>
      </c>
      <c r="AE233">
        <v>0.45590000000000003</v>
      </c>
      <c r="AF233">
        <v>0.46360000000000001</v>
      </c>
      <c r="AG233">
        <v>0.98319999999999996</v>
      </c>
      <c r="AJ233">
        <v>1.9999999552965001E-2</v>
      </c>
      <c r="AK233">
        <v>9.9999997764825994E-3</v>
      </c>
      <c r="AL233">
        <v>0.75999999046325994</v>
      </c>
      <c r="AM233" s="7"/>
      <c r="AN233" s="7"/>
      <c r="AO233" s="7"/>
      <c r="AP233" s="7"/>
      <c r="AQ233" s="7"/>
      <c r="AR233" s="7"/>
      <c r="AS233" s="7"/>
    </row>
    <row r="234" spans="1:45" x14ac:dyDescent="0.25">
      <c r="A234" s="1">
        <v>532</v>
      </c>
      <c r="B234">
        <v>0.35560000000000003</v>
      </c>
      <c r="C234">
        <v>7.1499999999999994E-2</v>
      </c>
      <c r="D234">
        <v>1.38E-2</v>
      </c>
      <c r="E234">
        <v>0.9617</v>
      </c>
      <c r="F234">
        <v>0.71340000000000003</v>
      </c>
      <c r="G234">
        <v>0.78259999999999996</v>
      </c>
      <c r="H234">
        <v>0.76290000000000002</v>
      </c>
      <c r="I234">
        <v>0.31990000000000002</v>
      </c>
      <c r="J234">
        <v>1.9599999999999999E-2</v>
      </c>
      <c r="L234">
        <v>1.0500000000000001E-2</v>
      </c>
      <c r="M234">
        <v>8.6E-3</v>
      </c>
      <c r="AD234">
        <v>0.4486</v>
      </c>
      <c r="AE234">
        <v>0.4486</v>
      </c>
      <c r="AF234">
        <v>0.45040000000000002</v>
      </c>
      <c r="AG234">
        <v>0.96220000000000006</v>
      </c>
      <c r="AJ234">
        <v>1.9999999552965001E-2</v>
      </c>
      <c r="AK234">
        <v>9.9999997764825994E-3</v>
      </c>
      <c r="AL234">
        <v>0.73000001907348999</v>
      </c>
      <c r="AM234" s="34">
        <v>9.9999997473788008E-6</v>
      </c>
      <c r="AN234" s="7"/>
      <c r="AO234" s="7"/>
      <c r="AP234" s="7"/>
      <c r="AQ234" s="7"/>
      <c r="AR234" s="7"/>
      <c r="AS234" s="7"/>
    </row>
    <row r="235" spans="1:45" x14ac:dyDescent="0.25">
      <c r="A235" s="1">
        <v>533</v>
      </c>
      <c r="B235">
        <v>0.34760000000000002</v>
      </c>
      <c r="C235">
        <v>6.9900000000000004E-2</v>
      </c>
      <c r="D235">
        <v>1.1599999999999999E-2</v>
      </c>
      <c r="E235">
        <v>0.96389999999999998</v>
      </c>
      <c r="F235">
        <v>0.68930000000000002</v>
      </c>
      <c r="G235">
        <v>0.75460000000000005</v>
      </c>
      <c r="H235">
        <v>0.80359999999999998</v>
      </c>
      <c r="I235">
        <v>0.35709999999999997</v>
      </c>
      <c r="J235">
        <v>2.1899999999999999E-2</v>
      </c>
      <c r="L235">
        <v>8.0999999999999996E-3</v>
      </c>
      <c r="M235">
        <v>9.7999999999999997E-3</v>
      </c>
      <c r="AD235">
        <v>0.43330000000000002</v>
      </c>
      <c r="AE235">
        <v>0.43330000000000002</v>
      </c>
      <c r="AF235">
        <v>0.43930000000000002</v>
      </c>
      <c r="AG235">
        <v>0.94130000000000003</v>
      </c>
      <c r="AJ235">
        <v>9.9999997764825994E-3</v>
      </c>
      <c r="AK235">
        <v>9.9999997764825994E-3</v>
      </c>
      <c r="AL235">
        <v>0.69999998807907005</v>
      </c>
      <c r="AM235" s="34">
        <v>9.9999997473788008E-6</v>
      </c>
      <c r="AN235" s="7"/>
      <c r="AO235" s="7"/>
      <c r="AP235" s="7"/>
      <c r="AQ235" s="7"/>
      <c r="AR235" s="7"/>
      <c r="AS235" s="7"/>
    </row>
    <row r="236" spans="1:45" x14ac:dyDescent="0.25">
      <c r="A236" s="1">
        <v>534</v>
      </c>
      <c r="B236">
        <v>0.33829999999999999</v>
      </c>
      <c r="C236">
        <v>6.6699999999999995E-2</v>
      </c>
      <c r="D236">
        <v>1.2E-2</v>
      </c>
      <c r="E236">
        <v>0.97529999999999994</v>
      </c>
      <c r="F236">
        <v>0.66600000000000004</v>
      </c>
      <c r="G236">
        <v>0.72629999999999995</v>
      </c>
      <c r="H236">
        <v>0.84470000000000001</v>
      </c>
      <c r="I236">
        <v>0.39860000000000001</v>
      </c>
      <c r="J236">
        <v>2.4799999999999999E-2</v>
      </c>
      <c r="L236">
        <v>8.5000000000000006E-3</v>
      </c>
      <c r="M236">
        <v>1.12E-2</v>
      </c>
      <c r="AD236">
        <v>0.42859999999999998</v>
      </c>
      <c r="AE236">
        <v>0.42859999999999998</v>
      </c>
      <c r="AF236">
        <v>0.42959999999999998</v>
      </c>
      <c r="AG236">
        <v>0.90949999999999998</v>
      </c>
      <c r="AJ236">
        <v>9.9999997764825994E-3</v>
      </c>
      <c r="AK236">
        <v>9.9999997764825994E-3</v>
      </c>
      <c r="AL236">
        <v>0.68000000715256004</v>
      </c>
      <c r="AM236" s="34">
        <v>9.9999997473788008E-6</v>
      </c>
      <c r="AN236" s="7"/>
      <c r="AO236" s="7"/>
      <c r="AP236" s="7"/>
      <c r="AQ236" s="7"/>
      <c r="AR236" s="7"/>
      <c r="AS236" s="7"/>
    </row>
    <row r="237" spans="1:45" x14ac:dyDescent="0.25">
      <c r="A237" s="1">
        <v>535</v>
      </c>
      <c r="B237">
        <v>0.33189999999999997</v>
      </c>
      <c r="C237">
        <v>6.3600000000000004E-2</v>
      </c>
      <c r="D237">
        <v>1.01E-2</v>
      </c>
      <c r="E237">
        <v>0.97650000000000003</v>
      </c>
      <c r="F237">
        <v>0.64100000000000001</v>
      </c>
      <c r="G237">
        <v>0.7006</v>
      </c>
      <c r="H237">
        <v>0.88400000000000001</v>
      </c>
      <c r="I237">
        <v>0.44030000000000002</v>
      </c>
      <c r="J237">
        <v>2.8299999999999999E-2</v>
      </c>
      <c r="K237">
        <v>1.9300000000000001E-2</v>
      </c>
      <c r="L237">
        <v>9.4999999999999998E-3</v>
      </c>
      <c r="M237">
        <v>1.3100000000000001E-2</v>
      </c>
      <c r="AD237">
        <v>0.42270000000000002</v>
      </c>
      <c r="AE237">
        <v>0.42270000000000002</v>
      </c>
      <c r="AF237">
        <v>0.42209999999999998</v>
      </c>
      <c r="AG237">
        <v>0.87829999999999997</v>
      </c>
      <c r="AJ237">
        <v>9.9999997764825994E-3</v>
      </c>
      <c r="AK237">
        <v>9.9999997764825994E-3</v>
      </c>
      <c r="AL237">
        <v>0.64999997615813998</v>
      </c>
      <c r="AM237" s="34">
        <v>9.9999997473788008E-6</v>
      </c>
      <c r="AN237" s="7"/>
      <c r="AO237" s="7"/>
      <c r="AP237" s="7"/>
      <c r="AQ237" s="7"/>
      <c r="AR237" s="7"/>
      <c r="AS237" s="7"/>
    </row>
    <row r="238" spans="1:45" x14ac:dyDescent="0.25">
      <c r="A238" s="1">
        <v>536</v>
      </c>
      <c r="B238">
        <v>0.3236</v>
      </c>
      <c r="C238">
        <v>6.0999999999999999E-2</v>
      </c>
      <c r="D238">
        <v>9.5999999999999992E-3</v>
      </c>
      <c r="E238">
        <v>0.98909999999999998</v>
      </c>
      <c r="F238">
        <v>0.61829999999999996</v>
      </c>
      <c r="G238">
        <v>0.67649999999999999</v>
      </c>
      <c r="H238">
        <v>0.91020000000000001</v>
      </c>
      <c r="I238">
        <v>0.48420000000000002</v>
      </c>
      <c r="J238">
        <v>3.2500000000000001E-2</v>
      </c>
      <c r="K238">
        <v>2.0799999999999999E-2</v>
      </c>
      <c r="L238">
        <v>1.1599999999999999E-2</v>
      </c>
      <c r="M238">
        <v>1.5900000000000001E-2</v>
      </c>
      <c r="AD238">
        <v>0.40989999999999999</v>
      </c>
      <c r="AE238">
        <v>0.40989999999999999</v>
      </c>
      <c r="AF238">
        <v>0.41049999999999998</v>
      </c>
      <c r="AG238">
        <v>0.84670000000000001</v>
      </c>
      <c r="AL238">
        <v>0.62999999523162997</v>
      </c>
      <c r="AM238" s="34">
        <v>9.9999997473788008E-6</v>
      </c>
      <c r="AN238" s="7"/>
      <c r="AO238" s="7"/>
      <c r="AP238" s="7"/>
      <c r="AQ238" s="7"/>
      <c r="AR238" s="7"/>
      <c r="AS238" s="7"/>
    </row>
    <row r="239" spans="1:45" x14ac:dyDescent="0.25">
      <c r="A239" s="1">
        <v>537</v>
      </c>
      <c r="B239">
        <v>0.31669999999999998</v>
      </c>
      <c r="C239">
        <v>5.8599999999999999E-2</v>
      </c>
      <c r="D239">
        <v>8.2000000000000007E-3</v>
      </c>
      <c r="E239">
        <v>0.98519999999999996</v>
      </c>
      <c r="F239">
        <v>0.59609999999999996</v>
      </c>
      <c r="G239">
        <v>0.65059999999999996</v>
      </c>
      <c r="H239">
        <v>0.94259999999999999</v>
      </c>
      <c r="I239">
        <v>0.52990000000000004</v>
      </c>
      <c r="J239">
        <v>3.85E-2</v>
      </c>
      <c r="K239">
        <v>2.3199999999999998E-2</v>
      </c>
      <c r="L239">
        <v>1.3599999999999999E-2</v>
      </c>
      <c r="M239">
        <v>1.8700000000000001E-2</v>
      </c>
      <c r="AD239">
        <v>0.40189999999999998</v>
      </c>
      <c r="AE239">
        <v>0.40189999999999998</v>
      </c>
      <c r="AF239">
        <v>0.40139999999999998</v>
      </c>
      <c r="AG239">
        <v>0.81259999999999999</v>
      </c>
      <c r="AL239">
        <v>0.60000002384186002</v>
      </c>
      <c r="AM239" s="34">
        <v>9.9999997473788008E-6</v>
      </c>
      <c r="AN239" s="7"/>
      <c r="AO239" s="7"/>
      <c r="AP239" s="7"/>
      <c r="AQ239" s="7"/>
      <c r="AR239" s="7"/>
      <c r="AS239" s="7"/>
    </row>
    <row r="240" spans="1:45" x14ac:dyDescent="0.25">
      <c r="A240" s="1">
        <v>538</v>
      </c>
      <c r="B240">
        <v>0.31269999999999998</v>
      </c>
      <c r="C240">
        <v>5.7099999999999998E-2</v>
      </c>
      <c r="D240">
        <v>6.4999999999999997E-3</v>
      </c>
      <c r="E240">
        <v>0.99209999999999998</v>
      </c>
      <c r="F240">
        <v>0.57369999999999999</v>
      </c>
      <c r="G240">
        <v>0.62909999999999999</v>
      </c>
      <c r="H240">
        <v>0.96089999999999998</v>
      </c>
      <c r="I240">
        <v>0.57720000000000005</v>
      </c>
      <c r="J240">
        <v>4.4699999999999997E-2</v>
      </c>
      <c r="K240">
        <v>2.5100000000000001E-2</v>
      </c>
      <c r="L240">
        <v>1.5299999999999999E-2</v>
      </c>
      <c r="M240">
        <v>2.2100000000000002E-2</v>
      </c>
      <c r="AD240">
        <v>0.3952</v>
      </c>
      <c r="AE240">
        <v>0.3952</v>
      </c>
      <c r="AF240">
        <v>0.39419999999999999</v>
      </c>
      <c r="AG240">
        <v>0.7782</v>
      </c>
      <c r="AL240">
        <v>0.57999998331070002</v>
      </c>
      <c r="AM240">
        <v>9.9999997764825994E-3</v>
      </c>
      <c r="AN240" s="7"/>
      <c r="AO240" s="7"/>
      <c r="AP240" s="7"/>
      <c r="AQ240" s="7"/>
      <c r="AR240" s="7"/>
      <c r="AS240" s="7"/>
    </row>
    <row r="241" spans="1:45" x14ac:dyDescent="0.25">
      <c r="A241" s="1">
        <v>539</v>
      </c>
      <c r="B241">
        <v>0.3024</v>
      </c>
      <c r="C241">
        <v>5.4300000000000001E-2</v>
      </c>
      <c r="D241">
        <v>7.1000000000000004E-3</v>
      </c>
      <c r="E241">
        <v>0.99070000000000003</v>
      </c>
      <c r="F241">
        <v>0.5544</v>
      </c>
      <c r="G241">
        <v>0.60529999999999995</v>
      </c>
      <c r="H241">
        <v>0.98299999999999998</v>
      </c>
      <c r="I241">
        <v>0.62070000000000003</v>
      </c>
      <c r="J241">
        <v>5.16E-2</v>
      </c>
      <c r="K241">
        <v>3.0499999999999999E-2</v>
      </c>
      <c r="L241">
        <v>1.8499999999999999E-2</v>
      </c>
      <c r="M241">
        <v>2.5899999999999999E-2</v>
      </c>
      <c r="AD241">
        <v>0.3846</v>
      </c>
      <c r="AE241">
        <v>0.3846</v>
      </c>
      <c r="AF241">
        <v>0.38669999999999999</v>
      </c>
      <c r="AG241">
        <v>0.74299999999999999</v>
      </c>
      <c r="AL241">
        <v>0.56000000238419001</v>
      </c>
      <c r="AM241">
        <v>9.9999997764825994E-3</v>
      </c>
      <c r="AN241" s="7"/>
      <c r="AO241" s="7"/>
      <c r="AP241" s="7"/>
      <c r="AQ241" s="7"/>
      <c r="AR241" s="7"/>
      <c r="AS241" s="7"/>
    </row>
    <row r="242" spans="1:45" x14ac:dyDescent="0.25">
      <c r="A242" s="1">
        <v>540</v>
      </c>
      <c r="B242">
        <v>0.29930000000000001</v>
      </c>
      <c r="C242">
        <v>5.1799999999999999E-2</v>
      </c>
      <c r="D242">
        <v>6.0000000000000001E-3</v>
      </c>
      <c r="E242">
        <v>1</v>
      </c>
      <c r="F242">
        <v>0.53180000000000005</v>
      </c>
      <c r="G242">
        <v>0.58379999999999999</v>
      </c>
      <c r="H242">
        <v>0.9909</v>
      </c>
      <c r="I242">
        <v>0.66590000000000005</v>
      </c>
      <c r="J242">
        <v>6.1100000000000002E-2</v>
      </c>
      <c r="K242">
        <v>3.7199999999999997E-2</v>
      </c>
      <c r="L242">
        <v>2.18E-2</v>
      </c>
      <c r="M242">
        <v>3.1199999999999999E-2</v>
      </c>
      <c r="AD242">
        <v>0.37830000000000003</v>
      </c>
      <c r="AE242">
        <v>0.37830000000000003</v>
      </c>
      <c r="AF242">
        <v>0.38100000000000001</v>
      </c>
      <c r="AG242">
        <v>0.71009999999999995</v>
      </c>
      <c r="AL242">
        <v>0.52999997138976995</v>
      </c>
      <c r="AM242">
        <v>1.9999999552965001E-2</v>
      </c>
      <c r="AN242" s="7"/>
      <c r="AO242" s="7"/>
      <c r="AP242" s="7"/>
      <c r="AQ242" s="7"/>
      <c r="AR242" s="7"/>
      <c r="AS242" s="7"/>
    </row>
    <row r="243" spans="1:45" x14ac:dyDescent="0.25">
      <c r="A243" s="1">
        <v>541</v>
      </c>
      <c r="B243">
        <v>0.29049999999999998</v>
      </c>
      <c r="C243">
        <v>5.04E-2</v>
      </c>
      <c r="D243">
        <v>5.7000000000000002E-3</v>
      </c>
      <c r="E243">
        <v>0.99</v>
      </c>
      <c r="F243">
        <v>0.51490000000000002</v>
      </c>
      <c r="G243">
        <v>0.56189999999999996</v>
      </c>
      <c r="H243">
        <v>0.99619999999999997</v>
      </c>
      <c r="I243">
        <v>0.71120000000000005</v>
      </c>
      <c r="J243">
        <v>7.3200000000000001E-2</v>
      </c>
      <c r="K243">
        <v>4.2900000000000001E-2</v>
      </c>
      <c r="L243">
        <v>2.5999999999999999E-2</v>
      </c>
      <c r="M243">
        <v>3.85E-2</v>
      </c>
      <c r="AD243">
        <v>0.37230000000000002</v>
      </c>
      <c r="AE243">
        <v>0.37230000000000002</v>
      </c>
      <c r="AF243">
        <v>0.36930000000000002</v>
      </c>
      <c r="AG243">
        <v>0.68110000000000004</v>
      </c>
      <c r="AL243">
        <v>0.50999999046325994</v>
      </c>
      <c r="AM243">
        <v>2.9999999329448E-2</v>
      </c>
      <c r="AN243" s="7"/>
      <c r="AO243" s="7"/>
      <c r="AP243" s="7"/>
      <c r="AQ243" s="7"/>
      <c r="AR243" s="7"/>
      <c r="AS243" s="7"/>
    </row>
    <row r="244" spans="1:45" x14ac:dyDescent="0.25">
      <c r="A244" s="1">
        <v>542</v>
      </c>
      <c r="B244">
        <v>0.2868</v>
      </c>
      <c r="C244">
        <v>4.9700000000000001E-2</v>
      </c>
      <c r="D244">
        <v>5.4999999999999997E-3</v>
      </c>
      <c r="E244">
        <v>0.98799999999999999</v>
      </c>
      <c r="F244">
        <v>0.49719999999999998</v>
      </c>
      <c r="G244">
        <v>0.54149999999999998</v>
      </c>
      <c r="H244">
        <v>0.99780000000000002</v>
      </c>
      <c r="I244">
        <v>0.75729999999999997</v>
      </c>
      <c r="J244">
        <v>8.7099999999999997E-2</v>
      </c>
      <c r="K244">
        <v>5.4300000000000001E-2</v>
      </c>
      <c r="L244">
        <v>3.1399999999999997E-2</v>
      </c>
      <c r="M244">
        <v>4.5400000000000003E-2</v>
      </c>
      <c r="AD244">
        <v>0.36220000000000002</v>
      </c>
      <c r="AE244">
        <v>0.36220000000000002</v>
      </c>
      <c r="AF244">
        <v>0.36209999999999998</v>
      </c>
      <c r="AG244">
        <v>0.65039999999999998</v>
      </c>
      <c r="AL244">
        <v>0.5</v>
      </c>
      <c r="AM244">
        <v>3.9999999105930002E-2</v>
      </c>
      <c r="AN244" s="7"/>
      <c r="AO244" s="7"/>
      <c r="AP244" s="7"/>
      <c r="AQ244" s="7"/>
      <c r="AR244" s="7"/>
      <c r="AS244" s="7"/>
    </row>
    <row r="245" spans="1:45" x14ac:dyDescent="0.25">
      <c r="A245" s="1">
        <v>543</v>
      </c>
      <c r="B245">
        <v>0.27589999999999998</v>
      </c>
      <c r="C245">
        <v>4.7800000000000002E-2</v>
      </c>
      <c r="D245">
        <v>2.8E-3</v>
      </c>
      <c r="E245">
        <v>0.97829999999999995</v>
      </c>
      <c r="F245">
        <v>0.48270000000000002</v>
      </c>
      <c r="G245">
        <v>0.52270000000000005</v>
      </c>
      <c r="H245">
        <v>1</v>
      </c>
      <c r="I245">
        <v>0.79420000000000002</v>
      </c>
      <c r="J245">
        <v>0.1038</v>
      </c>
      <c r="K245">
        <v>6.4799999999999996E-2</v>
      </c>
      <c r="L245">
        <v>3.6900000000000002E-2</v>
      </c>
      <c r="M245">
        <v>5.4600000000000003E-2</v>
      </c>
      <c r="AD245">
        <v>0.35399999999999998</v>
      </c>
      <c r="AE245">
        <v>0.35399999999999998</v>
      </c>
      <c r="AF245">
        <v>0.35830000000000001</v>
      </c>
      <c r="AG245">
        <v>0.62050000000000005</v>
      </c>
      <c r="AL245">
        <v>0.46999999880790999</v>
      </c>
      <c r="AM245">
        <v>5.0000000745057997E-2</v>
      </c>
      <c r="AN245" s="7"/>
      <c r="AO245" s="7"/>
      <c r="AP245" s="7"/>
      <c r="AQ245" s="7"/>
      <c r="AR245" s="7"/>
      <c r="AS245" s="7"/>
    </row>
    <row r="246" spans="1:45" x14ac:dyDescent="0.25">
      <c r="A246" s="1">
        <v>544</v>
      </c>
      <c r="B246">
        <v>0.27089999999999997</v>
      </c>
      <c r="C246">
        <v>4.4999999999999998E-2</v>
      </c>
      <c r="D246">
        <v>3.7000000000000002E-3</v>
      </c>
      <c r="E246">
        <v>0.98009999999999997</v>
      </c>
      <c r="F246">
        <v>0.46750000000000003</v>
      </c>
      <c r="G246">
        <v>0.50570000000000004</v>
      </c>
      <c r="H246">
        <v>0.98509999999999998</v>
      </c>
      <c r="I246">
        <v>0.83489999999999998</v>
      </c>
      <c r="J246">
        <v>0.1226</v>
      </c>
      <c r="K246">
        <v>7.9299999999999995E-2</v>
      </c>
      <c r="L246">
        <v>4.3299999999999998E-2</v>
      </c>
      <c r="M246">
        <v>6.3700000000000007E-2</v>
      </c>
      <c r="AD246">
        <v>0.34599999999999997</v>
      </c>
      <c r="AE246">
        <v>0.34599999999999997</v>
      </c>
      <c r="AF246">
        <v>0.34760000000000002</v>
      </c>
      <c r="AG246">
        <v>0.59489999999999998</v>
      </c>
      <c r="AL246">
        <v>0.46000000834464999</v>
      </c>
      <c r="AM246">
        <v>5.9999998658895E-2</v>
      </c>
      <c r="AN246" s="7"/>
      <c r="AO246" s="7"/>
      <c r="AP246" s="7"/>
      <c r="AQ246" s="7"/>
      <c r="AR246" s="7"/>
      <c r="AS246" s="7"/>
    </row>
    <row r="247" spans="1:45" x14ac:dyDescent="0.25">
      <c r="A247" s="1">
        <v>545</v>
      </c>
      <c r="B247">
        <v>0.26540000000000002</v>
      </c>
      <c r="C247">
        <v>4.3299999999999998E-2</v>
      </c>
      <c r="D247">
        <v>1.9E-3</v>
      </c>
      <c r="E247">
        <v>0.98009999999999997</v>
      </c>
      <c r="F247">
        <v>0.45490000000000003</v>
      </c>
      <c r="G247">
        <v>0.4899</v>
      </c>
      <c r="H247">
        <v>0.9839</v>
      </c>
      <c r="I247">
        <v>0.86680000000000001</v>
      </c>
      <c r="J247">
        <v>0.1464</v>
      </c>
      <c r="K247">
        <v>9.5899999999999999E-2</v>
      </c>
      <c r="L247">
        <v>5.1400000000000001E-2</v>
      </c>
      <c r="M247">
        <v>7.4899999999999994E-2</v>
      </c>
      <c r="AD247">
        <v>0.33900000000000002</v>
      </c>
      <c r="AE247">
        <v>0.33900000000000002</v>
      </c>
      <c r="AF247">
        <v>0.33929999999999999</v>
      </c>
      <c r="AG247">
        <v>0.56759999999999999</v>
      </c>
      <c r="AL247">
        <v>0.43999999761580999</v>
      </c>
      <c r="AM247">
        <v>7.0000000298023002E-2</v>
      </c>
      <c r="AN247" s="7"/>
      <c r="AO247" s="7"/>
      <c r="AP247" s="7"/>
      <c r="AQ247" s="7"/>
      <c r="AR247" s="7"/>
      <c r="AS247" s="7"/>
    </row>
    <row r="248" spans="1:45" x14ac:dyDescent="0.25">
      <c r="A248" s="1">
        <v>546</v>
      </c>
      <c r="B248">
        <v>0.25819999999999999</v>
      </c>
      <c r="C248">
        <v>4.2000000000000003E-2</v>
      </c>
      <c r="D248">
        <v>2.5000000000000001E-3</v>
      </c>
      <c r="E248">
        <v>0.97589999999999999</v>
      </c>
      <c r="F248">
        <v>0.442</v>
      </c>
      <c r="G248">
        <v>0.47199999999999998</v>
      </c>
      <c r="H248">
        <v>0.96730000000000005</v>
      </c>
      <c r="I248">
        <v>0.89710000000000001</v>
      </c>
      <c r="J248">
        <v>0.17510000000000001</v>
      </c>
      <c r="K248">
        <v>0.11609999999999999</v>
      </c>
      <c r="L248">
        <v>6.3200000000000006E-2</v>
      </c>
      <c r="M248">
        <v>8.7499999999999994E-2</v>
      </c>
      <c r="AD248">
        <v>0.33079999999999998</v>
      </c>
      <c r="AE248">
        <v>0.33079999999999998</v>
      </c>
      <c r="AF248">
        <v>0.32950000000000002</v>
      </c>
      <c r="AG248">
        <v>0.54659999999999997</v>
      </c>
      <c r="AL248">
        <v>0.41999998688697998</v>
      </c>
      <c r="AM248">
        <v>0.10000000149012001</v>
      </c>
      <c r="AN248" s="7"/>
      <c r="AO248" s="7"/>
      <c r="AP248" s="7"/>
      <c r="AQ248" s="7"/>
      <c r="AR248" s="7"/>
      <c r="AS248" s="7"/>
    </row>
    <row r="249" spans="1:45" x14ac:dyDescent="0.25">
      <c r="A249" s="1">
        <v>547</v>
      </c>
      <c r="B249">
        <v>0.24990000000000001</v>
      </c>
      <c r="C249">
        <v>4.0899999999999999E-2</v>
      </c>
      <c r="D249">
        <v>1.6000000000000001E-3</v>
      </c>
      <c r="E249">
        <v>0.97389999999999999</v>
      </c>
      <c r="F249">
        <v>0.4284</v>
      </c>
      <c r="G249">
        <v>0.45729999999999998</v>
      </c>
      <c r="H249">
        <v>0.94779999999999998</v>
      </c>
      <c r="I249">
        <v>0.9234</v>
      </c>
      <c r="J249">
        <v>0.20619999999999999</v>
      </c>
      <c r="K249">
        <v>0.14000000000000001</v>
      </c>
      <c r="L249">
        <v>7.5300000000000006E-2</v>
      </c>
      <c r="M249">
        <v>0.1031</v>
      </c>
      <c r="AD249">
        <v>0.31609999999999999</v>
      </c>
      <c r="AE249">
        <v>0.31609999999999999</v>
      </c>
      <c r="AF249">
        <v>0.32229999999999998</v>
      </c>
      <c r="AG249">
        <v>0.52190000000000003</v>
      </c>
      <c r="AL249">
        <v>0.40999999642371998</v>
      </c>
      <c r="AM249">
        <v>0.10999999940395</v>
      </c>
      <c r="AN249" s="7"/>
      <c r="AO249" s="7"/>
      <c r="AP249" s="7"/>
      <c r="AQ249" s="7"/>
      <c r="AR249" s="7"/>
      <c r="AS249" s="7"/>
    </row>
    <row r="250" spans="1:45" x14ac:dyDescent="0.25">
      <c r="A250" s="1">
        <v>548</v>
      </c>
      <c r="B250">
        <v>0.24809999999999999</v>
      </c>
      <c r="C250">
        <v>3.8699999999999998E-2</v>
      </c>
      <c r="D250">
        <v>5.9999999999999995E-4</v>
      </c>
      <c r="E250">
        <v>0.96879999999999999</v>
      </c>
      <c r="F250">
        <v>0.41710000000000003</v>
      </c>
      <c r="G250">
        <v>0.44159999999999999</v>
      </c>
      <c r="H250">
        <v>0.93389999999999995</v>
      </c>
      <c r="I250">
        <v>0.94450000000000001</v>
      </c>
      <c r="J250">
        <v>0.24629999999999999</v>
      </c>
      <c r="K250">
        <v>0.16689999999999999</v>
      </c>
      <c r="L250">
        <v>9.2999999999999999E-2</v>
      </c>
      <c r="M250">
        <v>0.1181</v>
      </c>
      <c r="O250">
        <v>1.11E-2</v>
      </c>
      <c r="AD250">
        <v>0.31059999999999999</v>
      </c>
      <c r="AE250">
        <v>0.31059999999999999</v>
      </c>
      <c r="AF250">
        <v>0.312</v>
      </c>
      <c r="AG250">
        <v>0.50270000000000004</v>
      </c>
      <c r="AL250">
        <v>0.38999998569488997</v>
      </c>
      <c r="AM250">
        <v>0.14000000059605</v>
      </c>
      <c r="AN250" s="7"/>
      <c r="AO250" s="7"/>
      <c r="AP250" s="7"/>
      <c r="AQ250" s="7"/>
      <c r="AR250" s="7"/>
      <c r="AS250" s="7"/>
    </row>
    <row r="251" spans="1:45" x14ac:dyDescent="0.25">
      <c r="A251" s="1">
        <v>549</v>
      </c>
      <c r="B251">
        <v>0.23769999999999999</v>
      </c>
      <c r="C251">
        <v>3.7100000000000001E-2</v>
      </c>
      <c r="E251">
        <v>0.96679999999999999</v>
      </c>
      <c r="F251">
        <v>0.40560000000000002</v>
      </c>
      <c r="G251">
        <v>0.4274</v>
      </c>
      <c r="H251">
        <v>0.91500000000000004</v>
      </c>
      <c r="I251">
        <v>0.96120000000000005</v>
      </c>
      <c r="J251">
        <v>0.2883</v>
      </c>
      <c r="K251">
        <v>0.1961</v>
      </c>
      <c r="L251">
        <v>0.1108</v>
      </c>
      <c r="M251">
        <v>0.1389</v>
      </c>
      <c r="O251">
        <v>1.11E-2</v>
      </c>
      <c r="AD251">
        <v>0.3004</v>
      </c>
      <c r="AE251">
        <v>0.3004</v>
      </c>
      <c r="AF251">
        <v>0.30149999999999999</v>
      </c>
      <c r="AG251">
        <v>0.48399999999999999</v>
      </c>
      <c r="AL251">
        <v>0.37999999523162997</v>
      </c>
      <c r="AM251">
        <v>0.17000000178814001</v>
      </c>
      <c r="AN251" s="7"/>
      <c r="AO251" s="7"/>
      <c r="AP251" s="7"/>
      <c r="AQ251" s="7"/>
      <c r="AR251" s="7"/>
      <c r="AS251" s="7"/>
    </row>
    <row r="252" spans="1:45" x14ac:dyDescent="0.25">
      <c r="A252" s="1">
        <v>550</v>
      </c>
      <c r="B252">
        <v>0.2349</v>
      </c>
      <c r="C252">
        <v>3.6499999999999998E-2</v>
      </c>
      <c r="E252">
        <v>0.96260000000000001</v>
      </c>
      <c r="F252">
        <v>0.39439999999999997</v>
      </c>
      <c r="G252">
        <v>0.4128</v>
      </c>
      <c r="H252">
        <v>0.88970000000000005</v>
      </c>
      <c r="I252">
        <v>0.97809999999999997</v>
      </c>
      <c r="J252">
        <v>0.33510000000000001</v>
      </c>
      <c r="K252">
        <v>0.2374</v>
      </c>
      <c r="L252">
        <v>0.1336</v>
      </c>
      <c r="M252">
        <v>0.16</v>
      </c>
      <c r="O252">
        <v>1.11E-2</v>
      </c>
      <c r="AD252">
        <v>0.29420000000000002</v>
      </c>
      <c r="AE252">
        <v>0.29420000000000002</v>
      </c>
      <c r="AF252">
        <v>0.2908</v>
      </c>
      <c r="AG252">
        <v>0.46560000000000001</v>
      </c>
      <c r="AH252">
        <v>1.1999999999999999E-3</v>
      </c>
      <c r="AL252">
        <v>0.37000000476837003</v>
      </c>
      <c r="AM252">
        <v>0.20000000298022999</v>
      </c>
      <c r="AN252" s="7"/>
      <c r="AO252" s="7"/>
      <c r="AP252" s="7"/>
      <c r="AQ252" s="7"/>
      <c r="AR252" s="7"/>
      <c r="AS252" s="7"/>
    </row>
    <row r="253" spans="1:45" x14ac:dyDescent="0.25">
      <c r="A253" s="1">
        <v>551</v>
      </c>
      <c r="B253">
        <v>0.2301</v>
      </c>
      <c r="C253">
        <v>3.5999999999999997E-2</v>
      </c>
      <c r="E253">
        <v>0.95499999999999996</v>
      </c>
      <c r="F253">
        <v>0.38579999999999998</v>
      </c>
      <c r="G253">
        <v>0.40039999999999998</v>
      </c>
      <c r="H253">
        <v>0.86670000000000003</v>
      </c>
      <c r="I253">
        <v>0.98970000000000002</v>
      </c>
      <c r="J253">
        <v>0.38300000000000001</v>
      </c>
      <c r="K253">
        <v>0.27529999999999999</v>
      </c>
      <c r="L253">
        <v>0.15770000000000001</v>
      </c>
      <c r="M253">
        <v>0.1845</v>
      </c>
      <c r="O253">
        <v>1.11E-2</v>
      </c>
      <c r="AD253">
        <v>0.28079999999999999</v>
      </c>
      <c r="AE253">
        <v>0.28079999999999999</v>
      </c>
      <c r="AF253">
        <v>0.27960000000000002</v>
      </c>
      <c r="AG253">
        <v>0.45219999999999999</v>
      </c>
      <c r="AH253">
        <v>1.4E-3</v>
      </c>
      <c r="AL253">
        <v>0.34999999403954002</v>
      </c>
      <c r="AM253">
        <v>0.23999999463558</v>
      </c>
      <c r="AN253" s="7"/>
      <c r="AO253" s="7"/>
      <c r="AP253" s="7"/>
      <c r="AQ253" s="7"/>
      <c r="AR253" s="7"/>
      <c r="AS253" s="7"/>
    </row>
    <row r="254" spans="1:45" x14ac:dyDescent="0.25">
      <c r="A254" s="1">
        <v>552</v>
      </c>
      <c r="B254">
        <v>0.22520000000000001</v>
      </c>
      <c r="C254">
        <v>3.3799999999999997E-2</v>
      </c>
      <c r="E254">
        <v>0.94279999999999997</v>
      </c>
      <c r="F254">
        <v>0.3745</v>
      </c>
      <c r="G254">
        <v>0.38740000000000002</v>
      </c>
      <c r="H254">
        <v>0.84440000000000004</v>
      </c>
      <c r="I254">
        <v>0.99609999999999999</v>
      </c>
      <c r="J254">
        <v>0.44080000000000003</v>
      </c>
      <c r="K254">
        <v>0.32150000000000001</v>
      </c>
      <c r="L254">
        <v>0.18629999999999999</v>
      </c>
      <c r="M254">
        <v>0.20860000000000001</v>
      </c>
      <c r="O254">
        <v>1.3899999999999999E-2</v>
      </c>
      <c r="AD254">
        <v>0.27239999999999998</v>
      </c>
      <c r="AE254">
        <v>0.27239999999999998</v>
      </c>
      <c r="AF254">
        <v>0.26740000000000003</v>
      </c>
      <c r="AG254">
        <v>0.43690000000000001</v>
      </c>
      <c r="AH254">
        <v>1.5E-3</v>
      </c>
      <c r="AL254">
        <v>0.34000000357628002</v>
      </c>
      <c r="AM254">
        <v>0.28999999165535001</v>
      </c>
      <c r="AN254" s="7"/>
      <c r="AO254" s="7"/>
      <c r="AP254" s="7"/>
      <c r="AQ254" s="7"/>
      <c r="AR254" s="7"/>
      <c r="AS254" s="7"/>
    </row>
    <row r="255" spans="1:45" x14ac:dyDescent="0.25">
      <c r="A255" s="1">
        <v>553</v>
      </c>
      <c r="B255">
        <v>0.2203</v>
      </c>
      <c r="C255">
        <v>3.27E-2</v>
      </c>
      <c r="E255">
        <v>0.93959999999999999</v>
      </c>
      <c r="F255">
        <v>0.36430000000000001</v>
      </c>
      <c r="G255">
        <v>0.37659999999999999</v>
      </c>
      <c r="H255">
        <v>0.81920000000000004</v>
      </c>
      <c r="I255">
        <v>1</v>
      </c>
      <c r="J255">
        <v>0.50090000000000001</v>
      </c>
      <c r="K255">
        <v>0.37169999999999997</v>
      </c>
      <c r="L255">
        <v>0.21829999999999999</v>
      </c>
      <c r="M255">
        <v>0.2389</v>
      </c>
      <c r="O255">
        <v>1.3899999999999999E-2</v>
      </c>
      <c r="AD255">
        <v>0.26740000000000003</v>
      </c>
      <c r="AE255">
        <v>0.26740000000000003</v>
      </c>
      <c r="AF255">
        <v>0.25640000000000002</v>
      </c>
      <c r="AG255">
        <v>0.42380000000000001</v>
      </c>
      <c r="AH255">
        <v>1.9E-3</v>
      </c>
      <c r="AL255">
        <v>0.33000001311302002</v>
      </c>
      <c r="AM255">
        <v>0.33000001311302002</v>
      </c>
      <c r="AN255" s="7"/>
      <c r="AO255" s="7"/>
      <c r="AP255" s="7"/>
      <c r="AQ255" s="7"/>
      <c r="AR255" s="7"/>
      <c r="AS255" s="7"/>
    </row>
    <row r="256" spans="1:45" x14ac:dyDescent="0.25">
      <c r="A256" s="1">
        <v>554</v>
      </c>
      <c r="B256">
        <v>0.21310000000000001</v>
      </c>
      <c r="C256">
        <v>3.1699999999999999E-2</v>
      </c>
      <c r="E256">
        <v>0.94169999999999998</v>
      </c>
      <c r="F256">
        <v>0.35470000000000002</v>
      </c>
      <c r="G256">
        <v>0.36459999999999998</v>
      </c>
      <c r="H256">
        <v>0.79369999999999996</v>
      </c>
      <c r="I256">
        <v>0.99760000000000004</v>
      </c>
      <c r="J256">
        <v>0.5625</v>
      </c>
      <c r="K256">
        <v>0.42430000000000001</v>
      </c>
      <c r="L256">
        <v>0.25459999999999999</v>
      </c>
      <c r="M256">
        <v>0.27339999999999998</v>
      </c>
      <c r="O256">
        <v>1.3899999999999999E-2</v>
      </c>
      <c r="AD256">
        <v>0.25829999999999997</v>
      </c>
      <c r="AE256">
        <v>0.25829999999999997</v>
      </c>
      <c r="AF256">
        <v>0.24510000000000001</v>
      </c>
      <c r="AG256">
        <v>0.41520000000000001</v>
      </c>
      <c r="AH256">
        <v>2.3E-3</v>
      </c>
      <c r="AL256">
        <v>0.31999999284744002</v>
      </c>
      <c r="AM256">
        <v>0.37999999523162997</v>
      </c>
      <c r="AN256" s="7"/>
      <c r="AO256" s="7"/>
      <c r="AP256" s="7"/>
      <c r="AQ256" s="7"/>
      <c r="AR256" s="7"/>
      <c r="AS256" s="7"/>
    </row>
    <row r="257" spans="1:45" x14ac:dyDescent="0.25">
      <c r="A257" s="1">
        <v>555</v>
      </c>
      <c r="B257">
        <v>0.2082</v>
      </c>
      <c r="C257">
        <v>2.9899999999999999E-2</v>
      </c>
      <c r="E257">
        <v>0.92359999999999998</v>
      </c>
      <c r="F257">
        <v>0.34560000000000002</v>
      </c>
      <c r="G257">
        <v>0.35370000000000001</v>
      </c>
      <c r="H257">
        <v>0.77039999999999997</v>
      </c>
      <c r="I257">
        <v>0.99229999999999996</v>
      </c>
      <c r="J257">
        <v>0.62180000000000002</v>
      </c>
      <c r="K257">
        <v>0.48580000000000001</v>
      </c>
      <c r="L257">
        <v>0.29349999999999998</v>
      </c>
      <c r="M257">
        <v>0.30759999999999998</v>
      </c>
      <c r="N257">
        <v>3.5400000000000001E-2</v>
      </c>
      <c r="O257">
        <v>1.67E-2</v>
      </c>
      <c r="AD257">
        <v>0.24490000000000001</v>
      </c>
      <c r="AE257">
        <v>0.24490000000000001</v>
      </c>
      <c r="AF257">
        <v>0.2344</v>
      </c>
      <c r="AG257">
        <v>0.40089999999999998</v>
      </c>
      <c r="AH257">
        <v>2.5999999999999999E-3</v>
      </c>
      <c r="AL257">
        <v>0.31000000238419001</v>
      </c>
      <c r="AM257">
        <v>0.43999999761580999</v>
      </c>
      <c r="AN257" s="7"/>
      <c r="AO257" s="7"/>
      <c r="AP257" s="7"/>
      <c r="AQ257" s="7"/>
      <c r="AR257" s="7"/>
      <c r="AS257" s="7"/>
    </row>
    <row r="258" spans="1:45" x14ac:dyDescent="0.25">
      <c r="A258" s="1">
        <v>556</v>
      </c>
      <c r="B258">
        <v>0.20330000000000001</v>
      </c>
      <c r="C258">
        <v>2.8899999999999999E-2</v>
      </c>
      <c r="E258">
        <v>0.91639999999999999</v>
      </c>
      <c r="F258">
        <v>0.3382</v>
      </c>
      <c r="G258">
        <v>0.34310000000000002</v>
      </c>
      <c r="H258">
        <v>0.74909999999999999</v>
      </c>
      <c r="I258">
        <v>0.98740000000000006</v>
      </c>
      <c r="J258">
        <v>0.68400000000000005</v>
      </c>
      <c r="K258">
        <v>0.54510000000000003</v>
      </c>
      <c r="L258">
        <v>0.33789999999999998</v>
      </c>
      <c r="M258">
        <v>0.34549999999999997</v>
      </c>
      <c r="N258">
        <v>2.7199999999999998E-2</v>
      </c>
      <c r="O258">
        <v>1.9400000000000001E-2</v>
      </c>
      <c r="AD258">
        <v>0.24049999999999999</v>
      </c>
      <c r="AE258">
        <v>0.24049999999999999</v>
      </c>
      <c r="AF258">
        <v>0.2243</v>
      </c>
      <c r="AG258">
        <v>0.39290000000000003</v>
      </c>
      <c r="AH258">
        <v>3.3E-3</v>
      </c>
      <c r="AL258">
        <v>0.30000001192093001</v>
      </c>
      <c r="AM258">
        <v>0.47999998927116</v>
      </c>
      <c r="AN258" s="7"/>
      <c r="AO258" s="7"/>
      <c r="AP258" s="7"/>
      <c r="AQ258" s="7"/>
      <c r="AR258" s="7"/>
      <c r="AS258" s="7"/>
    </row>
    <row r="259" spans="1:45" x14ac:dyDescent="0.25">
      <c r="A259" s="1">
        <v>557</v>
      </c>
      <c r="B259">
        <v>0.1996</v>
      </c>
      <c r="C259">
        <v>2.7699999999999999E-2</v>
      </c>
      <c r="E259">
        <v>0.91080000000000005</v>
      </c>
      <c r="F259">
        <v>0.32819999999999999</v>
      </c>
      <c r="G259">
        <v>0.33239999999999997</v>
      </c>
      <c r="H259">
        <v>0.72140000000000004</v>
      </c>
      <c r="I259">
        <v>0.97699999999999998</v>
      </c>
      <c r="J259">
        <v>0.73839999999999995</v>
      </c>
      <c r="K259">
        <v>0.60029999999999994</v>
      </c>
      <c r="L259">
        <v>0.38490000000000002</v>
      </c>
      <c r="M259">
        <v>0.38140000000000002</v>
      </c>
      <c r="N259">
        <v>2.01E-2</v>
      </c>
      <c r="O259">
        <v>2.5000000000000001E-2</v>
      </c>
      <c r="AD259">
        <v>0.23080000000000001</v>
      </c>
      <c r="AE259">
        <v>0.23080000000000001</v>
      </c>
      <c r="AF259">
        <v>0.21560000000000001</v>
      </c>
      <c r="AG259">
        <v>0.38569999999999999</v>
      </c>
      <c r="AH259">
        <v>3.8999999999999998E-3</v>
      </c>
      <c r="AL259">
        <v>0.28000000119209001</v>
      </c>
      <c r="AM259">
        <v>0.56000000238419001</v>
      </c>
      <c r="AN259" s="7"/>
      <c r="AO259" s="7"/>
      <c r="AP259" s="7"/>
      <c r="AQ259" s="7"/>
      <c r="AR259" s="7"/>
      <c r="AS259" s="7"/>
    </row>
    <row r="260" spans="1:45" x14ac:dyDescent="0.25">
      <c r="A260" s="1">
        <v>558</v>
      </c>
      <c r="B260">
        <v>0.19209999999999999</v>
      </c>
      <c r="C260">
        <v>2.6800000000000001E-2</v>
      </c>
      <c r="E260">
        <v>0.90710000000000002</v>
      </c>
      <c r="F260">
        <v>0.31790000000000002</v>
      </c>
      <c r="G260">
        <v>0.32290000000000002</v>
      </c>
      <c r="H260">
        <v>0.69720000000000004</v>
      </c>
      <c r="I260">
        <v>0.96579999999999999</v>
      </c>
      <c r="J260">
        <v>0.79569999999999996</v>
      </c>
      <c r="K260">
        <v>0.66739999999999999</v>
      </c>
      <c r="L260">
        <v>0.42920000000000003</v>
      </c>
      <c r="M260">
        <v>0.42130000000000001</v>
      </c>
      <c r="N260">
        <v>0.02</v>
      </c>
      <c r="O260">
        <v>2.7799999999999998E-2</v>
      </c>
      <c r="AD260">
        <v>0.22370000000000001</v>
      </c>
      <c r="AE260">
        <v>0.22370000000000001</v>
      </c>
      <c r="AF260">
        <v>0.20680000000000001</v>
      </c>
      <c r="AG260">
        <v>0.37640000000000001</v>
      </c>
      <c r="AH260">
        <v>4.4999999999999997E-3</v>
      </c>
      <c r="AL260">
        <v>0.28000000119209001</v>
      </c>
      <c r="AM260">
        <v>0.61000001430510997</v>
      </c>
      <c r="AN260" s="7"/>
      <c r="AO260" s="7"/>
      <c r="AP260" s="7"/>
      <c r="AQ260" s="7"/>
      <c r="AR260" s="7"/>
      <c r="AS260" s="7"/>
    </row>
    <row r="261" spans="1:45" x14ac:dyDescent="0.25">
      <c r="A261" s="1">
        <v>559</v>
      </c>
      <c r="B261">
        <v>0.1895</v>
      </c>
      <c r="C261">
        <v>2.6100000000000002E-2</v>
      </c>
      <c r="E261">
        <v>0.89480000000000004</v>
      </c>
      <c r="F261">
        <v>0.31059999999999999</v>
      </c>
      <c r="G261">
        <v>0.31390000000000001</v>
      </c>
      <c r="H261">
        <v>0.67059999999999997</v>
      </c>
      <c r="I261">
        <v>0.94889999999999997</v>
      </c>
      <c r="J261">
        <v>0.8468</v>
      </c>
      <c r="K261">
        <v>0.72589999999999999</v>
      </c>
      <c r="L261">
        <v>0.47910000000000003</v>
      </c>
      <c r="M261">
        <v>0.46360000000000001</v>
      </c>
      <c r="N261">
        <v>2.1100000000000001E-2</v>
      </c>
      <c r="O261">
        <v>3.0599999999999999E-2</v>
      </c>
      <c r="AD261">
        <v>0.21659999999999999</v>
      </c>
      <c r="AE261">
        <v>0.21659999999999999</v>
      </c>
      <c r="AF261">
        <v>0.19570000000000001</v>
      </c>
      <c r="AG261">
        <v>0.37180000000000002</v>
      </c>
      <c r="AH261">
        <v>5.1999999999999998E-3</v>
      </c>
      <c r="AL261">
        <v>0.25999999046326</v>
      </c>
      <c r="AM261">
        <v>0.66000002622604004</v>
      </c>
      <c r="AN261" s="7"/>
      <c r="AO261" s="7"/>
      <c r="AP261" s="7"/>
      <c r="AQ261" s="7"/>
      <c r="AR261" s="7"/>
      <c r="AS261" s="7"/>
    </row>
    <row r="262" spans="1:45" x14ac:dyDescent="0.25">
      <c r="A262" s="1">
        <v>560</v>
      </c>
      <c r="B262">
        <v>0.18360000000000001</v>
      </c>
      <c r="C262">
        <v>2.53E-2</v>
      </c>
      <c r="E262">
        <v>0.88129999999999997</v>
      </c>
      <c r="F262">
        <v>0.30149999999999999</v>
      </c>
      <c r="G262">
        <v>0.30299999999999999</v>
      </c>
      <c r="H262">
        <v>0.65139999999999998</v>
      </c>
      <c r="I262">
        <v>0.92930000000000001</v>
      </c>
      <c r="J262">
        <v>0.88719999999999999</v>
      </c>
      <c r="K262">
        <v>0.77980000000000005</v>
      </c>
      <c r="L262">
        <v>0.53010000000000002</v>
      </c>
      <c r="M262">
        <v>0.50639999999999996</v>
      </c>
      <c r="N262">
        <v>2.47E-2</v>
      </c>
      <c r="O262">
        <v>3.0599999999999999E-2</v>
      </c>
      <c r="AD262">
        <v>0.20699999999999999</v>
      </c>
      <c r="AE262">
        <v>0.20699999999999999</v>
      </c>
      <c r="AF262">
        <v>0.1865</v>
      </c>
      <c r="AG262">
        <v>0.36320000000000002</v>
      </c>
      <c r="AH262">
        <v>6.3E-3</v>
      </c>
      <c r="AL262">
        <v>0.25</v>
      </c>
      <c r="AM262">
        <v>0.74000000953674006</v>
      </c>
      <c r="AN262" s="7"/>
      <c r="AO262" s="7"/>
      <c r="AP262" s="7"/>
      <c r="AQ262" s="7"/>
      <c r="AR262" s="7"/>
      <c r="AS262" s="7"/>
    </row>
    <row r="263" spans="1:45" x14ac:dyDescent="0.25">
      <c r="A263" s="1">
        <v>561</v>
      </c>
      <c r="B263">
        <v>0.18</v>
      </c>
      <c r="C263">
        <v>2.4199999999999999E-2</v>
      </c>
      <c r="E263">
        <v>0.87939999999999996</v>
      </c>
      <c r="F263">
        <v>0.29339999999999999</v>
      </c>
      <c r="G263">
        <v>0.29289999999999999</v>
      </c>
      <c r="H263">
        <v>0.62909999999999999</v>
      </c>
      <c r="I263">
        <v>0.91069999999999995</v>
      </c>
      <c r="J263">
        <v>0.92849999999999999</v>
      </c>
      <c r="K263">
        <v>0.82709999999999995</v>
      </c>
      <c r="L263">
        <v>0.58989999999999998</v>
      </c>
      <c r="M263">
        <v>0.55159999999999998</v>
      </c>
      <c r="N263">
        <v>2.8899999999999999E-2</v>
      </c>
      <c r="O263">
        <v>4.1700000000000001E-2</v>
      </c>
      <c r="AD263">
        <v>0.20219999999999999</v>
      </c>
      <c r="AE263">
        <v>0.20219999999999999</v>
      </c>
      <c r="AF263">
        <v>0.18060000000000001</v>
      </c>
      <c r="AG263">
        <v>0.3553</v>
      </c>
      <c r="AH263">
        <v>8.6999999999999994E-3</v>
      </c>
      <c r="AL263">
        <v>0.25</v>
      </c>
      <c r="AM263">
        <v>0.79000002145767001</v>
      </c>
      <c r="AN263" s="7"/>
      <c r="AO263" s="7"/>
      <c r="AP263" s="7"/>
      <c r="AQ263" s="7"/>
      <c r="AR263" s="7"/>
      <c r="AS263" s="7"/>
    </row>
    <row r="264" spans="1:45" x14ac:dyDescent="0.25">
      <c r="A264" s="1">
        <v>562</v>
      </c>
      <c r="B264">
        <v>0.17580000000000001</v>
      </c>
      <c r="C264">
        <v>2.3699999999999999E-2</v>
      </c>
      <c r="E264">
        <v>0.86990000000000001</v>
      </c>
      <c r="F264">
        <v>0.28560000000000002</v>
      </c>
      <c r="G264">
        <v>0.28370000000000001</v>
      </c>
      <c r="H264">
        <v>0.60980000000000001</v>
      </c>
      <c r="I264">
        <v>0.89280000000000004</v>
      </c>
      <c r="J264">
        <v>0.95409999999999995</v>
      </c>
      <c r="K264">
        <v>0.87290000000000001</v>
      </c>
      <c r="L264">
        <v>0.64849999999999997</v>
      </c>
      <c r="M264">
        <v>0.59660000000000002</v>
      </c>
      <c r="N264">
        <v>3.2199999999999999E-2</v>
      </c>
      <c r="O264">
        <v>4.4400000000000002E-2</v>
      </c>
      <c r="AD264">
        <v>0.1898</v>
      </c>
      <c r="AE264">
        <v>0.1898</v>
      </c>
      <c r="AF264">
        <v>0.1706</v>
      </c>
      <c r="AG264">
        <v>0.34770000000000001</v>
      </c>
      <c r="AH264">
        <v>1.5699999999999999E-2</v>
      </c>
      <c r="AL264">
        <v>0.23000000417232999</v>
      </c>
      <c r="AM264">
        <v>0.82999998331070002</v>
      </c>
      <c r="AN264" s="7"/>
      <c r="AO264" s="7"/>
      <c r="AP264" s="7"/>
      <c r="AQ264" s="7"/>
      <c r="AR264" s="7"/>
      <c r="AS264" s="7"/>
    </row>
    <row r="265" spans="1:45" x14ac:dyDescent="0.25">
      <c r="A265" s="1">
        <v>563</v>
      </c>
      <c r="B265">
        <v>0.17080000000000001</v>
      </c>
      <c r="C265">
        <v>2.3300000000000001E-2</v>
      </c>
      <c r="E265">
        <v>0.86609999999999998</v>
      </c>
      <c r="F265">
        <v>0.2762</v>
      </c>
      <c r="G265">
        <v>0.27510000000000001</v>
      </c>
      <c r="H265">
        <v>0.58689999999999998</v>
      </c>
      <c r="I265">
        <v>0.87</v>
      </c>
      <c r="J265">
        <v>0.97650000000000003</v>
      </c>
      <c r="K265">
        <v>0.91290000000000004</v>
      </c>
      <c r="L265">
        <v>0.70379999999999998</v>
      </c>
      <c r="M265">
        <v>0.64059999999999995</v>
      </c>
      <c r="N265">
        <v>3.7100000000000001E-2</v>
      </c>
      <c r="O265">
        <v>5.5599999999999997E-2</v>
      </c>
      <c r="AD265">
        <v>0.18859999999999999</v>
      </c>
      <c r="AE265">
        <v>0.18859999999999999</v>
      </c>
      <c r="AF265">
        <v>0.16170000000000001</v>
      </c>
      <c r="AG265">
        <v>0.34200000000000003</v>
      </c>
      <c r="AH265">
        <v>2.53E-2</v>
      </c>
      <c r="AL265">
        <v>0.23000000417232999</v>
      </c>
      <c r="AM265">
        <v>0.87999999523162997</v>
      </c>
      <c r="AN265" s="7"/>
      <c r="AO265" s="7"/>
      <c r="AP265" s="7"/>
      <c r="AQ265" s="7"/>
      <c r="AR265" s="7"/>
      <c r="AS265" s="7"/>
    </row>
    <row r="266" spans="1:45" x14ac:dyDescent="0.25">
      <c r="A266" s="1">
        <v>564</v>
      </c>
      <c r="B266">
        <v>0.16830000000000001</v>
      </c>
      <c r="C266">
        <v>2.24E-2</v>
      </c>
      <c r="E266">
        <v>0.85019999999999996</v>
      </c>
      <c r="F266">
        <v>0.26750000000000002</v>
      </c>
      <c r="G266">
        <v>0.26590000000000003</v>
      </c>
      <c r="H266">
        <v>0.56979999999999997</v>
      </c>
      <c r="I266">
        <v>0.8458</v>
      </c>
      <c r="J266">
        <v>0.99099999999999999</v>
      </c>
      <c r="K266">
        <v>0.94830000000000003</v>
      </c>
      <c r="L266">
        <v>0.75580000000000003</v>
      </c>
      <c r="M266">
        <v>0.68149999999999999</v>
      </c>
      <c r="N266">
        <v>4.3299999999999998E-2</v>
      </c>
      <c r="O266">
        <v>6.9400000000000003E-2</v>
      </c>
      <c r="AD266">
        <v>0.18229999999999999</v>
      </c>
      <c r="AE266">
        <v>0.18229999999999999</v>
      </c>
      <c r="AF266">
        <v>0.15479999999999999</v>
      </c>
      <c r="AG266">
        <v>0.33479999999999999</v>
      </c>
      <c r="AH266">
        <v>2.9100000000000001E-2</v>
      </c>
      <c r="AL266">
        <v>0.21999999880790999</v>
      </c>
      <c r="AM266">
        <v>0.91000002622604004</v>
      </c>
      <c r="AN266" s="7"/>
      <c r="AO266" s="7"/>
      <c r="AP266" s="7"/>
      <c r="AQ266" s="7"/>
      <c r="AR266" s="7"/>
      <c r="AS266" s="7"/>
    </row>
    <row r="267" spans="1:45" x14ac:dyDescent="0.25">
      <c r="A267" s="1">
        <v>565</v>
      </c>
      <c r="B267">
        <v>0.16320000000000001</v>
      </c>
      <c r="C267">
        <v>2.1399999999999999E-2</v>
      </c>
      <c r="E267">
        <v>0.83689999999999998</v>
      </c>
      <c r="F267">
        <v>0.25750000000000001</v>
      </c>
      <c r="G267">
        <v>0.25790000000000002</v>
      </c>
      <c r="H267">
        <v>0.55289999999999995</v>
      </c>
      <c r="I267">
        <v>0.82509999999999994</v>
      </c>
      <c r="J267">
        <v>0.99960000000000004</v>
      </c>
      <c r="K267">
        <v>0.97040000000000004</v>
      </c>
      <c r="L267">
        <v>0.80310000000000004</v>
      </c>
      <c r="M267">
        <v>0.72450000000000003</v>
      </c>
      <c r="N267">
        <v>0.05</v>
      </c>
      <c r="O267">
        <v>6.9400000000000003E-2</v>
      </c>
      <c r="AD267">
        <v>0.17599999999999999</v>
      </c>
      <c r="AE267">
        <v>0.17599999999999999</v>
      </c>
      <c r="AF267">
        <v>0.14849999999999999</v>
      </c>
      <c r="AG267">
        <v>0.3271</v>
      </c>
      <c r="AH267">
        <v>2.58E-2</v>
      </c>
      <c r="AL267">
        <v>0.20999999344348999</v>
      </c>
      <c r="AM267">
        <v>0.93999999761580999</v>
      </c>
      <c r="AN267" s="7"/>
      <c r="AO267" s="7"/>
      <c r="AP267" s="7"/>
      <c r="AQ267" s="7"/>
      <c r="AR267" s="7"/>
      <c r="AS267" s="7"/>
    </row>
    <row r="268" spans="1:45" x14ac:dyDescent="0.25">
      <c r="A268" s="1">
        <v>566</v>
      </c>
      <c r="B268">
        <v>0.15840000000000001</v>
      </c>
      <c r="C268">
        <v>2.1299999999999999E-2</v>
      </c>
      <c r="E268">
        <v>0.83069999999999999</v>
      </c>
      <c r="F268">
        <v>0.25109999999999999</v>
      </c>
      <c r="G268">
        <v>0.25080000000000002</v>
      </c>
      <c r="H268">
        <v>0.53349999999999997</v>
      </c>
      <c r="I268">
        <v>0.80130000000000001</v>
      </c>
      <c r="J268">
        <v>1</v>
      </c>
      <c r="K268">
        <v>0.98880000000000001</v>
      </c>
      <c r="L268">
        <v>0.84419999999999995</v>
      </c>
      <c r="M268">
        <v>0.76339999999999997</v>
      </c>
      <c r="N268">
        <v>5.6399999999999999E-2</v>
      </c>
      <c r="O268">
        <v>8.8900000000000007E-2</v>
      </c>
      <c r="AD268">
        <v>0.1676</v>
      </c>
      <c r="AE268">
        <v>0.1676</v>
      </c>
      <c r="AF268">
        <v>0.1406</v>
      </c>
      <c r="AG268">
        <v>0.31809999999999999</v>
      </c>
      <c r="AH268">
        <v>2.01E-2</v>
      </c>
      <c r="AL268">
        <v>0.20000000298022999</v>
      </c>
      <c r="AM268">
        <v>0.97000002861023005</v>
      </c>
      <c r="AN268" s="7"/>
      <c r="AO268" s="7"/>
      <c r="AP268" s="7"/>
      <c r="AQ268" s="7"/>
      <c r="AR268" s="7"/>
      <c r="AS268" s="7"/>
    </row>
    <row r="269" spans="1:45" x14ac:dyDescent="0.25">
      <c r="A269" s="1">
        <v>567</v>
      </c>
      <c r="B269">
        <v>0.1575</v>
      </c>
      <c r="C269">
        <v>2.0199999999999999E-2</v>
      </c>
      <c r="E269">
        <v>0.82579999999999998</v>
      </c>
      <c r="F269">
        <v>0.24249999999999999</v>
      </c>
      <c r="G269">
        <v>0.24249999999999999</v>
      </c>
      <c r="H269">
        <v>0.51700000000000002</v>
      </c>
      <c r="I269">
        <v>0.77559999999999996</v>
      </c>
      <c r="J269">
        <v>0.99009999999999998</v>
      </c>
      <c r="K269">
        <v>0.99690000000000001</v>
      </c>
      <c r="L269">
        <v>0.89</v>
      </c>
      <c r="M269">
        <v>0.80379999999999996</v>
      </c>
      <c r="N269">
        <v>6.54E-2</v>
      </c>
      <c r="O269">
        <v>0.1111</v>
      </c>
      <c r="AD269">
        <v>0.16209999999999999</v>
      </c>
      <c r="AE269">
        <v>0.16209999999999999</v>
      </c>
      <c r="AF269">
        <v>0.13469999999999999</v>
      </c>
      <c r="AG269">
        <v>0.31090000000000001</v>
      </c>
      <c r="AH269">
        <v>1.9300000000000001E-2</v>
      </c>
      <c r="AL269">
        <v>0.18999999761580999</v>
      </c>
      <c r="AM269">
        <v>0.98000001907348999</v>
      </c>
      <c r="AN269" s="7"/>
      <c r="AO269" s="7"/>
      <c r="AP269" s="7"/>
      <c r="AQ269" s="7"/>
      <c r="AR269" s="7"/>
      <c r="AS269" s="7"/>
    </row>
    <row r="270" spans="1:45" x14ac:dyDescent="0.25">
      <c r="A270" s="1">
        <v>568</v>
      </c>
      <c r="B270">
        <v>0.1515</v>
      </c>
      <c r="C270">
        <v>1.89E-2</v>
      </c>
      <c r="E270">
        <v>0.80759999999999998</v>
      </c>
      <c r="F270">
        <v>0.23499999999999999</v>
      </c>
      <c r="G270">
        <v>0.23300000000000001</v>
      </c>
      <c r="H270">
        <v>0.50009999999999999</v>
      </c>
      <c r="I270">
        <v>0.75509999999999999</v>
      </c>
      <c r="J270">
        <v>0.97929999999999995</v>
      </c>
      <c r="K270">
        <v>1</v>
      </c>
      <c r="L270">
        <v>0.92279999999999995</v>
      </c>
      <c r="M270">
        <v>0.83620000000000005</v>
      </c>
      <c r="N270">
        <v>7.5600000000000001E-2</v>
      </c>
      <c r="O270">
        <v>0.1305</v>
      </c>
      <c r="AD270">
        <v>0.15640000000000001</v>
      </c>
      <c r="AE270">
        <v>0.15640000000000001</v>
      </c>
      <c r="AF270">
        <v>0.1283</v>
      </c>
      <c r="AG270">
        <v>0.30180000000000001</v>
      </c>
      <c r="AH270">
        <v>2.2499999999999999E-2</v>
      </c>
      <c r="AL270">
        <v>0.18000000715256001</v>
      </c>
      <c r="AM270">
        <v>1</v>
      </c>
      <c r="AN270" s="7"/>
      <c r="AO270" s="7"/>
      <c r="AP270" s="7"/>
      <c r="AQ270" s="7"/>
      <c r="AR270" s="7"/>
      <c r="AS270" s="7"/>
    </row>
    <row r="271" spans="1:45" x14ac:dyDescent="0.25">
      <c r="A271" s="1">
        <v>569</v>
      </c>
      <c r="B271">
        <v>0.1487</v>
      </c>
      <c r="C271">
        <v>1.9300000000000001E-2</v>
      </c>
      <c r="E271">
        <v>0.80179999999999996</v>
      </c>
      <c r="F271">
        <v>0.22689999999999999</v>
      </c>
      <c r="G271">
        <v>0.22489999999999999</v>
      </c>
      <c r="H271">
        <v>0.48759999999999998</v>
      </c>
      <c r="I271">
        <v>0.73060000000000003</v>
      </c>
      <c r="J271">
        <v>0.95920000000000005</v>
      </c>
      <c r="K271">
        <v>0.99229999999999996</v>
      </c>
      <c r="L271">
        <v>0.95150000000000001</v>
      </c>
      <c r="M271">
        <v>0.86909999999999998</v>
      </c>
      <c r="N271">
        <v>8.5099999999999995E-2</v>
      </c>
      <c r="O271">
        <v>0.16389999999999999</v>
      </c>
      <c r="AD271">
        <v>0.15160000000000001</v>
      </c>
      <c r="AE271">
        <v>0.15160000000000001</v>
      </c>
      <c r="AF271">
        <v>0.12239999999999999</v>
      </c>
      <c r="AG271">
        <v>0.29380000000000001</v>
      </c>
      <c r="AH271">
        <v>2.5600000000000001E-2</v>
      </c>
      <c r="AL271">
        <v>0.17000000178814001</v>
      </c>
      <c r="AM271">
        <v>1</v>
      </c>
      <c r="AN271" s="7"/>
      <c r="AO271" s="7"/>
      <c r="AP271" s="7"/>
      <c r="AQ271" s="7"/>
      <c r="AR271" s="7"/>
      <c r="AS271" s="7"/>
    </row>
    <row r="272" spans="1:45" x14ac:dyDescent="0.25">
      <c r="A272" s="1">
        <v>570</v>
      </c>
      <c r="B272">
        <v>0.1439</v>
      </c>
      <c r="C272">
        <v>1.77E-2</v>
      </c>
      <c r="E272">
        <v>0.79359999999999997</v>
      </c>
      <c r="F272">
        <v>0.21679999999999999</v>
      </c>
      <c r="G272">
        <v>0.2195</v>
      </c>
      <c r="H272">
        <v>0.47349999999999998</v>
      </c>
      <c r="I272">
        <v>0.70779999999999998</v>
      </c>
      <c r="J272">
        <v>0.9335</v>
      </c>
      <c r="K272">
        <v>0.97860000000000003</v>
      </c>
      <c r="L272">
        <v>0.9728</v>
      </c>
      <c r="M272">
        <v>0.9002</v>
      </c>
      <c r="N272">
        <v>9.8299999999999998E-2</v>
      </c>
      <c r="O272">
        <v>0.18329999999999999</v>
      </c>
      <c r="Q272">
        <v>8.8999999999999999E-3</v>
      </c>
      <c r="AD272">
        <v>0.1482</v>
      </c>
      <c r="AE272">
        <v>0.1482</v>
      </c>
      <c r="AF272">
        <v>0.1173</v>
      </c>
      <c r="AG272">
        <v>0.28799999999999998</v>
      </c>
      <c r="AH272">
        <v>2.98E-2</v>
      </c>
      <c r="AL272">
        <v>0.17000000178814001</v>
      </c>
      <c r="AM272">
        <v>0.99000000953674006</v>
      </c>
      <c r="AN272" s="7"/>
      <c r="AO272" s="7"/>
      <c r="AP272" s="7"/>
      <c r="AQ272" s="7"/>
      <c r="AR272" s="7"/>
      <c r="AS272" s="7"/>
    </row>
    <row r="273" spans="1:45" x14ac:dyDescent="0.25">
      <c r="A273" s="1">
        <v>571</v>
      </c>
      <c r="B273">
        <v>0.13930000000000001</v>
      </c>
      <c r="C273">
        <v>1.7500000000000002E-2</v>
      </c>
      <c r="E273">
        <v>0.78600000000000003</v>
      </c>
      <c r="F273">
        <v>0.20899999999999999</v>
      </c>
      <c r="G273">
        <v>0.2107</v>
      </c>
      <c r="H273">
        <v>0.46310000000000001</v>
      </c>
      <c r="I273">
        <v>0.68440000000000001</v>
      </c>
      <c r="J273">
        <v>0.90849999999999997</v>
      </c>
      <c r="K273">
        <v>0.96460000000000001</v>
      </c>
      <c r="L273">
        <v>0.98829999999999996</v>
      </c>
      <c r="M273">
        <v>0.92530000000000001</v>
      </c>
      <c r="N273">
        <v>0.109</v>
      </c>
      <c r="O273">
        <v>0.20830000000000001</v>
      </c>
      <c r="Q273">
        <v>0.01</v>
      </c>
      <c r="AD273">
        <v>0.14330000000000001</v>
      </c>
      <c r="AE273">
        <v>0.14330000000000001</v>
      </c>
      <c r="AF273">
        <v>0.1143</v>
      </c>
      <c r="AG273">
        <v>0.27739999999999998</v>
      </c>
      <c r="AH273">
        <v>3.4500000000000003E-2</v>
      </c>
      <c r="AL273">
        <v>0.15999999642372001</v>
      </c>
      <c r="AM273">
        <v>0.97000002861023005</v>
      </c>
      <c r="AN273" s="7"/>
      <c r="AO273" s="7"/>
      <c r="AP273" s="7"/>
      <c r="AQ273" s="7"/>
      <c r="AR273" s="7"/>
      <c r="AS273" s="7"/>
    </row>
    <row r="274" spans="1:45" x14ac:dyDescent="0.25">
      <c r="A274" s="1">
        <v>572</v>
      </c>
      <c r="B274">
        <v>0.13400000000000001</v>
      </c>
      <c r="C274">
        <v>1.6400000000000001E-2</v>
      </c>
      <c r="E274">
        <v>0.78139999999999998</v>
      </c>
      <c r="F274">
        <v>0.20119999999999999</v>
      </c>
      <c r="G274">
        <v>0.2031</v>
      </c>
      <c r="H274">
        <v>0.4521</v>
      </c>
      <c r="I274">
        <v>0.66069999999999995</v>
      </c>
      <c r="J274">
        <v>0.88109999999999999</v>
      </c>
      <c r="K274">
        <v>0.94810000000000005</v>
      </c>
      <c r="L274">
        <v>1</v>
      </c>
      <c r="M274">
        <v>0.94810000000000005</v>
      </c>
      <c r="N274">
        <v>0.1232</v>
      </c>
      <c r="O274">
        <v>0.25280000000000002</v>
      </c>
      <c r="Q274">
        <v>1.04E-2</v>
      </c>
      <c r="AD274">
        <v>0.1401</v>
      </c>
      <c r="AE274">
        <v>0.1401</v>
      </c>
      <c r="AF274">
        <v>0.108</v>
      </c>
      <c r="AG274">
        <v>0.27079999999999999</v>
      </c>
      <c r="AH274">
        <v>4.1599999999999998E-2</v>
      </c>
      <c r="AL274">
        <v>0.15000000596046001</v>
      </c>
      <c r="AM274">
        <v>0.95999997854232999</v>
      </c>
      <c r="AN274" s="34">
        <v>9.9999997473788008E-6</v>
      </c>
      <c r="AO274" s="7"/>
      <c r="AP274" s="7"/>
      <c r="AQ274" s="7"/>
      <c r="AR274" s="7"/>
      <c r="AS274" s="7"/>
    </row>
    <row r="275" spans="1:45" x14ac:dyDescent="0.25">
      <c r="A275" s="1">
        <v>573</v>
      </c>
      <c r="B275">
        <v>0.1318</v>
      </c>
      <c r="C275">
        <v>1.6799999999999999E-2</v>
      </c>
      <c r="E275">
        <v>0.75980000000000003</v>
      </c>
      <c r="F275">
        <v>0.1948</v>
      </c>
      <c r="G275">
        <v>0.19489999999999999</v>
      </c>
      <c r="H275">
        <v>0.44059999999999999</v>
      </c>
      <c r="I275">
        <v>0.63970000000000005</v>
      </c>
      <c r="J275">
        <v>0.84409999999999996</v>
      </c>
      <c r="K275">
        <v>0.92649999999999999</v>
      </c>
      <c r="L275">
        <v>0.99729999999999996</v>
      </c>
      <c r="M275">
        <v>0.96599999999999997</v>
      </c>
      <c r="N275">
        <v>0.14130000000000001</v>
      </c>
      <c r="O275">
        <v>0.2833</v>
      </c>
      <c r="Q275">
        <v>1.3299999999999999E-2</v>
      </c>
      <c r="AD275">
        <v>0.13550000000000001</v>
      </c>
      <c r="AE275">
        <v>0.13550000000000001</v>
      </c>
      <c r="AF275">
        <v>0.1041</v>
      </c>
      <c r="AG275">
        <v>0.26019999999999999</v>
      </c>
      <c r="AH275">
        <v>4.7899999999999998E-2</v>
      </c>
      <c r="AL275">
        <v>0.14000000059605</v>
      </c>
      <c r="AM275">
        <v>0.93000000715256004</v>
      </c>
      <c r="AN275" s="34">
        <v>9.9999997473788008E-6</v>
      </c>
      <c r="AO275" s="7"/>
      <c r="AP275" s="7"/>
      <c r="AQ275" s="7"/>
      <c r="AR275" s="7"/>
      <c r="AS275" s="7"/>
    </row>
    <row r="276" spans="1:45" x14ac:dyDescent="0.25">
      <c r="A276" s="1">
        <v>574</v>
      </c>
      <c r="B276">
        <v>0.1293</v>
      </c>
      <c r="C276">
        <v>1.52E-2</v>
      </c>
      <c r="E276">
        <v>0.76160000000000005</v>
      </c>
      <c r="F276">
        <v>0.18659999999999999</v>
      </c>
      <c r="G276">
        <v>0.188</v>
      </c>
      <c r="H276">
        <v>0.42870000000000003</v>
      </c>
      <c r="I276">
        <v>0.61970000000000003</v>
      </c>
      <c r="J276">
        <v>0.81169999999999998</v>
      </c>
      <c r="K276">
        <v>0.88900000000000001</v>
      </c>
      <c r="L276">
        <v>0.99339999999999995</v>
      </c>
      <c r="M276">
        <v>0.98160000000000003</v>
      </c>
      <c r="N276">
        <v>0.1573</v>
      </c>
      <c r="O276">
        <v>0.33889999999999998</v>
      </c>
      <c r="Q276">
        <v>1.46E-2</v>
      </c>
      <c r="AD276">
        <v>0.13220000000000001</v>
      </c>
      <c r="AE276">
        <v>0.13220000000000001</v>
      </c>
      <c r="AF276">
        <v>9.69E-2</v>
      </c>
      <c r="AG276">
        <v>0.25040000000000001</v>
      </c>
      <c r="AH276">
        <v>5.5199999999999999E-2</v>
      </c>
      <c r="AL276">
        <v>0.14000000059605</v>
      </c>
      <c r="AM276">
        <v>0.88999998569489003</v>
      </c>
      <c r="AN276">
        <v>9.9999997764825994E-3</v>
      </c>
      <c r="AO276" s="7"/>
      <c r="AP276" s="7"/>
      <c r="AQ276" s="7"/>
      <c r="AR276" s="7"/>
      <c r="AS276" s="7"/>
    </row>
    <row r="277" spans="1:45" x14ac:dyDescent="0.25">
      <c r="A277" s="1">
        <v>575</v>
      </c>
      <c r="B277">
        <v>0.1244</v>
      </c>
      <c r="C277">
        <v>1.4999999999999999E-2</v>
      </c>
      <c r="E277">
        <v>0.7419</v>
      </c>
      <c r="F277">
        <v>0.18060000000000001</v>
      </c>
      <c r="G277">
        <v>0.18160000000000001</v>
      </c>
      <c r="H277">
        <v>0.42220000000000002</v>
      </c>
      <c r="I277">
        <v>0.59689999999999999</v>
      </c>
      <c r="J277">
        <v>0.77559999999999996</v>
      </c>
      <c r="K277">
        <v>0.86219999999999997</v>
      </c>
      <c r="L277">
        <v>0.98380000000000001</v>
      </c>
      <c r="M277">
        <v>0.98880000000000001</v>
      </c>
      <c r="N277">
        <v>0.18629999999999999</v>
      </c>
      <c r="O277">
        <v>0.39169999999999999</v>
      </c>
      <c r="Q277">
        <v>1.8499999999999999E-2</v>
      </c>
      <c r="AD277">
        <v>0.12640000000000001</v>
      </c>
      <c r="AE277">
        <v>0.12640000000000001</v>
      </c>
      <c r="AF277">
        <v>9.5899999999999999E-2</v>
      </c>
      <c r="AG277">
        <v>0.2427</v>
      </c>
      <c r="AH277">
        <v>6.54E-2</v>
      </c>
      <c r="AL277">
        <v>0.12999999523163</v>
      </c>
      <c r="AM277">
        <v>0.87000000476837003</v>
      </c>
      <c r="AN277">
        <v>9.9999997764825994E-3</v>
      </c>
      <c r="AO277" s="7"/>
      <c r="AP277" s="7"/>
      <c r="AQ277" s="7"/>
      <c r="AR277" s="7"/>
      <c r="AS277" s="7"/>
    </row>
    <row r="278" spans="1:45" x14ac:dyDescent="0.25">
      <c r="A278" s="1">
        <v>576</v>
      </c>
      <c r="B278">
        <v>0.124</v>
      </c>
      <c r="C278">
        <v>1.4200000000000001E-2</v>
      </c>
      <c r="E278">
        <v>0.73799999999999999</v>
      </c>
      <c r="F278">
        <v>0.17319999999999999</v>
      </c>
      <c r="G278">
        <v>0.17399999999999999</v>
      </c>
      <c r="H278">
        <v>0.41189999999999999</v>
      </c>
      <c r="I278">
        <v>0.57899999999999996</v>
      </c>
      <c r="J278">
        <v>0.73860000000000003</v>
      </c>
      <c r="K278">
        <v>0.83609999999999995</v>
      </c>
      <c r="L278">
        <v>0.97629999999999995</v>
      </c>
      <c r="M278">
        <v>0.99690000000000001</v>
      </c>
      <c r="N278">
        <v>0.2082</v>
      </c>
      <c r="O278">
        <v>0.43059999999999998</v>
      </c>
      <c r="Q278">
        <v>2.18E-2</v>
      </c>
      <c r="AD278">
        <v>0.1242</v>
      </c>
      <c r="AE278">
        <v>0.1242</v>
      </c>
      <c r="AF278">
        <v>9.1999999999999998E-2</v>
      </c>
      <c r="AG278">
        <v>0.23619999999999999</v>
      </c>
      <c r="AH278">
        <v>7.5200000000000003E-2</v>
      </c>
      <c r="AL278">
        <v>0.11999999731779</v>
      </c>
      <c r="AM278">
        <v>0.82999998331070002</v>
      </c>
      <c r="AN278">
        <v>9.9999997764825994E-3</v>
      </c>
      <c r="AO278" s="7"/>
      <c r="AP278" s="7"/>
      <c r="AQ278" s="7"/>
      <c r="AR278" s="7"/>
      <c r="AS278" s="7"/>
    </row>
    <row r="279" spans="1:45" x14ac:dyDescent="0.25">
      <c r="A279" s="1">
        <v>577</v>
      </c>
      <c r="B279">
        <v>0.12</v>
      </c>
      <c r="C279">
        <v>1.3899999999999999E-2</v>
      </c>
      <c r="E279">
        <v>0.73670000000000002</v>
      </c>
      <c r="F279">
        <v>0.16700000000000001</v>
      </c>
      <c r="G279">
        <v>0.1673</v>
      </c>
      <c r="H279">
        <v>0.40429999999999999</v>
      </c>
      <c r="I279">
        <v>0.56420000000000003</v>
      </c>
      <c r="J279">
        <v>0.7087</v>
      </c>
      <c r="K279">
        <v>0.79920000000000002</v>
      </c>
      <c r="L279">
        <v>0.94769999999999999</v>
      </c>
      <c r="M279">
        <v>0.99739999999999995</v>
      </c>
      <c r="N279">
        <v>0.23719999999999999</v>
      </c>
      <c r="O279">
        <v>0.50280000000000002</v>
      </c>
      <c r="Q279">
        <v>2.3900000000000001E-2</v>
      </c>
      <c r="AD279">
        <v>0.1187</v>
      </c>
      <c r="AE279">
        <v>0.1187</v>
      </c>
      <c r="AF279">
        <v>8.8300000000000003E-2</v>
      </c>
      <c r="AG279">
        <v>0.22309999999999999</v>
      </c>
      <c r="AH279">
        <v>8.9399999999999993E-2</v>
      </c>
      <c r="AL279">
        <v>0.11999999731779</v>
      </c>
      <c r="AM279">
        <v>0.79000002145767001</v>
      </c>
      <c r="AN279">
        <v>1.9999999552965001E-2</v>
      </c>
      <c r="AO279" s="7"/>
      <c r="AP279" s="7"/>
      <c r="AQ279" s="7"/>
      <c r="AR279" s="7"/>
      <c r="AS279" s="7"/>
    </row>
    <row r="280" spans="1:45" x14ac:dyDescent="0.25">
      <c r="A280" s="1">
        <v>578</v>
      </c>
      <c r="B280">
        <v>0.1169</v>
      </c>
      <c r="C280">
        <v>1.4E-2</v>
      </c>
      <c r="E280">
        <v>0.71970000000000001</v>
      </c>
      <c r="F280">
        <v>0.15989999999999999</v>
      </c>
      <c r="G280">
        <v>0.16139999999999999</v>
      </c>
      <c r="H280">
        <v>0.39760000000000001</v>
      </c>
      <c r="I280">
        <v>0.54390000000000005</v>
      </c>
      <c r="J280">
        <v>0.67320000000000002</v>
      </c>
      <c r="K280">
        <v>0.76780000000000004</v>
      </c>
      <c r="L280">
        <v>0.92669999999999997</v>
      </c>
      <c r="M280">
        <v>1</v>
      </c>
      <c r="N280">
        <v>0.27050000000000002</v>
      </c>
      <c r="O280">
        <v>0.57779999999999998</v>
      </c>
      <c r="Q280">
        <v>2.9499999999999998E-2</v>
      </c>
      <c r="AD280">
        <v>0.1177</v>
      </c>
      <c r="AE280">
        <v>0.1177</v>
      </c>
      <c r="AF280">
        <v>8.43E-2</v>
      </c>
      <c r="AG280">
        <v>0.21529999999999999</v>
      </c>
      <c r="AH280">
        <v>0.1022</v>
      </c>
      <c r="AL280">
        <v>0.10999999940395</v>
      </c>
      <c r="AM280">
        <v>0.75999999046325994</v>
      </c>
      <c r="AN280">
        <v>2.9999999329448E-2</v>
      </c>
      <c r="AO280" s="7"/>
      <c r="AP280" s="7"/>
      <c r="AQ280" s="7"/>
      <c r="AR280" s="7"/>
      <c r="AS280" s="7"/>
    </row>
    <row r="281" spans="1:45" x14ac:dyDescent="0.25">
      <c r="A281" s="1">
        <v>579</v>
      </c>
      <c r="B281">
        <v>0.1128</v>
      </c>
      <c r="C281">
        <v>1.3299999999999999E-2</v>
      </c>
      <c r="E281">
        <v>0.70920000000000005</v>
      </c>
      <c r="F281">
        <v>0.15390000000000001</v>
      </c>
      <c r="G281">
        <v>0.155</v>
      </c>
      <c r="H281">
        <v>0.38740000000000002</v>
      </c>
      <c r="I281">
        <v>0.52600000000000002</v>
      </c>
      <c r="J281">
        <v>0.63870000000000005</v>
      </c>
      <c r="K281">
        <v>0.73839999999999995</v>
      </c>
      <c r="L281">
        <v>0.90349999999999997</v>
      </c>
      <c r="M281">
        <v>0.99590000000000001</v>
      </c>
      <c r="N281">
        <v>0.30020000000000002</v>
      </c>
      <c r="O281">
        <v>0.62219999999999998</v>
      </c>
      <c r="Q281">
        <v>3.3399999999999999E-2</v>
      </c>
      <c r="AD281">
        <v>0.11219999999999999</v>
      </c>
      <c r="AE281">
        <v>0.11219999999999999</v>
      </c>
      <c r="AF281">
        <v>8.1299999999999997E-2</v>
      </c>
      <c r="AG281">
        <v>0.20860000000000001</v>
      </c>
      <c r="AH281">
        <v>0.11890000000000001</v>
      </c>
      <c r="AL281">
        <v>0.10000000149012001</v>
      </c>
      <c r="AM281">
        <v>0.72000002861023005</v>
      </c>
      <c r="AN281">
        <v>3.9999999105930002E-2</v>
      </c>
      <c r="AO281" s="7"/>
      <c r="AP281" s="7"/>
      <c r="AQ281" s="7"/>
      <c r="AR281" s="7"/>
      <c r="AS281" s="7"/>
    </row>
    <row r="282" spans="1:45" x14ac:dyDescent="0.25">
      <c r="A282" s="1">
        <v>580</v>
      </c>
      <c r="B282">
        <v>0.1096</v>
      </c>
      <c r="C282">
        <v>1.2699999999999999E-2</v>
      </c>
      <c r="E282">
        <v>0.7006</v>
      </c>
      <c r="F282">
        <v>0.1497</v>
      </c>
      <c r="G282">
        <v>0.1492</v>
      </c>
      <c r="H282">
        <v>0.38240000000000002</v>
      </c>
      <c r="I282">
        <v>0.51139999999999997</v>
      </c>
      <c r="J282">
        <v>0.60909999999999997</v>
      </c>
      <c r="K282">
        <v>0.70469999999999999</v>
      </c>
      <c r="L282">
        <v>0.87090000000000001</v>
      </c>
      <c r="M282">
        <v>0.98780000000000001</v>
      </c>
      <c r="N282">
        <v>0.3352</v>
      </c>
      <c r="O282">
        <v>0.66669999999999996</v>
      </c>
      <c r="P282">
        <v>6.1600000000000002E-2</v>
      </c>
      <c r="Q282">
        <v>3.95E-2</v>
      </c>
      <c r="R282">
        <v>1.4500000000000001E-2</v>
      </c>
      <c r="AD282">
        <v>0.11020000000000001</v>
      </c>
      <c r="AE282">
        <v>0.11020000000000001</v>
      </c>
      <c r="AF282">
        <v>7.8700000000000006E-2</v>
      </c>
      <c r="AG282">
        <v>0.19950000000000001</v>
      </c>
      <c r="AH282">
        <v>0.1376</v>
      </c>
      <c r="AL282">
        <v>0.10000000149012001</v>
      </c>
      <c r="AM282">
        <v>0.68000000715256004</v>
      </c>
      <c r="AN282">
        <v>5.0000000745057997E-2</v>
      </c>
      <c r="AO282" s="7"/>
      <c r="AP282" s="7"/>
      <c r="AQ282" s="7"/>
      <c r="AR282" s="7"/>
      <c r="AS282" s="7"/>
    </row>
    <row r="283" spans="1:45" x14ac:dyDescent="0.25">
      <c r="A283" s="1">
        <v>581</v>
      </c>
      <c r="B283">
        <v>0.1082</v>
      </c>
      <c r="C283">
        <v>1.21E-2</v>
      </c>
      <c r="E283">
        <v>0.69399999999999995</v>
      </c>
      <c r="F283">
        <v>0.14460000000000001</v>
      </c>
      <c r="G283">
        <v>0.14269999999999999</v>
      </c>
      <c r="H283">
        <v>0.3765</v>
      </c>
      <c r="I283">
        <v>0.49380000000000002</v>
      </c>
      <c r="J283">
        <v>0.58199999999999996</v>
      </c>
      <c r="K283">
        <v>0.68089999999999995</v>
      </c>
      <c r="L283">
        <v>0.84540000000000004</v>
      </c>
      <c r="M283">
        <v>0.9758</v>
      </c>
      <c r="N283">
        <v>0.37090000000000001</v>
      </c>
      <c r="O283">
        <v>0.73609999999999998</v>
      </c>
      <c r="P283">
        <v>6.6600000000000006E-2</v>
      </c>
      <c r="Q283">
        <v>4.7600000000000003E-2</v>
      </c>
      <c r="R283">
        <v>7.3000000000000001E-3</v>
      </c>
      <c r="AD283">
        <v>0.1065</v>
      </c>
      <c r="AE283">
        <v>0.1065</v>
      </c>
      <c r="AF283">
        <v>7.5899999999999995E-2</v>
      </c>
      <c r="AG283">
        <v>0.19109999999999999</v>
      </c>
      <c r="AH283">
        <v>0.1595</v>
      </c>
      <c r="AL283">
        <v>9.0000003576279006E-2</v>
      </c>
      <c r="AM283">
        <v>0.64999997615813998</v>
      </c>
      <c r="AN283">
        <v>5.9999998658895E-2</v>
      </c>
      <c r="AO283" s="7"/>
      <c r="AP283" s="7"/>
      <c r="AQ283" s="7"/>
      <c r="AR283" s="7"/>
      <c r="AS283" s="7"/>
    </row>
    <row r="284" spans="1:45" x14ac:dyDescent="0.25">
      <c r="A284" s="1">
        <v>582</v>
      </c>
      <c r="B284">
        <v>0.1032</v>
      </c>
      <c r="C284">
        <v>1.2200000000000001E-2</v>
      </c>
      <c r="E284">
        <v>0.6784</v>
      </c>
      <c r="F284">
        <v>0.1389</v>
      </c>
      <c r="G284">
        <v>0.13589999999999999</v>
      </c>
      <c r="H284">
        <v>0.36759999999999998</v>
      </c>
      <c r="I284">
        <v>0.4798</v>
      </c>
      <c r="J284">
        <v>0.55449999999999999</v>
      </c>
      <c r="K284">
        <v>0.65049999999999997</v>
      </c>
      <c r="L284">
        <v>0.81340000000000001</v>
      </c>
      <c r="M284">
        <v>0.96060000000000001</v>
      </c>
      <c r="N284">
        <v>0.40699999999999997</v>
      </c>
      <c r="O284">
        <v>0.83330000000000004</v>
      </c>
      <c r="P284">
        <v>7.3899999999999993E-2</v>
      </c>
      <c r="Q284">
        <v>5.67E-2</v>
      </c>
      <c r="R284">
        <v>5.4000000000000003E-3</v>
      </c>
      <c r="AD284">
        <v>0.10290000000000001</v>
      </c>
      <c r="AE284">
        <v>0.10290000000000001</v>
      </c>
      <c r="AF284">
        <v>7.3700000000000002E-2</v>
      </c>
      <c r="AG284">
        <v>0.18440000000000001</v>
      </c>
      <c r="AH284">
        <v>0.18310000000000001</v>
      </c>
      <c r="AL284">
        <v>9.0000003576279006E-2</v>
      </c>
      <c r="AM284">
        <v>0.61000001430510997</v>
      </c>
      <c r="AN284">
        <v>7.0000000298023002E-2</v>
      </c>
      <c r="AO284" s="7"/>
      <c r="AP284" s="7"/>
      <c r="AQ284" s="7"/>
      <c r="AR284" s="7"/>
      <c r="AS284" s="7"/>
    </row>
    <row r="285" spans="1:45" x14ac:dyDescent="0.25">
      <c r="A285" s="1">
        <v>583</v>
      </c>
      <c r="B285">
        <v>9.9099999999999994E-2</v>
      </c>
      <c r="C285">
        <v>1.2200000000000001E-2</v>
      </c>
      <c r="E285">
        <v>0.66279999999999994</v>
      </c>
      <c r="F285">
        <v>0.1341</v>
      </c>
      <c r="G285">
        <v>0.12939999999999999</v>
      </c>
      <c r="H285">
        <v>0.3614</v>
      </c>
      <c r="I285">
        <v>0.46460000000000001</v>
      </c>
      <c r="J285">
        <v>0.52810000000000001</v>
      </c>
      <c r="K285">
        <v>0.628</v>
      </c>
      <c r="L285">
        <v>0.77959999999999996</v>
      </c>
      <c r="M285">
        <v>0.94889999999999997</v>
      </c>
      <c r="N285">
        <v>0.44369999999999998</v>
      </c>
      <c r="O285">
        <v>0.8528</v>
      </c>
      <c r="P285">
        <v>8.4400000000000003E-2</v>
      </c>
      <c r="Q285">
        <v>6.7299999999999999E-2</v>
      </c>
      <c r="R285">
        <v>5.7999999999999996E-3</v>
      </c>
      <c r="AD285">
        <v>0.10100000000000001</v>
      </c>
      <c r="AE285">
        <v>0.10100000000000001</v>
      </c>
      <c r="AF285">
        <v>7.1199999999999999E-2</v>
      </c>
      <c r="AG285">
        <v>0.17560000000000001</v>
      </c>
      <c r="AH285">
        <v>0.21110000000000001</v>
      </c>
      <c r="AL285">
        <v>7.9999998211861004E-2</v>
      </c>
      <c r="AM285">
        <v>0.57999998331070002</v>
      </c>
      <c r="AN285">
        <v>7.9999998211861004E-2</v>
      </c>
      <c r="AO285" s="7"/>
      <c r="AP285" s="7"/>
      <c r="AQ285" s="7"/>
      <c r="AR285" s="7"/>
      <c r="AS285" s="7"/>
    </row>
    <row r="286" spans="1:45" x14ac:dyDescent="0.25">
      <c r="A286" s="1">
        <v>584</v>
      </c>
      <c r="B286">
        <v>9.5899999999999999E-2</v>
      </c>
      <c r="C286">
        <v>1.2200000000000001E-2</v>
      </c>
      <c r="E286">
        <v>0.65620000000000001</v>
      </c>
      <c r="F286">
        <v>0.12870000000000001</v>
      </c>
      <c r="G286">
        <v>0.12520000000000001</v>
      </c>
      <c r="H286">
        <v>0.35089999999999999</v>
      </c>
      <c r="I286">
        <v>0.45029999999999998</v>
      </c>
      <c r="J286">
        <v>0.50549999999999995</v>
      </c>
      <c r="K286">
        <v>0.59719999999999995</v>
      </c>
      <c r="L286">
        <v>0.74139999999999995</v>
      </c>
      <c r="M286">
        <v>0.93169999999999997</v>
      </c>
      <c r="N286">
        <v>0.48520000000000002</v>
      </c>
      <c r="O286">
        <v>0.8861</v>
      </c>
      <c r="P286">
        <v>9.7000000000000003E-2</v>
      </c>
      <c r="Q286">
        <v>7.8399999999999997E-2</v>
      </c>
      <c r="R286">
        <v>6.7000000000000002E-3</v>
      </c>
      <c r="AD286">
        <v>9.7900000000000001E-2</v>
      </c>
      <c r="AE286">
        <v>9.7900000000000001E-2</v>
      </c>
      <c r="AF286">
        <v>6.8699999999999997E-2</v>
      </c>
      <c r="AG286">
        <v>0.1673</v>
      </c>
      <c r="AH286">
        <v>0.2366</v>
      </c>
      <c r="AL286">
        <v>7.9999998211861004E-2</v>
      </c>
      <c r="AM286">
        <v>0.55000001192092995</v>
      </c>
      <c r="AN286">
        <v>0.10000000149012001</v>
      </c>
      <c r="AO286" s="7"/>
      <c r="AP286" s="7"/>
      <c r="AQ286" s="7"/>
      <c r="AR286" s="7"/>
      <c r="AS286" s="7"/>
    </row>
    <row r="287" spans="1:45" x14ac:dyDescent="0.25">
      <c r="A287" s="1">
        <v>585</v>
      </c>
      <c r="B287">
        <v>9.6199999999999994E-2</v>
      </c>
      <c r="C287">
        <v>1.11E-2</v>
      </c>
      <c r="E287">
        <v>0.64319999999999999</v>
      </c>
      <c r="F287">
        <v>0.1235</v>
      </c>
      <c r="G287">
        <v>0.11940000000000001</v>
      </c>
      <c r="H287">
        <v>0.34449999999999997</v>
      </c>
      <c r="I287">
        <v>0.43909999999999999</v>
      </c>
      <c r="J287">
        <v>0.48349999999999999</v>
      </c>
      <c r="K287">
        <v>0.57240000000000002</v>
      </c>
      <c r="L287">
        <v>0.7077</v>
      </c>
      <c r="M287">
        <v>0.91200000000000003</v>
      </c>
      <c r="N287">
        <v>0.5323</v>
      </c>
      <c r="O287">
        <v>0.91669999999999996</v>
      </c>
      <c r="P287">
        <v>0.1105</v>
      </c>
      <c r="Q287">
        <v>9.4299999999999995E-2</v>
      </c>
      <c r="R287">
        <v>8.3000000000000001E-3</v>
      </c>
      <c r="AD287">
        <v>9.4500000000000001E-2</v>
      </c>
      <c r="AE287">
        <v>9.4500000000000001E-2</v>
      </c>
      <c r="AF287">
        <v>6.5299999999999997E-2</v>
      </c>
      <c r="AG287">
        <v>0.16089999999999999</v>
      </c>
      <c r="AH287">
        <v>0.26540000000000002</v>
      </c>
      <c r="AL287">
        <v>7.0000000298023002E-2</v>
      </c>
      <c r="AM287">
        <v>0.51999998092651001</v>
      </c>
      <c r="AN287">
        <v>0.11999999731779</v>
      </c>
      <c r="AO287" s="7"/>
      <c r="AP287" s="7"/>
      <c r="AQ287" s="7"/>
      <c r="AR287" s="7"/>
      <c r="AS287" s="7"/>
    </row>
    <row r="288" spans="1:45" x14ac:dyDescent="0.25">
      <c r="A288" s="1">
        <v>586</v>
      </c>
      <c r="B288">
        <v>9.1600000000000001E-2</v>
      </c>
      <c r="C288">
        <v>1.06E-2</v>
      </c>
      <c r="E288">
        <v>0.6351</v>
      </c>
      <c r="F288">
        <v>0.11890000000000001</v>
      </c>
      <c r="G288">
        <v>0.11559999999999999</v>
      </c>
      <c r="H288">
        <v>0.33379999999999999</v>
      </c>
      <c r="I288">
        <v>0.42830000000000001</v>
      </c>
      <c r="J288">
        <v>0.46110000000000001</v>
      </c>
      <c r="K288">
        <v>0.54910000000000003</v>
      </c>
      <c r="L288">
        <v>0.67030000000000001</v>
      </c>
      <c r="M288">
        <v>0.89159999999999995</v>
      </c>
      <c r="N288">
        <v>0.56559999999999999</v>
      </c>
      <c r="O288">
        <v>0.9556</v>
      </c>
      <c r="P288">
        <v>0.12520000000000001</v>
      </c>
      <c r="Q288">
        <v>0.10920000000000001</v>
      </c>
      <c r="R288">
        <v>9.1999999999999998E-3</v>
      </c>
      <c r="AD288">
        <v>9.4500000000000001E-2</v>
      </c>
      <c r="AE288">
        <v>9.4500000000000001E-2</v>
      </c>
      <c r="AF288">
        <v>6.4500000000000002E-2</v>
      </c>
      <c r="AG288">
        <v>0.15429999999999999</v>
      </c>
      <c r="AH288">
        <v>0.2974</v>
      </c>
      <c r="AL288">
        <v>7.0000000298023002E-2</v>
      </c>
      <c r="AM288">
        <v>0.49000000953674</v>
      </c>
      <c r="AN288">
        <v>0.14000000059605</v>
      </c>
      <c r="AO288" s="7"/>
      <c r="AP288" s="7"/>
      <c r="AQ288" s="7"/>
      <c r="AR288" s="7"/>
      <c r="AS288" s="7"/>
    </row>
    <row r="289" spans="1:45" x14ac:dyDescent="0.25">
      <c r="A289" s="1">
        <v>587</v>
      </c>
      <c r="B289">
        <v>9.0200000000000002E-2</v>
      </c>
      <c r="C289">
        <v>1.09E-2</v>
      </c>
      <c r="E289">
        <v>0.62990000000000002</v>
      </c>
      <c r="F289">
        <v>0.11409999999999999</v>
      </c>
      <c r="G289">
        <v>0.1114</v>
      </c>
      <c r="H289">
        <v>0.32990000000000003</v>
      </c>
      <c r="I289">
        <v>0.41270000000000001</v>
      </c>
      <c r="J289">
        <v>0.44180000000000003</v>
      </c>
      <c r="K289">
        <v>0.52339999999999998</v>
      </c>
      <c r="L289">
        <v>0.64190000000000003</v>
      </c>
      <c r="M289">
        <v>0.86680000000000001</v>
      </c>
      <c r="N289">
        <v>0.60609999999999997</v>
      </c>
      <c r="O289">
        <v>0.9778</v>
      </c>
      <c r="P289">
        <v>0.14199999999999999</v>
      </c>
      <c r="Q289">
        <v>0.12640000000000001</v>
      </c>
      <c r="R289">
        <v>1.12E-2</v>
      </c>
      <c r="AD289">
        <v>9.1600000000000001E-2</v>
      </c>
      <c r="AE289">
        <v>9.1600000000000001E-2</v>
      </c>
      <c r="AF289">
        <v>6.3299999999999995E-2</v>
      </c>
      <c r="AG289">
        <v>0.14749999999999999</v>
      </c>
      <c r="AH289">
        <v>0.33489999999999998</v>
      </c>
      <c r="AL289">
        <v>7.0000000298023002E-2</v>
      </c>
      <c r="AM289">
        <v>0.46999999880790999</v>
      </c>
      <c r="AN289">
        <v>0.15999999642372001</v>
      </c>
      <c r="AO289" s="7"/>
      <c r="AP289" s="7"/>
      <c r="AQ289" s="7"/>
      <c r="AR289" s="7"/>
      <c r="AS289" s="7"/>
    </row>
    <row r="290" spans="1:45" x14ac:dyDescent="0.25">
      <c r="A290" s="1">
        <v>588</v>
      </c>
      <c r="B290">
        <v>8.6599999999999996E-2</v>
      </c>
      <c r="C290">
        <v>1.04E-2</v>
      </c>
      <c r="E290">
        <v>0.61319999999999997</v>
      </c>
      <c r="F290">
        <v>0.1094</v>
      </c>
      <c r="G290">
        <v>0.1065</v>
      </c>
      <c r="H290">
        <v>0.3261</v>
      </c>
      <c r="I290">
        <v>0.4047</v>
      </c>
      <c r="J290">
        <v>0.42470000000000002</v>
      </c>
      <c r="K290">
        <v>0.50890000000000002</v>
      </c>
      <c r="L290">
        <v>0.61099999999999999</v>
      </c>
      <c r="M290">
        <v>0.84030000000000005</v>
      </c>
      <c r="N290">
        <v>0.65049999999999997</v>
      </c>
      <c r="O290">
        <v>0.99439999999999995</v>
      </c>
      <c r="P290">
        <v>0.16209999999999999</v>
      </c>
      <c r="Q290">
        <v>0.1467</v>
      </c>
      <c r="R290">
        <v>1.2800000000000001E-2</v>
      </c>
      <c r="AD290">
        <v>8.8099999999999998E-2</v>
      </c>
      <c r="AE290">
        <v>8.8099999999999998E-2</v>
      </c>
      <c r="AF290">
        <v>5.9400000000000001E-2</v>
      </c>
      <c r="AG290">
        <v>0.14180000000000001</v>
      </c>
      <c r="AH290">
        <v>0.36870000000000003</v>
      </c>
      <c r="AL290">
        <v>5.9999998658895E-2</v>
      </c>
      <c r="AM290">
        <v>0.43999999761580999</v>
      </c>
      <c r="AN290">
        <v>0.18000000715256001</v>
      </c>
      <c r="AO290" s="7"/>
      <c r="AP290" s="7"/>
      <c r="AQ290" s="7"/>
      <c r="AR290" s="7"/>
      <c r="AS290" s="7"/>
    </row>
    <row r="291" spans="1:45" x14ac:dyDescent="0.25">
      <c r="A291" s="1">
        <v>589</v>
      </c>
      <c r="B291">
        <v>8.3500000000000005E-2</v>
      </c>
      <c r="C291">
        <v>9.7999999999999997E-3</v>
      </c>
      <c r="E291">
        <v>0.60219999999999996</v>
      </c>
      <c r="F291">
        <v>0.10589999999999999</v>
      </c>
      <c r="G291">
        <v>0.10290000000000001</v>
      </c>
      <c r="H291">
        <v>0.31309999999999999</v>
      </c>
      <c r="I291">
        <v>0.39350000000000002</v>
      </c>
      <c r="J291">
        <v>0.40939999999999999</v>
      </c>
      <c r="K291">
        <v>0.48849999999999999</v>
      </c>
      <c r="L291">
        <v>0.5786</v>
      </c>
      <c r="M291">
        <v>0.81369999999999998</v>
      </c>
      <c r="N291">
        <v>0.68589999999999995</v>
      </c>
      <c r="O291">
        <v>1</v>
      </c>
      <c r="P291">
        <v>0.1837</v>
      </c>
      <c r="Q291">
        <v>0.16980000000000001</v>
      </c>
      <c r="R291">
        <v>1.47E-2</v>
      </c>
      <c r="AD291">
        <v>8.5800000000000001E-2</v>
      </c>
      <c r="AE291">
        <v>8.5800000000000001E-2</v>
      </c>
      <c r="AF291">
        <v>5.91E-2</v>
      </c>
      <c r="AG291">
        <v>0.13519999999999999</v>
      </c>
      <c r="AH291">
        <v>0.40570000000000001</v>
      </c>
      <c r="AL291">
        <v>5.9999998658895E-2</v>
      </c>
      <c r="AM291">
        <v>0.41999998688697998</v>
      </c>
      <c r="AN291">
        <v>0.20999999344348999</v>
      </c>
      <c r="AO291" s="7"/>
      <c r="AP291" s="7"/>
      <c r="AQ291" s="7"/>
      <c r="AR291" s="7"/>
      <c r="AS291" s="7"/>
    </row>
    <row r="292" spans="1:45" x14ac:dyDescent="0.25">
      <c r="A292" s="1">
        <v>590</v>
      </c>
      <c r="B292">
        <v>8.2199999999999995E-2</v>
      </c>
      <c r="C292">
        <v>9.5999999999999992E-3</v>
      </c>
      <c r="E292">
        <v>0.58799999999999997</v>
      </c>
      <c r="F292">
        <v>0.1028</v>
      </c>
      <c r="G292">
        <v>9.8900000000000002E-2</v>
      </c>
      <c r="H292">
        <v>0.30690000000000001</v>
      </c>
      <c r="I292">
        <v>0.38169999999999998</v>
      </c>
      <c r="J292">
        <v>0.39510000000000001</v>
      </c>
      <c r="K292">
        <v>0.47439999999999999</v>
      </c>
      <c r="L292">
        <v>0.55279999999999996</v>
      </c>
      <c r="M292">
        <v>0.79120000000000001</v>
      </c>
      <c r="N292">
        <v>0.72450000000000003</v>
      </c>
      <c r="O292">
        <v>1</v>
      </c>
      <c r="P292">
        <v>0.20669999999999999</v>
      </c>
      <c r="Q292">
        <v>0.1961</v>
      </c>
      <c r="R292">
        <v>1.7500000000000002E-2</v>
      </c>
      <c r="AD292">
        <v>8.3000000000000004E-2</v>
      </c>
      <c r="AE292">
        <v>8.3000000000000004E-2</v>
      </c>
      <c r="AF292">
        <v>5.5800000000000002E-2</v>
      </c>
      <c r="AG292">
        <v>0.1303</v>
      </c>
      <c r="AH292">
        <v>0.44700000000000001</v>
      </c>
      <c r="AL292">
        <v>5.0000000745057997E-2</v>
      </c>
      <c r="AM292">
        <v>0.40000000596045998</v>
      </c>
      <c r="AN292">
        <v>0.23999999463558</v>
      </c>
      <c r="AO292" s="7"/>
      <c r="AP292" s="7"/>
      <c r="AQ292" s="7"/>
      <c r="AR292" s="7"/>
      <c r="AS292" s="7"/>
    </row>
    <row r="293" spans="1:45" x14ac:dyDescent="0.25">
      <c r="A293" s="1">
        <v>591</v>
      </c>
      <c r="B293">
        <v>8.0799999999999997E-2</v>
      </c>
      <c r="C293">
        <v>9.1999999999999998E-3</v>
      </c>
      <c r="E293">
        <v>0.58160000000000001</v>
      </c>
      <c r="F293">
        <v>9.8500000000000004E-2</v>
      </c>
      <c r="G293">
        <v>9.4700000000000006E-2</v>
      </c>
      <c r="H293">
        <v>0.2984</v>
      </c>
      <c r="I293">
        <v>0.372</v>
      </c>
      <c r="J293">
        <v>0.38450000000000001</v>
      </c>
      <c r="K293">
        <v>0.4627</v>
      </c>
      <c r="L293">
        <v>0.52800000000000002</v>
      </c>
      <c r="M293">
        <v>0.76519999999999999</v>
      </c>
      <c r="N293">
        <v>0.76800000000000002</v>
      </c>
      <c r="O293">
        <v>1</v>
      </c>
      <c r="P293">
        <v>0.2306</v>
      </c>
      <c r="Q293">
        <v>0.22839999999999999</v>
      </c>
      <c r="R293">
        <v>2.1600000000000001E-2</v>
      </c>
      <c r="AD293">
        <v>8.14E-2</v>
      </c>
      <c r="AE293">
        <v>8.14E-2</v>
      </c>
      <c r="AF293">
        <v>5.4399999999999997E-2</v>
      </c>
      <c r="AG293">
        <v>0.1241</v>
      </c>
      <c r="AH293">
        <v>0.48799999999999999</v>
      </c>
      <c r="AL293">
        <v>5.0000000745057997E-2</v>
      </c>
      <c r="AM293">
        <v>0.37999999523162997</v>
      </c>
      <c r="AN293">
        <v>0.27000001072884</v>
      </c>
      <c r="AO293" s="7"/>
      <c r="AP293" s="7"/>
      <c r="AQ293" s="7"/>
      <c r="AR293" s="7"/>
      <c r="AS293" s="7"/>
    </row>
    <row r="294" spans="1:45" x14ac:dyDescent="0.25">
      <c r="A294" s="1">
        <v>592</v>
      </c>
      <c r="B294">
        <v>7.7499999999999999E-2</v>
      </c>
      <c r="C294">
        <v>8.9999999999999993E-3</v>
      </c>
      <c r="E294">
        <v>0.58240000000000003</v>
      </c>
      <c r="F294">
        <v>9.4399999999999998E-2</v>
      </c>
      <c r="G294">
        <v>9.11E-2</v>
      </c>
      <c r="H294">
        <v>0.29139999999999999</v>
      </c>
      <c r="I294">
        <v>0.36280000000000001</v>
      </c>
      <c r="J294">
        <v>0.3705</v>
      </c>
      <c r="K294">
        <v>0.45219999999999999</v>
      </c>
      <c r="L294">
        <v>0.50190000000000001</v>
      </c>
      <c r="M294">
        <v>0.73899999999999999</v>
      </c>
      <c r="N294">
        <v>0.79800000000000004</v>
      </c>
      <c r="O294">
        <v>1</v>
      </c>
      <c r="P294">
        <v>0.25729999999999997</v>
      </c>
      <c r="Q294">
        <v>0.25800000000000001</v>
      </c>
      <c r="R294">
        <v>2.46E-2</v>
      </c>
      <c r="AD294">
        <v>7.9200000000000007E-2</v>
      </c>
      <c r="AE294">
        <v>7.9200000000000007E-2</v>
      </c>
      <c r="AF294">
        <v>5.2999999999999999E-2</v>
      </c>
      <c r="AG294">
        <v>0.1192</v>
      </c>
      <c r="AH294">
        <v>0.53069999999999995</v>
      </c>
      <c r="AL294">
        <v>5.0000000745057997E-2</v>
      </c>
      <c r="AM294">
        <v>0.37000000476837003</v>
      </c>
      <c r="AN294">
        <v>0.31000000238419001</v>
      </c>
      <c r="AO294" s="7"/>
      <c r="AP294" s="7"/>
      <c r="AQ294" s="7"/>
      <c r="AR294" s="7"/>
      <c r="AS294" s="7"/>
    </row>
    <row r="295" spans="1:45" x14ac:dyDescent="0.25">
      <c r="A295" s="1">
        <v>593</v>
      </c>
      <c r="B295">
        <v>7.5700000000000003E-2</v>
      </c>
      <c r="C295">
        <v>8.5000000000000006E-3</v>
      </c>
      <c r="E295">
        <v>0.56930000000000003</v>
      </c>
      <c r="F295">
        <v>9.11E-2</v>
      </c>
      <c r="G295">
        <v>8.7300000000000003E-2</v>
      </c>
      <c r="H295">
        <v>0.28149999999999997</v>
      </c>
      <c r="I295">
        <v>0.35189999999999999</v>
      </c>
      <c r="J295">
        <v>0.3634</v>
      </c>
      <c r="K295">
        <v>0.437</v>
      </c>
      <c r="L295">
        <v>0.47820000000000001</v>
      </c>
      <c r="M295">
        <v>0.71560000000000001</v>
      </c>
      <c r="N295">
        <v>0.83230000000000004</v>
      </c>
      <c r="O295">
        <v>0.99439999999999995</v>
      </c>
      <c r="P295">
        <v>0.28820000000000001</v>
      </c>
      <c r="Q295">
        <v>0.29339999999999999</v>
      </c>
      <c r="R295">
        <v>2.87E-2</v>
      </c>
      <c r="AD295">
        <v>7.7499999999999999E-2</v>
      </c>
      <c r="AE295">
        <v>7.7499999999999999E-2</v>
      </c>
      <c r="AF295">
        <v>5.0099999999999999E-2</v>
      </c>
      <c r="AG295">
        <v>0.114</v>
      </c>
      <c r="AH295">
        <v>0.57150000000000001</v>
      </c>
      <c r="AL295">
        <v>5.0000000745057997E-2</v>
      </c>
      <c r="AM295">
        <v>0.34999999403954002</v>
      </c>
      <c r="AN295">
        <v>0.34000000357628002</v>
      </c>
      <c r="AO295" s="7"/>
      <c r="AP295" s="7"/>
      <c r="AQ295" s="7"/>
      <c r="AR295" s="7"/>
      <c r="AS295" s="7"/>
    </row>
    <row r="296" spans="1:45" x14ac:dyDescent="0.25">
      <c r="A296" s="1">
        <v>594</v>
      </c>
      <c r="B296">
        <v>7.0599999999999996E-2</v>
      </c>
      <c r="C296">
        <v>8.3000000000000001E-3</v>
      </c>
      <c r="E296">
        <v>0.55730000000000002</v>
      </c>
      <c r="F296">
        <v>8.7800000000000003E-2</v>
      </c>
      <c r="G296">
        <v>8.4000000000000005E-2</v>
      </c>
      <c r="H296">
        <v>0.27279999999999999</v>
      </c>
      <c r="I296">
        <v>0.34389999999999998</v>
      </c>
      <c r="J296">
        <v>0.35549999999999998</v>
      </c>
      <c r="K296">
        <v>0.432</v>
      </c>
      <c r="L296">
        <v>0.45579999999999998</v>
      </c>
      <c r="M296">
        <v>0.69120000000000004</v>
      </c>
      <c r="N296">
        <v>0.872</v>
      </c>
      <c r="O296">
        <v>0.98060000000000003</v>
      </c>
      <c r="P296">
        <v>0.31390000000000001</v>
      </c>
      <c r="Q296">
        <v>0.33589999999999998</v>
      </c>
      <c r="R296">
        <v>3.3799999999999997E-2</v>
      </c>
      <c r="AD296">
        <v>7.5300000000000006E-2</v>
      </c>
      <c r="AE296">
        <v>7.5300000000000006E-2</v>
      </c>
      <c r="AF296">
        <v>4.9200000000000001E-2</v>
      </c>
      <c r="AG296">
        <v>0.1095</v>
      </c>
      <c r="AH296">
        <v>0.61280000000000001</v>
      </c>
      <c r="AL296">
        <v>3.9999999105930002E-2</v>
      </c>
      <c r="AM296">
        <v>0.34000000357628002</v>
      </c>
      <c r="AN296">
        <v>0.37000000476837003</v>
      </c>
      <c r="AO296" s="7"/>
      <c r="AP296" s="7"/>
      <c r="AQ296" s="7"/>
      <c r="AR296" s="7"/>
      <c r="AS296" s="7"/>
    </row>
    <row r="297" spans="1:45" x14ac:dyDescent="0.25">
      <c r="A297" s="1">
        <v>595</v>
      </c>
      <c r="B297">
        <v>7.2499999999999995E-2</v>
      </c>
      <c r="C297">
        <v>8.3000000000000001E-3</v>
      </c>
      <c r="E297">
        <v>0.54359999999999997</v>
      </c>
      <c r="F297">
        <v>8.4400000000000003E-2</v>
      </c>
      <c r="G297">
        <v>8.0799999999999997E-2</v>
      </c>
      <c r="H297">
        <v>0.26569999999999999</v>
      </c>
      <c r="I297">
        <v>0.33789999999999998</v>
      </c>
      <c r="J297">
        <v>0.34799999999999998</v>
      </c>
      <c r="K297">
        <v>0.42449999999999999</v>
      </c>
      <c r="L297">
        <v>0.4345</v>
      </c>
      <c r="M297">
        <v>0.66869999999999996</v>
      </c>
      <c r="N297">
        <v>0.89700000000000002</v>
      </c>
      <c r="O297">
        <v>0.96389999999999998</v>
      </c>
      <c r="P297">
        <v>0.34489999999999998</v>
      </c>
      <c r="Q297">
        <v>0.37459999999999999</v>
      </c>
      <c r="R297">
        <v>4.0899999999999999E-2</v>
      </c>
      <c r="AD297">
        <v>7.2400000000000006E-2</v>
      </c>
      <c r="AE297">
        <v>7.2400000000000006E-2</v>
      </c>
      <c r="AF297">
        <v>4.7199999999999999E-2</v>
      </c>
      <c r="AG297">
        <v>0.1062</v>
      </c>
      <c r="AH297">
        <v>0.65500000000000003</v>
      </c>
      <c r="AL297">
        <v>3.9999999105930002E-2</v>
      </c>
      <c r="AM297">
        <v>0.33000001311302002</v>
      </c>
      <c r="AN297">
        <v>0.40999999642371998</v>
      </c>
      <c r="AO297" s="7"/>
      <c r="AP297" s="7"/>
      <c r="AQ297" s="7"/>
      <c r="AR297" s="7"/>
      <c r="AS297" s="7"/>
    </row>
    <row r="298" spans="1:45" x14ac:dyDescent="0.25">
      <c r="A298" s="1">
        <v>596</v>
      </c>
      <c r="B298">
        <v>6.88E-2</v>
      </c>
      <c r="C298">
        <v>7.4000000000000003E-3</v>
      </c>
      <c r="E298">
        <v>0.53800000000000003</v>
      </c>
      <c r="F298">
        <v>8.2799999999999999E-2</v>
      </c>
      <c r="G298">
        <v>7.7399999999999997E-2</v>
      </c>
      <c r="H298">
        <v>0.25729999999999997</v>
      </c>
      <c r="I298">
        <v>0.32590000000000002</v>
      </c>
      <c r="J298">
        <v>0.34239999999999998</v>
      </c>
      <c r="K298">
        <v>0.41770000000000002</v>
      </c>
      <c r="L298">
        <v>0.41670000000000001</v>
      </c>
      <c r="M298">
        <v>0.64319999999999999</v>
      </c>
      <c r="N298">
        <v>0.92400000000000004</v>
      </c>
      <c r="O298">
        <v>0.9556</v>
      </c>
      <c r="P298">
        <v>0.37659999999999999</v>
      </c>
      <c r="Q298">
        <v>0.42580000000000001</v>
      </c>
      <c r="R298">
        <v>4.7199999999999999E-2</v>
      </c>
      <c r="AD298">
        <v>7.1300000000000002E-2</v>
      </c>
      <c r="AE298">
        <v>7.1300000000000002E-2</v>
      </c>
      <c r="AF298">
        <v>4.6100000000000002E-2</v>
      </c>
      <c r="AG298">
        <v>0.1008</v>
      </c>
      <c r="AH298">
        <v>0.69169999999999998</v>
      </c>
      <c r="AL298">
        <v>3.9999999105930002E-2</v>
      </c>
      <c r="AM298">
        <v>0.31999999284744002</v>
      </c>
      <c r="AN298">
        <v>0.44999998807906999</v>
      </c>
      <c r="AO298" s="7"/>
      <c r="AP298" s="7"/>
      <c r="AQ298" s="7"/>
      <c r="AR298" s="7"/>
      <c r="AS298" s="7"/>
    </row>
    <row r="299" spans="1:45" x14ac:dyDescent="0.25">
      <c r="A299" s="1">
        <v>597</v>
      </c>
      <c r="B299">
        <v>6.7400000000000002E-2</v>
      </c>
      <c r="C299">
        <v>8.2000000000000007E-3</v>
      </c>
      <c r="E299">
        <v>0.51949999999999996</v>
      </c>
      <c r="F299">
        <v>7.9200000000000007E-2</v>
      </c>
      <c r="G299">
        <v>7.4200000000000002E-2</v>
      </c>
      <c r="H299">
        <v>0.24940000000000001</v>
      </c>
      <c r="I299">
        <v>0.316</v>
      </c>
      <c r="J299">
        <v>0.33839999999999998</v>
      </c>
      <c r="K299">
        <v>0.41470000000000001</v>
      </c>
      <c r="L299">
        <v>0.39929999999999999</v>
      </c>
      <c r="M299">
        <v>0.61919999999999997</v>
      </c>
      <c r="N299">
        <v>0.93969999999999998</v>
      </c>
      <c r="O299">
        <v>0.93059999999999998</v>
      </c>
      <c r="P299">
        <v>0.4123</v>
      </c>
      <c r="Q299">
        <v>0.46439999999999998</v>
      </c>
      <c r="R299">
        <v>5.5100000000000003E-2</v>
      </c>
      <c r="AD299">
        <v>6.8599999999999994E-2</v>
      </c>
      <c r="AE299">
        <v>6.8599999999999994E-2</v>
      </c>
      <c r="AF299">
        <v>4.41E-2</v>
      </c>
      <c r="AG299">
        <v>9.7199999999999995E-2</v>
      </c>
      <c r="AH299">
        <v>0.73270000000000002</v>
      </c>
      <c r="AL299">
        <v>2.9999999329448E-2</v>
      </c>
      <c r="AM299">
        <v>0.31000000238419001</v>
      </c>
      <c r="AN299">
        <v>0.49000000953674</v>
      </c>
      <c r="AO299" s="7"/>
      <c r="AP299" s="7"/>
      <c r="AQ299" s="7"/>
      <c r="AR299" s="7"/>
      <c r="AS299" s="7"/>
    </row>
    <row r="300" spans="1:45" x14ac:dyDescent="0.25">
      <c r="A300" s="1">
        <v>598</v>
      </c>
      <c r="B300">
        <v>6.5100000000000005E-2</v>
      </c>
      <c r="C300">
        <v>8.3000000000000001E-3</v>
      </c>
      <c r="E300">
        <v>0.51770000000000005</v>
      </c>
      <c r="F300">
        <v>7.6799999999999993E-2</v>
      </c>
      <c r="G300">
        <v>7.1999999999999995E-2</v>
      </c>
      <c r="H300">
        <v>0.2422</v>
      </c>
      <c r="I300">
        <v>0.30680000000000002</v>
      </c>
      <c r="J300">
        <v>0.33339999999999997</v>
      </c>
      <c r="K300">
        <v>0.41349999999999998</v>
      </c>
      <c r="L300">
        <v>0.3795</v>
      </c>
      <c r="M300">
        <v>0.59570000000000001</v>
      </c>
      <c r="N300">
        <v>0.95750000000000002</v>
      </c>
      <c r="O300">
        <v>0.9</v>
      </c>
      <c r="P300">
        <v>0.44800000000000001</v>
      </c>
      <c r="Q300">
        <v>0.51859999999999995</v>
      </c>
      <c r="R300">
        <v>6.3399999999999998E-2</v>
      </c>
      <c r="AD300">
        <v>6.6299999999999998E-2</v>
      </c>
      <c r="AE300">
        <v>6.6299999999999998E-2</v>
      </c>
      <c r="AF300">
        <v>4.1700000000000001E-2</v>
      </c>
      <c r="AG300">
        <v>9.35E-2</v>
      </c>
      <c r="AH300">
        <v>0.76670000000000005</v>
      </c>
      <c r="AL300">
        <v>2.9999999329448E-2</v>
      </c>
      <c r="AM300">
        <v>0.31000000238419001</v>
      </c>
      <c r="AN300">
        <v>0.52999997138976995</v>
      </c>
      <c r="AO300" s="7"/>
      <c r="AP300" s="7"/>
      <c r="AQ300" s="7"/>
      <c r="AR300" s="7"/>
      <c r="AS300" s="7"/>
    </row>
    <row r="301" spans="1:45" x14ac:dyDescent="0.25">
      <c r="A301" s="1">
        <v>599</v>
      </c>
      <c r="B301">
        <v>6.3200000000000006E-2</v>
      </c>
      <c r="C301">
        <v>7.6E-3</v>
      </c>
      <c r="E301">
        <v>0.50180000000000002</v>
      </c>
      <c r="F301">
        <v>7.3099999999999998E-2</v>
      </c>
      <c r="G301">
        <v>6.88E-2</v>
      </c>
      <c r="H301">
        <v>0.23599999999999999</v>
      </c>
      <c r="I301">
        <v>0.3</v>
      </c>
      <c r="J301">
        <v>0.32940000000000003</v>
      </c>
      <c r="K301">
        <v>0.4083</v>
      </c>
      <c r="L301">
        <v>0.36370000000000002</v>
      </c>
      <c r="M301">
        <v>0.57399999999999995</v>
      </c>
      <c r="N301">
        <v>0.96779999999999999</v>
      </c>
      <c r="O301">
        <v>0.87780000000000002</v>
      </c>
      <c r="P301">
        <v>0.48509999999999998</v>
      </c>
      <c r="Q301">
        <v>0.56040000000000001</v>
      </c>
      <c r="R301">
        <v>7.5899999999999995E-2</v>
      </c>
      <c r="AD301">
        <v>6.5199999999999994E-2</v>
      </c>
      <c r="AE301">
        <v>6.5199999999999994E-2</v>
      </c>
      <c r="AF301">
        <v>4.07E-2</v>
      </c>
      <c r="AG301">
        <v>8.9200000000000002E-2</v>
      </c>
      <c r="AH301">
        <v>0.80779999999999996</v>
      </c>
      <c r="AL301">
        <v>2.9999999329448E-2</v>
      </c>
      <c r="AM301">
        <v>0.30000001192093001</v>
      </c>
      <c r="AN301">
        <v>0.56999999284743996</v>
      </c>
      <c r="AO301" s="7"/>
      <c r="AP301" s="7"/>
      <c r="AQ301" s="7"/>
      <c r="AR301" s="7"/>
      <c r="AS301" s="7"/>
    </row>
    <row r="302" spans="1:45" x14ac:dyDescent="0.25">
      <c r="A302" s="1">
        <v>600</v>
      </c>
      <c r="C302">
        <v>7.4000000000000003E-3</v>
      </c>
      <c r="E302">
        <v>0.49330000000000002</v>
      </c>
      <c r="F302">
        <v>7.0800000000000002E-2</v>
      </c>
      <c r="G302">
        <v>6.6900000000000001E-2</v>
      </c>
      <c r="H302">
        <v>0.2271</v>
      </c>
      <c r="I302">
        <v>0.29049999999999998</v>
      </c>
      <c r="J302">
        <v>0.32590000000000002</v>
      </c>
      <c r="K302">
        <v>0.40539999999999998</v>
      </c>
      <c r="L302">
        <v>0.34920000000000001</v>
      </c>
      <c r="M302">
        <v>0.55379999999999996</v>
      </c>
      <c r="N302">
        <v>0.9829</v>
      </c>
      <c r="O302">
        <v>0.84440000000000004</v>
      </c>
      <c r="P302">
        <v>0.52359999999999995</v>
      </c>
      <c r="Q302">
        <v>0.61099999999999999</v>
      </c>
      <c r="R302">
        <v>8.7400000000000005E-2</v>
      </c>
      <c r="AD302">
        <v>6.2300000000000001E-2</v>
      </c>
      <c r="AE302">
        <v>6.2300000000000001E-2</v>
      </c>
      <c r="AF302">
        <v>3.8800000000000001E-2</v>
      </c>
      <c r="AG302">
        <v>8.7099999999999997E-2</v>
      </c>
      <c r="AH302">
        <v>0.83879999999999999</v>
      </c>
      <c r="AL302">
        <v>2.9999999329448E-2</v>
      </c>
      <c r="AM302">
        <v>0.28999999165535001</v>
      </c>
      <c r="AN302">
        <v>0.61000001430510997</v>
      </c>
      <c r="AO302" s="7"/>
      <c r="AP302" s="7"/>
      <c r="AQ302" s="7"/>
      <c r="AR302" s="7"/>
      <c r="AS302" s="7"/>
    </row>
    <row r="303" spans="1:45" x14ac:dyDescent="0.25">
      <c r="A303" s="1">
        <v>601</v>
      </c>
      <c r="E303">
        <v>0.4874</v>
      </c>
      <c r="F303">
        <v>6.9599999999999995E-2</v>
      </c>
      <c r="G303">
        <v>6.4199999999999993E-2</v>
      </c>
      <c r="H303">
        <v>0.21870000000000001</v>
      </c>
      <c r="I303">
        <v>0.28439999999999999</v>
      </c>
      <c r="J303">
        <v>0.3236</v>
      </c>
      <c r="K303">
        <v>0.4073</v>
      </c>
      <c r="L303">
        <v>0.33650000000000002</v>
      </c>
      <c r="M303">
        <v>0.53539999999999999</v>
      </c>
      <c r="N303">
        <v>0.99080000000000001</v>
      </c>
      <c r="O303">
        <v>0.82499999999999996</v>
      </c>
      <c r="P303">
        <v>0.56100000000000005</v>
      </c>
      <c r="Q303">
        <v>0.65439999999999998</v>
      </c>
      <c r="R303">
        <v>0.1013</v>
      </c>
      <c r="AD303">
        <v>6.0900000000000003E-2</v>
      </c>
      <c r="AE303">
        <v>6.0900000000000003E-2</v>
      </c>
      <c r="AF303">
        <v>3.6999999999999998E-2</v>
      </c>
      <c r="AG303">
        <v>8.3599999999999994E-2</v>
      </c>
      <c r="AH303">
        <v>0.86880000000000002</v>
      </c>
      <c r="AL303">
        <v>2.9999999329448E-2</v>
      </c>
      <c r="AM303">
        <v>0.28999999165535001</v>
      </c>
      <c r="AN303">
        <v>0.64999997615813998</v>
      </c>
      <c r="AO303" s="7"/>
      <c r="AP303" s="7"/>
      <c r="AQ303" s="7"/>
      <c r="AR303" s="7"/>
      <c r="AS303" s="7"/>
    </row>
    <row r="304" spans="1:45" x14ac:dyDescent="0.25">
      <c r="A304" s="1">
        <v>602</v>
      </c>
      <c r="E304">
        <v>0.46949999999999997</v>
      </c>
      <c r="F304">
        <v>6.7000000000000004E-2</v>
      </c>
      <c r="G304">
        <v>6.2100000000000002E-2</v>
      </c>
      <c r="H304">
        <v>0.21149999999999999</v>
      </c>
      <c r="I304">
        <v>0.2757</v>
      </c>
      <c r="J304">
        <v>0.31979999999999997</v>
      </c>
      <c r="K304">
        <v>0.40210000000000001</v>
      </c>
      <c r="L304">
        <v>0.32129999999999997</v>
      </c>
      <c r="M304">
        <v>0.5171</v>
      </c>
      <c r="N304">
        <v>0.99339999999999995</v>
      </c>
      <c r="O304">
        <v>0.7944</v>
      </c>
      <c r="P304">
        <v>0.59799999999999998</v>
      </c>
      <c r="Q304">
        <v>0.70120000000000005</v>
      </c>
      <c r="R304">
        <v>0.11700000000000001</v>
      </c>
      <c r="AD304">
        <v>5.9299999999999999E-2</v>
      </c>
      <c r="AE304">
        <v>5.9299999999999999E-2</v>
      </c>
      <c r="AF304">
        <v>3.61E-2</v>
      </c>
      <c r="AG304">
        <v>8.1000000000000003E-2</v>
      </c>
      <c r="AH304">
        <v>0.89570000000000005</v>
      </c>
      <c r="AL304">
        <v>2.9999999329448E-2</v>
      </c>
      <c r="AM304">
        <v>0.28000000119209001</v>
      </c>
      <c r="AN304">
        <v>0.68999999761580999</v>
      </c>
      <c r="AO304" s="34">
        <v>9.9999997473788008E-6</v>
      </c>
      <c r="AP304" s="7"/>
      <c r="AQ304" s="7"/>
      <c r="AR304" s="7"/>
      <c r="AS304" s="7"/>
    </row>
    <row r="305" spans="1:45" x14ac:dyDescent="0.25">
      <c r="A305" s="1">
        <v>603</v>
      </c>
      <c r="E305">
        <v>0.46750000000000003</v>
      </c>
      <c r="F305">
        <v>6.4699999999999994E-2</v>
      </c>
      <c r="G305">
        <v>6.0100000000000001E-2</v>
      </c>
      <c r="H305">
        <v>0.20369999999999999</v>
      </c>
      <c r="I305">
        <v>0.26850000000000002</v>
      </c>
      <c r="J305">
        <v>0.31790000000000002</v>
      </c>
      <c r="K305">
        <v>0.4073</v>
      </c>
      <c r="L305">
        <v>0.3135</v>
      </c>
      <c r="M305">
        <v>0.496</v>
      </c>
      <c r="N305">
        <v>1</v>
      </c>
      <c r="O305">
        <v>0.76390000000000002</v>
      </c>
      <c r="P305">
        <v>0.63729999999999998</v>
      </c>
      <c r="Q305">
        <v>0.73740000000000006</v>
      </c>
      <c r="R305">
        <v>0.13539999999999999</v>
      </c>
      <c r="AD305">
        <v>5.6899999999999999E-2</v>
      </c>
      <c r="AE305">
        <v>5.6899999999999999E-2</v>
      </c>
      <c r="AF305">
        <v>3.56E-2</v>
      </c>
      <c r="AG305">
        <v>7.9399999999999998E-2</v>
      </c>
      <c r="AH305">
        <v>0.91969999999999996</v>
      </c>
      <c r="AL305">
        <v>1.9999999552965001E-2</v>
      </c>
      <c r="AM305">
        <v>0.28000000119209001</v>
      </c>
      <c r="AN305">
        <v>0.73000001907348999</v>
      </c>
      <c r="AO305">
        <v>9.9999997764825994E-3</v>
      </c>
      <c r="AP305" s="7"/>
      <c r="AQ305" s="7"/>
      <c r="AR305" s="7"/>
      <c r="AS305" s="7"/>
    </row>
    <row r="306" spans="1:45" x14ac:dyDescent="0.25">
      <c r="A306" s="1">
        <v>604</v>
      </c>
      <c r="E306">
        <v>0.46060000000000001</v>
      </c>
      <c r="F306">
        <v>6.2799999999999995E-2</v>
      </c>
      <c r="G306">
        <v>5.7500000000000002E-2</v>
      </c>
      <c r="H306">
        <v>0.19919999999999999</v>
      </c>
      <c r="I306">
        <v>0.26069999999999999</v>
      </c>
      <c r="J306">
        <v>0.3165</v>
      </c>
      <c r="K306">
        <v>0.40279999999999999</v>
      </c>
      <c r="L306">
        <v>0.2999</v>
      </c>
      <c r="M306">
        <v>0.48010000000000003</v>
      </c>
      <c r="N306">
        <v>0.99390000000000001</v>
      </c>
      <c r="O306">
        <v>0.74719999999999998</v>
      </c>
      <c r="P306">
        <v>0.67789999999999995</v>
      </c>
      <c r="Q306">
        <v>0.79569999999999996</v>
      </c>
      <c r="R306">
        <v>0.15620000000000001</v>
      </c>
      <c r="AD306">
        <v>5.5E-2</v>
      </c>
      <c r="AE306">
        <v>5.5E-2</v>
      </c>
      <c r="AF306">
        <v>3.3599999999999998E-2</v>
      </c>
      <c r="AG306">
        <v>7.4300000000000005E-2</v>
      </c>
      <c r="AH306">
        <v>0.93679999999999997</v>
      </c>
      <c r="AL306">
        <v>1.9999999552965001E-2</v>
      </c>
      <c r="AM306">
        <v>0.28000000119209001</v>
      </c>
      <c r="AN306">
        <v>0.76999998092651001</v>
      </c>
      <c r="AO306">
        <v>9.9999997764825994E-3</v>
      </c>
      <c r="AP306" s="7"/>
      <c r="AQ306" s="7"/>
      <c r="AR306" s="7"/>
      <c r="AS306" s="7"/>
    </row>
    <row r="307" spans="1:45" x14ac:dyDescent="0.25">
      <c r="A307" s="1">
        <v>605</v>
      </c>
      <c r="E307">
        <v>0.44350000000000001</v>
      </c>
      <c r="F307">
        <v>6.0499999999999998E-2</v>
      </c>
      <c r="G307">
        <v>5.5899999999999998E-2</v>
      </c>
      <c r="H307">
        <v>0.1903</v>
      </c>
      <c r="I307">
        <v>0.25540000000000002</v>
      </c>
      <c r="J307">
        <v>0.31080000000000002</v>
      </c>
      <c r="K307">
        <v>0.40639999999999998</v>
      </c>
      <c r="L307">
        <v>0.2903</v>
      </c>
      <c r="M307">
        <v>0.46429999999999999</v>
      </c>
      <c r="N307">
        <v>0.98550000000000004</v>
      </c>
      <c r="O307">
        <v>0.71109999999999995</v>
      </c>
      <c r="P307">
        <v>0.71550000000000002</v>
      </c>
      <c r="Q307">
        <v>0.82930000000000004</v>
      </c>
      <c r="R307">
        <v>0.1779</v>
      </c>
      <c r="T307">
        <v>2.7400000000000001E-2</v>
      </c>
      <c r="AD307">
        <v>5.3400000000000003E-2</v>
      </c>
      <c r="AE307">
        <v>5.3400000000000003E-2</v>
      </c>
      <c r="AF307">
        <v>3.2399999999999998E-2</v>
      </c>
      <c r="AG307">
        <v>7.1900000000000006E-2</v>
      </c>
      <c r="AH307">
        <v>0.96050000000000002</v>
      </c>
      <c r="AL307">
        <v>1.9999999552965001E-2</v>
      </c>
      <c r="AM307">
        <v>0.27000001072884</v>
      </c>
      <c r="AN307">
        <v>0.80000001192092995</v>
      </c>
      <c r="AO307">
        <v>1.9999999552965001E-2</v>
      </c>
      <c r="AP307" s="7"/>
      <c r="AQ307" s="7"/>
      <c r="AR307" s="7"/>
      <c r="AS307" s="7"/>
    </row>
    <row r="308" spans="1:45" x14ac:dyDescent="0.25">
      <c r="A308" s="1">
        <v>606</v>
      </c>
      <c r="E308">
        <v>0.432</v>
      </c>
      <c r="F308">
        <v>5.8500000000000003E-2</v>
      </c>
      <c r="G308">
        <v>5.3900000000000003E-2</v>
      </c>
      <c r="H308">
        <v>0.18329999999999999</v>
      </c>
      <c r="I308">
        <v>0.2475</v>
      </c>
      <c r="J308">
        <v>0.30790000000000001</v>
      </c>
      <c r="K308">
        <v>0.40839999999999999</v>
      </c>
      <c r="L308">
        <v>0.28079999999999999</v>
      </c>
      <c r="M308">
        <v>0.44840000000000002</v>
      </c>
      <c r="N308">
        <v>0.97170000000000001</v>
      </c>
      <c r="O308">
        <v>0.69440000000000002</v>
      </c>
      <c r="P308">
        <v>0.74809999999999999</v>
      </c>
      <c r="Q308">
        <v>0.878</v>
      </c>
      <c r="R308">
        <v>0.20369999999999999</v>
      </c>
      <c r="T308">
        <v>1.7999999999999999E-2</v>
      </c>
      <c r="AD308">
        <v>5.21E-2</v>
      </c>
      <c r="AE308">
        <v>5.21E-2</v>
      </c>
      <c r="AF308">
        <v>3.2500000000000001E-2</v>
      </c>
      <c r="AG308">
        <v>7.1499999999999994E-2</v>
      </c>
      <c r="AH308">
        <v>0.9738</v>
      </c>
      <c r="AL308">
        <v>1.9999999552965001E-2</v>
      </c>
      <c r="AM308">
        <v>0.27000001072884</v>
      </c>
      <c r="AN308">
        <v>0.83999997377395996</v>
      </c>
      <c r="AO308">
        <v>1.9999999552965001E-2</v>
      </c>
      <c r="AP308" s="7"/>
      <c r="AQ308" s="7"/>
      <c r="AR308" s="7"/>
      <c r="AS308" s="7"/>
    </row>
    <row r="309" spans="1:45" x14ac:dyDescent="0.25">
      <c r="A309" s="1">
        <v>607</v>
      </c>
      <c r="E309">
        <v>0.42930000000000001</v>
      </c>
      <c r="F309">
        <v>5.6099999999999997E-2</v>
      </c>
      <c r="G309">
        <v>5.11E-2</v>
      </c>
      <c r="H309">
        <v>0.1769</v>
      </c>
      <c r="I309">
        <v>0.2404</v>
      </c>
      <c r="J309">
        <v>0.3049</v>
      </c>
      <c r="K309">
        <v>0.4017</v>
      </c>
      <c r="L309">
        <v>0.27350000000000002</v>
      </c>
      <c r="M309">
        <v>0.43240000000000001</v>
      </c>
      <c r="N309">
        <v>0.95909999999999995</v>
      </c>
      <c r="O309">
        <v>0.6694</v>
      </c>
      <c r="P309">
        <v>0.78439999999999999</v>
      </c>
      <c r="Q309">
        <v>0.90629999999999999</v>
      </c>
      <c r="R309">
        <v>0.2261</v>
      </c>
      <c r="T309">
        <v>1.9199999999999998E-2</v>
      </c>
      <c r="AD309">
        <v>5.0500000000000003E-2</v>
      </c>
      <c r="AE309">
        <v>5.0500000000000003E-2</v>
      </c>
      <c r="AF309">
        <v>2.9600000000000001E-2</v>
      </c>
      <c r="AG309">
        <v>6.7400000000000002E-2</v>
      </c>
      <c r="AH309">
        <v>0.97989999999999999</v>
      </c>
      <c r="AL309">
        <v>1.9999999552965001E-2</v>
      </c>
      <c r="AM309">
        <v>0.27000001072884</v>
      </c>
      <c r="AN309">
        <v>0.87000000476837003</v>
      </c>
      <c r="AO309">
        <v>2.9999999329448E-2</v>
      </c>
      <c r="AP309" s="7"/>
      <c r="AQ309" s="7"/>
      <c r="AR309" s="7"/>
      <c r="AS309" s="7"/>
    </row>
    <row r="310" spans="1:45" x14ac:dyDescent="0.25">
      <c r="A310" s="1">
        <v>608</v>
      </c>
      <c r="E310">
        <v>0.41639999999999999</v>
      </c>
      <c r="F310">
        <v>5.5199999999999999E-2</v>
      </c>
      <c r="G310">
        <v>5.0099999999999999E-2</v>
      </c>
      <c r="H310">
        <v>0.16980000000000001</v>
      </c>
      <c r="I310">
        <v>0.2331</v>
      </c>
      <c r="J310">
        <v>0.3009</v>
      </c>
      <c r="K310">
        <v>0.40150000000000002</v>
      </c>
      <c r="L310">
        <v>0.26340000000000002</v>
      </c>
      <c r="M310">
        <v>0.41789999999999999</v>
      </c>
      <c r="N310">
        <v>0.94240000000000002</v>
      </c>
      <c r="O310">
        <v>0.64170000000000005</v>
      </c>
      <c r="P310">
        <v>0.81799999999999995</v>
      </c>
      <c r="Q310">
        <v>0.93230000000000002</v>
      </c>
      <c r="R310">
        <v>0.26</v>
      </c>
      <c r="T310">
        <v>2.0899999999999998E-2</v>
      </c>
      <c r="AD310">
        <v>4.7399999999999998E-2</v>
      </c>
      <c r="AE310">
        <v>4.7399999999999998E-2</v>
      </c>
      <c r="AF310">
        <v>2.86E-2</v>
      </c>
      <c r="AG310">
        <v>6.5199999999999994E-2</v>
      </c>
      <c r="AH310">
        <v>0.9889</v>
      </c>
      <c r="AL310">
        <v>1.9999999552965001E-2</v>
      </c>
      <c r="AM310">
        <v>0.25999999046326</v>
      </c>
      <c r="AN310">
        <v>0.89999997615813998</v>
      </c>
      <c r="AO310">
        <v>3.9999999105930002E-2</v>
      </c>
      <c r="AP310" s="7"/>
      <c r="AQ310" s="7"/>
      <c r="AR310" s="7"/>
      <c r="AS310" s="7"/>
    </row>
    <row r="311" spans="1:45" x14ac:dyDescent="0.25">
      <c r="A311" s="1">
        <v>609</v>
      </c>
      <c r="E311">
        <v>0.40029999999999999</v>
      </c>
      <c r="F311">
        <v>5.33E-2</v>
      </c>
      <c r="G311">
        <v>4.8000000000000001E-2</v>
      </c>
      <c r="H311">
        <v>0.16320000000000001</v>
      </c>
      <c r="I311">
        <v>0.2258</v>
      </c>
      <c r="J311">
        <v>0.29599999999999999</v>
      </c>
      <c r="K311">
        <v>0.40360000000000001</v>
      </c>
      <c r="L311">
        <v>0.2626</v>
      </c>
      <c r="M311">
        <v>0.40529999999999999</v>
      </c>
      <c r="N311">
        <v>0.93489999999999995</v>
      </c>
      <c r="O311">
        <v>0.61109999999999998</v>
      </c>
      <c r="P311">
        <v>0.84760000000000002</v>
      </c>
      <c r="Q311">
        <v>0.94930000000000003</v>
      </c>
      <c r="R311">
        <v>0.29210000000000003</v>
      </c>
      <c r="T311">
        <v>2.3300000000000001E-2</v>
      </c>
      <c r="AD311">
        <v>4.7E-2</v>
      </c>
      <c r="AE311">
        <v>4.7E-2</v>
      </c>
      <c r="AF311">
        <v>2.7900000000000001E-2</v>
      </c>
      <c r="AG311">
        <v>6.4500000000000002E-2</v>
      </c>
      <c r="AH311">
        <v>0.99560000000000004</v>
      </c>
      <c r="AL311">
        <v>9.9999997764825994E-3</v>
      </c>
      <c r="AM311">
        <v>0.25999999046326</v>
      </c>
      <c r="AN311">
        <v>0.92000001668929998</v>
      </c>
      <c r="AO311">
        <v>3.9999999105930002E-2</v>
      </c>
      <c r="AP311" s="7"/>
      <c r="AQ311" s="7"/>
      <c r="AR311" s="7"/>
      <c r="AS311" s="7"/>
    </row>
    <row r="312" spans="1:45" x14ac:dyDescent="0.25">
      <c r="A312" s="1">
        <v>610</v>
      </c>
      <c r="E312">
        <v>0.3952</v>
      </c>
      <c r="F312">
        <v>5.1299999999999998E-2</v>
      </c>
      <c r="G312">
        <v>4.65E-2</v>
      </c>
      <c r="H312">
        <v>0.1598</v>
      </c>
      <c r="I312">
        <v>0.2175</v>
      </c>
      <c r="J312">
        <v>0.29120000000000001</v>
      </c>
      <c r="K312">
        <v>0.39829999999999999</v>
      </c>
      <c r="L312">
        <v>0.25679999999999997</v>
      </c>
      <c r="M312">
        <v>0.39369999999999999</v>
      </c>
      <c r="N312">
        <v>0.91290000000000004</v>
      </c>
      <c r="O312">
        <v>0.6</v>
      </c>
      <c r="P312">
        <v>0.876</v>
      </c>
      <c r="Q312">
        <v>0.96579999999999999</v>
      </c>
      <c r="R312">
        <v>0.3221</v>
      </c>
      <c r="S312">
        <v>2.01E-2</v>
      </c>
      <c r="T312">
        <v>2.7099999999999999E-2</v>
      </c>
      <c r="AD312">
        <v>4.6699999999999998E-2</v>
      </c>
      <c r="AE312">
        <v>4.6699999999999998E-2</v>
      </c>
      <c r="AF312">
        <v>2.7099999999999999E-2</v>
      </c>
      <c r="AG312">
        <v>6.2199999999999998E-2</v>
      </c>
      <c r="AH312">
        <v>1</v>
      </c>
      <c r="AL312">
        <v>9.9999997764825994E-3</v>
      </c>
      <c r="AM312">
        <v>0.25999999046326</v>
      </c>
      <c r="AN312">
        <v>0.93999999761580999</v>
      </c>
      <c r="AO312">
        <v>5.0000000745057997E-2</v>
      </c>
      <c r="AP312" s="7"/>
      <c r="AQ312" s="7"/>
      <c r="AR312" s="7"/>
      <c r="AS312" s="7"/>
    </row>
    <row r="313" spans="1:45" x14ac:dyDescent="0.25">
      <c r="A313" s="1">
        <v>611</v>
      </c>
      <c r="E313">
        <v>0.38390000000000002</v>
      </c>
      <c r="F313">
        <v>4.9399999999999999E-2</v>
      </c>
      <c r="G313">
        <v>4.5199999999999997E-2</v>
      </c>
      <c r="H313">
        <v>0.15179999999999999</v>
      </c>
      <c r="I313">
        <v>0.21190000000000001</v>
      </c>
      <c r="J313">
        <v>0.28370000000000001</v>
      </c>
      <c r="K313">
        <v>0.39929999999999999</v>
      </c>
      <c r="L313">
        <v>0.25090000000000001</v>
      </c>
      <c r="M313">
        <v>0.3821</v>
      </c>
      <c r="N313">
        <v>0.88660000000000005</v>
      </c>
      <c r="O313">
        <v>0.58609999999999995</v>
      </c>
      <c r="P313">
        <v>0.90359999999999996</v>
      </c>
      <c r="Q313">
        <v>0.98260000000000003</v>
      </c>
      <c r="R313">
        <v>0.35980000000000001</v>
      </c>
      <c r="S313">
        <v>2.5399999999999999E-2</v>
      </c>
      <c r="T313">
        <v>3.2599999999999997E-2</v>
      </c>
      <c r="AD313">
        <v>4.4900000000000002E-2</v>
      </c>
      <c r="AE313">
        <v>4.4900000000000002E-2</v>
      </c>
      <c r="AF313">
        <v>2.5600000000000001E-2</v>
      </c>
      <c r="AG313">
        <v>5.96E-2</v>
      </c>
      <c r="AH313">
        <v>0.99050000000000005</v>
      </c>
      <c r="AL313">
        <v>9.9999997764825994E-3</v>
      </c>
      <c r="AM313">
        <v>0.25</v>
      </c>
      <c r="AN313">
        <v>0.95999997854232999</v>
      </c>
      <c r="AO313">
        <v>5.9999998658895E-2</v>
      </c>
      <c r="AP313" s="7"/>
      <c r="AQ313" s="7"/>
      <c r="AR313" s="7"/>
      <c r="AS313" s="7"/>
    </row>
    <row r="314" spans="1:45" x14ac:dyDescent="0.25">
      <c r="A314" s="1">
        <v>612</v>
      </c>
      <c r="E314">
        <v>0.37759999999999999</v>
      </c>
      <c r="F314">
        <v>4.82E-2</v>
      </c>
      <c r="G314">
        <v>4.3299999999999998E-2</v>
      </c>
      <c r="H314">
        <v>0.14560000000000001</v>
      </c>
      <c r="I314">
        <v>0.20419999999999999</v>
      </c>
      <c r="J314">
        <v>0.27879999999999999</v>
      </c>
      <c r="K314">
        <v>0.39319999999999999</v>
      </c>
      <c r="L314">
        <v>0.24660000000000001</v>
      </c>
      <c r="M314">
        <v>0.37269999999999998</v>
      </c>
      <c r="N314">
        <v>0.87070000000000003</v>
      </c>
      <c r="O314">
        <v>0.56389999999999996</v>
      </c>
      <c r="P314">
        <v>0.92630000000000001</v>
      </c>
      <c r="Q314">
        <v>0.99670000000000003</v>
      </c>
      <c r="R314">
        <v>0.40229999999999999</v>
      </c>
      <c r="S314">
        <v>2.9600000000000001E-2</v>
      </c>
      <c r="T314">
        <v>3.8600000000000002E-2</v>
      </c>
      <c r="AD314">
        <v>4.3900000000000002E-2</v>
      </c>
      <c r="AE314">
        <v>4.3900000000000002E-2</v>
      </c>
      <c r="AF314">
        <v>2.52E-2</v>
      </c>
      <c r="AG314">
        <v>5.7200000000000001E-2</v>
      </c>
      <c r="AH314">
        <v>0.9909</v>
      </c>
      <c r="AL314">
        <v>9.9999997764825994E-3</v>
      </c>
      <c r="AM314">
        <v>0.25</v>
      </c>
      <c r="AN314">
        <v>0.97000002861023005</v>
      </c>
      <c r="AO314">
        <v>7.0000000298023002E-2</v>
      </c>
      <c r="AP314" s="7"/>
      <c r="AQ314" s="7"/>
      <c r="AR314" s="7"/>
      <c r="AS314" s="7"/>
    </row>
    <row r="315" spans="1:45" x14ac:dyDescent="0.25">
      <c r="A315" s="1">
        <v>613</v>
      </c>
      <c r="E315">
        <v>0.36849999999999999</v>
      </c>
      <c r="F315">
        <v>4.6399999999999997E-2</v>
      </c>
      <c r="G315">
        <v>4.2000000000000003E-2</v>
      </c>
      <c r="H315">
        <v>0.14019999999999999</v>
      </c>
      <c r="I315">
        <v>0.19750000000000001</v>
      </c>
      <c r="J315">
        <v>0.2722</v>
      </c>
      <c r="K315">
        <v>0.3841</v>
      </c>
      <c r="L315">
        <v>0.24560000000000001</v>
      </c>
      <c r="M315">
        <v>0.36399999999999999</v>
      </c>
      <c r="N315">
        <v>0.84440000000000004</v>
      </c>
      <c r="O315">
        <v>0.55000000000000004</v>
      </c>
      <c r="P315">
        <v>0.94410000000000005</v>
      </c>
      <c r="Q315">
        <v>1</v>
      </c>
      <c r="R315">
        <v>0.44219999999999998</v>
      </c>
      <c r="S315">
        <v>3.4299999999999997E-2</v>
      </c>
      <c r="T315">
        <v>4.3499999999999997E-2</v>
      </c>
      <c r="AD315">
        <v>4.3200000000000002E-2</v>
      </c>
      <c r="AE315">
        <v>4.3200000000000002E-2</v>
      </c>
      <c r="AF315">
        <v>2.4199999999999999E-2</v>
      </c>
      <c r="AG315">
        <v>5.62E-2</v>
      </c>
      <c r="AH315">
        <v>0.97570000000000001</v>
      </c>
      <c r="AL315">
        <v>9.9999997764825994E-3</v>
      </c>
      <c r="AM315">
        <v>0.23999999463558</v>
      </c>
      <c r="AN315">
        <v>0.99000000953674006</v>
      </c>
      <c r="AO315">
        <v>7.9999998211861004E-2</v>
      </c>
      <c r="AP315" s="7"/>
      <c r="AQ315" s="7"/>
      <c r="AR315" s="7"/>
      <c r="AS315" s="7"/>
    </row>
    <row r="316" spans="1:45" x14ac:dyDescent="0.25">
      <c r="A316" s="1">
        <v>614</v>
      </c>
      <c r="E316">
        <v>0.36099999999999999</v>
      </c>
      <c r="F316">
        <v>4.4600000000000001E-2</v>
      </c>
      <c r="G316">
        <v>4.0500000000000001E-2</v>
      </c>
      <c r="H316">
        <v>0.1341</v>
      </c>
      <c r="I316">
        <v>0.19139999999999999</v>
      </c>
      <c r="J316">
        <v>0.2621</v>
      </c>
      <c r="K316">
        <v>0.3841</v>
      </c>
      <c r="L316">
        <v>0.2404</v>
      </c>
      <c r="M316">
        <v>0.35349999999999998</v>
      </c>
      <c r="N316">
        <v>0.82130000000000003</v>
      </c>
      <c r="O316">
        <v>0.52500000000000002</v>
      </c>
      <c r="P316">
        <v>0.9587</v>
      </c>
      <c r="Q316">
        <v>0.98819999999999997</v>
      </c>
      <c r="R316">
        <v>0.48680000000000001</v>
      </c>
      <c r="S316">
        <v>4.1599999999999998E-2</v>
      </c>
      <c r="T316">
        <v>5.0599999999999999E-2</v>
      </c>
      <c r="AD316">
        <v>4.1099999999999998E-2</v>
      </c>
      <c r="AE316">
        <v>4.1099999999999998E-2</v>
      </c>
      <c r="AF316">
        <v>2.2200000000000001E-2</v>
      </c>
      <c r="AG316">
        <v>5.3800000000000001E-2</v>
      </c>
      <c r="AH316">
        <v>0.96799999999999997</v>
      </c>
      <c r="AL316">
        <v>9.9999997764825994E-3</v>
      </c>
      <c r="AM316">
        <v>0.23999999463558</v>
      </c>
      <c r="AN316">
        <v>0.99000000953674006</v>
      </c>
      <c r="AO316">
        <v>0.10000000149012001</v>
      </c>
      <c r="AP316" s="7"/>
      <c r="AQ316" s="7"/>
      <c r="AR316" s="7"/>
      <c r="AS316" s="7"/>
    </row>
    <row r="317" spans="1:45" x14ac:dyDescent="0.25">
      <c r="A317" s="1">
        <v>615</v>
      </c>
      <c r="E317">
        <v>0.35110000000000002</v>
      </c>
      <c r="F317">
        <v>4.2900000000000001E-2</v>
      </c>
      <c r="G317">
        <v>3.8899999999999997E-2</v>
      </c>
      <c r="H317">
        <v>0.13100000000000001</v>
      </c>
      <c r="I317">
        <v>0.18559999999999999</v>
      </c>
      <c r="J317">
        <v>0.25779999999999997</v>
      </c>
      <c r="K317">
        <v>0.37669999999999998</v>
      </c>
      <c r="L317">
        <v>0.2366</v>
      </c>
      <c r="M317">
        <v>0.34549999999999997</v>
      </c>
      <c r="N317">
        <v>0.80020000000000002</v>
      </c>
      <c r="O317">
        <v>0.51670000000000005</v>
      </c>
      <c r="P317">
        <v>0.97460000000000002</v>
      </c>
      <c r="Q317">
        <v>0.98340000000000005</v>
      </c>
      <c r="R317">
        <v>0.53080000000000005</v>
      </c>
      <c r="S317">
        <v>4.8899999999999999E-2</v>
      </c>
      <c r="T317">
        <v>5.8900000000000001E-2</v>
      </c>
      <c r="W317">
        <v>1.6000000000000001E-3</v>
      </c>
      <c r="AD317">
        <v>3.8199999999999998E-2</v>
      </c>
      <c r="AE317">
        <v>3.8199999999999998E-2</v>
      </c>
      <c r="AF317">
        <v>2.1999999999999999E-2</v>
      </c>
      <c r="AG317">
        <v>5.2999999999999999E-2</v>
      </c>
      <c r="AH317">
        <v>0.95530000000000004</v>
      </c>
      <c r="AL317">
        <v>9.9999997764825994E-3</v>
      </c>
      <c r="AM317">
        <v>0.23000000417232999</v>
      </c>
      <c r="AN317">
        <v>1</v>
      </c>
      <c r="AO317">
        <v>0.10999999940395</v>
      </c>
      <c r="AP317" s="7"/>
      <c r="AQ317" s="7"/>
      <c r="AR317" s="7"/>
      <c r="AS317" s="7"/>
    </row>
    <row r="318" spans="1:45" x14ac:dyDescent="0.25">
      <c r="A318" s="1">
        <v>616</v>
      </c>
      <c r="E318">
        <v>0.3422</v>
      </c>
      <c r="F318">
        <v>4.1099999999999998E-2</v>
      </c>
      <c r="G318">
        <v>3.78E-2</v>
      </c>
      <c r="H318">
        <v>0.1231</v>
      </c>
      <c r="I318">
        <v>0.1807</v>
      </c>
      <c r="J318">
        <v>0.24879999999999999</v>
      </c>
      <c r="K318">
        <v>0.36859999999999998</v>
      </c>
      <c r="L318">
        <v>0.23419999999999999</v>
      </c>
      <c r="M318">
        <v>0.33610000000000001</v>
      </c>
      <c r="N318">
        <v>0.7732</v>
      </c>
      <c r="O318">
        <v>0.50829999999999997</v>
      </c>
      <c r="P318">
        <v>0.98570000000000002</v>
      </c>
      <c r="Q318">
        <v>0.97609999999999997</v>
      </c>
      <c r="R318">
        <v>0.57950000000000002</v>
      </c>
      <c r="S318">
        <v>5.8900000000000001E-2</v>
      </c>
      <c r="T318">
        <v>6.8000000000000005E-2</v>
      </c>
      <c r="W318">
        <v>1.5E-3</v>
      </c>
      <c r="AD318">
        <v>3.7400000000000003E-2</v>
      </c>
      <c r="AE318">
        <v>3.7400000000000003E-2</v>
      </c>
      <c r="AF318">
        <v>2.23E-2</v>
      </c>
      <c r="AG318">
        <v>5.1799999999999999E-2</v>
      </c>
      <c r="AH318">
        <v>0.9425</v>
      </c>
      <c r="AL318">
        <v>9.9999997764825994E-3</v>
      </c>
      <c r="AM318">
        <v>0.21999999880790999</v>
      </c>
      <c r="AN318">
        <v>1</v>
      </c>
      <c r="AO318">
        <v>0.12999999523163</v>
      </c>
      <c r="AP318" s="7"/>
      <c r="AQ318" s="7"/>
      <c r="AR318" s="7"/>
      <c r="AS318" s="7"/>
    </row>
    <row r="319" spans="1:45" x14ac:dyDescent="0.25">
      <c r="A319" s="1">
        <v>617</v>
      </c>
      <c r="E319">
        <v>0.33329999999999999</v>
      </c>
      <c r="F319">
        <v>4.0300000000000002E-2</v>
      </c>
      <c r="G319">
        <v>3.6400000000000002E-2</v>
      </c>
      <c r="H319">
        <v>0.11940000000000001</v>
      </c>
      <c r="I319">
        <v>0.17430000000000001</v>
      </c>
      <c r="J319">
        <v>0.24079999999999999</v>
      </c>
      <c r="K319">
        <v>0.35899999999999999</v>
      </c>
      <c r="L319">
        <v>0.23</v>
      </c>
      <c r="M319">
        <v>0.32819999999999999</v>
      </c>
      <c r="N319">
        <v>0.75339999999999996</v>
      </c>
      <c r="O319">
        <v>0.49440000000000001</v>
      </c>
      <c r="P319">
        <v>0.99580000000000002</v>
      </c>
      <c r="Q319">
        <v>0.95960000000000001</v>
      </c>
      <c r="R319">
        <v>0.61970000000000003</v>
      </c>
      <c r="S319">
        <v>6.9699999999999998E-2</v>
      </c>
      <c r="T319">
        <v>0.08</v>
      </c>
      <c r="U319">
        <v>9.4000000000000004E-3</v>
      </c>
      <c r="W319">
        <v>1.6000000000000001E-3</v>
      </c>
      <c r="AD319">
        <v>3.7699999999999997E-2</v>
      </c>
      <c r="AE319">
        <v>3.7699999999999997E-2</v>
      </c>
      <c r="AF319">
        <v>2.0799999999999999E-2</v>
      </c>
      <c r="AG319">
        <v>5.0599999999999999E-2</v>
      </c>
      <c r="AH319">
        <v>0.93100000000000005</v>
      </c>
      <c r="AL319">
        <v>9.9999997764825994E-3</v>
      </c>
      <c r="AM319">
        <v>0.21999999880790999</v>
      </c>
      <c r="AN319">
        <v>1</v>
      </c>
      <c r="AO319">
        <v>0.15999999642372001</v>
      </c>
      <c r="AP319" s="7"/>
      <c r="AQ319" s="7"/>
      <c r="AR319" s="7"/>
      <c r="AS319" s="7"/>
    </row>
    <row r="320" spans="1:45" x14ac:dyDescent="0.25">
      <c r="A320" s="1">
        <v>618</v>
      </c>
      <c r="E320">
        <v>0.33079999999999998</v>
      </c>
      <c r="F320">
        <v>3.8699999999999998E-2</v>
      </c>
      <c r="G320">
        <v>3.5700000000000003E-2</v>
      </c>
      <c r="H320">
        <v>0.115</v>
      </c>
      <c r="I320">
        <v>0.1694</v>
      </c>
      <c r="J320">
        <v>0.23100000000000001</v>
      </c>
      <c r="K320">
        <v>0.35149999999999998</v>
      </c>
      <c r="L320">
        <v>0.22720000000000001</v>
      </c>
      <c r="M320">
        <v>0.3226</v>
      </c>
      <c r="N320">
        <v>0.72489999999999999</v>
      </c>
      <c r="O320">
        <v>0.48609999999999998</v>
      </c>
      <c r="P320">
        <v>1</v>
      </c>
      <c r="Q320">
        <v>0.94059999999999999</v>
      </c>
      <c r="R320">
        <v>0.66839999999999999</v>
      </c>
      <c r="S320">
        <v>8.2299999999999998E-2</v>
      </c>
      <c r="T320">
        <v>9.1499999999999998E-2</v>
      </c>
      <c r="U320">
        <v>9.4000000000000004E-3</v>
      </c>
      <c r="W320">
        <v>1.6999999999999999E-3</v>
      </c>
      <c r="AD320">
        <v>3.7199999999999997E-2</v>
      </c>
      <c r="AE320">
        <v>3.7199999999999997E-2</v>
      </c>
      <c r="AF320">
        <v>1.9900000000000001E-2</v>
      </c>
      <c r="AG320">
        <v>4.7800000000000002E-2</v>
      </c>
      <c r="AH320">
        <v>0.90310000000000001</v>
      </c>
      <c r="AL320" s="34">
        <v>9.9999997473788008E-6</v>
      </c>
      <c r="AM320">
        <v>0.20999999344348999</v>
      </c>
      <c r="AN320">
        <v>0.99000000953674006</v>
      </c>
      <c r="AO320">
        <v>0.17000000178814001</v>
      </c>
      <c r="AP320" s="7"/>
      <c r="AQ320" s="7"/>
      <c r="AR320" s="7"/>
      <c r="AS320" s="7"/>
    </row>
    <row r="321" spans="1:45" x14ac:dyDescent="0.25">
      <c r="A321" s="1">
        <v>619</v>
      </c>
      <c r="E321">
        <v>0.31790000000000002</v>
      </c>
      <c r="F321">
        <v>3.73E-2</v>
      </c>
      <c r="G321">
        <v>3.4099999999999998E-2</v>
      </c>
      <c r="H321">
        <v>0.111</v>
      </c>
      <c r="I321">
        <v>0.1618</v>
      </c>
      <c r="J321">
        <v>0.2225</v>
      </c>
      <c r="K321">
        <v>0.34179999999999999</v>
      </c>
      <c r="L321">
        <v>0.2253</v>
      </c>
      <c r="M321">
        <v>0.314</v>
      </c>
      <c r="N321">
        <v>0.7</v>
      </c>
      <c r="O321">
        <v>0.47220000000000001</v>
      </c>
      <c r="P321">
        <v>0.99829999999999997</v>
      </c>
      <c r="Q321">
        <v>0.91790000000000005</v>
      </c>
      <c r="R321">
        <v>0.71619999999999995</v>
      </c>
      <c r="S321">
        <v>9.5100000000000004E-2</v>
      </c>
      <c r="T321">
        <v>0.10290000000000001</v>
      </c>
      <c r="U321">
        <v>9.4000000000000004E-3</v>
      </c>
      <c r="W321">
        <v>1.6000000000000001E-3</v>
      </c>
      <c r="AD321">
        <v>3.5900000000000001E-2</v>
      </c>
      <c r="AE321">
        <v>3.5900000000000001E-2</v>
      </c>
      <c r="AF321">
        <v>1.9E-2</v>
      </c>
      <c r="AG321">
        <v>4.6399999999999997E-2</v>
      </c>
      <c r="AH321">
        <v>0.89239999999999997</v>
      </c>
      <c r="AL321" s="34">
        <v>9.9999997473788008E-6</v>
      </c>
      <c r="AM321">
        <v>0.20000000298022999</v>
      </c>
      <c r="AN321">
        <v>0.99000000953674006</v>
      </c>
      <c r="AO321">
        <v>0.20999999344348999</v>
      </c>
      <c r="AP321" s="7"/>
      <c r="AQ321" s="7"/>
      <c r="AR321" s="7"/>
      <c r="AS321" s="7"/>
    </row>
    <row r="322" spans="1:45" x14ac:dyDescent="0.25">
      <c r="A322" s="1">
        <v>620</v>
      </c>
      <c r="E322">
        <v>0.30830000000000002</v>
      </c>
      <c r="F322">
        <v>3.5999999999999997E-2</v>
      </c>
      <c r="G322">
        <v>3.3000000000000002E-2</v>
      </c>
      <c r="H322">
        <v>0.10589999999999999</v>
      </c>
      <c r="I322">
        <v>0.15709999999999999</v>
      </c>
      <c r="J322">
        <v>0.21529999999999999</v>
      </c>
      <c r="K322">
        <v>0.33810000000000001</v>
      </c>
      <c r="L322">
        <v>0.22470000000000001</v>
      </c>
      <c r="M322">
        <v>0.30719999999999997</v>
      </c>
      <c r="N322">
        <v>0.6784</v>
      </c>
      <c r="O322">
        <v>0.46110000000000001</v>
      </c>
      <c r="P322">
        <v>0.996</v>
      </c>
      <c r="Q322">
        <v>0.89529999999999998</v>
      </c>
      <c r="R322">
        <v>0.76319999999999999</v>
      </c>
      <c r="S322">
        <v>0.1103</v>
      </c>
      <c r="T322">
        <v>0.1235</v>
      </c>
      <c r="U322">
        <v>1.29E-2</v>
      </c>
      <c r="W322">
        <v>2.8999999999999998E-3</v>
      </c>
      <c r="AD322">
        <v>3.5200000000000002E-2</v>
      </c>
      <c r="AE322">
        <v>3.5200000000000002E-2</v>
      </c>
      <c r="AF322">
        <v>1.7899999999999999E-2</v>
      </c>
      <c r="AG322">
        <v>4.4999999999999998E-2</v>
      </c>
      <c r="AH322">
        <v>0.87090000000000001</v>
      </c>
      <c r="AL322" s="34">
        <v>9.9999997473788008E-6</v>
      </c>
      <c r="AM322">
        <v>0.18999999761580999</v>
      </c>
      <c r="AN322">
        <v>0.98000001907348999</v>
      </c>
      <c r="AO322">
        <v>0.23000000417232999</v>
      </c>
      <c r="AP322" s="7"/>
      <c r="AQ322" s="7"/>
      <c r="AR322" s="7"/>
      <c r="AS322" s="7"/>
    </row>
    <row r="323" spans="1:45" x14ac:dyDescent="0.25">
      <c r="A323" s="1">
        <v>621</v>
      </c>
      <c r="E323">
        <v>0.30709999999999998</v>
      </c>
      <c r="F323">
        <v>3.4500000000000003E-2</v>
      </c>
      <c r="G323">
        <v>3.1300000000000001E-2</v>
      </c>
      <c r="H323">
        <v>0.10150000000000001</v>
      </c>
      <c r="I323">
        <v>0.15229999999999999</v>
      </c>
      <c r="J323">
        <v>0.20660000000000001</v>
      </c>
      <c r="K323">
        <v>0.32819999999999999</v>
      </c>
      <c r="L323">
        <v>0.2185</v>
      </c>
      <c r="M323">
        <v>0.30070000000000002</v>
      </c>
      <c r="N323">
        <v>0.65090000000000003</v>
      </c>
      <c r="O323">
        <v>0.46110000000000001</v>
      </c>
      <c r="P323">
        <v>0.99470000000000003</v>
      </c>
      <c r="Q323">
        <v>0.85719999999999996</v>
      </c>
      <c r="R323">
        <v>0.80230000000000001</v>
      </c>
      <c r="S323">
        <v>0.12809999999999999</v>
      </c>
      <c r="T323">
        <v>0.1391</v>
      </c>
      <c r="U323">
        <v>1.29E-2</v>
      </c>
      <c r="W323">
        <v>2.3999999999999998E-3</v>
      </c>
      <c r="AD323">
        <v>3.3599999999999998E-2</v>
      </c>
      <c r="AE323">
        <v>3.3599999999999998E-2</v>
      </c>
      <c r="AF323">
        <v>1.78E-2</v>
      </c>
      <c r="AG323">
        <v>4.3700000000000003E-2</v>
      </c>
      <c r="AH323">
        <v>0.8518</v>
      </c>
      <c r="AM323">
        <v>0.18999999761580999</v>
      </c>
      <c r="AN323">
        <v>0.95999997854232999</v>
      </c>
      <c r="AO323">
        <v>0.25</v>
      </c>
      <c r="AP323" s="7"/>
      <c r="AQ323" s="7"/>
      <c r="AR323" s="7"/>
      <c r="AS323" s="7"/>
    </row>
    <row r="324" spans="1:45" x14ac:dyDescent="0.25">
      <c r="A324" s="1">
        <v>622</v>
      </c>
      <c r="E324">
        <v>0.30509999999999998</v>
      </c>
      <c r="F324">
        <v>3.3000000000000002E-2</v>
      </c>
      <c r="G324">
        <v>3.0499999999999999E-2</v>
      </c>
      <c r="H324">
        <v>9.9599999999999994E-2</v>
      </c>
      <c r="I324">
        <v>0.14649999999999999</v>
      </c>
      <c r="J324">
        <v>0.19719999999999999</v>
      </c>
      <c r="K324">
        <v>0.31440000000000001</v>
      </c>
      <c r="L324">
        <v>0.2172</v>
      </c>
      <c r="M324">
        <v>0.29580000000000001</v>
      </c>
      <c r="N324">
        <v>0.62360000000000004</v>
      </c>
      <c r="O324">
        <v>0.4556</v>
      </c>
      <c r="P324">
        <v>0.98480000000000001</v>
      </c>
      <c r="Q324">
        <v>0.84050000000000002</v>
      </c>
      <c r="R324">
        <v>0.84309999999999996</v>
      </c>
      <c r="S324">
        <v>0.14749999999999999</v>
      </c>
      <c r="T324">
        <v>0.1588</v>
      </c>
      <c r="U324">
        <v>1.6400000000000001E-2</v>
      </c>
      <c r="W324">
        <v>2.5999999999999999E-3</v>
      </c>
      <c r="AD324">
        <v>3.2500000000000001E-2</v>
      </c>
      <c r="AE324">
        <v>3.2500000000000001E-2</v>
      </c>
      <c r="AF324">
        <v>1.7000000000000001E-2</v>
      </c>
      <c r="AG324">
        <v>4.2599999999999999E-2</v>
      </c>
      <c r="AH324">
        <v>0.83050000000000002</v>
      </c>
      <c r="AM324">
        <v>0.18000000715256001</v>
      </c>
      <c r="AN324">
        <v>0.94999998807907005</v>
      </c>
      <c r="AO324">
        <v>0.28999999165535001</v>
      </c>
      <c r="AP324" s="7"/>
      <c r="AQ324" s="7"/>
      <c r="AR324" s="7"/>
      <c r="AS324" s="7"/>
    </row>
    <row r="325" spans="1:45" x14ac:dyDescent="0.25">
      <c r="A325" s="1">
        <v>623</v>
      </c>
      <c r="E325">
        <v>0.2984</v>
      </c>
      <c r="F325">
        <v>3.2300000000000002E-2</v>
      </c>
      <c r="G325">
        <v>2.9000000000000001E-2</v>
      </c>
      <c r="H325">
        <v>9.3799999999999994E-2</v>
      </c>
      <c r="I325">
        <v>0.1404</v>
      </c>
      <c r="J325">
        <v>0.18959999999999999</v>
      </c>
      <c r="K325">
        <v>0.30599999999999999</v>
      </c>
      <c r="L325">
        <v>0.2127</v>
      </c>
      <c r="M325">
        <v>0.29249999999999998</v>
      </c>
      <c r="N325">
        <v>0.60170000000000001</v>
      </c>
      <c r="O325">
        <v>0.44169999999999998</v>
      </c>
      <c r="P325">
        <v>0.97619999999999996</v>
      </c>
      <c r="Q325">
        <v>0.8085</v>
      </c>
      <c r="R325">
        <v>0.87739999999999996</v>
      </c>
      <c r="S325">
        <v>0.16850000000000001</v>
      </c>
      <c r="T325">
        <v>0.1797</v>
      </c>
      <c r="U325">
        <v>1.9900000000000001E-2</v>
      </c>
      <c r="W325">
        <v>2.8999999999999998E-3</v>
      </c>
      <c r="AD325">
        <v>3.1699999999999999E-2</v>
      </c>
      <c r="AE325">
        <v>3.1699999999999999E-2</v>
      </c>
      <c r="AF325">
        <v>1.7299999999999999E-2</v>
      </c>
      <c r="AG325">
        <v>4.0899999999999999E-2</v>
      </c>
      <c r="AH325">
        <v>0.81189999999999996</v>
      </c>
      <c r="AM325">
        <v>0.17000000178814001</v>
      </c>
      <c r="AN325">
        <v>0.93999999761580999</v>
      </c>
      <c r="AO325">
        <v>0.31000000238419001</v>
      </c>
      <c r="AP325" s="7"/>
      <c r="AQ325" s="7"/>
      <c r="AR325" s="7"/>
      <c r="AS325" s="7"/>
    </row>
    <row r="326" spans="1:45" x14ac:dyDescent="0.25">
      <c r="A326" s="1">
        <v>624</v>
      </c>
      <c r="E326">
        <v>0.28949999999999998</v>
      </c>
      <c r="F326">
        <v>3.09E-2</v>
      </c>
      <c r="G326">
        <v>2.7900000000000001E-2</v>
      </c>
      <c r="H326">
        <v>9.2200000000000004E-2</v>
      </c>
      <c r="I326">
        <v>0.1356</v>
      </c>
      <c r="J326">
        <v>0.18079999999999999</v>
      </c>
      <c r="K326">
        <v>0.29089999999999999</v>
      </c>
      <c r="L326">
        <v>0.2092</v>
      </c>
      <c r="M326">
        <v>0.2868</v>
      </c>
      <c r="N326">
        <v>0.58109999999999995</v>
      </c>
      <c r="O326">
        <v>0.44169999999999998</v>
      </c>
      <c r="P326">
        <v>0.96809999999999996</v>
      </c>
      <c r="Q326">
        <v>0.79169999999999996</v>
      </c>
      <c r="R326">
        <v>0.90849999999999997</v>
      </c>
      <c r="S326">
        <v>0.1918</v>
      </c>
      <c r="T326">
        <v>0.21029999999999999</v>
      </c>
      <c r="U326">
        <v>1.9900000000000001E-2</v>
      </c>
      <c r="W326">
        <v>2.5999999999999999E-3</v>
      </c>
      <c r="AD326">
        <v>3.2099999999999997E-2</v>
      </c>
      <c r="AE326">
        <v>3.2099999999999997E-2</v>
      </c>
      <c r="AF326">
        <v>1.55E-2</v>
      </c>
      <c r="AG326">
        <v>3.9899999999999998E-2</v>
      </c>
      <c r="AH326">
        <v>0.79500000000000004</v>
      </c>
      <c r="AM326">
        <v>0.15999999642372001</v>
      </c>
      <c r="AN326">
        <v>0.91000002622604004</v>
      </c>
      <c r="AO326">
        <v>0.34999999403954002</v>
      </c>
      <c r="AP326" s="7"/>
      <c r="AQ326" s="7"/>
      <c r="AR326" s="7"/>
      <c r="AS326" s="7"/>
    </row>
    <row r="327" spans="1:45" x14ac:dyDescent="0.25">
      <c r="A327" s="1">
        <v>625</v>
      </c>
      <c r="E327">
        <v>0.28660000000000002</v>
      </c>
      <c r="F327">
        <v>2.98E-2</v>
      </c>
      <c r="G327">
        <v>2.69E-2</v>
      </c>
      <c r="H327">
        <v>8.7999999999999995E-2</v>
      </c>
      <c r="I327">
        <v>0.12939999999999999</v>
      </c>
      <c r="J327">
        <v>0.17380000000000001</v>
      </c>
      <c r="K327">
        <v>0.2893</v>
      </c>
      <c r="L327">
        <v>0.20449999999999999</v>
      </c>
      <c r="M327">
        <v>0.28000000000000003</v>
      </c>
      <c r="N327">
        <v>0.56179999999999997</v>
      </c>
      <c r="O327">
        <v>0.43330000000000002</v>
      </c>
      <c r="P327">
        <v>0.95330000000000004</v>
      </c>
      <c r="Q327">
        <v>0.75639999999999996</v>
      </c>
      <c r="R327">
        <v>0.94310000000000005</v>
      </c>
      <c r="S327">
        <v>0.218</v>
      </c>
      <c r="T327">
        <v>0.23710000000000001</v>
      </c>
      <c r="U327">
        <v>2.3400000000000001E-2</v>
      </c>
      <c r="W327">
        <v>3.5999999999999999E-3</v>
      </c>
      <c r="AD327">
        <v>2.9899999999999999E-2</v>
      </c>
      <c r="AE327">
        <v>2.9899999999999999E-2</v>
      </c>
      <c r="AF327">
        <v>1.5299999999999999E-2</v>
      </c>
      <c r="AG327">
        <v>3.9800000000000002E-2</v>
      </c>
      <c r="AH327">
        <v>0.77229999999999999</v>
      </c>
      <c r="AM327">
        <v>0.15000000596046001</v>
      </c>
      <c r="AN327">
        <v>0.89999997615813998</v>
      </c>
      <c r="AO327">
        <v>0.38999998569488997</v>
      </c>
      <c r="AP327" s="7"/>
      <c r="AQ327" s="7"/>
      <c r="AR327" s="7"/>
      <c r="AS327" s="7"/>
    </row>
    <row r="328" spans="1:45" x14ac:dyDescent="0.25">
      <c r="A328" s="1">
        <v>626</v>
      </c>
      <c r="E328">
        <v>0.28399999999999997</v>
      </c>
      <c r="F328">
        <v>2.92E-2</v>
      </c>
      <c r="G328">
        <v>2.5899999999999999E-2</v>
      </c>
      <c r="H328">
        <v>8.5300000000000001E-2</v>
      </c>
      <c r="I328">
        <v>0.1249</v>
      </c>
      <c r="J328">
        <v>0.16550000000000001</v>
      </c>
      <c r="K328">
        <v>0.27339999999999998</v>
      </c>
      <c r="L328">
        <v>0.2016</v>
      </c>
      <c r="M328">
        <v>0.27589999999999998</v>
      </c>
      <c r="N328">
        <v>0.54800000000000004</v>
      </c>
      <c r="O328">
        <v>0.43330000000000002</v>
      </c>
      <c r="P328">
        <v>0.93430000000000002</v>
      </c>
      <c r="Q328">
        <v>0.7288</v>
      </c>
      <c r="R328">
        <v>0.96619999999999995</v>
      </c>
      <c r="S328">
        <v>0.24859999999999999</v>
      </c>
      <c r="T328">
        <v>0.26769999999999999</v>
      </c>
      <c r="U328">
        <v>2.87E-2</v>
      </c>
      <c r="W328">
        <v>4.5999999999999999E-3</v>
      </c>
      <c r="AD328">
        <v>2.87E-2</v>
      </c>
      <c r="AE328">
        <v>2.87E-2</v>
      </c>
      <c r="AF328">
        <v>1.52E-2</v>
      </c>
      <c r="AG328">
        <v>3.6999999999999998E-2</v>
      </c>
      <c r="AH328">
        <v>0.75360000000000005</v>
      </c>
      <c r="AM328">
        <v>0.15000000596046001</v>
      </c>
      <c r="AN328">
        <v>0.87999999523162997</v>
      </c>
      <c r="AO328">
        <v>0.43000000715255998</v>
      </c>
      <c r="AP328" s="7"/>
      <c r="AQ328" s="7"/>
      <c r="AR328" s="7"/>
      <c r="AS328" s="7"/>
    </row>
    <row r="329" spans="1:45" x14ac:dyDescent="0.25">
      <c r="A329" s="1">
        <v>627</v>
      </c>
      <c r="E329">
        <v>0.27600000000000002</v>
      </c>
      <c r="F329">
        <v>2.7900000000000001E-2</v>
      </c>
      <c r="G329">
        <v>2.4400000000000002E-2</v>
      </c>
      <c r="H329">
        <v>8.2199999999999995E-2</v>
      </c>
      <c r="I329">
        <v>0.1221</v>
      </c>
      <c r="J329">
        <v>0.158</v>
      </c>
      <c r="K329">
        <v>0.26429999999999998</v>
      </c>
      <c r="L329">
        <v>0.19819999999999999</v>
      </c>
      <c r="M329">
        <v>0.2707</v>
      </c>
      <c r="N329">
        <v>0.52600000000000002</v>
      </c>
      <c r="O329">
        <v>0.43330000000000002</v>
      </c>
      <c r="P329">
        <v>0.91769999999999996</v>
      </c>
      <c r="Q329">
        <v>0.69810000000000005</v>
      </c>
      <c r="R329">
        <v>0.98099999999999998</v>
      </c>
      <c r="S329">
        <v>0.27889999999999998</v>
      </c>
      <c r="T329">
        <v>0.3039</v>
      </c>
      <c r="U329">
        <v>3.2199999999999999E-2</v>
      </c>
      <c r="W329">
        <v>4.1999999999999997E-3</v>
      </c>
      <c r="AD329">
        <v>2.8500000000000001E-2</v>
      </c>
      <c r="AE329">
        <v>2.8500000000000001E-2</v>
      </c>
      <c r="AF329">
        <v>1.47E-2</v>
      </c>
      <c r="AG329">
        <v>3.5400000000000001E-2</v>
      </c>
      <c r="AH329">
        <v>0.7389</v>
      </c>
      <c r="AM329">
        <v>0.14000000059605</v>
      </c>
      <c r="AN329">
        <v>0.85000002384186002</v>
      </c>
      <c r="AO329">
        <v>0.46999999880790999</v>
      </c>
      <c r="AP329" s="7"/>
      <c r="AQ329" s="7"/>
      <c r="AR329" s="7"/>
      <c r="AS329" s="7"/>
    </row>
    <row r="330" spans="1:45" x14ac:dyDescent="0.25">
      <c r="A330" s="1">
        <v>628</v>
      </c>
      <c r="E330">
        <v>0.27339999999999998</v>
      </c>
      <c r="F330">
        <v>2.7799999999999998E-2</v>
      </c>
      <c r="G330">
        <v>2.3900000000000001E-2</v>
      </c>
      <c r="H330">
        <v>7.85E-2</v>
      </c>
      <c r="I330">
        <v>0.1183</v>
      </c>
      <c r="J330">
        <v>0.15010000000000001</v>
      </c>
      <c r="K330">
        <v>0.25459999999999999</v>
      </c>
      <c r="L330">
        <v>0.19350000000000001</v>
      </c>
      <c r="M330">
        <v>0.26429999999999998</v>
      </c>
      <c r="N330">
        <v>0.50880000000000003</v>
      </c>
      <c r="O330">
        <v>0.43330000000000002</v>
      </c>
      <c r="P330">
        <v>0.89870000000000005</v>
      </c>
      <c r="Q330">
        <v>0.67569999999999997</v>
      </c>
      <c r="R330">
        <v>0.99329999999999996</v>
      </c>
      <c r="S330">
        <v>0.31119999999999998</v>
      </c>
      <c r="T330">
        <v>0.34250000000000003</v>
      </c>
      <c r="U330">
        <v>3.9199999999999999E-2</v>
      </c>
      <c r="W330">
        <v>6.0000000000000001E-3</v>
      </c>
      <c r="AD330">
        <v>2.86E-2</v>
      </c>
      <c r="AE330">
        <v>2.86E-2</v>
      </c>
      <c r="AF330">
        <v>1.49E-2</v>
      </c>
      <c r="AG330">
        <v>3.5499999999999997E-2</v>
      </c>
      <c r="AH330">
        <v>0.71919999999999995</v>
      </c>
      <c r="AM330">
        <v>0.12999999523163</v>
      </c>
      <c r="AN330">
        <v>0.83999997377395996</v>
      </c>
      <c r="AO330">
        <v>0.51999998092651001</v>
      </c>
      <c r="AP330" s="7"/>
      <c r="AQ330" s="7"/>
      <c r="AR330" s="7"/>
      <c r="AS330" s="7"/>
    </row>
    <row r="331" spans="1:45" x14ac:dyDescent="0.25">
      <c r="A331" s="1">
        <v>629</v>
      </c>
      <c r="E331">
        <v>0.2671</v>
      </c>
      <c r="F331">
        <v>2.6599999999999999E-2</v>
      </c>
      <c r="G331">
        <v>2.2800000000000001E-2</v>
      </c>
      <c r="H331">
        <v>7.6300000000000007E-2</v>
      </c>
      <c r="I331">
        <v>0.1123</v>
      </c>
      <c r="J331">
        <v>0.1434</v>
      </c>
      <c r="K331">
        <v>0.24279999999999999</v>
      </c>
      <c r="L331">
        <v>0.18890000000000001</v>
      </c>
      <c r="M331">
        <v>0.26040000000000002</v>
      </c>
      <c r="N331">
        <v>0.48749999999999999</v>
      </c>
      <c r="O331">
        <v>0.43330000000000002</v>
      </c>
      <c r="P331">
        <v>0.88160000000000005</v>
      </c>
      <c r="Q331">
        <v>0.64859999999999995</v>
      </c>
      <c r="R331">
        <v>0.99860000000000004</v>
      </c>
      <c r="S331">
        <v>0.3498</v>
      </c>
      <c r="T331">
        <v>0.3775</v>
      </c>
      <c r="U331">
        <v>4.2700000000000002E-2</v>
      </c>
      <c r="W331">
        <v>5.8999999999999999E-3</v>
      </c>
      <c r="AD331">
        <v>2.6599999999999999E-2</v>
      </c>
      <c r="AE331">
        <v>2.6599999999999999E-2</v>
      </c>
      <c r="AF331">
        <v>1.4200000000000001E-2</v>
      </c>
      <c r="AG331">
        <v>3.39E-2</v>
      </c>
      <c r="AH331">
        <v>0.70640000000000003</v>
      </c>
      <c r="AM331">
        <v>0.11999999731779</v>
      </c>
      <c r="AN331">
        <v>0.81000000238419001</v>
      </c>
      <c r="AO331">
        <v>0.54000002145767001</v>
      </c>
      <c r="AP331" s="7"/>
      <c r="AQ331" s="7"/>
      <c r="AR331" s="7"/>
      <c r="AS331" s="7"/>
    </row>
    <row r="332" spans="1:45" x14ac:dyDescent="0.25">
      <c r="A332" s="1">
        <v>630</v>
      </c>
      <c r="E332">
        <v>0.2621</v>
      </c>
      <c r="F332">
        <v>2.5899999999999999E-2</v>
      </c>
      <c r="G332">
        <v>2.1700000000000001E-2</v>
      </c>
      <c r="H332">
        <v>7.4999999999999997E-2</v>
      </c>
      <c r="I332">
        <v>0.1089</v>
      </c>
      <c r="J332">
        <v>0.13650000000000001</v>
      </c>
      <c r="K332">
        <v>0.23430000000000001</v>
      </c>
      <c r="L332">
        <v>0.1845</v>
      </c>
      <c r="M332">
        <v>0.25480000000000003</v>
      </c>
      <c r="N332">
        <v>0.47549999999999998</v>
      </c>
      <c r="O332">
        <v>0.43890000000000001</v>
      </c>
      <c r="P332">
        <v>0.85919999999999996</v>
      </c>
      <c r="Q332">
        <v>0.62209999999999999</v>
      </c>
      <c r="R332">
        <v>1</v>
      </c>
      <c r="S332">
        <v>0.3901</v>
      </c>
      <c r="T332">
        <v>0.4244</v>
      </c>
      <c r="U332">
        <v>5.3199999999999997E-2</v>
      </c>
      <c r="V332">
        <v>2.1499999999999998E-2</v>
      </c>
      <c r="W332">
        <v>7.1000000000000004E-3</v>
      </c>
      <c r="AD332">
        <v>2.64E-2</v>
      </c>
      <c r="AE332">
        <v>2.64E-2</v>
      </c>
      <c r="AF332">
        <v>1.34E-2</v>
      </c>
      <c r="AG332">
        <v>3.2399999999999998E-2</v>
      </c>
      <c r="AH332">
        <v>0.69040000000000001</v>
      </c>
      <c r="AI332">
        <v>7.8899999999999998E-2</v>
      </c>
      <c r="AM332">
        <v>0.10999999940395</v>
      </c>
      <c r="AN332">
        <v>0.77999997138976995</v>
      </c>
      <c r="AO332">
        <v>0.57999998331070002</v>
      </c>
      <c r="AP332" s="7"/>
      <c r="AQ332" s="7"/>
      <c r="AR332" s="7"/>
      <c r="AS332" s="7"/>
    </row>
    <row r="333" spans="1:45" x14ac:dyDescent="0.25">
      <c r="A333" s="1">
        <v>631</v>
      </c>
      <c r="E333">
        <v>0.25779999999999997</v>
      </c>
      <c r="F333">
        <v>2.5100000000000001E-2</v>
      </c>
      <c r="G333">
        <v>2.1100000000000001E-2</v>
      </c>
      <c r="H333">
        <v>7.2300000000000003E-2</v>
      </c>
      <c r="I333">
        <v>0.105</v>
      </c>
      <c r="J333">
        <v>0.12959999999999999</v>
      </c>
      <c r="K333">
        <v>0.22559999999999999</v>
      </c>
      <c r="L333">
        <v>0.18029999999999999</v>
      </c>
      <c r="M333">
        <v>0.24990000000000001</v>
      </c>
      <c r="N333">
        <v>0.4556</v>
      </c>
      <c r="O333">
        <v>0.43890000000000001</v>
      </c>
      <c r="P333">
        <v>0.84130000000000005</v>
      </c>
      <c r="Q333">
        <v>0.58979999999999999</v>
      </c>
      <c r="R333">
        <v>0.99490000000000001</v>
      </c>
      <c r="S333">
        <v>0.43630000000000002</v>
      </c>
      <c r="T333">
        <v>0.46600000000000003</v>
      </c>
      <c r="U333">
        <v>6.0100000000000001E-2</v>
      </c>
      <c r="V333">
        <v>2.35E-2</v>
      </c>
      <c r="W333">
        <v>7.0000000000000001E-3</v>
      </c>
      <c r="AD333">
        <v>2.7099999999999999E-2</v>
      </c>
      <c r="AE333">
        <v>2.7099999999999999E-2</v>
      </c>
      <c r="AF333">
        <v>1.3599999999999999E-2</v>
      </c>
      <c r="AG333">
        <v>3.1800000000000002E-2</v>
      </c>
      <c r="AH333">
        <v>0.67369999999999997</v>
      </c>
      <c r="AI333">
        <v>8.0600000000000005E-2</v>
      </c>
      <c r="AM333">
        <v>0.10999999940395</v>
      </c>
      <c r="AN333">
        <v>0.75999999046325994</v>
      </c>
      <c r="AO333">
        <v>0.62999999523162997</v>
      </c>
      <c r="AP333" s="7"/>
      <c r="AQ333" s="7"/>
      <c r="AR333" s="7"/>
      <c r="AS333" s="7"/>
    </row>
    <row r="334" spans="1:45" x14ac:dyDescent="0.25">
      <c r="A334" s="1">
        <v>632</v>
      </c>
      <c r="E334">
        <v>0.24979999999999999</v>
      </c>
      <c r="F334">
        <v>2.46E-2</v>
      </c>
      <c r="G334">
        <v>2.0400000000000001E-2</v>
      </c>
      <c r="H334">
        <v>6.83E-2</v>
      </c>
      <c r="I334">
        <v>0.1013</v>
      </c>
      <c r="J334">
        <v>0.1244</v>
      </c>
      <c r="K334">
        <v>0.2165</v>
      </c>
      <c r="L334">
        <v>0.1719</v>
      </c>
      <c r="M334">
        <v>0.24479999999999999</v>
      </c>
      <c r="N334">
        <v>0.44080000000000003</v>
      </c>
      <c r="O334">
        <v>0.44169999999999998</v>
      </c>
      <c r="P334">
        <v>0.81899999999999995</v>
      </c>
      <c r="Q334">
        <v>0.57240000000000002</v>
      </c>
      <c r="R334">
        <v>0.98960000000000004</v>
      </c>
      <c r="S334">
        <v>0.47610000000000002</v>
      </c>
      <c r="T334">
        <v>0.50480000000000003</v>
      </c>
      <c r="U334">
        <v>6.7100000000000007E-2</v>
      </c>
      <c r="V334">
        <v>2.7199999999999998E-2</v>
      </c>
      <c r="W334">
        <v>9.4000000000000004E-3</v>
      </c>
      <c r="AD334">
        <v>2.63E-2</v>
      </c>
      <c r="AE334">
        <v>2.63E-2</v>
      </c>
      <c r="AF334">
        <v>1.2500000000000001E-2</v>
      </c>
      <c r="AG334">
        <v>3.0300000000000001E-2</v>
      </c>
      <c r="AH334">
        <v>0.66200000000000003</v>
      </c>
      <c r="AI334">
        <v>8.5199999999999998E-2</v>
      </c>
      <c r="AM334">
        <v>0.10000000149012001</v>
      </c>
      <c r="AN334">
        <v>0.74000000953674006</v>
      </c>
      <c r="AO334">
        <v>0.67000001668929998</v>
      </c>
      <c r="AP334" s="34">
        <v>9.9999997473788008E-6</v>
      </c>
      <c r="AQ334" s="7"/>
      <c r="AR334" s="7"/>
      <c r="AS334" s="7"/>
    </row>
    <row r="335" spans="1:45" x14ac:dyDescent="0.25">
      <c r="A335" s="1">
        <v>633</v>
      </c>
      <c r="E335">
        <v>0.245</v>
      </c>
      <c r="F335">
        <v>2.3400000000000001E-2</v>
      </c>
      <c r="G335">
        <v>1.9699999999999999E-2</v>
      </c>
      <c r="H335">
        <v>6.6100000000000006E-2</v>
      </c>
      <c r="I335">
        <v>9.7799999999999998E-2</v>
      </c>
      <c r="J335">
        <v>0.1178</v>
      </c>
      <c r="K335">
        <v>0.2117</v>
      </c>
      <c r="L335">
        <v>0.1663</v>
      </c>
      <c r="M335">
        <v>0.23910000000000001</v>
      </c>
      <c r="N335">
        <v>0.4325</v>
      </c>
      <c r="O335">
        <v>0.44169999999999998</v>
      </c>
      <c r="P335">
        <v>0.79759999999999998</v>
      </c>
      <c r="Q335">
        <v>0.54</v>
      </c>
      <c r="R335">
        <v>0.97489999999999999</v>
      </c>
      <c r="S335">
        <v>0.51659999999999995</v>
      </c>
      <c r="T335">
        <v>0.55630000000000002</v>
      </c>
      <c r="U335">
        <v>8.4599999999999995E-2</v>
      </c>
      <c r="V335">
        <v>3.1399999999999997E-2</v>
      </c>
      <c r="W335">
        <v>9.1999999999999998E-3</v>
      </c>
      <c r="AD335">
        <v>2.5399999999999999E-2</v>
      </c>
      <c r="AE335">
        <v>2.5399999999999999E-2</v>
      </c>
      <c r="AF335">
        <v>1.2500000000000001E-2</v>
      </c>
      <c r="AG335">
        <v>2.9600000000000001E-2</v>
      </c>
      <c r="AH335">
        <v>0.65</v>
      </c>
      <c r="AI335">
        <v>9.1600000000000001E-2</v>
      </c>
      <c r="AM335">
        <v>0.10000000149012001</v>
      </c>
      <c r="AN335">
        <v>0.70999997854232999</v>
      </c>
      <c r="AO335">
        <v>0.72000002861023005</v>
      </c>
      <c r="AP335">
        <v>9.9999997764825994E-3</v>
      </c>
      <c r="AQ335" s="7"/>
      <c r="AR335" s="7"/>
      <c r="AS335" s="7"/>
    </row>
    <row r="336" spans="1:45" x14ac:dyDescent="0.25">
      <c r="A336" s="1">
        <v>634</v>
      </c>
      <c r="E336">
        <v>0.2465</v>
      </c>
      <c r="F336">
        <v>2.2800000000000001E-2</v>
      </c>
      <c r="G336">
        <v>1.9199999999999998E-2</v>
      </c>
      <c r="H336">
        <v>6.4199999999999993E-2</v>
      </c>
      <c r="I336">
        <v>9.35E-2</v>
      </c>
      <c r="J336">
        <v>0.1134</v>
      </c>
      <c r="K336">
        <v>0.2001</v>
      </c>
      <c r="L336">
        <v>0.1615</v>
      </c>
      <c r="M336">
        <v>0.2346</v>
      </c>
      <c r="N336">
        <v>0.41449999999999998</v>
      </c>
      <c r="O336">
        <v>0.44440000000000002</v>
      </c>
      <c r="P336">
        <v>0.77059999999999995</v>
      </c>
      <c r="Q336">
        <v>0.5212</v>
      </c>
      <c r="R336">
        <v>0.95699999999999996</v>
      </c>
      <c r="S336">
        <v>0.56130000000000002</v>
      </c>
      <c r="T336">
        <v>0.59760000000000002</v>
      </c>
      <c r="U336">
        <v>9.8599999999999993E-2</v>
      </c>
      <c r="V336">
        <v>3.6900000000000002E-2</v>
      </c>
      <c r="W336">
        <v>1.14E-2</v>
      </c>
      <c r="AD336">
        <v>2.5100000000000001E-2</v>
      </c>
      <c r="AE336">
        <v>2.5100000000000001E-2</v>
      </c>
      <c r="AF336">
        <v>1.2E-2</v>
      </c>
      <c r="AG336">
        <v>2.8000000000000001E-2</v>
      </c>
      <c r="AH336">
        <v>0.63349999999999995</v>
      </c>
      <c r="AI336">
        <v>0.10009999999999999</v>
      </c>
      <c r="AM336">
        <v>9.0000003576279006E-2</v>
      </c>
      <c r="AN336">
        <v>0.68999999761580999</v>
      </c>
      <c r="AO336">
        <v>0.77999997138976995</v>
      </c>
      <c r="AP336">
        <v>1.9999999552965001E-2</v>
      </c>
      <c r="AQ336" s="7"/>
      <c r="AR336" s="7"/>
      <c r="AS336" s="7"/>
    </row>
    <row r="337" spans="1:45" x14ac:dyDescent="0.25">
      <c r="A337" s="1">
        <v>635</v>
      </c>
      <c r="E337">
        <v>0.2427</v>
      </c>
      <c r="F337">
        <v>2.1700000000000001E-2</v>
      </c>
      <c r="G337">
        <v>1.8599999999999998E-2</v>
      </c>
      <c r="H337">
        <v>6.2399999999999997E-2</v>
      </c>
      <c r="I337">
        <v>0.09</v>
      </c>
      <c r="J337">
        <v>0.1081</v>
      </c>
      <c r="K337">
        <v>0.19450000000000001</v>
      </c>
      <c r="L337">
        <v>0.1573</v>
      </c>
      <c r="M337">
        <v>0.2298</v>
      </c>
      <c r="N337">
        <v>0.4032</v>
      </c>
      <c r="O337">
        <v>0.44440000000000002</v>
      </c>
      <c r="P337">
        <v>0.74860000000000004</v>
      </c>
      <c r="Q337">
        <v>0.49199999999999999</v>
      </c>
      <c r="R337">
        <v>0.93540000000000001</v>
      </c>
      <c r="S337">
        <v>0.60599999999999998</v>
      </c>
      <c r="T337">
        <v>0.65339999999999998</v>
      </c>
      <c r="U337">
        <v>0.11609999999999999</v>
      </c>
      <c r="V337">
        <v>4.2599999999999999E-2</v>
      </c>
      <c r="W337">
        <v>1.3599999999999999E-2</v>
      </c>
      <c r="AD337">
        <v>2.47E-2</v>
      </c>
      <c r="AE337">
        <v>2.47E-2</v>
      </c>
      <c r="AF337">
        <v>1.18E-2</v>
      </c>
      <c r="AG337">
        <v>2.76E-2</v>
      </c>
      <c r="AH337">
        <v>0.61570000000000003</v>
      </c>
      <c r="AI337">
        <v>0.11</v>
      </c>
      <c r="AM337">
        <v>9.0000003576279006E-2</v>
      </c>
      <c r="AN337">
        <v>0.67000001668929998</v>
      </c>
      <c r="AO337">
        <v>0.80000001192092995</v>
      </c>
      <c r="AP337">
        <v>1.9999999552965001E-2</v>
      </c>
      <c r="AQ337" s="7"/>
      <c r="AR337" s="7"/>
      <c r="AS337" s="7"/>
    </row>
    <row r="338" spans="1:45" x14ac:dyDescent="0.25">
      <c r="A338" s="1">
        <v>636</v>
      </c>
      <c r="E338">
        <v>0.2354</v>
      </c>
      <c r="F338">
        <v>2.1000000000000001E-2</v>
      </c>
      <c r="G338">
        <v>1.83E-2</v>
      </c>
      <c r="H338">
        <v>5.9400000000000001E-2</v>
      </c>
      <c r="I338">
        <v>8.6499999999999994E-2</v>
      </c>
      <c r="J338">
        <v>0.10249999999999999</v>
      </c>
      <c r="K338">
        <v>0.18729999999999999</v>
      </c>
      <c r="L338">
        <v>0.15160000000000001</v>
      </c>
      <c r="M338">
        <v>0.2233</v>
      </c>
      <c r="N338">
        <v>0.3891</v>
      </c>
      <c r="O338">
        <v>0.44719999999999999</v>
      </c>
      <c r="P338">
        <v>0.72840000000000005</v>
      </c>
      <c r="Q338">
        <v>0.47270000000000001</v>
      </c>
      <c r="R338">
        <v>0.91510000000000002</v>
      </c>
      <c r="S338">
        <v>0.65110000000000001</v>
      </c>
      <c r="T338">
        <v>0.69430000000000003</v>
      </c>
      <c r="U338">
        <v>0.13</v>
      </c>
      <c r="V338">
        <v>4.9799999999999997E-2</v>
      </c>
      <c r="W338">
        <v>1.35E-2</v>
      </c>
      <c r="AD338">
        <v>2.4299999999999999E-2</v>
      </c>
      <c r="AE338">
        <v>2.4299999999999999E-2</v>
      </c>
      <c r="AF338">
        <v>1.1900000000000001E-2</v>
      </c>
      <c r="AG338">
        <v>2.7300000000000001E-2</v>
      </c>
      <c r="AH338">
        <v>0.60529999999999995</v>
      </c>
      <c r="AI338">
        <v>0.1211</v>
      </c>
      <c r="AM338">
        <v>7.9999998211861004E-2</v>
      </c>
      <c r="AN338">
        <v>0.63999998569489003</v>
      </c>
      <c r="AO338">
        <v>0.83999997377395996</v>
      </c>
      <c r="AP338">
        <v>2.9999999329448E-2</v>
      </c>
      <c r="AQ338" s="7"/>
      <c r="AR338" s="7"/>
      <c r="AS338" s="7"/>
    </row>
    <row r="339" spans="1:45" x14ac:dyDescent="0.25">
      <c r="A339" s="1">
        <v>637</v>
      </c>
      <c r="E339">
        <v>0.23</v>
      </c>
      <c r="F339">
        <v>2.06E-2</v>
      </c>
      <c r="G339">
        <v>1.6899999999999998E-2</v>
      </c>
      <c r="H339">
        <v>5.7700000000000001E-2</v>
      </c>
      <c r="I339">
        <v>8.43E-2</v>
      </c>
      <c r="J339">
        <v>9.7199999999999995E-2</v>
      </c>
      <c r="K339">
        <v>0.18160000000000001</v>
      </c>
      <c r="L339">
        <v>0.1394</v>
      </c>
      <c r="M339">
        <v>0.2195</v>
      </c>
      <c r="N339">
        <v>0.37830000000000003</v>
      </c>
      <c r="O339">
        <v>0.44719999999999999</v>
      </c>
      <c r="P339">
        <v>0.70240000000000002</v>
      </c>
      <c r="Q339">
        <v>0.45860000000000001</v>
      </c>
      <c r="R339">
        <v>0.8831</v>
      </c>
      <c r="S339">
        <v>0.69630000000000003</v>
      </c>
      <c r="T339">
        <v>0.74129999999999996</v>
      </c>
      <c r="U339">
        <v>0.158</v>
      </c>
      <c r="V339">
        <v>5.8099999999999999E-2</v>
      </c>
      <c r="W339">
        <v>1.61E-2</v>
      </c>
      <c r="AD339">
        <v>2.4E-2</v>
      </c>
      <c r="AE339">
        <v>2.4E-2</v>
      </c>
      <c r="AF339">
        <v>1.1299999999999999E-2</v>
      </c>
      <c r="AG339">
        <v>2.63E-2</v>
      </c>
      <c r="AH339">
        <v>0.59570000000000001</v>
      </c>
      <c r="AI339">
        <v>0.13320000000000001</v>
      </c>
      <c r="AM339">
        <v>7.9999998211861004E-2</v>
      </c>
      <c r="AN339">
        <v>0.62000000476837003</v>
      </c>
      <c r="AO339">
        <v>0.87000000476837003</v>
      </c>
      <c r="AP339">
        <v>3.9999999105930002E-2</v>
      </c>
      <c r="AQ339" s="7"/>
      <c r="AR339" s="7"/>
      <c r="AS339" s="7"/>
    </row>
    <row r="340" spans="1:45" x14ac:dyDescent="0.25">
      <c r="A340" s="1">
        <v>638</v>
      </c>
      <c r="E340">
        <v>0.22120000000000001</v>
      </c>
      <c r="F340">
        <v>2.01E-2</v>
      </c>
      <c r="G340">
        <v>1.67E-2</v>
      </c>
      <c r="H340">
        <v>5.4800000000000001E-2</v>
      </c>
      <c r="I340">
        <v>8.1000000000000003E-2</v>
      </c>
      <c r="J340">
        <v>9.2700000000000005E-2</v>
      </c>
      <c r="K340">
        <v>0.17280000000000001</v>
      </c>
      <c r="L340">
        <v>0.1361</v>
      </c>
      <c r="M340">
        <v>0.21299999999999999</v>
      </c>
      <c r="N340">
        <v>0.37030000000000002</v>
      </c>
      <c r="O340">
        <v>0.44719999999999999</v>
      </c>
      <c r="P340">
        <v>0.67879999999999996</v>
      </c>
      <c r="Q340">
        <v>0.43309999999999998</v>
      </c>
      <c r="R340">
        <v>0.85399999999999998</v>
      </c>
      <c r="S340">
        <v>0.74</v>
      </c>
      <c r="T340">
        <v>0.78520000000000001</v>
      </c>
      <c r="U340">
        <v>0.17549999999999999</v>
      </c>
      <c r="V340">
        <v>6.7299999999999999E-2</v>
      </c>
      <c r="W340">
        <v>1.8700000000000001E-2</v>
      </c>
      <c r="X340">
        <v>1.0772244E-2</v>
      </c>
      <c r="AD340">
        <v>2.3099999999999999E-2</v>
      </c>
      <c r="AE340">
        <v>2.3099999999999999E-2</v>
      </c>
      <c r="AF340">
        <v>1.11E-2</v>
      </c>
      <c r="AG340">
        <v>2.5499999999999998E-2</v>
      </c>
      <c r="AH340">
        <v>0.58240000000000003</v>
      </c>
      <c r="AI340">
        <v>0.14660000000000001</v>
      </c>
      <c r="AM340">
        <v>7.0000000298023002E-2</v>
      </c>
      <c r="AN340">
        <v>0.58999997377395996</v>
      </c>
      <c r="AO340">
        <v>0.88999998569489003</v>
      </c>
      <c r="AP340">
        <v>5.0000000745057997E-2</v>
      </c>
      <c r="AQ340" s="7"/>
      <c r="AR340" s="7"/>
      <c r="AS340" s="7"/>
    </row>
    <row r="341" spans="1:45" x14ac:dyDescent="0.25">
      <c r="A341" s="1">
        <v>639</v>
      </c>
      <c r="E341">
        <v>0.22120000000000001</v>
      </c>
      <c r="F341">
        <v>1.8700000000000001E-2</v>
      </c>
      <c r="G341">
        <v>1.5800000000000002E-2</v>
      </c>
      <c r="H341">
        <v>5.3999999999999999E-2</v>
      </c>
      <c r="I341">
        <v>7.8299999999999995E-2</v>
      </c>
      <c r="J341">
        <v>8.8900000000000007E-2</v>
      </c>
      <c r="K341">
        <v>0.1681</v>
      </c>
      <c r="L341">
        <v>0.1293</v>
      </c>
      <c r="M341">
        <v>0.20699999999999999</v>
      </c>
      <c r="N341">
        <v>0.35630000000000001</v>
      </c>
      <c r="O341">
        <v>0.44169999999999998</v>
      </c>
      <c r="P341">
        <v>0.65780000000000005</v>
      </c>
      <c r="Q341">
        <v>0.41959999999999997</v>
      </c>
      <c r="R341">
        <v>0.83020000000000005</v>
      </c>
      <c r="S341">
        <v>0.77969999999999995</v>
      </c>
      <c r="T341">
        <v>0.83620000000000005</v>
      </c>
      <c r="U341">
        <v>0.19289999999999999</v>
      </c>
      <c r="V341">
        <v>7.8100000000000003E-2</v>
      </c>
      <c r="W341">
        <v>1.9400000000000001E-2</v>
      </c>
      <c r="X341">
        <v>1.0772244E-2</v>
      </c>
      <c r="AD341">
        <v>2.3099999999999999E-2</v>
      </c>
      <c r="AE341">
        <v>2.3099999999999999E-2</v>
      </c>
      <c r="AF341">
        <v>1.09E-2</v>
      </c>
      <c r="AG341">
        <v>2.3699999999999999E-2</v>
      </c>
      <c r="AH341">
        <v>0.57630000000000003</v>
      </c>
      <c r="AI341">
        <v>0.16120000000000001</v>
      </c>
      <c r="AM341">
        <v>7.0000000298023002E-2</v>
      </c>
      <c r="AN341">
        <v>0.56999999284743996</v>
      </c>
      <c r="AO341">
        <v>0.93999999761580999</v>
      </c>
      <c r="AP341">
        <v>7.0000000298023002E-2</v>
      </c>
      <c r="AQ341" s="7"/>
      <c r="AR341" s="7"/>
      <c r="AS341" s="7"/>
    </row>
    <row r="342" spans="1:45" x14ac:dyDescent="0.25">
      <c r="A342" s="1">
        <v>640</v>
      </c>
      <c r="E342">
        <v>0.21809999999999999</v>
      </c>
      <c r="F342">
        <v>1.84E-2</v>
      </c>
      <c r="G342">
        <v>1.5599999999999999E-2</v>
      </c>
      <c r="H342">
        <v>5.2400000000000002E-2</v>
      </c>
      <c r="I342">
        <v>7.5200000000000003E-2</v>
      </c>
      <c r="J342">
        <v>8.5300000000000001E-2</v>
      </c>
      <c r="K342">
        <v>0.1585</v>
      </c>
      <c r="L342">
        <v>0.1244</v>
      </c>
      <c r="M342">
        <v>0.20230000000000001</v>
      </c>
      <c r="N342">
        <v>0.34610000000000002</v>
      </c>
      <c r="O342">
        <v>0.44169999999999998</v>
      </c>
      <c r="P342">
        <v>0.63639999999999997</v>
      </c>
      <c r="Q342">
        <v>0.40329999999999999</v>
      </c>
      <c r="R342">
        <v>0.78949999999999998</v>
      </c>
      <c r="S342">
        <v>0.81659999999999999</v>
      </c>
      <c r="T342">
        <v>0.86550000000000005</v>
      </c>
      <c r="U342">
        <v>0.23139999999999999</v>
      </c>
      <c r="V342">
        <v>8.9399999999999993E-2</v>
      </c>
      <c r="W342">
        <v>2.2700000000000001E-2</v>
      </c>
      <c r="X342">
        <v>1.0762251E-2</v>
      </c>
      <c r="Z342">
        <v>7.4999999999999997E-3</v>
      </c>
      <c r="AD342">
        <v>2.1600000000000001E-2</v>
      </c>
      <c r="AE342">
        <v>2.1600000000000001E-2</v>
      </c>
      <c r="AF342">
        <v>1.0800000000000001E-2</v>
      </c>
      <c r="AG342">
        <v>2.3400000000000001E-2</v>
      </c>
      <c r="AH342">
        <v>0.56210000000000004</v>
      </c>
      <c r="AI342">
        <v>0.1772</v>
      </c>
      <c r="AM342">
        <v>5.9999998658895E-2</v>
      </c>
      <c r="AN342">
        <v>0.55000001192092995</v>
      </c>
      <c r="AO342">
        <v>0.93999999761580999</v>
      </c>
      <c r="AP342">
        <v>9.0000003576279006E-2</v>
      </c>
      <c r="AQ342" s="7"/>
      <c r="AR342" s="7"/>
      <c r="AS342" s="7"/>
    </row>
    <row r="343" spans="1:45" x14ac:dyDescent="0.25">
      <c r="A343" s="1">
        <v>641</v>
      </c>
      <c r="E343">
        <v>0.2162</v>
      </c>
      <c r="F343">
        <v>1.7999999999999999E-2</v>
      </c>
      <c r="G343">
        <v>1.49E-2</v>
      </c>
      <c r="H343">
        <v>5.0599999999999999E-2</v>
      </c>
      <c r="I343">
        <v>7.3099999999999998E-2</v>
      </c>
      <c r="J343">
        <v>8.1600000000000006E-2</v>
      </c>
      <c r="K343">
        <v>0.15279999999999999</v>
      </c>
      <c r="L343">
        <v>0.1176</v>
      </c>
      <c r="M343">
        <v>0.19489999999999999</v>
      </c>
      <c r="N343">
        <v>0.33300000000000002</v>
      </c>
      <c r="O343">
        <v>0.43890000000000001</v>
      </c>
      <c r="P343">
        <v>0.6159</v>
      </c>
      <c r="Q343">
        <v>0.38869999999999999</v>
      </c>
      <c r="R343">
        <v>0.75839999999999996</v>
      </c>
      <c r="S343">
        <v>0.85270000000000001</v>
      </c>
      <c r="T343">
        <v>0.90190000000000003</v>
      </c>
      <c r="U343">
        <v>0.26279999999999998</v>
      </c>
      <c r="V343">
        <v>0.1033</v>
      </c>
      <c r="W343">
        <v>2.46E-2</v>
      </c>
      <c r="X343">
        <v>1.0752258000000001E-2</v>
      </c>
      <c r="Z343">
        <v>6.4000000000000003E-3</v>
      </c>
      <c r="AD343">
        <v>2.12E-2</v>
      </c>
      <c r="AE343">
        <v>2.12E-2</v>
      </c>
      <c r="AF343">
        <v>1.04E-2</v>
      </c>
      <c r="AG343">
        <v>2.1600000000000001E-2</v>
      </c>
      <c r="AH343">
        <v>0.55400000000000005</v>
      </c>
      <c r="AI343">
        <v>0.19439999999999999</v>
      </c>
      <c r="AM343">
        <v>5.9999998658895E-2</v>
      </c>
      <c r="AN343">
        <v>0.52999997138976995</v>
      </c>
      <c r="AO343">
        <v>0.94999998807907005</v>
      </c>
      <c r="AP343">
        <v>0.10000000149012001</v>
      </c>
      <c r="AQ343" s="7"/>
      <c r="AR343" s="7"/>
      <c r="AS343" s="7"/>
    </row>
    <row r="344" spans="1:45" x14ac:dyDescent="0.25">
      <c r="A344" s="1">
        <v>642</v>
      </c>
      <c r="E344">
        <v>0.2142</v>
      </c>
      <c r="F344">
        <v>1.7299999999999999E-2</v>
      </c>
      <c r="G344">
        <v>1.4500000000000001E-2</v>
      </c>
      <c r="H344">
        <v>4.8899999999999999E-2</v>
      </c>
      <c r="I344">
        <v>7.0699999999999999E-2</v>
      </c>
      <c r="J344">
        <v>7.8100000000000003E-2</v>
      </c>
      <c r="K344">
        <v>0.1482</v>
      </c>
      <c r="L344">
        <v>0.11210000000000001</v>
      </c>
      <c r="M344">
        <v>0.1908</v>
      </c>
      <c r="N344">
        <v>0.32850000000000001</v>
      </c>
      <c r="O344">
        <v>0.43330000000000002</v>
      </c>
      <c r="P344">
        <v>0.59489999999999998</v>
      </c>
      <c r="Q344">
        <v>0.36990000000000001</v>
      </c>
      <c r="R344">
        <v>0.72989999999999999</v>
      </c>
      <c r="S344">
        <v>0.88829999999999998</v>
      </c>
      <c r="T344">
        <v>0.93279999999999996</v>
      </c>
      <c r="U344">
        <v>0.30470000000000003</v>
      </c>
      <c r="V344">
        <v>0.1203</v>
      </c>
      <c r="W344">
        <v>2.7799999999999998E-2</v>
      </c>
      <c r="X344">
        <v>1.2690863E-2</v>
      </c>
      <c r="Z344">
        <v>6.7999999999999996E-3</v>
      </c>
      <c r="AD344">
        <v>2.1999999999999999E-2</v>
      </c>
      <c r="AE344">
        <v>2.1999999999999999E-2</v>
      </c>
      <c r="AF344">
        <v>1.0200000000000001E-2</v>
      </c>
      <c r="AG344">
        <v>2.1700000000000001E-2</v>
      </c>
      <c r="AH344">
        <v>0.54279999999999995</v>
      </c>
      <c r="AI344">
        <v>0.2132</v>
      </c>
      <c r="AM344">
        <v>5.0000000745057997E-2</v>
      </c>
      <c r="AN344">
        <v>0.50999999046325994</v>
      </c>
      <c r="AO344">
        <v>0.99000000953674006</v>
      </c>
      <c r="AP344">
        <v>0.11999999731779</v>
      </c>
      <c r="AQ344" s="7"/>
      <c r="AR344" s="7"/>
      <c r="AS344" s="7"/>
    </row>
    <row r="345" spans="1:45" x14ac:dyDescent="0.25">
      <c r="A345" s="1">
        <v>643</v>
      </c>
      <c r="E345">
        <v>0.2069</v>
      </c>
      <c r="F345">
        <v>1.7000000000000001E-2</v>
      </c>
      <c r="G345">
        <v>1.4200000000000001E-2</v>
      </c>
      <c r="H345">
        <v>4.7500000000000001E-2</v>
      </c>
      <c r="I345">
        <v>6.7400000000000002E-2</v>
      </c>
      <c r="J345">
        <v>7.5200000000000003E-2</v>
      </c>
      <c r="K345">
        <v>0.14530000000000001</v>
      </c>
      <c r="L345">
        <v>0.10730000000000001</v>
      </c>
      <c r="M345">
        <v>0.18360000000000001</v>
      </c>
      <c r="N345">
        <v>0.32329999999999998</v>
      </c>
      <c r="O345">
        <v>0.43059999999999998</v>
      </c>
      <c r="P345">
        <v>0.5766</v>
      </c>
      <c r="Q345">
        <v>0.36130000000000001</v>
      </c>
      <c r="R345">
        <v>0.69489999999999996</v>
      </c>
      <c r="S345">
        <v>0.91549999999999998</v>
      </c>
      <c r="T345">
        <v>0.95409999999999995</v>
      </c>
      <c r="U345">
        <v>0.3327</v>
      </c>
      <c r="V345">
        <v>0.13719999999999999</v>
      </c>
      <c r="W345">
        <v>3.1800000000000002E-2</v>
      </c>
      <c r="X345">
        <v>1.2690863E-2</v>
      </c>
      <c r="Z345">
        <v>5.4000000000000003E-3</v>
      </c>
      <c r="AD345">
        <v>2.1600000000000001E-2</v>
      </c>
      <c r="AE345">
        <v>2.1600000000000001E-2</v>
      </c>
      <c r="AF345">
        <v>1.0200000000000001E-2</v>
      </c>
      <c r="AG345">
        <v>2.1299999999999999E-2</v>
      </c>
      <c r="AH345">
        <v>0.53800000000000003</v>
      </c>
      <c r="AI345">
        <v>0.2334</v>
      </c>
      <c r="AM345">
        <v>5.0000000745057997E-2</v>
      </c>
      <c r="AN345">
        <v>0.47999998927116</v>
      </c>
      <c r="AO345">
        <v>1</v>
      </c>
      <c r="AP345">
        <v>0.14000000059605</v>
      </c>
      <c r="AQ345" s="7"/>
      <c r="AR345" s="7"/>
      <c r="AS345" s="7"/>
    </row>
    <row r="346" spans="1:45" x14ac:dyDescent="0.25">
      <c r="A346" s="1">
        <v>644</v>
      </c>
      <c r="E346">
        <v>0.20880000000000001</v>
      </c>
      <c r="F346">
        <v>1.6299999999999999E-2</v>
      </c>
      <c r="G346">
        <v>1.3899999999999999E-2</v>
      </c>
      <c r="H346">
        <v>4.4499999999999998E-2</v>
      </c>
      <c r="I346">
        <v>6.4500000000000002E-2</v>
      </c>
      <c r="J346">
        <v>7.1999999999999995E-2</v>
      </c>
      <c r="K346">
        <v>0.1391</v>
      </c>
      <c r="L346">
        <v>0.1028</v>
      </c>
      <c r="M346">
        <v>0.17949999999999999</v>
      </c>
      <c r="N346">
        <v>0.31559999999999999</v>
      </c>
      <c r="O346">
        <v>0.4194</v>
      </c>
      <c r="P346">
        <v>0.55549999999999999</v>
      </c>
      <c r="Q346">
        <v>0.34239999999999998</v>
      </c>
      <c r="R346">
        <v>0.66039999999999999</v>
      </c>
      <c r="S346">
        <v>0.94179999999999997</v>
      </c>
      <c r="T346">
        <v>0.97970000000000002</v>
      </c>
      <c r="U346">
        <v>0.38159999999999999</v>
      </c>
      <c r="V346">
        <v>0.1573</v>
      </c>
      <c r="W346">
        <v>3.4000000000000002E-2</v>
      </c>
      <c r="X346">
        <v>1.268087E-2</v>
      </c>
      <c r="Z346">
        <v>7.0000000000000001E-3</v>
      </c>
      <c r="AD346">
        <v>2.07E-2</v>
      </c>
      <c r="AE346">
        <v>2.07E-2</v>
      </c>
      <c r="AF346">
        <v>9.5999999999999992E-3</v>
      </c>
      <c r="AG346">
        <v>2.0899999999999998E-2</v>
      </c>
      <c r="AH346">
        <v>0.53490000000000004</v>
      </c>
      <c r="AI346">
        <v>0.25519999999999998</v>
      </c>
      <c r="AM346">
        <v>5.0000000745057997E-2</v>
      </c>
      <c r="AN346">
        <v>0.46000000834464999</v>
      </c>
      <c r="AO346">
        <v>1</v>
      </c>
      <c r="AP346">
        <v>0.17000000178814001</v>
      </c>
      <c r="AQ346" s="7"/>
      <c r="AR346" s="7"/>
      <c r="AS346" s="7"/>
    </row>
    <row r="347" spans="1:45" x14ac:dyDescent="0.25">
      <c r="A347" s="1">
        <v>645</v>
      </c>
      <c r="E347">
        <v>0.19919999999999999</v>
      </c>
      <c r="F347">
        <v>1.4999999999999999E-2</v>
      </c>
      <c r="G347">
        <v>1.3100000000000001E-2</v>
      </c>
      <c r="H347">
        <v>4.3700000000000003E-2</v>
      </c>
      <c r="I347">
        <v>6.2100000000000002E-2</v>
      </c>
      <c r="J347">
        <v>6.9599999999999995E-2</v>
      </c>
      <c r="K347">
        <v>0.13719999999999999</v>
      </c>
      <c r="L347">
        <v>9.9099999999999994E-2</v>
      </c>
      <c r="M347">
        <v>0.17269999999999999</v>
      </c>
      <c r="N347">
        <v>0.30780000000000002</v>
      </c>
      <c r="O347">
        <v>0.41670000000000001</v>
      </c>
      <c r="P347">
        <v>0.5363</v>
      </c>
      <c r="Q347">
        <v>0.32850000000000001</v>
      </c>
      <c r="R347">
        <v>0.6321</v>
      </c>
      <c r="S347">
        <v>0.9637</v>
      </c>
      <c r="T347">
        <v>0.99</v>
      </c>
      <c r="U347">
        <v>0.41299999999999998</v>
      </c>
      <c r="V347">
        <v>0.17860000000000001</v>
      </c>
      <c r="W347">
        <v>3.8899999999999997E-2</v>
      </c>
      <c r="X347">
        <v>1.2670877000000001E-2</v>
      </c>
      <c r="Z347">
        <v>7.3000000000000001E-3</v>
      </c>
      <c r="AD347">
        <v>1.9699999999999999E-2</v>
      </c>
      <c r="AE347">
        <v>1.9699999999999999E-2</v>
      </c>
      <c r="AF347">
        <v>9.9000000000000008E-3</v>
      </c>
      <c r="AG347">
        <v>2.0299999999999999E-2</v>
      </c>
      <c r="AH347">
        <v>0.52139999999999997</v>
      </c>
      <c r="AI347">
        <v>0.27879999999999999</v>
      </c>
      <c r="AM347">
        <v>3.9999999105930002E-2</v>
      </c>
      <c r="AN347">
        <v>0.44999998807906999</v>
      </c>
      <c r="AO347">
        <v>1</v>
      </c>
      <c r="AP347">
        <v>0.20000000298022999</v>
      </c>
      <c r="AQ347" s="7"/>
      <c r="AR347" s="7"/>
      <c r="AS347" s="7"/>
    </row>
    <row r="348" spans="1:45" x14ac:dyDescent="0.25">
      <c r="A348" s="1">
        <v>646</v>
      </c>
      <c r="E348">
        <v>0.19320000000000001</v>
      </c>
      <c r="F348">
        <v>1.46E-2</v>
      </c>
      <c r="G348">
        <v>1.26E-2</v>
      </c>
      <c r="H348">
        <v>4.19E-2</v>
      </c>
      <c r="I348">
        <v>5.9900000000000002E-2</v>
      </c>
      <c r="J348">
        <v>6.6000000000000003E-2</v>
      </c>
      <c r="K348">
        <v>0.13170000000000001</v>
      </c>
      <c r="L348">
        <v>9.5100000000000004E-2</v>
      </c>
      <c r="M348">
        <v>0.16819999999999999</v>
      </c>
      <c r="N348">
        <v>0.3029</v>
      </c>
      <c r="O348">
        <v>0.4083</v>
      </c>
      <c r="P348">
        <v>0.52259999999999995</v>
      </c>
      <c r="Q348">
        <v>0.31590000000000001</v>
      </c>
      <c r="R348">
        <v>0.5978</v>
      </c>
      <c r="S348">
        <v>0.97840000000000005</v>
      </c>
      <c r="T348">
        <v>0.99960000000000004</v>
      </c>
      <c r="U348">
        <v>0.4637</v>
      </c>
      <c r="V348">
        <v>0.20069999999999999</v>
      </c>
      <c r="W348">
        <v>4.48E-2</v>
      </c>
      <c r="X348">
        <v>1.6558077000000001E-2</v>
      </c>
      <c r="Z348">
        <v>7.3000000000000001E-3</v>
      </c>
      <c r="AD348">
        <v>0.02</v>
      </c>
      <c r="AE348">
        <v>0.02</v>
      </c>
      <c r="AF348">
        <v>9.5999999999999992E-3</v>
      </c>
      <c r="AG348">
        <v>1.9300000000000001E-2</v>
      </c>
      <c r="AH348">
        <v>0.51400000000000001</v>
      </c>
      <c r="AI348">
        <v>0.30409999999999998</v>
      </c>
      <c r="AM348">
        <v>3.9999999105930002E-2</v>
      </c>
      <c r="AN348">
        <v>0.43000000715255998</v>
      </c>
      <c r="AO348">
        <v>1</v>
      </c>
      <c r="AP348">
        <v>0.23000000417232999</v>
      </c>
      <c r="AQ348" s="7"/>
      <c r="AR348" s="7"/>
      <c r="AS348" s="7"/>
    </row>
    <row r="349" spans="1:45" x14ac:dyDescent="0.25">
      <c r="A349" s="1">
        <v>647</v>
      </c>
      <c r="E349">
        <v>0.1905</v>
      </c>
      <c r="F349">
        <v>1.44E-2</v>
      </c>
      <c r="G349">
        <v>1.2200000000000001E-2</v>
      </c>
      <c r="H349">
        <v>4.1099999999999998E-2</v>
      </c>
      <c r="I349">
        <v>5.6599999999999998E-2</v>
      </c>
      <c r="J349">
        <v>6.3299999999999995E-2</v>
      </c>
      <c r="K349">
        <v>0.1275</v>
      </c>
      <c r="L349">
        <v>9.06E-2</v>
      </c>
      <c r="M349">
        <v>0.16289999999999999</v>
      </c>
      <c r="N349">
        <v>0.29239999999999999</v>
      </c>
      <c r="O349">
        <v>0.4</v>
      </c>
      <c r="P349">
        <v>0.50509999999999999</v>
      </c>
      <c r="Q349">
        <v>0.30630000000000002</v>
      </c>
      <c r="R349">
        <v>0.57040000000000002</v>
      </c>
      <c r="S349">
        <v>0.99050000000000005</v>
      </c>
      <c r="T349">
        <v>0.99970000000000003</v>
      </c>
      <c r="U349">
        <v>0.49859999999999999</v>
      </c>
      <c r="V349">
        <v>0.22739999999999999</v>
      </c>
      <c r="W349">
        <v>5.1200000000000002E-2</v>
      </c>
      <c r="X349">
        <v>1.6548084000000001E-2</v>
      </c>
      <c r="Z349">
        <v>8.5000000000000006E-3</v>
      </c>
      <c r="AD349">
        <v>1.9300000000000001E-2</v>
      </c>
      <c r="AE349">
        <v>1.9300000000000001E-2</v>
      </c>
      <c r="AF349">
        <v>8.6999999999999994E-3</v>
      </c>
      <c r="AG349">
        <v>1.8499999999999999E-2</v>
      </c>
      <c r="AH349">
        <v>0.50319999999999998</v>
      </c>
      <c r="AI349">
        <v>0.33110000000000001</v>
      </c>
      <c r="AM349">
        <v>3.9999999105930002E-2</v>
      </c>
      <c r="AN349">
        <v>0.40999999642371998</v>
      </c>
      <c r="AO349">
        <v>1</v>
      </c>
      <c r="AP349">
        <v>0.25999999046326</v>
      </c>
      <c r="AQ349" s="34">
        <v>9.9999997473788008E-6</v>
      </c>
      <c r="AR349" s="7"/>
      <c r="AS349" s="7"/>
    </row>
    <row r="350" spans="1:45" x14ac:dyDescent="0.25">
      <c r="A350" s="1">
        <v>648</v>
      </c>
      <c r="E350">
        <v>0.188</v>
      </c>
      <c r="F350">
        <v>1.41E-2</v>
      </c>
      <c r="G350">
        <v>1.18E-2</v>
      </c>
      <c r="H350">
        <v>3.8899999999999997E-2</v>
      </c>
      <c r="I350">
        <v>5.4399999999999997E-2</v>
      </c>
      <c r="J350">
        <v>6.1499999999999999E-2</v>
      </c>
      <c r="K350">
        <v>0.1227</v>
      </c>
      <c r="L350">
        <v>8.8599999999999998E-2</v>
      </c>
      <c r="M350">
        <v>0.158</v>
      </c>
      <c r="N350">
        <v>0.29360000000000003</v>
      </c>
      <c r="O350">
        <v>0.39439999999999997</v>
      </c>
      <c r="P350">
        <v>0.4889</v>
      </c>
      <c r="Q350">
        <v>0.2969</v>
      </c>
      <c r="R350">
        <v>0.53790000000000004</v>
      </c>
      <c r="S350">
        <v>0.99490000000000001</v>
      </c>
      <c r="T350">
        <v>1</v>
      </c>
      <c r="U350">
        <v>0.55800000000000005</v>
      </c>
      <c r="V350">
        <v>0.25509999999999999</v>
      </c>
      <c r="W350">
        <v>5.8700000000000002E-2</v>
      </c>
      <c r="X350">
        <v>2.4312494E-2</v>
      </c>
      <c r="Z350">
        <v>9.4000000000000004E-3</v>
      </c>
      <c r="AD350">
        <v>1.9E-2</v>
      </c>
      <c r="AE350">
        <v>1.9E-2</v>
      </c>
      <c r="AF350">
        <v>9.7000000000000003E-3</v>
      </c>
      <c r="AG350">
        <v>1.7899999999999999E-2</v>
      </c>
      <c r="AH350">
        <v>0.49909999999999999</v>
      </c>
      <c r="AI350">
        <v>0.35980000000000001</v>
      </c>
      <c r="AM350">
        <v>3.9999999105930002E-2</v>
      </c>
      <c r="AN350">
        <v>0.38999998569488997</v>
      </c>
      <c r="AO350">
        <v>1</v>
      </c>
      <c r="AP350">
        <v>0.31000000238419001</v>
      </c>
      <c r="AQ350" s="34">
        <v>9.9999997473788008E-6</v>
      </c>
      <c r="AR350" s="7"/>
      <c r="AS350" s="7"/>
    </row>
    <row r="351" spans="1:45" x14ac:dyDescent="0.25">
      <c r="A351" s="1">
        <v>649</v>
      </c>
      <c r="E351">
        <v>0.18410000000000001</v>
      </c>
      <c r="F351">
        <v>1.35E-2</v>
      </c>
      <c r="G351">
        <v>1.17E-2</v>
      </c>
      <c r="H351">
        <v>3.7999999999999999E-2</v>
      </c>
      <c r="I351">
        <v>5.21E-2</v>
      </c>
      <c r="J351">
        <v>5.9299999999999999E-2</v>
      </c>
      <c r="K351">
        <v>0.12039999999999999</v>
      </c>
      <c r="L351">
        <v>8.4599999999999995E-2</v>
      </c>
      <c r="M351">
        <v>0.15310000000000001</v>
      </c>
      <c r="N351">
        <v>0.28289999999999998</v>
      </c>
      <c r="O351">
        <v>0.38059999999999999</v>
      </c>
      <c r="P351">
        <v>0.4728</v>
      </c>
      <c r="Q351">
        <v>0.2868</v>
      </c>
      <c r="R351">
        <v>0.51029999999999998</v>
      </c>
      <c r="S351">
        <v>0.99950000000000006</v>
      </c>
      <c r="T351">
        <v>0.99609999999999999</v>
      </c>
      <c r="U351">
        <v>0.59299999999999997</v>
      </c>
      <c r="V351">
        <v>0.28420000000000001</v>
      </c>
      <c r="W351">
        <v>6.2300000000000001E-2</v>
      </c>
      <c r="X351">
        <v>2.4312494E-2</v>
      </c>
      <c r="Z351">
        <v>8.3999999999999995E-3</v>
      </c>
      <c r="AD351">
        <v>1.8599999999999998E-2</v>
      </c>
      <c r="AE351">
        <v>1.8599999999999998E-2</v>
      </c>
      <c r="AF351">
        <v>8.8000000000000005E-3</v>
      </c>
      <c r="AG351">
        <v>1.72E-2</v>
      </c>
      <c r="AH351">
        <v>0.48870000000000002</v>
      </c>
      <c r="AI351">
        <v>0.3901</v>
      </c>
      <c r="AM351">
        <v>3.9999999105930002E-2</v>
      </c>
      <c r="AN351">
        <v>0.37000000476837003</v>
      </c>
      <c r="AO351">
        <v>1</v>
      </c>
      <c r="AP351">
        <v>0.34000000357628002</v>
      </c>
      <c r="AQ351" s="34">
        <v>9.9999997473788008E-6</v>
      </c>
      <c r="AR351" s="7"/>
      <c r="AS351" s="7"/>
    </row>
    <row r="352" spans="1:45" x14ac:dyDescent="0.25">
      <c r="A352" s="1">
        <v>650</v>
      </c>
      <c r="E352">
        <v>0.1792</v>
      </c>
      <c r="F352">
        <v>1.2800000000000001E-2</v>
      </c>
      <c r="G352">
        <v>1.0999999999999999E-2</v>
      </c>
      <c r="H352">
        <v>3.6299999999999999E-2</v>
      </c>
      <c r="I352">
        <v>5.0799999999999998E-2</v>
      </c>
      <c r="J352">
        <v>5.6599999999999998E-2</v>
      </c>
      <c r="K352">
        <v>0.12</v>
      </c>
      <c r="L352">
        <v>8.1799999999999998E-2</v>
      </c>
      <c r="M352">
        <v>0.14849999999999999</v>
      </c>
      <c r="N352">
        <v>0.27510000000000001</v>
      </c>
      <c r="O352">
        <v>0.36670000000000003</v>
      </c>
      <c r="P352">
        <v>0.45800000000000002</v>
      </c>
      <c r="Q352">
        <v>0.27889999999999998</v>
      </c>
      <c r="R352">
        <v>0.48480000000000001</v>
      </c>
      <c r="S352">
        <v>1</v>
      </c>
      <c r="T352">
        <v>0.97889999999999999</v>
      </c>
      <c r="U352">
        <v>0.63839999999999997</v>
      </c>
      <c r="V352">
        <v>0.3165</v>
      </c>
      <c r="W352">
        <v>6.9599999999999995E-2</v>
      </c>
      <c r="X352">
        <v>2.8189703999999999E-2</v>
      </c>
      <c r="Y352">
        <v>1.41E-2</v>
      </c>
      <c r="Z352">
        <v>9.5999999999999992E-3</v>
      </c>
      <c r="AD352">
        <v>1.7600000000000001E-2</v>
      </c>
      <c r="AE352">
        <v>1.7600000000000001E-2</v>
      </c>
      <c r="AF352">
        <v>8.9999999999999993E-3</v>
      </c>
      <c r="AG352">
        <v>1.6199999999999999E-2</v>
      </c>
      <c r="AH352">
        <v>0.4834</v>
      </c>
      <c r="AI352">
        <v>0.42209999999999998</v>
      </c>
      <c r="AM352">
        <v>2.9999999329448E-2</v>
      </c>
      <c r="AN352">
        <v>0.36000001430511003</v>
      </c>
      <c r="AO352">
        <v>0.98000001907348999</v>
      </c>
      <c r="AP352">
        <v>0.37999999523162997</v>
      </c>
      <c r="AQ352" s="34">
        <v>9.9999997473788008E-6</v>
      </c>
      <c r="AR352" s="7"/>
      <c r="AS352" s="7"/>
    </row>
    <row r="353" spans="1:45" x14ac:dyDescent="0.25">
      <c r="A353" s="1">
        <v>651</v>
      </c>
      <c r="E353">
        <v>0.17660000000000001</v>
      </c>
      <c r="G353">
        <v>1.06E-2</v>
      </c>
      <c r="H353">
        <v>3.3099999999999997E-2</v>
      </c>
      <c r="I353">
        <v>4.9399999999999999E-2</v>
      </c>
      <c r="J353">
        <v>5.4399999999999997E-2</v>
      </c>
      <c r="K353">
        <v>0.115</v>
      </c>
      <c r="L353">
        <v>7.8E-2</v>
      </c>
      <c r="M353">
        <v>0.14360000000000001</v>
      </c>
      <c r="N353">
        <v>0.27460000000000001</v>
      </c>
      <c r="O353">
        <v>0.36670000000000003</v>
      </c>
      <c r="P353">
        <v>0.44540000000000002</v>
      </c>
      <c r="Q353">
        <v>0.27310000000000001</v>
      </c>
      <c r="R353">
        <v>0.46039999999999998</v>
      </c>
      <c r="S353">
        <v>0.99670000000000003</v>
      </c>
      <c r="T353">
        <v>0.97060000000000002</v>
      </c>
      <c r="U353">
        <v>0.69430000000000003</v>
      </c>
      <c r="V353">
        <v>0.34939999999999999</v>
      </c>
      <c r="W353">
        <v>7.9200000000000007E-2</v>
      </c>
      <c r="X353">
        <v>3.4015509999999999E-2</v>
      </c>
      <c r="Y353">
        <v>1.6199999999999999E-2</v>
      </c>
      <c r="Z353">
        <v>9.7999999999999997E-3</v>
      </c>
      <c r="AD353">
        <v>1.84E-2</v>
      </c>
      <c r="AE353">
        <v>1.84E-2</v>
      </c>
      <c r="AF353">
        <v>8.3999999999999995E-3</v>
      </c>
      <c r="AG353">
        <v>1.66E-2</v>
      </c>
      <c r="AH353">
        <v>0.47660000000000002</v>
      </c>
      <c r="AI353">
        <v>0.4556</v>
      </c>
      <c r="AM353">
        <v>2.9999999329448E-2</v>
      </c>
      <c r="AN353">
        <v>0.34999999403954002</v>
      </c>
      <c r="AO353">
        <v>0.95999997854232999</v>
      </c>
      <c r="AP353">
        <v>0.43999999761580999</v>
      </c>
      <c r="AQ353">
        <v>9.9999997764825994E-3</v>
      </c>
      <c r="AR353" s="7"/>
      <c r="AS353" s="7"/>
    </row>
    <row r="354" spans="1:45" x14ac:dyDescent="0.25">
      <c r="A354" s="1">
        <v>652</v>
      </c>
      <c r="E354">
        <v>0.17249999999999999</v>
      </c>
      <c r="G354">
        <v>1.06E-2</v>
      </c>
      <c r="H354">
        <v>3.3799999999999997E-2</v>
      </c>
      <c r="I354">
        <v>4.7E-2</v>
      </c>
      <c r="J354">
        <v>5.2600000000000001E-2</v>
      </c>
      <c r="K354">
        <v>0.11210000000000001</v>
      </c>
      <c r="L354">
        <v>7.51E-2</v>
      </c>
      <c r="M354">
        <v>0.1389</v>
      </c>
      <c r="N354">
        <v>0.26750000000000002</v>
      </c>
      <c r="O354">
        <v>0.35830000000000001</v>
      </c>
      <c r="P354">
        <v>0.43269999999999997</v>
      </c>
      <c r="Q354">
        <v>0.2631</v>
      </c>
      <c r="R354">
        <v>0.43590000000000001</v>
      </c>
      <c r="S354">
        <v>0.99609999999999999</v>
      </c>
      <c r="T354">
        <v>0.95020000000000004</v>
      </c>
      <c r="U354">
        <v>0.72919999999999996</v>
      </c>
      <c r="V354">
        <v>0.39</v>
      </c>
      <c r="W354">
        <v>8.7900000000000006E-2</v>
      </c>
      <c r="X354">
        <v>3.4015509999999999E-2</v>
      </c>
      <c r="Y354">
        <v>1.95E-2</v>
      </c>
      <c r="Z354">
        <v>1.11E-2</v>
      </c>
      <c r="AD354">
        <v>1.7500000000000002E-2</v>
      </c>
      <c r="AE354">
        <v>1.7500000000000002E-2</v>
      </c>
      <c r="AF354">
        <v>8.0999999999999996E-3</v>
      </c>
      <c r="AG354">
        <v>1.66E-2</v>
      </c>
      <c r="AH354">
        <v>0.47070000000000001</v>
      </c>
      <c r="AI354">
        <v>0.4904</v>
      </c>
      <c r="AM354">
        <v>2.9999999329448E-2</v>
      </c>
      <c r="AN354">
        <v>0.33000001311302002</v>
      </c>
      <c r="AO354">
        <v>0.93000000715256004</v>
      </c>
      <c r="AP354">
        <v>0.47999998927116</v>
      </c>
      <c r="AQ354">
        <v>9.9999997764825994E-3</v>
      </c>
      <c r="AR354" s="7"/>
      <c r="AS354" s="7"/>
    </row>
    <row r="355" spans="1:45" x14ac:dyDescent="0.25">
      <c r="A355" s="1">
        <v>653</v>
      </c>
      <c r="E355">
        <v>0.1648</v>
      </c>
      <c r="G355">
        <v>1.01E-2</v>
      </c>
      <c r="H355">
        <v>3.3399999999999999E-2</v>
      </c>
      <c r="I355">
        <v>4.7399999999999998E-2</v>
      </c>
      <c r="J355">
        <v>5.16E-2</v>
      </c>
      <c r="K355">
        <v>0.1086</v>
      </c>
      <c r="L355">
        <v>7.2599999999999998E-2</v>
      </c>
      <c r="M355">
        <v>0.1343</v>
      </c>
      <c r="N355">
        <v>0.2616</v>
      </c>
      <c r="O355">
        <v>0.33889999999999998</v>
      </c>
      <c r="P355">
        <v>0.42080000000000001</v>
      </c>
      <c r="Q355">
        <v>0.2571</v>
      </c>
      <c r="R355">
        <v>0.41149999999999998</v>
      </c>
      <c r="S355">
        <v>0.99009999999999998</v>
      </c>
      <c r="T355">
        <v>0.92530000000000001</v>
      </c>
      <c r="U355">
        <v>0.78159999999999996</v>
      </c>
      <c r="V355">
        <v>0.42920000000000003</v>
      </c>
      <c r="W355">
        <v>9.69E-2</v>
      </c>
      <c r="X355">
        <v>4.3728516000000002E-2</v>
      </c>
      <c r="Y355">
        <v>2.12E-2</v>
      </c>
      <c r="Z355">
        <v>1.14E-2</v>
      </c>
      <c r="AD355">
        <v>1.72E-2</v>
      </c>
      <c r="AE355">
        <v>1.72E-2</v>
      </c>
      <c r="AF355">
        <v>7.9000000000000008E-3</v>
      </c>
      <c r="AG355">
        <v>1.5800000000000002E-2</v>
      </c>
      <c r="AH355">
        <v>0.46179999999999999</v>
      </c>
      <c r="AI355">
        <v>0.52629999999999999</v>
      </c>
      <c r="AM355">
        <v>2.9999999329448E-2</v>
      </c>
      <c r="AN355">
        <v>0.31999999284744002</v>
      </c>
      <c r="AO355">
        <v>0.92000001668929998</v>
      </c>
      <c r="AP355">
        <v>0.51999998092651001</v>
      </c>
      <c r="AQ355">
        <v>9.9999997764825994E-3</v>
      </c>
      <c r="AR355" s="7"/>
      <c r="AS355" s="7"/>
    </row>
    <row r="356" spans="1:45" x14ac:dyDescent="0.25">
      <c r="A356" s="1">
        <v>654</v>
      </c>
      <c r="E356">
        <v>0.17069999999999999</v>
      </c>
      <c r="G356">
        <v>9.7999999999999997E-3</v>
      </c>
      <c r="H356">
        <v>3.1199999999999999E-2</v>
      </c>
      <c r="I356">
        <v>4.5999999999999999E-2</v>
      </c>
      <c r="J356">
        <v>4.9000000000000002E-2</v>
      </c>
      <c r="K356">
        <v>0.108</v>
      </c>
      <c r="L356">
        <v>7.0300000000000001E-2</v>
      </c>
      <c r="M356">
        <v>0.1298</v>
      </c>
      <c r="N356">
        <v>0.2515</v>
      </c>
      <c r="O356">
        <v>0.33329999999999999</v>
      </c>
      <c r="P356">
        <v>0.40799999999999997</v>
      </c>
      <c r="Q356">
        <v>0.25259999999999999</v>
      </c>
      <c r="R356">
        <v>0.38790000000000002</v>
      </c>
      <c r="S356">
        <v>0.9748</v>
      </c>
      <c r="T356">
        <v>0.8972</v>
      </c>
      <c r="U356">
        <v>0.78159999999999996</v>
      </c>
      <c r="V356">
        <v>0.4642</v>
      </c>
      <c r="W356">
        <v>0.109</v>
      </c>
      <c r="X356">
        <v>4.3718524000000002E-2</v>
      </c>
      <c r="Y356">
        <v>2.4E-2</v>
      </c>
      <c r="Z356">
        <v>1.0500000000000001E-2</v>
      </c>
      <c r="AD356">
        <v>1.7000000000000001E-2</v>
      </c>
      <c r="AE356">
        <v>1.7000000000000001E-2</v>
      </c>
      <c r="AF356">
        <v>7.9000000000000008E-3</v>
      </c>
      <c r="AG356">
        <v>1.4999999999999999E-2</v>
      </c>
      <c r="AH356">
        <v>0.45540000000000003</v>
      </c>
      <c r="AI356">
        <v>0.56299999999999994</v>
      </c>
      <c r="AM356">
        <v>2.9999999329448E-2</v>
      </c>
      <c r="AN356">
        <v>0.31000000238419001</v>
      </c>
      <c r="AO356">
        <v>0.89999997615813998</v>
      </c>
      <c r="AP356">
        <v>0.56000000238419001</v>
      </c>
      <c r="AQ356">
        <v>1.9999999552965001E-2</v>
      </c>
      <c r="AR356" s="7"/>
      <c r="AS356" s="7"/>
    </row>
    <row r="357" spans="1:45" x14ac:dyDescent="0.25">
      <c r="A357" s="1">
        <v>655</v>
      </c>
      <c r="E357">
        <v>0.16339999999999999</v>
      </c>
      <c r="G357">
        <v>9.4000000000000004E-3</v>
      </c>
      <c r="H357">
        <v>2.9499999999999998E-2</v>
      </c>
      <c r="I357">
        <v>4.4999999999999998E-2</v>
      </c>
      <c r="J357">
        <v>4.7199999999999999E-2</v>
      </c>
      <c r="K357">
        <v>0.10340000000000001</v>
      </c>
      <c r="L357">
        <v>6.6299999999999998E-2</v>
      </c>
      <c r="M357">
        <v>0.12559999999999999</v>
      </c>
      <c r="N357">
        <v>0.2447</v>
      </c>
      <c r="O357">
        <v>0.31940000000000002</v>
      </c>
      <c r="P357">
        <v>0.3977</v>
      </c>
      <c r="Q357">
        <v>0.24790000000000001</v>
      </c>
      <c r="R357">
        <v>0.36919999999999997</v>
      </c>
      <c r="S357">
        <v>0.9708</v>
      </c>
      <c r="T357">
        <v>0.86980000000000002</v>
      </c>
      <c r="U357">
        <v>0.87419999999999998</v>
      </c>
      <c r="V357">
        <v>0.51329999999999998</v>
      </c>
      <c r="W357">
        <v>0.1231</v>
      </c>
      <c r="X357">
        <v>5.9267327000000002E-2</v>
      </c>
      <c r="Y357">
        <v>2.64E-2</v>
      </c>
      <c r="Z357">
        <v>1.15E-2</v>
      </c>
      <c r="AD357">
        <v>1.7500000000000002E-2</v>
      </c>
      <c r="AE357">
        <v>1.7500000000000002E-2</v>
      </c>
      <c r="AF357">
        <v>8.0000000000000002E-3</v>
      </c>
      <c r="AG357">
        <v>1.46E-2</v>
      </c>
      <c r="AH357">
        <v>0.45169999999999999</v>
      </c>
      <c r="AI357">
        <v>0.60009999999999997</v>
      </c>
      <c r="AM357">
        <v>1.9999999552965001E-2</v>
      </c>
      <c r="AN357">
        <v>0.28999999165535001</v>
      </c>
      <c r="AO357">
        <v>0.86000001430510997</v>
      </c>
      <c r="AP357">
        <v>0.61000001430510997</v>
      </c>
      <c r="AQ357">
        <v>1.9999999552965001E-2</v>
      </c>
      <c r="AR357" s="7"/>
      <c r="AS357" s="7"/>
    </row>
    <row r="358" spans="1:45" x14ac:dyDescent="0.25">
      <c r="A358" s="1">
        <v>656</v>
      </c>
      <c r="E358">
        <v>0.16070000000000001</v>
      </c>
      <c r="G358">
        <v>8.9999999999999993E-3</v>
      </c>
      <c r="H358">
        <v>2.8400000000000002E-2</v>
      </c>
      <c r="I358">
        <v>4.3700000000000003E-2</v>
      </c>
      <c r="J358">
        <v>4.5600000000000002E-2</v>
      </c>
      <c r="K358">
        <v>0.1038</v>
      </c>
      <c r="L358">
        <v>6.3899999999999998E-2</v>
      </c>
      <c r="M358">
        <v>0.12</v>
      </c>
      <c r="N358">
        <v>0.2467</v>
      </c>
      <c r="O358">
        <v>0.31669999999999998</v>
      </c>
      <c r="P358">
        <v>0.38829999999999998</v>
      </c>
      <c r="Q358">
        <v>0.24440000000000001</v>
      </c>
      <c r="R358">
        <v>0.3493</v>
      </c>
      <c r="S358">
        <v>0.95789999999999997</v>
      </c>
      <c r="T358">
        <v>0.83489999999999998</v>
      </c>
      <c r="U358">
        <v>0.88819999999999999</v>
      </c>
      <c r="V358">
        <v>0.55249999999999999</v>
      </c>
      <c r="W358">
        <v>0.13450000000000001</v>
      </c>
      <c r="X358">
        <v>6.5093129999999999E-2</v>
      </c>
      <c r="Y358">
        <v>0.03</v>
      </c>
      <c r="Z358">
        <v>1.18E-2</v>
      </c>
      <c r="AD358">
        <v>1.66E-2</v>
      </c>
      <c r="AE358">
        <v>1.66E-2</v>
      </c>
      <c r="AF358">
        <v>7.6E-3</v>
      </c>
      <c r="AG358">
        <v>1.46E-2</v>
      </c>
      <c r="AH358">
        <v>0.44019999999999998</v>
      </c>
      <c r="AI358">
        <v>0.63749999999999996</v>
      </c>
      <c r="AM358">
        <v>1.9999999552965001E-2</v>
      </c>
      <c r="AN358">
        <v>0.28000000119209001</v>
      </c>
      <c r="AO358">
        <v>0.83999997377395996</v>
      </c>
      <c r="AP358">
        <v>0.66000002622604004</v>
      </c>
      <c r="AQ358">
        <v>2.9999999329448E-2</v>
      </c>
      <c r="AR358" s="7"/>
      <c r="AS358" s="7"/>
    </row>
    <row r="359" spans="1:45" x14ac:dyDescent="0.25">
      <c r="A359" s="1">
        <v>657</v>
      </c>
      <c r="E359">
        <v>0.1522</v>
      </c>
      <c r="G359">
        <v>8.8000000000000005E-3</v>
      </c>
      <c r="H359">
        <v>2.76E-2</v>
      </c>
      <c r="I359">
        <v>4.2200000000000001E-2</v>
      </c>
      <c r="J359">
        <v>4.4699999999999997E-2</v>
      </c>
      <c r="K359">
        <v>9.9500000000000005E-2</v>
      </c>
      <c r="L359">
        <v>6.2E-2</v>
      </c>
      <c r="M359">
        <v>0.11650000000000001</v>
      </c>
      <c r="N359">
        <v>0.23669999999999999</v>
      </c>
      <c r="O359">
        <v>0.30830000000000002</v>
      </c>
      <c r="P359">
        <v>0.377</v>
      </c>
      <c r="Q359">
        <v>0.24299999999999999</v>
      </c>
      <c r="R359">
        <v>0.33329999999999999</v>
      </c>
      <c r="S359">
        <v>0.93279999999999996</v>
      </c>
      <c r="T359">
        <v>0.80210000000000004</v>
      </c>
      <c r="U359">
        <v>0.93359999999999999</v>
      </c>
      <c r="V359">
        <v>0.59789999999999999</v>
      </c>
      <c r="W359">
        <v>0.14960000000000001</v>
      </c>
      <c r="X359">
        <v>6.8970340000000005E-2</v>
      </c>
      <c r="Y359">
        <v>3.4000000000000002E-2</v>
      </c>
      <c r="Z359">
        <v>1.37E-2</v>
      </c>
      <c r="AD359">
        <v>1.5699999999999999E-2</v>
      </c>
      <c r="AE359">
        <v>1.5699999999999999E-2</v>
      </c>
      <c r="AF359">
        <v>7.6E-3</v>
      </c>
      <c r="AG359">
        <v>1.38E-2</v>
      </c>
      <c r="AH359">
        <v>0.43280000000000002</v>
      </c>
      <c r="AI359">
        <v>0.67490000000000006</v>
      </c>
      <c r="AM359">
        <v>1.9999999552965001E-2</v>
      </c>
      <c r="AN359">
        <v>0.27000001072884</v>
      </c>
      <c r="AO359">
        <v>0.80000001192092995</v>
      </c>
      <c r="AP359">
        <v>0.70999997854232999</v>
      </c>
      <c r="AQ359">
        <v>2.9999999329448E-2</v>
      </c>
      <c r="AR359" s="7"/>
      <c r="AS359" s="7"/>
    </row>
    <row r="360" spans="1:45" x14ac:dyDescent="0.25">
      <c r="A360" s="1">
        <v>658</v>
      </c>
      <c r="E360">
        <v>0.1507</v>
      </c>
      <c r="G360">
        <v>8.2000000000000007E-3</v>
      </c>
      <c r="H360">
        <v>2.58E-2</v>
      </c>
      <c r="I360">
        <v>4.0800000000000003E-2</v>
      </c>
      <c r="J360">
        <v>4.2000000000000003E-2</v>
      </c>
      <c r="K360">
        <v>9.64E-2</v>
      </c>
      <c r="L360">
        <v>5.9400000000000001E-2</v>
      </c>
      <c r="M360">
        <v>0.11210000000000001</v>
      </c>
      <c r="N360">
        <v>0.2397</v>
      </c>
      <c r="O360">
        <v>0.2944</v>
      </c>
      <c r="P360">
        <v>0.37059999999999998</v>
      </c>
      <c r="Q360">
        <v>0.23719999999999999</v>
      </c>
      <c r="R360">
        <v>0.317</v>
      </c>
      <c r="S360">
        <v>0.91610000000000003</v>
      </c>
      <c r="T360">
        <v>0.76680000000000004</v>
      </c>
      <c r="U360">
        <v>0.9476</v>
      </c>
      <c r="V360">
        <v>0.64410000000000001</v>
      </c>
      <c r="W360">
        <v>0.1618</v>
      </c>
      <c r="X360">
        <v>8.645775E-2</v>
      </c>
      <c r="Y360">
        <v>3.85E-2</v>
      </c>
      <c r="Z360">
        <v>1.29E-2</v>
      </c>
      <c r="AD360">
        <v>1.7500000000000002E-2</v>
      </c>
      <c r="AE360">
        <v>1.7500000000000002E-2</v>
      </c>
      <c r="AF360">
        <v>7.9000000000000008E-3</v>
      </c>
      <c r="AG360">
        <v>1.34E-2</v>
      </c>
      <c r="AH360">
        <v>0.42259999999999998</v>
      </c>
      <c r="AI360">
        <v>0.71199999999999997</v>
      </c>
      <c r="AM360">
        <v>1.9999999552965001E-2</v>
      </c>
      <c r="AN360">
        <v>0.25999999046326</v>
      </c>
      <c r="AO360">
        <v>0.79000002145767001</v>
      </c>
      <c r="AP360">
        <v>0.75</v>
      </c>
      <c r="AQ360">
        <v>3.9999999105930002E-2</v>
      </c>
      <c r="AR360" s="7"/>
      <c r="AS360" s="7"/>
    </row>
    <row r="361" spans="1:45" x14ac:dyDescent="0.25">
      <c r="A361" s="1">
        <v>659</v>
      </c>
      <c r="E361">
        <v>0.14979999999999999</v>
      </c>
      <c r="G361">
        <v>8.2000000000000007E-3</v>
      </c>
      <c r="H361">
        <v>2.4899999999999999E-2</v>
      </c>
      <c r="I361">
        <v>3.9800000000000002E-2</v>
      </c>
      <c r="J361">
        <v>4.1099999999999998E-2</v>
      </c>
      <c r="K361">
        <v>9.5399999999999999E-2</v>
      </c>
      <c r="L361">
        <v>5.7099999999999998E-2</v>
      </c>
      <c r="M361">
        <v>0.1081</v>
      </c>
      <c r="N361">
        <v>0.23230000000000001</v>
      </c>
      <c r="O361">
        <v>0.28889999999999999</v>
      </c>
      <c r="P361">
        <v>0.36130000000000001</v>
      </c>
      <c r="Q361">
        <v>0.2331</v>
      </c>
      <c r="R361">
        <v>0.30149999999999999</v>
      </c>
      <c r="S361">
        <v>0.88759999999999994</v>
      </c>
      <c r="T361">
        <v>0.73499999999999999</v>
      </c>
      <c r="U361">
        <v>0.96150000000000002</v>
      </c>
      <c r="V361">
        <v>0.68130000000000002</v>
      </c>
      <c r="W361">
        <v>0.1817</v>
      </c>
      <c r="X361">
        <v>9.2293546000000004E-2</v>
      </c>
      <c r="Y361">
        <v>3.9300000000000002E-2</v>
      </c>
      <c r="Z361">
        <v>1.5299999999999999E-2</v>
      </c>
      <c r="AD361">
        <v>1.6500000000000001E-2</v>
      </c>
      <c r="AE361">
        <v>1.6500000000000001E-2</v>
      </c>
      <c r="AF361">
        <v>8.0000000000000002E-3</v>
      </c>
      <c r="AG361">
        <v>1.3299999999999999E-2</v>
      </c>
      <c r="AH361">
        <v>0.41599999999999998</v>
      </c>
      <c r="AI361">
        <v>0.74860000000000004</v>
      </c>
      <c r="AM361">
        <v>1.9999999552965001E-2</v>
      </c>
      <c r="AN361">
        <v>0.25</v>
      </c>
      <c r="AO361">
        <v>0.74000000953674006</v>
      </c>
      <c r="AP361">
        <v>0.81000000238419001</v>
      </c>
      <c r="AQ361">
        <v>5.0000000745057997E-2</v>
      </c>
      <c r="AR361" s="7"/>
      <c r="AS361" s="7"/>
    </row>
    <row r="362" spans="1:45" x14ac:dyDescent="0.25">
      <c r="A362" s="1">
        <v>660</v>
      </c>
      <c r="E362">
        <v>0.1439</v>
      </c>
      <c r="G362">
        <v>8.0000000000000002E-3</v>
      </c>
      <c r="H362">
        <v>2.3699999999999999E-2</v>
      </c>
      <c r="I362">
        <v>3.8199999999999998E-2</v>
      </c>
      <c r="J362">
        <v>3.9800000000000002E-2</v>
      </c>
      <c r="K362">
        <v>9.5200000000000007E-2</v>
      </c>
      <c r="L362">
        <v>5.5300000000000002E-2</v>
      </c>
      <c r="M362">
        <v>0.1047</v>
      </c>
      <c r="N362">
        <v>0.2311</v>
      </c>
      <c r="O362">
        <v>0.26939999999999997</v>
      </c>
      <c r="P362">
        <v>0.35349999999999998</v>
      </c>
      <c r="Q362">
        <v>0.23019999999999999</v>
      </c>
      <c r="R362">
        <v>0.2858</v>
      </c>
      <c r="S362">
        <v>0.8649</v>
      </c>
      <c r="T362">
        <v>0.70420000000000005</v>
      </c>
      <c r="U362">
        <v>0.98250000000000004</v>
      </c>
      <c r="V362">
        <v>0.72589999999999999</v>
      </c>
      <c r="W362">
        <v>0.20119999999999999</v>
      </c>
      <c r="X362">
        <v>0.11366816</v>
      </c>
      <c r="Y362">
        <v>4.6300000000000001E-2</v>
      </c>
      <c r="Z362">
        <v>1.5900000000000001E-2</v>
      </c>
      <c r="AD362">
        <v>1.6899999999999998E-2</v>
      </c>
      <c r="AE362">
        <v>1.6899999999999998E-2</v>
      </c>
      <c r="AF362">
        <v>7.1000000000000004E-3</v>
      </c>
      <c r="AG362">
        <v>1.3100000000000001E-2</v>
      </c>
      <c r="AH362">
        <v>0.4128</v>
      </c>
      <c r="AI362">
        <v>0.7843</v>
      </c>
      <c r="AM362">
        <v>1.9999999552965001E-2</v>
      </c>
      <c r="AN362">
        <v>0.23999999463558</v>
      </c>
      <c r="AO362">
        <v>0.73000001907348999</v>
      </c>
      <c r="AP362">
        <v>0.85000002384186002</v>
      </c>
      <c r="AQ362">
        <v>5.0000000745057997E-2</v>
      </c>
      <c r="AR362" s="7"/>
      <c r="AS362" s="7"/>
    </row>
    <row r="363" spans="1:45" x14ac:dyDescent="0.25">
      <c r="A363" s="1">
        <v>661</v>
      </c>
      <c r="E363">
        <v>0.1424</v>
      </c>
      <c r="G363">
        <v>7.6E-3</v>
      </c>
      <c r="H363">
        <v>2.3699999999999999E-2</v>
      </c>
      <c r="I363">
        <v>3.7100000000000001E-2</v>
      </c>
      <c r="J363">
        <v>3.7999999999999999E-2</v>
      </c>
      <c r="K363">
        <v>9.0899999999999995E-2</v>
      </c>
      <c r="L363">
        <v>5.33E-2</v>
      </c>
      <c r="M363">
        <v>0.1018</v>
      </c>
      <c r="N363">
        <v>0.224</v>
      </c>
      <c r="O363">
        <v>0.26669999999999999</v>
      </c>
      <c r="P363">
        <v>0.3463</v>
      </c>
      <c r="Q363">
        <v>0.22359999999999999</v>
      </c>
      <c r="R363">
        <v>0.27260000000000001</v>
      </c>
      <c r="S363">
        <v>0.84230000000000005</v>
      </c>
      <c r="T363">
        <v>0.67600000000000005</v>
      </c>
      <c r="U363">
        <v>0.99299999999999999</v>
      </c>
      <c r="V363">
        <v>0.76600000000000001</v>
      </c>
      <c r="W363">
        <v>0.21329999999999999</v>
      </c>
      <c r="X363">
        <v>0.12144256</v>
      </c>
      <c r="Y363">
        <v>4.7E-2</v>
      </c>
      <c r="Z363">
        <v>1.3899999999999999E-2</v>
      </c>
      <c r="AD363">
        <v>1.4800000000000001E-2</v>
      </c>
      <c r="AE363">
        <v>1.4800000000000001E-2</v>
      </c>
      <c r="AF363">
        <v>7.7999999999999996E-3</v>
      </c>
      <c r="AG363">
        <v>1.23E-2</v>
      </c>
      <c r="AH363">
        <v>0.40620000000000001</v>
      </c>
      <c r="AI363">
        <v>0.81869999999999998</v>
      </c>
      <c r="AM363">
        <v>1.9999999552965001E-2</v>
      </c>
      <c r="AN363">
        <v>0.23000000417232999</v>
      </c>
      <c r="AO363">
        <v>0.70999997854232999</v>
      </c>
      <c r="AP363">
        <v>0.87999999523162997</v>
      </c>
      <c r="AQ363">
        <v>5.9999998658895E-2</v>
      </c>
      <c r="AR363" s="7"/>
      <c r="AS363" s="7"/>
    </row>
    <row r="364" spans="1:45" x14ac:dyDescent="0.25">
      <c r="A364" s="1">
        <v>662</v>
      </c>
      <c r="E364">
        <v>0.1457</v>
      </c>
      <c r="G364">
        <v>7.3000000000000001E-3</v>
      </c>
      <c r="H364">
        <v>2.2100000000000002E-2</v>
      </c>
      <c r="I364">
        <v>3.6200000000000003E-2</v>
      </c>
      <c r="J364">
        <v>3.73E-2</v>
      </c>
      <c r="K364">
        <v>8.8400000000000006E-2</v>
      </c>
      <c r="L364">
        <v>5.0999999999999997E-2</v>
      </c>
      <c r="M364">
        <v>9.7600000000000006E-2</v>
      </c>
      <c r="N364">
        <v>0.22570000000000001</v>
      </c>
      <c r="O364">
        <v>0.2611</v>
      </c>
      <c r="P364">
        <v>0.34160000000000001</v>
      </c>
      <c r="Q364">
        <v>0.22389999999999999</v>
      </c>
      <c r="R364">
        <v>0.25590000000000002</v>
      </c>
      <c r="S364">
        <v>0.81730000000000003</v>
      </c>
      <c r="T364">
        <v>0.63529999999999998</v>
      </c>
      <c r="U364">
        <v>1</v>
      </c>
      <c r="V364">
        <v>0.80549999999999999</v>
      </c>
      <c r="W364">
        <v>0.23930000000000001</v>
      </c>
      <c r="X364">
        <v>0.15254018</v>
      </c>
      <c r="Y364">
        <v>5.2200000000000003E-2</v>
      </c>
      <c r="Z364">
        <v>1.9900000000000001E-2</v>
      </c>
      <c r="AD364">
        <v>1.4800000000000001E-2</v>
      </c>
      <c r="AE364">
        <v>1.4800000000000001E-2</v>
      </c>
      <c r="AF364">
        <v>7.4999999999999997E-3</v>
      </c>
      <c r="AG364">
        <v>1.18E-2</v>
      </c>
      <c r="AH364">
        <v>0.4</v>
      </c>
      <c r="AI364">
        <v>0.85129999999999995</v>
      </c>
      <c r="AM364">
        <v>9.9999997764825994E-3</v>
      </c>
      <c r="AN364">
        <v>0.21999999880790999</v>
      </c>
      <c r="AO364">
        <v>0.64999997615813998</v>
      </c>
      <c r="AP364">
        <v>0.91000002622604004</v>
      </c>
      <c r="AQ364">
        <v>7.0000000298023002E-2</v>
      </c>
      <c r="AR364" s="7"/>
      <c r="AS364" s="7"/>
    </row>
    <row r="365" spans="1:45" x14ac:dyDescent="0.25">
      <c r="A365" s="1">
        <v>663</v>
      </c>
      <c r="E365">
        <v>0.13739999999999999</v>
      </c>
      <c r="G365">
        <v>7.1999999999999998E-3</v>
      </c>
      <c r="H365">
        <v>2.1100000000000001E-2</v>
      </c>
      <c r="I365">
        <v>3.49E-2</v>
      </c>
      <c r="J365">
        <v>3.5400000000000001E-2</v>
      </c>
      <c r="K365">
        <v>9.11E-2</v>
      </c>
      <c r="L365">
        <v>4.9299999999999997E-2</v>
      </c>
      <c r="M365">
        <v>9.4200000000000006E-2</v>
      </c>
      <c r="N365">
        <v>0.222</v>
      </c>
      <c r="O365">
        <v>0.25</v>
      </c>
      <c r="P365">
        <v>0.3347</v>
      </c>
      <c r="Q365">
        <v>0.22220000000000001</v>
      </c>
      <c r="R365">
        <v>0.2495</v>
      </c>
      <c r="S365">
        <v>0.79159999999999997</v>
      </c>
      <c r="T365">
        <v>0.60229999999999995</v>
      </c>
      <c r="U365">
        <v>1</v>
      </c>
      <c r="V365">
        <v>0.84770000000000001</v>
      </c>
      <c r="W365">
        <v>0.25729999999999997</v>
      </c>
      <c r="X365">
        <v>0.16614038</v>
      </c>
      <c r="Y365">
        <v>5.9700000000000003E-2</v>
      </c>
      <c r="Z365">
        <v>1.78E-2</v>
      </c>
      <c r="AD365">
        <v>1.55E-2</v>
      </c>
      <c r="AE365">
        <v>1.55E-2</v>
      </c>
      <c r="AF365">
        <v>7.3000000000000001E-3</v>
      </c>
      <c r="AG365">
        <v>1.21E-2</v>
      </c>
      <c r="AH365">
        <v>0.3916</v>
      </c>
      <c r="AI365">
        <v>0.88160000000000005</v>
      </c>
      <c r="AM365">
        <v>9.9999997764825994E-3</v>
      </c>
      <c r="AN365">
        <v>0.20999999344348999</v>
      </c>
      <c r="AO365">
        <v>0.62999999523162997</v>
      </c>
      <c r="AP365">
        <v>0.93999999761580999</v>
      </c>
      <c r="AQ365">
        <v>7.9999998211861004E-2</v>
      </c>
      <c r="AR365" s="7"/>
      <c r="AS365" s="7"/>
    </row>
    <row r="366" spans="1:45" x14ac:dyDescent="0.25">
      <c r="A366" s="1">
        <v>664</v>
      </c>
      <c r="E366">
        <v>0.1338</v>
      </c>
      <c r="G366">
        <v>7.1000000000000004E-3</v>
      </c>
      <c r="H366">
        <v>1.78E-2</v>
      </c>
      <c r="I366">
        <v>3.4200000000000001E-2</v>
      </c>
      <c r="J366">
        <v>3.4799999999999998E-2</v>
      </c>
      <c r="K366">
        <v>8.6199999999999999E-2</v>
      </c>
      <c r="L366">
        <v>4.7300000000000002E-2</v>
      </c>
      <c r="M366">
        <v>9.0800000000000006E-2</v>
      </c>
      <c r="N366">
        <v>0.2137</v>
      </c>
      <c r="O366">
        <v>0.2361</v>
      </c>
      <c r="P366">
        <v>0.32640000000000002</v>
      </c>
      <c r="Q366">
        <v>0.2175</v>
      </c>
      <c r="R366">
        <v>0.2379</v>
      </c>
      <c r="S366">
        <v>0.77529999999999999</v>
      </c>
      <c r="T366">
        <v>0.56810000000000005</v>
      </c>
      <c r="U366">
        <v>1</v>
      </c>
      <c r="V366">
        <v>0.88560000000000005</v>
      </c>
      <c r="W366">
        <v>0.28310000000000002</v>
      </c>
      <c r="X366">
        <v>0.1797406</v>
      </c>
      <c r="Y366">
        <v>6.8599999999999994E-2</v>
      </c>
      <c r="Z366">
        <v>2.3900000000000001E-2</v>
      </c>
      <c r="AD366">
        <v>1.55E-2</v>
      </c>
      <c r="AE366">
        <v>1.55E-2</v>
      </c>
      <c r="AF366">
        <v>7.1000000000000004E-3</v>
      </c>
      <c r="AG366">
        <v>1.14E-2</v>
      </c>
      <c r="AH366">
        <v>0.38579999999999998</v>
      </c>
      <c r="AI366">
        <v>0.90900000000000003</v>
      </c>
      <c r="AM366">
        <v>9.9999997764825994E-3</v>
      </c>
      <c r="AN366">
        <v>0.20000000298022999</v>
      </c>
      <c r="AO366">
        <v>0.60000002384186002</v>
      </c>
      <c r="AP366">
        <v>0.95999997854232999</v>
      </c>
      <c r="AQ366">
        <v>9.0000003576279006E-2</v>
      </c>
      <c r="AR366" s="7"/>
      <c r="AS366" s="7"/>
    </row>
    <row r="367" spans="1:45" x14ac:dyDescent="0.25">
      <c r="A367" s="1">
        <v>665</v>
      </c>
      <c r="E367">
        <v>0.13109999999999999</v>
      </c>
      <c r="G367">
        <v>7.0000000000000001E-3</v>
      </c>
      <c r="H367">
        <v>1.9300000000000001E-2</v>
      </c>
      <c r="I367">
        <v>3.3799999999999997E-2</v>
      </c>
      <c r="J367">
        <v>3.3000000000000002E-2</v>
      </c>
      <c r="K367">
        <v>8.4500000000000006E-2</v>
      </c>
      <c r="L367">
        <v>4.6100000000000002E-2</v>
      </c>
      <c r="M367">
        <v>8.7300000000000003E-2</v>
      </c>
      <c r="N367">
        <v>0.21160000000000001</v>
      </c>
      <c r="O367">
        <v>0.23330000000000001</v>
      </c>
      <c r="P367">
        <v>0.3211</v>
      </c>
      <c r="Q367">
        <v>0.21379999999999999</v>
      </c>
      <c r="R367">
        <v>0.2281</v>
      </c>
      <c r="S367">
        <v>0.74060000000000004</v>
      </c>
      <c r="T367">
        <v>0.54149999999999998</v>
      </c>
      <c r="U367">
        <v>1</v>
      </c>
      <c r="V367">
        <v>0.90749999999999997</v>
      </c>
      <c r="W367">
        <v>0.31090000000000001</v>
      </c>
      <c r="X367">
        <v>0.21473539</v>
      </c>
      <c r="Y367">
        <v>7.6200000000000004E-2</v>
      </c>
      <c r="Z367">
        <v>2.3099999999999999E-2</v>
      </c>
      <c r="AD367">
        <v>1.5800000000000002E-2</v>
      </c>
      <c r="AE367">
        <v>1.5800000000000002E-2</v>
      </c>
      <c r="AF367">
        <v>7.3000000000000001E-3</v>
      </c>
      <c r="AG367">
        <v>1.1299999999999999E-2</v>
      </c>
      <c r="AH367">
        <v>0.37819999999999998</v>
      </c>
      <c r="AI367">
        <v>0.93310000000000004</v>
      </c>
      <c r="AM367">
        <v>9.9999997764825994E-3</v>
      </c>
      <c r="AN367">
        <v>0.20000000298022999</v>
      </c>
      <c r="AO367">
        <v>0.56999999284743996</v>
      </c>
      <c r="AP367">
        <v>0.98000001907348999</v>
      </c>
      <c r="AQ367">
        <v>0.10000000149012001</v>
      </c>
      <c r="AR367" s="7"/>
      <c r="AS367" s="7"/>
    </row>
    <row r="368" spans="1:45" x14ac:dyDescent="0.25">
      <c r="A368" s="1">
        <v>666</v>
      </c>
      <c r="E368">
        <v>0.1308</v>
      </c>
      <c r="G368">
        <v>6.6E-3</v>
      </c>
      <c r="H368">
        <v>1.72E-2</v>
      </c>
      <c r="I368">
        <v>3.27E-2</v>
      </c>
      <c r="J368">
        <v>3.2199999999999999E-2</v>
      </c>
      <c r="K368">
        <v>8.4099999999999994E-2</v>
      </c>
      <c r="L368">
        <v>4.41E-2</v>
      </c>
      <c r="M368">
        <v>8.4000000000000005E-2</v>
      </c>
      <c r="N368">
        <v>0.20519999999999999</v>
      </c>
      <c r="O368">
        <v>0.22500000000000001</v>
      </c>
      <c r="P368">
        <v>0.31590000000000001</v>
      </c>
      <c r="Q368">
        <v>0.2157</v>
      </c>
      <c r="R368">
        <v>0.21759999999999999</v>
      </c>
      <c r="S368">
        <v>0.71360000000000001</v>
      </c>
      <c r="T368">
        <v>0.51</v>
      </c>
      <c r="U368">
        <v>0.99299999999999999</v>
      </c>
      <c r="V368">
        <v>0.93200000000000005</v>
      </c>
      <c r="W368">
        <v>0.33339999999999997</v>
      </c>
      <c r="X368">
        <v>0.2283356</v>
      </c>
      <c r="Y368">
        <v>8.5599999999999996E-2</v>
      </c>
      <c r="Z368">
        <v>2.5600000000000001E-2</v>
      </c>
      <c r="AD368">
        <v>1.38E-2</v>
      </c>
      <c r="AE368">
        <v>1.38E-2</v>
      </c>
      <c r="AF368">
        <v>7.0000000000000001E-3</v>
      </c>
      <c r="AG368">
        <v>1.12E-2</v>
      </c>
      <c r="AH368">
        <v>0.3705</v>
      </c>
      <c r="AI368">
        <v>0.95369999999999999</v>
      </c>
      <c r="AM368">
        <v>9.9999997764825994E-3</v>
      </c>
      <c r="AN368">
        <v>0.18999999761580999</v>
      </c>
      <c r="AO368">
        <v>0.55000001192092995</v>
      </c>
      <c r="AP368">
        <v>0.99000000953674006</v>
      </c>
      <c r="AQ368">
        <v>0.10999999940395</v>
      </c>
      <c r="AR368" s="7"/>
      <c r="AS368" s="7"/>
    </row>
    <row r="369" spans="1:45" x14ac:dyDescent="0.25">
      <c r="A369" s="1">
        <v>667</v>
      </c>
      <c r="E369">
        <v>0.1206</v>
      </c>
      <c r="G369">
        <v>6.7000000000000002E-3</v>
      </c>
      <c r="H369">
        <v>1.61E-2</v>
      </c>
      <c r="I369">
        <v>3.1600000000000003E-2</v>
      </c>
      <c r="J369">
        <v>3.0499999999999999E-2</v>
      </c>
      <c r="K369">
        <v>8.1000000000000003E-2</v>
      </c>
      <c r="L369">
        <v>4.3099999999999999E-2</v>
      </c>
      <c r="M369">
        <v>8.0299999999999996E-2</v>
      </c>
      <c r="N369">
        <v>0.20200000000000001</v>
      </c>
      <c r="O369">
        <v>0.21390000000000001</v>
      </c>
      <c r="P369">
        <v>0.30959999999999999</v>
      </c>
      <c r="Q369">
        <v>0.21729999999999999</v>
      </c>
      <c r="R369">
        <v>0.20930000000000001</v>
      </c>
      <c r="S369">
        <v>0.68300000000000005</v>
      </c>
      <c r="T369">
        <v>0.48089999999999999</v>
      </c>
      <c r="U369">
        <v>0.98599999999999999</v>
      </c>
      <c r="V369">
        <v>0.95069999999999999</v>
      </c>
      <c r="W369">
        <v>0.37159999999999999</v>
      </c>
      <c r="X369">
        <v>0.27304341999999998</v>
      </c>
      <c r="Y369">
        <v>9.4299999999999995E-2</v>
      </c>
      <c r="Z369">
        <v>2.7699999999999999E-2</v>
      </c>
      <c r="AD369">
        <v>1.34E-2</v>
      </c>
      <c r="AE369">
        <v>1.34E-2</v>
      </c>
      <c r="AF369">
        <v>7.0000000000000001E-3</v>
      </c>
      <c r="AG369">
        <v>1.14E-2</v>
      </c>
      <c r="AH369">
        <v>0.36459999999999998</v>
      </c>
      <c r="AI369">
        <v>0.97050000000000003</v>
      </c>
      <c r="AM369">
        <v>9.9999997764825994E-3</v>
      </c>
      <c r="AN369">
        <v>0.18000000715256001</v>
      </c>
      <c r="AO369">
        <v>0.50999999046325994</v>
      </c>
      <c r="AP369">
        <v>1</v>
      </c>
      <c r="AQ369">
        <v>0.11999999731779</v>
      </c>
      <c r="AR369" s="7"/>
      <c r="AS369" s="7"/>
    </row>
    <row r="370" spans="1:45" x14ac:dyDescent="0.25">
      <c r="A370" s="1">
        <v>668</v>
      </c>
      <c r="E370">
        <v>0.12529999999999999</v>
      </c>
      <c r="G370">
        <v>6.1999999999999998E-3</v>
      </c>
      <c r="H370">
        <v>1.6E-2</v>
      </c>
      <c r="I370">
        <v>3.04E-2</v>
      </c>
      <c r="J370">
        <v>0.03</v>
      </c>
      <c r="K370">
        <v>7.6700000000000004E-2</v>
      </c>
      <c r="L370">
        <v>4.1200000000000001E-2</v>
      </c>
      <c r="M370">
        <v>7.6600000000000001E-2</v>
      </c>
      <c r="N370">
        <v>0.19839999999999999</v>
      </c>
      <c r="O370">
        <v>0.21110000000000001</v>
      </c>
      <c r="P370">
        <v>0.30230000000000001</v>
      </c>
      <c r="Q370">
        <v>0.21460000000000001</v>
      </c>
      <c r="R370">
        <v>0.20200000000000001</v>
      </c>
      <c r="S370">
        <v>0.66120000000000001</v>
      </c>
      <c r="T370">
        <v>0.45440000000000003</v>
      </c>
      <c r="U370">
        <v>0.97909999999999997</v>
      </c>
      <c r="V370">
        <v>0.9738</v>
      </c>
      <c r="W370">
        <v>0.39229999999999998</v>
      </c>
      <c r="X370">
        <v>0.28859222000000001</v>
      </c>
      <c r="Y370">
        <v>0.1061</v>
      </c>
      <c r="Z370">
        <v>3.1899999999999998E-2</v>
      </c>
      <c r="AD370">
        <v>1.4800000000000001E-2</v>
      </c>
      <c r="AE370">
        <v>1.4800000000000001E-2</v>
      </c>
      <c r="AF370">
        <v>6.8999999999999999E-3</v>
      </c>
      <c r="AG370">
        <v>1.0699999999999999E-2</v>
      </c>
      <c r="AH370">
        <v>0.35899999999999999</v>
      </c>
      <c r="AI370">
        <v>0.98350000000000004</v>
      </c>
      <c r="AM370">
        <v>9.9999997764825994E-3</v>
      </c>
      <c r="AN370">
        <v>0.17000000178814001</v>
      </c>
      <c r="AO370">
        <v>0.5</v>
      </c>
      <c r="AP370">
        <v>1</v>
      </c>
      <c r="AQ370">
        <v>0.14000000059605</v>
      </c>
      <c r="AR370" s="7"/>
      <c r="AS370" s="7"/>
    </row>
    <row r="371" spans="1:45" x14ac:dyDescent="0.25">
      <c r="A371" s="1">
        <v>669</v>
      </c>
      <c r="E371">
        <v>0.1205</v>
      </c>
      <c r="G371">
        <v>6.1000000000000004E-3</v>
      </c>
      <c r="H371">
        <v>1.4500000000000001E-2</v>
      </c>
      <c r="I371">
        <v>3.0599999999999999E-2</v>
      </c>
      <c r="J371">
        <v>2.87E-2</v>
      </c>
      <c r="K371">
        <v>7.7799999999999994E-2</v>
      </c>
      <c r="L371">
        <v>4.0500000000000001E-2</v>
      </c>
      <c r="M371">
        <v>7.4099999999999999E-2</v>
      </c>
      <c r="N371">
        <v>0.19259999999999999</v>
      </c>
      <c r="O371">
        <v>0.19719999999999999</v>
      </c>
      <c r="P371">
        <v>0.29759999999999998</v>
      </c>
      <c r="Q371">
        <v>0.2137</v>
      </c>
      <c r="R371">
        <v>0.19420000000000001</v>
      </c>
      <c r="S371">
        <v>0.62749999999999995</v>
      </c>
      <c r="T371">
        <v>0.4284</v>
      </c>
      <c r="U371">
        <v>0.95809999999999995</v>
      </c>
      <c r="V371">
        <v>0.98409999999999997</v>
      </c>
      <c r="W371">
        <v>0.42070000000000002</v>
      </c>
      <c r="X371">
        <v>0.33912584000000001</v>
      </c>
      <c r="Y371">
        <v>0.1193</v>
      </c>
      <c r="Z371">
        <v>3.2899999999999999E-2</v>
      </c>
      <c r="AD371">
        <v>1.3899999999999999E-2</v>
      </c>
      <c r="AE371">
        <v>1.3899999999999999E-2</v>
      </c>
      <c r="AF371">
        <v>7.0000000000000001E-3</v>
      </c>
      <c r="AG371">
        <v>1.0800000000000001E-2</v>
      </c>
      <c r="AH371">
        <v>0.35399999999999998</v>
      </c>
      <c r="AI371">
        <v>0.99270000000000003</v>
      </c>
      <c r="AM371">
        <v>9.9999997764825994E-3</v>
      </c>
      <c r="AN371">
        <v>0.17000000178814001</v>
      </c>
      <c r="AO371">
        <v>0.46999999880790999</v>
      </c>
      <c r="AP371">
        <v>0.99000000953674006</v>
      </c>
      <c r="AQ371">
        <v>0.15000000596046001</v>
      </c>
      <c r="AR371" s="7"/>
      <c r="AS371" s="7"/>
    </row>
    <row r="372" spans="1:45" x14ac:dyDescent="0.25">
      <c r="A372" s="1">
        <v>670</v>
      </c>
      <c r="E372">
        <v>0.1182</v>
      </c>
      <c r="G372">
        <v>6.1000000000000004E-3</v>
      </c>
      <c r="H372">
        <v>1.3599999999999999E-2</v>
      </c>
      <c r="I372">
        <v>2.8899999999999999E-2</v>
      </c>
      <c r="J372">
        <v>2.7699999999999999E-2</v>
      </c>
      <c r="K372">
        <v>7.6899999999999996E-2</v>
      </c>
      <c r="L372">
        <v>3.8100000000000002E-2</v>
      </c>
      <c r="M372">
        <v>7.1400000000000005E-2</v>
      </c>
      <c r="N372">
        <v>0.18909999999999999</v>
      </c>
      <c r="O372">
        <v>0.19439999999999999</v>
      </c>
      <c r="P372">
        <v>0.28910000000000002</v>
      </c>
      <c r="Q372">
        <v>0.20830000000000001</v>
      </c>
      <c r="R372">
        <v>0.188</v>
      </c>
      <c r="S372">
        <v>0.61099999999999999</v>
      </c>
      <c r="T372">
        <v>0.40260000000000001</v>
      </c>
      <c r="U372">
        <v>0.94410000000000005</v>
      </c>
      <c r="V372">
        <v>0.99729999999999996</v>
      </c>
      <c r="W372">
        <v>0.4536</v>
      </c>
      <c r="X372">
        <v>0.36051043999999999</v>
      </c>
      <c r="Y372">
        <v>0.13339999999999999</v>
      </c>
      <c r="Z372">
        <v>3.6700000000000003E-2</v>
      </c>
      <c r="AD372">
        <v>1.4E-2</v>
      </c>
      <c r="AE372">
        <v>1.4E-2</v>
      </c>
      <c r="AF372">
        <v>6.4000000000000003E-3</v>
      </c>
      <c r="AG372">
        <v>1.06E-2</v>
      </c>
      <c r="AH372">
        <v>0.35020000000000001</v>
      </c>
      <c r="AI372">
        <v>0.99809999999999999</v>
      </c>
      <c r="AM372">
        <v>9.9999997764825994E-3</v>
      </c>
      <c r="AN372">
        <v>0.15999999642372001</v>
      </c>
      <c r="AO372">
        <v>0.43999999761580999</v>
      </c>
      <c r="AP372">
        <v>0.98000001907348999</v>
      </c>
      <c r="AQ372">
        <v>0.17000000178814001</v>
      </c>
      <c r="AR372" s="7"/>
      <c r="AS372" s="7"/>
    </row>
    <row r="373" spans="1:45" x14ac:dyDescent="0.25">
      <c r="A373" s="1">
        <v>671</v>
      </c>
      <c r="E373">
        <v>0.1154</v>
      </c>
      <c r="G373">
        <v>6.0000000000000001E-3</v>
      </c>
      <c r="H373">
        <v>1.23E-2</v>
      </c>
      <c r="I373">
        <v>2.7900000000000001E-2</v>
      </c>
      <c r="J373">
        <v>2.6100000000000002E-2</v>
      </c>
      <c r="K373">
        <v>7.3800000000000004E-2</v>
      </c>
      <c r="L373">
        <v>3.7100000000000001E-2</v>
      </c>
      <c r="M373">
        <v>6.8400000000000002E-2</v>
      </c>
      <c r="N373">
        <v>0.18129999999999999</v>
      </c>
      <c r="O373">
        <v>0.19170000000000001</v>
      </c>
      <c r="P373">
        <v>0.28520000000000001</v>
      </c>
      <c r="Q373">
        <v>0.2069</v>
      </c>
      <c r="R373">
        <v>0.18490000000000001</v>
      </c>
      <c r="S373">
        <v>0.5867</v>
      </c>
      <c r="T373">
        <v>0.37859999999999999</v>
      </c>
      <c r="U373">
        <v>0.91620000000000001</v>
      </c>
      <c r="V373">
        <v>1</v>
      </c>
      <c r="W373">
        <v>0.48359999999999997</v>
      </c>
      <c r="X373">
        <v>0.38772085000000001</v>
      </c>
      <c r="Y373">
        <v>0.14680000000000001</v>
      </c>
      <c r="Z373">
        <v>4.1399999999999999E-2</v>
      </c>
      <c r="AD373">
        <v>1.44E-2</v>
      </c>
      <c r="AE373">
        <v>1.44E-2</v>
      </c>
      <c r="AF373">
        <v>6.7999999999999996E-3</v>
      </c>
      <c r="AG373">
        <v>1.01E-2</v>
      </c>
      <c r="AH373">
        <v>0.33960000000000001</v>
      </c>
      <c r="AI373">
        <v>1</v>
      </c>
      <c r="AM373">
        <v>9.9999997764825994E-3</v>
      </c>
      <c r="AN373">
        <v>0.15000000596046001</v>
      </c>
      <c r="AO373">
        <v>0.41999998688697998</v>
      </c>
      <c r="AP373">
        <v>0.97000002861023005</v>
      </c>
      <c r="AQ373">
        <v>0.18000000715256001</v>
      </c>
      <c r="AR373" s="7"/>
      <c r="AS373" s="7"/>
    </row>
    <row r="374" spans="1:45" x14ac:dyDescent="0.25">
      <c r="A374" s="1">
        <v>672</v>
      </c>
      <c r="E374">
        <v>0.1158</v>
      </c>
      <c r="G374">
        <v>5.5999999999999999E-3</v>
      </c>
      <c r="H374">
        <v>1.18E-2</v>
      </c>
      <c r="I374">
        <v>2.75E-2</v>
      </c>
      <c r="J374">
        <v>2.5700000000000001E-2</v>
      </c>
      <c r="K374">
        <v>7.1499999999999994E-2</v>
      </c>
      <c r="L374">
        <v>3.7100000000000001E-2</v>
      </c>
      <c r="M374">
        <v>6.6600000000000006E-2</v>
      </c>
      <c r="N374">
        <v>0.1807</v>
      </c>
      <c r="O374">
        <v>0.18329999999999999</v>
      </c>
      <c r="P374">
        <v>0.28089999999999998</v>
      </c>
      <c r="Q374">
        <v>0.2044</v>
      </c>
      <c r="R374">
        <v>0.17519999999999999</v>
      </c>
      <c r="S374">
        <v>0.56540000000000001</v>
      </c>
      <c r="T374">
        <v>0.3579</v>
      </c>
      <c r="U374">
        <v>0.89870000000000005</v>
      </c>
      <c r="V374">
        <v>0.99280000000000002</v>
      </c>
      <c r="W374">
        <v>0.53190000000000004</v>
      </c>
      <c r="X374">
        <v>0.45770045999999998</v>
      </c>
      <c r="Y374">
        <v>0.16320000000000001</v>
      </c>
      <c r="Z374">
        <v>4.5900000000000003E-2</v>
      </c>
      <c r="AD374">
        <v>1.3599999999999999E-2</v>
      </c>
      <c r="AE374">
        <v>1.3599999999999999E-2</v>
      </c>
      <c r="AF374">
        <v>6.4999999999999997E-3</v>
      </c>
      <c r="AG374">
        <v>9.4999999999999998E-3</v>
      </c>
      <c r="AH374">
        <v>0.33639999999999998</v>
      </c>
      <c r="AI374">
        <v>0.99839999999999995</v>
      </c>
      <c r="AM374">
        <v>9.9999997764825994E-3</v>
      </c>
      <c r="AN374">
        <v>0.15000000596046001</v>
      </c>
      <c r="AO374">
        <v>0.40000000596045998</v>
      </c>
      <c r="AP374">
        <v>0.93999999761580999</v>
      </c>
      <c r="AQ374">
        <v>0.20000000298022999</v>
      </c>
      <c r="AR374" s="7"/>
      <c r="AS374" s="7"/>
    </row>
    <row r="375" spans="1:45" x14ac:dyDescent="0.25">
      <c r="A375" s="1">
        <v>673</v>
      </c>
      <c r="E375">
        <v>0.1116</v>
      </c>
      <c r="G375">
        <v>5.3E-3</v>
      </c>
      <c r="H375">
        <v>1.01E-2</v>
      </c>
      <c r="I375">
        <v>2.5999999999999999E-2</v>
      </c>
      <c r="J375">
        <v>2.4400000000000002E-2</v>
      </c>
      <c r="K375">
        <v>6.8500000000000005E-2</v>
      </c>
      <c r="L375">
        <v>3.5499999999999997E-2</v>
      </c>
      <c r="M375">
        <v>6.5000000000000002E-2</v>
      </c>
      <c r="N375">
        <v>0.17879999999999999</v>
      </c>
      <c r="O375">
        <v>0.18049999999999999</v>
      </c>
      <c r="P375">
        <v>0.27650000000000002</v>
      </c>
      <c r="Q375">
        <v>0.20150000000000001</v>
      </c>
      <c r="R375">
        <v>0.1714</v>
      </c>
      <c r="S375">
        <v>0.54290000000000005</v>
      </c>
      <c r="T375">
        <v>0.34010000000000001</v>
      </c>
      <c r="U375">
        <v>0.85329999999999995</v>
      </c>
      <c r="V375">
        <v>0.98270000000000002</v>
      </c>
      <c r="W375">
        <v>0.56410000000000005</v>
      </c>
      <c r="X375">
        <v>0.47908506000000001</v>
      </c>
      <c r="Y375">
        <v>0.1792</v>
      </c>
      <c r="Z375">
        <v>4.8500000000000001E-2</v>
      </c>
      <c r="AD375">
        <v>1.47E-2</v>
      </c>
      <c r="AE375">
        <v>1.47E-2</v>
      </c>
      <c r="AF375">
        <v>6.4000000000000003E-3</v>
      </c>
      <c r="AG375">
        <v>9.4000000000000004E-3</v>
      </c>
      <c r="AH375">
        <v>0.32929999999999998</v>
      </c>
      <c r="AI375">
        <v>0.99339999999999995</v>
      </c>
      <c r="AM375" s="34">
        <v>9.9999997473788008E-6</v>
      </c>
      <c r="AN375">
        <v>0.14000000059605</v>
      </c>
      <c r="AO375">
        <v>0.37999999523162997</v>
      </c>
      <c r="AP375">
        <v>0.92000001668929998</v>
      </c>
      <c r="AQ375">
        <v>0.21999999880790999</v>
      </c>
      <c r="AR375" s="7"/>
      <c r="AS375" s="7"/>
    </row>
    <row r="376" spans="1:45" x14ac:dyDescent="0.25">
      <c r="A376" s="1">
        <v>674</v>
      </c>
      <c r="E376">
        <v>0.1082</v>
      </c>
      <c r="G376">
        <v>5.1999999999999998E-3</v>
      </c>
      <c r="H376">
        <v>1.03E-2</v>
      </c>
      <c r="I376">
        <v>2.5499999999999998E-2</v>
      </c>
      <c r="J376">
        <v>2.3400000000000001E-2</v>
      </c>
      <c r="K376">
        <v>6.7500000000000004E-2</v>
      </c>
      <c r="L376">
        <v>3.4599999999999999E-2</v>
      </c>
      <c r="M376">
        <v>6.3399999999999998E-2</v>
      </c>
      <c r="N376">
        <v>0.17580000000000001</v>
      </c>
      <c r="O376">
        <v>0.17219999999999999</v>
      </c>
      <c r="P376">
        <v>0.26900000000000002</v>
      </c>
      <c r="Q376">
        <v>0.20050000000000001</v>
      </c>
      <c r="R376">
        <v>0.1701</v>
      </c>
      <c r="S376">
        <v>0.51890000000000003</v>
      </c>
      <c r="T376">
        <v>0.31879999999999997</v>
      </c>
      <c r="U376">
        <v>0.84109999999999996</v>
      </c>
      <c r="V376">
        <v>0.96879999999999999</v>
      </c>
      <c r="W376">
        <v>0.59670000000000001</v>
      </c>
      <c r="X376">
        <v>0.54905470000000001</v>
      </c>
      <c r="Y376">
        <v>0.19769999999999999</v>
      </c>
      <c r="Z376">
        <v>5.4199999999999998E-2</v>
      </c>
      <c r="AD376">
        <v>1.38E-2</v>
      </c>
      <c r="AE376">
        <v>1.38E-2</v>
      </c>
      <c r="AF376">
        <v>6.4999999999999997E-3</v>
      </c>
      <c r="AG376">
        <v>9.7000000000000003E-3</v>
      </c>
      <c r="AH376">
        <v>0.3201</v>
      </c>
      <c r="AI376">
        <v>0.98550000000000004</v>
      </c>
      <c r="AM376" s="34">
        <v>9.9999997473788008E-6</v>
      </c>
      <c r="AN376">
        <v>0.14000000059605</v>
      </c>
      <c r="AO376">
        <v>0.34999999403954002</v>
      </c>
      <c r="AP376">
        <v>0.87999999523162997</v>
      </c>
      <c r="AQ376">
        <v>0.25</v>
      </c>
      <c r="AR376" s="7"/>
      <c r="AS376" s="7"/>
    </row>
    <row r="377" spans="1:45" x14ac:dyDescent="0.25">
      <c r="A377" s="1">
        <v>675</v>
      </c>
      <c r="E377">
        <v>0.11</v>
      </c>
      <c r="G377">
        <v>5.1000000000000004E-3</v>
      </c>
      <c r="H377">
        <v>9.7000000000000003E-3</v>
      </c>
      <c r="I377">
        <v>2.4899999999999999E-2</v>
      </c>
      <c r="J377">
        <v>2.2200000000000001E-2</v>
      </c>
      <c r="K377">
        <v>6.7299999999999999E-2</v>
      </c>
      <c r="L377">
        <v>3.4099999999999998E-2</v>
      </c>
      <c r="M377">
        <v>5.9900000000000002E-2</v>
      </c>
      <c r="N377">
        <v>0.16539999999999999</v>
      </c>
      <c r="O377">
        <v>0.16669999999999999</v>
      </c>
      <c r="P377">
        <v>0.26579999999999998</v>
      </c>
      <c r="Q377">
        <v>0.1951</v>
      </c>
      <c r="R377">
        <v>0.16569999999999999</v>
      </c>
      <c r="S377">
        <v>0.503</v>
      </c>
      <c r="T377">
        <v>0.30199999999999999</v>
      </c>
      <c r="U377">
        <v>0.81669999999999998</v>
      </c>
      <c r="V377">
        <v>0.95220000000000005</v>
      </c>
      <c r="W377">
        <v>0.63759999999999994</v>
      </c>
      <c r="X377">
        <v>0.56850069999999997</v>
      </c>
      <c r="Y377">
        <v>0.2172</v>
      </c>
      <c r="Z377">
        <v>5.67E-2</v>
      </c>
      <c r="AD377">
        <v>1.41E-2</v>
      </c>
      <c r="AE377">
        <v>1.41E-2</v>
      </c>
      <c r="AF377">
        <v>6.4999999999999997E-3</v>
      </c>
      <c r="AG377">
        <v>9.5999999999999992E-3</v>
      </c>
      <c r="AH377">
        <v>0.314</v>
      </c>
      <c r="AI377">
        <v>0.97470000000000001</v>
      </c>
      <c r="AM377" s="34">
        <v>9.9999997473788008E-6</v>
      </c>
      <c r="AN377">
        <v>0.12999999523163</v>
      </c>
      <c r="AO377">
        <v>0.33000001311302002</v>
      </c>
      <c r="AP377">
        <v>0.85000002384186002</v>
      </c>
      <c r="AQ377">
        <v>0.25999999046326</v>
      </c>
      <c r="AR377" s="7"/>
      <c r="AS377" s="7"/>
    </row>
    <row r="378" spans="1:45" x14ac:dyDescent="0.25">
      <c r="A378" s="1">
        <v>676</v>
      </c>
      <c r="E378">
        <v>0.11020000000000001</v>
      </c>
      <c r="J378">
        <v>2.1399999999999999E-2</v>
      </c>
      <c r="K378">
        <v>6.5100000000000005E-2</v>
      </c>
      <c r="L378">
        <v>3.2800000000000003E-2</v>
      </c>
      <c r="M378">
        <v>5.8799999999999998E-2</v>
      </c>
      <c r="N378">
        <v>0.16300000000000001</v>
      </c>
      <c r="O378">
        <v>0.16669999999999999</v>
      </c>
      <c r="P378">
        <v>0.26150000000000001</v>
      </c>
      <c r="Q378">
        <v>0.1958</v>
      </c>
      <c r="R378">
        <v>0.16209999999999999</v>
      </c>
      <c r="S378">
        <v>0.48659999999999998</v>
      </c>
      <c r="T378">
        <v>0.2858</v>
      </c>
      <c r="U378">
        <v>0.77829999999999999</v>
      </c>
      <c r="V378">
        <v>0.93899999999999995</v>
      </c>
      <c r="W378">
        <v>0.67500000000000004</v>
      </c>
      <c r="X378">
        <v>0.6384803</v>
      </c>
      <c r="Y378">
        <v>0.24149999999999999</v>
      </c>
      <c r="Z378">
        <v>6.7400000000000002E-2</v>
      </c>
      <c r="AD378">
        <v>1.37E-2</v>
      </c>
      <c r="AE378">
        <v>1.37E-2</v>
      </c>
      <c r="AF378">
        <v>6.7000000000000002E-3</v>
      </c>
      <c r="AG378">
        <v>9.4999999999999998E-3</v>
      </c>
      <c r="AH378">
        <v>0.30909999999999999</v>
      </c>
      <c r="AI378">
        <v>0.96140000000000003</v>
      </c>
      <c r="AN378">
        <v>0.12999999523163</v>
      </c>
      <c r="AO378">
        <v>0.33000001311302002</v>
      </c>
      <c r="AP378">
        <v>0.82999998331070002</v>
      </c>
      <c r="AQ378">
        <v>0.28000000119209001</v>
      </c>
      <c r="AR378" s="7"/>
      <c r="AS378" s="7"/>
    </row>
    <row r="379" spans="1:45" x14ac:dyDescent="0.25">
      <c r="A379" s="1">
        <v>677</v>
      </c>
      <c r="E379">
        <v>0.1046</v>
      </c>
      <c r="J379">
        <v>2.0799999999999999E-2</v>
      </c>
      <c r="K379">
        <v>6.13E-2</v>
      </c>
      <c r="L379">
        <v>3.1600000000000003E-2</v>
      </c>
      <c r="M379">
        <v>5.6899999999999999E-2</v>
      </c>
      <c r="N379">
        <v>0.1545</v>
      </c>
      <c r="O379">
        <v>0.1583</v>
      </c>
      <c r="P379">
        <v>0.2555</v>
      </c>
      <c r="Q379">
        <v>0.1933</v>
      </c>
      <c r="R379">
        <v>0.15920000000000001</v>
      </c>
      <c r="S379">
        <v>0.45929999999999999</v>
      </c>
      <c r="T379">
        <v>0.26750000000000002</v>
      </c>
      <c r="U379">
        <v>0.75380000000000003</v>
      </c>
      <c r="V379">
        <v>0.90569999999999995</v>
      </c>
      <c r="W379">
        <v>0.70340000000000003</v>
      </c>
      <c r="X379">
        <v>0.65985490000000002</v>
      </c>
      <c r="Y379">
        <v>0.26350000000000001</v>
      </c>
      <c r="Z379">
        <v>7.2700000000000001E-2</v>
      </c>
      <c r="AD379">
        <v>1.34E-2</v>
      </c>
      <c r="AE379">
        <v>1.34E-2</v>
      </c>
      <c r="AF379">
        <v>6.7000000000000002E-3</v>
      </c>
      <c r="AG379">
        <v>8.8999999999999999E-3</v>
      </c>
      <c r="AH379">
        <v>0.30470000000000003</v>
      </c>
      <c r="AI379">
        <v>0.94610000000000005</v>
      </c>
      <c r="AN379">
        <v>0.11999999731779</v>
      </c>
      <c r="AO379">
        <v>0.30000001192093001</v>
      </c>
      <c r="AP379">
        <v>0.77999997138976995</v>
      </c>
      <c r="AQ379">
        <v>0.31999999284744002</v>
      </c>
      <c r="AR379" s="7"/>
      <c r="AS379" s="7"/>
    </row>
    <row r="380" spans="1:45" x14ac:dyDescent="0.25">
      <c r="A380" s="1">
        <v>678</v>
      </c>
      <c r="E380">
        <v>0.10340000000000001</v>
      </c>
      <c r="J380">
        <v>1.9400000000000001E-2</v>
      </c>
      <c r="K380">
        <v>6.1899999999999997E-2</v>
      </c>
      <c r="L380">
        <v>3.2599999999999997E-2</v>
      </c>
      <c r="M380">
        <v>5.5E-2</v>
      </c>
      <c r="N380">
        <v>0.14899999999999999</v>
      </c>
      <c r="O380">
        <v>0.15</v>
      </c>
      <c r="P380">
        <v>0.25080000000000002</v>
      </c>
      <c r="Q380">
        <v>0.1875</v>
      </c>
      <c r="R380">
        <v>0.15529999999999999</v>
      </c>
      <c r="S380">
        <v>0.44519999999999998</v>
      </c>
      <c r="T380">
        <v>0.2515</v>
      </c>
      <c r="U380">
        <v>0.71189999999999998</v>
      </c>
      <c r="V380">
        <v>0.88439999999999996</v>
      </c>
      <c r="W380">
        <v>0.74129999999999996</v>
      </c>
      <c r="X380">
        <v>0.7356703</v>
      </c>
      <c r="Y380">
        <v>0.2853</v>
      </c>
      <c r="Z380">
        <v>7.8899999999999998E-2</v>
      </c>
      <c r="AD380">
        <v>1.34E-2</v>
      </c>
      <c r="AE380">
        <v>1.34E-2</v>
      </c>
      <c r="AF380">
        <v>6.4999999999999997E-3</v>
      </c>
      <c r="AG380">
        <v>8.8000000000000005E-3</v>
      </c>
      <c r="AH380">
        <v>0.29680000000000001</v>
      </c>
      <c r="AI380">
        <v>0.92900000000000005</v>
      </c>
      <c r="AN380">
        <v>0.11999999731779</v>
      </c>
      <c r="AO380">
        <v>0.28999999165535001</v>
      </c>
      <c r="AP380">
        <v>0.75</v>
      </c>
      <c r="AQ380">
        <v>0.33000001311302002</v>
      </c>
      <c r="AR380" s="7"/>
      <c r="AS380" s="7"/>
    </row>
    <row r="381" spans="1:45" x14ac:dyDescent="0.25">
      <c r="A381" s="1">
        <v>679</v>
      </c>
      <c r="E381">
        <v>0.1011</v>
      </c>
      <c r="J381">
        <v>1.8700000000000001E-2</v>
      </c>
      <c r="K381">
        <v>5.9200000000000003E-2</v>
      </c>
      <c r="L381">
        <v>3.1199999999999999E-2</v>
      </c>
      <c r="M381">
        <v>5.4300000000000001E-2</v>
      </c>
      <c r="N381">
        <v>0.14580000000000001</v>
      </c>
      <c r="O381">
        <v>0.15</v>
      </c>
      <c r="P381">
        <v>0.2457</v>
      </c>
      <c r="Q381">
        <v>0.1837</v>
      </c>
      <c r="R381">
        <v>0.154</v>
      </c>
      <c r="S381">
        <v>0.4269</v>
      </c>
      <c r="T381">
        <v>0.24229999999999999</v>
      </c>
      <c r="U381">
        <v>0.68740000000000001</v>
      </c>
      <c r="V381">
        <v>0.86150000000000004</v>
      </c>
      <c r="W381">
        <v>0.76939999999999997</v>
      </c>
      <c r="X381">
        <v>0.76676789999999995</v>
      </c>
      <c r="Y381">
        <v>0.31409999999999999</v>
      </c>
      <c r="Z381">
        <v>0.09</v>
      </c>
      <c r="AD381">
        <v>1.35E-2</v>
      </c>
      <c r="AE381">
        <v>1.35E-2</v>
      </c>
      <c r="AF381">
        <v>6.4999999999999997E-3</v>
      </c>
      <c r="AG381">
        <v>9.2999999999999992E-3</v>
      </c>
      <c r="AH381">
        <v>0.28639999999999999</v>
      </c>
      <c r="AI381">
        <v>0.91049999999999998</v>
      </c>
      <c r="AN381">
        <v>0.10999999940395</v>
      </c>
      <c r="AO381">
        <v>0.28000000119209001</v>
      </c>
      <c r="AP381">
        <v>0.70999997854232999</v>
      </c>
      <c r="AQ381">
        <v>0.36000001430511003</v>
      </c>
      <c r="AR381" s="7"/>
      <c r="AS381" s="7"/>
    </row>
    <row r="382" spans="1:45" x14ac:dyDescent="0.25">
      <c r="A382" s="1">
        <v>680</v>
      </c>
      <c r="E382">
        <v>0.1021</v>
      </c>
      <c r="J382">
        <v>1.8100000000000002E-2</v>
      </c>
      <c r="K382">
        <v>5.9299999999999999E-2</v>
      </c>
      <c r="L382">
        <v>2.98E-2</v>
      </c>
      <c r="M382">
        <v>5.2900000000000003E-2</v>
      </c>
      <c r="N382">
        <v>0.1447</v>
      </c>
      <c r="O382">
        <v>0.14169999999999999</v>
      </c>
      <c r="P382">
        <v>0.24149999999999999</v>
      </c>
      <c r="Q382">
        <v>0.1784</v>
      </c>
      <c r="R382">
        <v>0.15060000000000001</v>
      </c>
      <c r="S382">
        <v>0.4158</v>
      </c>
      <c r="T382">
        <v>0.2268</v>
      </c>
      <c r="U382">
        <v>0.63160000000000005</v>
      </c>
      <c r="V382">
        <v>0.83389999999999997</v>
      </c>
      <c r="W382">
        <v>0.80469999999999997</v>
      </c>
      <c r="X382">
        <v>0.78815250000000003</v>
      </c>
      <c r="Y382">
        <v>0.34210000000000002</v>
      </c>
      <c r="Z382">
        <v>9.5899999999999999E-2</v>
      </c>
      <c r="AD382">
        <v>1.2699999999999999E-2</v>
      </c>
      <c r="AE382">
        <v>1.2699999999999999E-2</v>
      </c>
      <c r="AF382">
        <v>6.4000000000000003E-3</v>
      </c>
      <c r="AG382">
        <v>9.1999999999999998E-3</v>
      </c>
      <c r="AH382">
        <v>0.27860000000000001</v>
      </c>
      <c r="AI382">
        <v>0.89100000000000001</v>
      </c>
      <c r="AN382">
        <v>0.10999999940395</v>
      </c>
      <c r="AO382">
        <v>0.25</v>
      </c>
      <c r="AP382">
        <v>0.67000001668929998</v>
      </c>
      <c r="AQ382">
        <v>0.40000000596045998</v>
      </c>
      <c r="AR382" s="7"/>
      <c r="AS382" s="7"/>
    </row>
    <row r="383" spans="1:45" x14ac:dyDescent="0.25">
      <c r="A383" s="1">
        <v>681</v>
      </c>
      <c r="E383">
        <v>9.7600000000000006E-2</v>
      </c>
      <c r="J383">
        <v>1.72E-2</v>
      </c>
      <c r="K383">
        <v>5.5599999999999997E-2</v>
      </c>
      <c r="L383">
        <v>2.9399999999999999E-2</v>
      </c>
      <c r="M383">
        <v>5.1400000000000001E-2</v>
      </c>
      <c r="N383">
        <v>0.1406</v>
      </c>
      <c r="O383">
        <v>0.14169999999999999</v>
      </c>
      <c r="P383">
        <v>0.23699999999999999</v>
      </c>
      <c r="Q383">
        <v>0.17829999999999999</v>
      </c>
      <c r="R383">
        <v>0.14849999999999999</v>
      </c>
      <c r="S383">
        <v>0.40450000000000003</v>
      </c>
      <c r="T383">
        <v>0.21870000000000001</v>
      </c>
      <c r="U383">
        <v>0.61760000000000004</v>
      </c>
      <c r="V383">
        <v>0.80420000000000003</v>
      </c>
      <c r="W383">
        <v>0.83299999999999996</v>
      </c>
      <c r="X383">
        <v>0.81342435000000002</v>
      </c>
      <c r="Y383">
        <v>0.37619999999999998</v>
      </c>
      <c r="Z383">
        <v>0.1072</v>
      </c>
      <c r="AD383">
        <v>1.35E-2</v>
      </c>
      <c r="AE383">
        <v>1.35E-2</v>
      </c>
      <c r="AF383">
        <v>6.4999999999999997E-3</v>
      </c>
      <c r="AG383">
        <v>9.5999999999999992E-3</v>
      </c>
      <c r="AH383">
        <v>0.2757</v>
      </c>
      <c r="AI383">
        <v>0.87090000000000001</v>
      </c>
      <c r="AN383">
        <v>0.10000000149012001</v>
      </c>
      <c r="AO383">
        <v>0.23999999463558</v>
      </c>
      <c r="AP383">
        <v>0.62999999523162997</v>
      </c>
      <c r="AQ383">
        <v>0.41999998688697998</v>
      </c>
      <c r="AR383" s="7"/>
      <c r="AS383" s="7"/>
    </row>
    <row r="384" spans="1:45" x14ac:dyDescent="0.25">
      <c r="A384" s="1">
        <v>682</v>
      </c>
      <c r="E384">
        <v>9.7100000000000006E-2</v>
      </c>
      <c r="J384">
        <v>1.6899999999999998E-2</v>
      </c>
      <c r="K384">
        <v>5.1200000000000002E-2</v>
      </c>
      <c r="L384">
        <v>2.9399999999999999E-2</v>
      </c>
      <c r="M384">
        <v>5.0599999999999999E-2</v>
      </c>
      <c r="N384">
        <v>0.13689999999999999</v>
      </c>
      <c r="O384">
        <v>0.1389</v>
      </c>
      <c r="P384">
        <v>0.23180000000000001</v>
      </c>
      <c r="Q384">
        <v>0.1706</v>
      </c>
      <c r="R384">
        <v>0.14680000000000001</v>
      </c>
      <c r="S384">
        <v>0.38850000000000001</v>
      </c>
      <c r="T384">
        <v>0.20849999999999999</v>
      </c>
      <c r="U384">
        <v>0.59309999999999996</v>
      </c>
      <c r="V384">
        <v>0.77090000000000003</v>
      </c>
      <c r="W384">
        <v>0.86839999999999995</v>
      </c>
      <c r="X384">
        <v>0.83674749999999998</v>
      </c>
      <c r="Y384">
        <v>0.40550000000000003</v>
      </c>
      <c r="Z384">
        <v>0.11890000000000001</v>
      </c>
      <c r="AD384">
        <v>1.46E-2</v>
      </c>
      <c r="AE384">
        <v>1.46E-2</v>
      </c>
      <c r="AF384">
        <v>6.4000000000000003E-3</v>
      </c>
      <c r="AG384">
        <v>8.3000000000000001E-3</v>
      </c>
      <c r="AH384">
        <v>0.26750000000000002</v>
      </c>
      <c r="AI384">
        <v>0.85019999999999996</v>
      </c>
      <c r="AN384">
        <v>0.10000000149012001</v>
      </c>
      <c r="AO384">
        <v>0.23000000417232999</v>
      </c>
      <c r="AP384">
        <v>0.60000002384186002</v>
      </c>
      <c r="AQ384">
        <v>0.46000000834464999</v>
      </c>
      <c r="AR384" s="7"/>
      <c r="AS384" s="7"/>
    </row>
    <row r="385" spans="1:45" x14ac:dyDescent="0.25">
      <c r="A385" s="1">
        <v>683</v>
      </c>
      <c r="E385">
        <v>9.7100000000000006E-2</v>
      </c>
      <c r="J385">
        <v>1.5299999999999999E-2</v>
      </c>
      <c r="K385">
        <v>5.1999999999999998E-2</v>
      </c>
      <c r="L385">
        <v>2.8299999999999999E-2</v>
      </c>
      <c r="M385">
        <v>4.9000000000000002E-2</v>
      </c>
      <c r="N385">
        <v>0.1298</v>
      </c>
      <c r="O385">
        <v>0.1305</v>
      </c>
      <c r="P385">
        <v>0.2263</v>
      </c>
      <c r="Q385">
        <v>0.1656</v>
      </c>
      <c r="R385">
        <v>0.14430000000000001</v>
      </c>
      <c r="S385">
        <v>0.37690000000000001</v>
      </c>
      <c r="T385">
        <v>0.19570000000000001</v>
      </c>
      <c r="U385">
        <v>0.55820000000000003</v>
      </c>
      <c r="V385">
        <v>0.74750000000000005</v>
      </c>
      <c r="W385">
        <v>0.89370000000000005</v>
      </c>
      <c r="X385">
        <v>0.87950676999999999</v>
      </c>
      <c r="Y385">
        <v>0.43969999999999998</v>
      </c>
      <c r="Z385">
        <v>0.1333</v>
      </c>
      <c r="AD385">
        <v>1.2999999999999999E-2</v>
      </c>
      <c r="AE385">
        <v>1.2999999999999999E-2</v>
      </c>
      <c r="AF385">
        <v>7.1000000000000004E-3</v>
      </c>
      <c r="AG385">
        <v>8.0999999999999996E-3</v>
      </c>
      <c r="AH385">
        <v>0.26019999999999999</v>
      </c>
      <c r="AI385">
        <v>0.82920000000000005</v>
      </c>
      <c r="AN385">
        <v>9.0000003576279006E-2</v>
      </c>
      <c r="AO385">
        <v>0.21999999880790999</v>
      </c>
      <c r="AP385">
        <v>0.55000001192092995</v>
      </c>
      <c r="AQ385">
        <v>0.49000000953674</v>
      </c>
      <c r="AR385" s="7"/>
      <c r="AS385" s="7"/>
    </row>
    <row r="386" spans="1:45" x14ac:dyDescent="0.25">
      <c r="A386" s="1">
        <v>684</v>
      </c>
      <c r="E386">
        <v>9.3299999999999994E-2</v>
      </c>
      <c r="J386">
        <v>1.49E-2</v>
      </c>
      <c r="K386">
        <v>5.2699999999999997E-2</v>
      </c>
      <c r="L386">
        <v>2.7300000000000001E-2</v>
      </c>
      <c r="M386">
        <v>4.7399999999999998E-2</v>
      </c>
      <c r="N386">
        <v>0.12180000000000001</v>
      </c>
      <c r="O386">
        <v>0.1305</v>
      </c>
      <c r="P386">
        <v>0.2218</v>
      </c>
      <c r="Q386">
        <v>0.1623</v>
      </c>
      <c r="R386">
        <v>0.1419</v>
      </c>
      <c r="S386">
        <v>0.37009999999999998</v>
      </c>
      <c r="T386">
        <v>0.188</v>
      </c>
      <c r="U386">
        <v>0.5373</v>
      </c>
      <c r="V386">
        <v>0.70920000000000005</v>
      </c>
      <c r="W386">
        <v>0.91769999999999996</v>
      </c>
      <c r="X386">
        <v>0.91254299999999999</v>
      </c>
      <c r="Y386">
        <v>0.47120000000000001</v>
      </c>
      <c r="Z386">
        <v>0.1414</v>
      </c>
      <c r="AD386">
        <v>1.29E-2</v>
      </c>
      <c r="AE386">
        <v>1.29E-2</v>
      </c>
      <c r="AF386">
        <v>6.8999999999999999E-3</v>
      </c>
      <c r="AG386">
        <v>8.5000000000000006E-3</v>
      </c>
      <c r="AH386">
        <v>0.252</v>
      </c>
      <c r="AI386">
        <v>0.80789999999999995</v>
      </c>
      <c r="AN386">
        <v>9.0000003576279006E-2</v>
      </c>
      <c r="AO386">
        <v>0.20999999344348999</v>
      </c>
      <c r="AP386">
        <v>0.51999998092651001</v>
      </c>
      <c r="AQ386">
        <v>0.51999998092651001</v>
      </c>
      <c r="AR386" s="7"/>
      <c r="AS386" s="7"/>
    </row>
    <row r="387" spans="1:45" x14ac:dyDescent="0.25">
      <c r="A387" s="1">
        <v>685</v>
      </c>
      <c r="E387">
        <v>8.9800000000000005E-2</v>
      </c>
      <c r="J387">
        <v>1.4200000000000001E-2</v>
      </c>
      <c r="K387">
        <v>4.9299999999999997E-2</v>
      </c>
      <c r="L387">
        <v>2.6700000000000002E-2</v>
      </c>
      <c r="M387">
        <v>4.6699999999999998E-2</v>
      </c>
      <c r="N387">
        <v>0.1172</v>
      </c>
      <c r="O387">
        <v>0.125</v>
      </c>
      <c r="P387">
        <v>0.2175</v>
      </c>
      <c r="Q387">
        <v>0.15670000000000001</v>
      </c>
      <c r="R387">
        <v>0.1386</v>
      </c>
      <c r="S387">
        <v>0.3574</v>
      </c>
      <c r="T387">
        <v>0.18149999999999999</v>
      </c>
      <c r="U387">
        <v>0.50229999999999997</v>
      </c>
      <c r="V387">
        <v>0.68300000000000005</v>
      </c>
      <c r="W387">
        <v>0.94240000000000002</v>
      </c>
      <c r="X387">
        <v>0.94753779999999999</v>
      </c>
      <c r="Y387">
        <v>0.50749999999999995</v>
      </c>
      <c r="Z387">
        <v>0.16370000000000001</v>
      </c>
      <c r="AD387">
        <v>1.3100000000000001E-2</v>
      </c>
      <c r="AE387">
        <v>1.3100000000000001E-2</v>
      </c>
      <c r="AF387">
        <v>6.6E-3</v>
      </c>
      <c r="AG387">
        <v>8.3999999999999995E-3</v>
      </c>
      <c r="AH387">
        <v>0.24660000000000001</v>
      </c>
      <c r="AI387">
        <v>0.78639999999999999</v>
      </c>
      <c r="AN387">
        <v>7.9999998211861004E-2</v>
      </c>
      <c r="AO387">
        <v>0.18999999761580999</v>
      </c>
      <c r="AP387">
        <v>0.47999998927116</v>
      </c>
      <c r="AQ387">
        <v>0.55000001192092995</v>
      </c>
      <c r="AR387" s="7"/>
      <c r="AS387" s="7"/>
    </row>
    <row r="388" spans="1:45" x14ac:dyDescent="0.25">
      <c r="A388" s="1">
        <v>686</v>
      </c>
      <c r="E388">
        <v>9.0899999999999995E-2</v>
      </c>
      <c r="J388">
        <v>1.3599999999999999E-2</v>
      </c>
      <c r="K388">
        <v>4.7199999999999999E-2</v>
      </c>
      <c r="L388">
        <v>2.4199999999999999E-2</v>
      </c>
      <c r="M388">
        <v>4.5199999999999997E-2</v>
      </c>
      <c r="N388">
        <v>0.1152</v>
      </c>
      <c r="O388">
        <v>0.125</v>
      </c>
      <c r="P388">
        <v>0.21260000000000001</v>
      </c>
      <c r="Q388">
        <v>0.15390000000000001</v>
      </c>
      <c r="R388">
        <v>0.13700000000000001</v>
      </c>
      <c r="S388">
        <v>0.34860000000000002</v>
      </c>
      <c r="T388">
        <v>0.1721</v>
      </c>
      <c r="U388">
        <v>0.4849</v>
      </c>
      <c r="V388">
        <v>0.65669999999999995</v>
      </c>
      <c r="W388">
        <v>0.95809999999999995</v>
      </c>
      <c r="X388">
        <v>0.95918935999999999</v>
      </c>
      <c r="Y388">
        <v>0.55279999999999996</v>
      </c>
      <c r="Z388">
        <v>0.17169999999999999</v>
      </c>
      <c r="AD388">
        <v>1.32E-2</v>
      </c>
      <c r="AE388">
        <v>1.32E-2</v>
      </c>
      <c r="AF388">
        <v>6.7999999999999996E-3</v>
      </c>
      <c r="AG388">
        <v>8.6E-3</v>
      </c>
      <c r="AH388">
        <v>0.23980000000000001</v>
      </c>
      <c r="AI388">
        <v>0.76480000000000004</v>
      </c>
      <c r="AN388">
        <v>7.9999998211861004E-2</v>
      </c>
      <c r="AO388">
        <v>0.18000000715256001</v>
      </c>
      <c r="AP388">
        <v>0.44999998807906999</v>
      </c>
      <c r="AQ388">
        <v>0.58999997377395996</v>
      </c>
      <c r="AR388" s="7"/>
      <c r="AS388" s="7"/>
    </row>
    <row r="389" spans="1:45" x14ac:dyDescent="0.25">
      <c r="A389" s="1">
        <v>687</v>
      </c>
      <c r="E389">
        <v>8.6199999999999999E-2</v>
      </c>
      <c r="J389">
        <v>1.3100000000000001E-2</v>
      </c>
      <c r="K389">
        <v>4.6699999999999998E-2</v>
      </c>
      <c r="L389">
        <v>2.4799999999999999E-2</v>
      </c>
      <c r="M389">
        <v>4.4299999999999999E-2</v>
      </c>
      <c r="N389">
        <v>0.1123</v>
      </c>
      <c r="O389">
        <v>0.125</v>
      </c>
      <c r="P389">
        <v>0.20660000000000001</v>
      </c>
      <c r="Q389">
        <v>0.14729999999999999</v>
      </c>
      <c r="R389">
        <v>0.13589999999999999</v>
      </c>
      <c r="S389">
        <v>0.34029999999999999</v>
      </c>
      <c r="T389">
        <v>0.16309999999999999</v>
      </c>
      <c r="U389">
        <v>0.45350000000000001</v>
      </c>
      <c r="V389">
        <v>0.61990000000000001</v>
      </c>
      <c r="W389">
        <v>0.97829999999999995</v>
      </c>
      <c r="X389">
        <v>0.97279959999999999</v>
      </c>
      <c r="Y389">
        <v>0.5847</v>
      </c>
      <c r="Z389">
        <v>0.19170000000000001</v>
      </c>
      <c r="AD389">
        <v>1.3299999999999999E-2</v>
      </c>
      <c r="AE389">
        <v>1.3299999999999999E-2</v>
      </c>
      <c r="AF389">
        <v>6.1000000000000004E-3</v>
      </c>
      <c r="AG389">
        <v>8.2000000000000007E-3</v>
      </c>
      <c r="AH389">
        <v>0.23250000000000001</v>
      </c>
      <c r="AI389">
        <v>0.74350000000000005</v>
      </c>
      <c r="AN389">
        <v>7.9999998211861004E-2</v>
      </c>
      <c r="AO389">
        <v>0.18000000715256001</v>
      </c>
      <c r="AP389">
        <v>0.41999998688697998</v>
      </c>
      <c r="AQ389">
        <v>0.62000000476837003</v>
      </c>
      <c r="AR389" s="7"/>
      <c r="AS389" s="7"/>
    </row>
    <row r="390" spans="1:45" x14ac:dyDescent="0.25">
      <c r="A390" s="1">
        <v>688</v>
      </c>
      <c r="E390">
        <v>8.5400000000000004E-2</v>
      </c>
      <c r="J390">
        <v>1.2800000000000001E-2</v>
      </c>
      <c r="K390">
        <v>4.3999999999999997E-2</v>
      </c>
      <c r="L390">
        <v>2.4899999999999999E-2</v>
      </c>
      <c r="M390">
        <v>4.3099999999999999E-2</v>
      </c>
      <c r="N390">
        <v>0.1079</v>
      </c>
      <c r="O390">
        <v>0.1222</v>
      </c>
      <c r="P390">
        <v>0.2011</v>
      </c>
      <c r="Q390">
        <v>0.14549999999999999</v>
      </c>
      <c r="R390">
        <v>0.13320000000000001</v>
      </c>
      <c r="S390">
        <v>0.33379999999999999</v>
      </c>
      <c r="T390">
        <v>0.1573</v>
      </c>
      <c r="U390">
        <v>0.43769999999999998</v>
      </c>
      <c r="V390">
        <v>0.59299999999999997</v>
      </c>
      <c r="W390">
        <v>0.98750000000000004</v>
      </c>
      <c r="X390">
        <v>0.99417420000000001</v>
      </c>
      <c r="Y390">
        <v>0.63139999999999996</v>
      </c>
      <c r="Z390">
        <v>0.20669999999999999</v>
      </c>
      <c r="AD390">
        <v>1.3299999999999999E-2</v>
      </c>
      <c r="AE390">
        <v>1.3299999999999999E-2</v>
      </c>
      <c r="AF390">
        <v>6.8999999999999999E-3</v>
      </c>
      <c r="AG390">
        <v>7.6E-3</v>
      </c>
      <c r="AH390">
        <v>0.23080000000000001</v>
      </c>
      <c r="AI390">
        <v>0.72260000000000002</v>
      </c>
      <c r="AN390">
        <v>7.0000000298023002E-2</v>
      </c>
      <c r="AO390">
        <v>0.15999999642372001</v>
      </c>
      <c r="AP390">
        <v>0.38999998569488997</v>
      </c>
      <c r="AQ390">
        <v>0.66000002622604004</v>
      </c>
      <c r="AR390" s="7"/>
      <c r="AS390" s="7"/>
    </row>
    <row r="391" spans="1:45" x14ac:dyDescent="0.25">
      <c r="A391" s="1">
        <v>689</v>
      </c>
      <c r="E391">
        <v>8.5900000000000004E-2</v>
      </c>
      <c r="J391">
        <v>1.24E-2</v>
      </c>
      <c r="K391">
        <v>4.3200000000000002E-2</v>
      </c>
      <c r="L391">
        <v>2.3300000000000001E-2</v>
      </c>
      <c r="M391">
        <v>4.3200000000000002E-2</v>
      </c>
      <c r="N391">
        <v>0.1026</v>
      </c>
      <c r="O391">
        <v>0.1167</v>
      </c>
      <c r="P391">
        <v>0.19689999999999999</v>
      </c>
      <c r="Q391">
        <v>0.1381</v>
      </c>
      <c r="R391">
        <v>0.1313</v>
      </c>
      <c r="S391">
        <v>0.32419999999999999</v>
      </c>
      <c r="T391">
        <v>0.15079999999999999</v>
      </c>
      <c r="U391">
        <v>0.4168</v>
      </c>
      <c r="V391">
        <v>0.57169999999999999</v>
      </c>
      <c r="W391">
        <v>0.98780000000000001</v>
      </c>
      <c r="X391">
        <v>0.99611280000000002</v>
      </c>
      <c r="Y391">
        <v>0.67559999999999998</v>
      </c>
      <c r="Z391">
        <v>0.22239999999999999</v>
      </c>
      <c r="AD391">
        <v>1.2200000000000001E-2</v>
      </c>
      <c r="AE391">
        <v>1.2200000000000001E-2</v>
      </c>
      <c r="AF391">
        <v>6.1000000000000004E-3</v>
      </c>
      <c r="AG391">
        <v>8.0999999999999996E-3</v>
      </c>
      <c r="AH391">
        <v>0.22500000000000001</v>
      </c>
      <c r="AI391">
        <v>0.70240000000000002</v>
      </c>
      <c r="AN391">
        <v>7.0000000298023002E-2</v>
      </c>
      <c r="AO391">
        <v>0.15999999642372001</v>
      </c>
      <c r="AP391">
        <v>0.36000001430511003</v>
      </c>
      <c r="AQ391">
        <v>0.68999999761580999</v>
      </c>
      <c r="AR391" s="7"/>
      <c r="AS391" s="7"/>
    </row>
    <row r="392" spans="1:45" x14ac:dyDescent="0.25">
      <c r="A392" s="1">
        <v>690</v>
      </c>
      <c r="E392">
        <v>8.1799999999999998E-2</v>
      </c>
      <c r="J392">
        <v>1.15E-2</v>
      </c>
      <c r="K392">
        <v>4.1500000000000002E-2</v>
      </c>
      <c r="L392">
        <v>2.2800000000000001E-2</v>
      </c>
      <c r="M392">
        <v>4.1599999999999998E-2</v>
      </c>
      <c r="N392">
        <v>0.1031</v>
      </c>
      <c r="O392">
        <v>0.1139</v>
      </c>
      <c r="P392">
        <v>0.19320000000000001</v>
      </c>
      <c r="Q392">
        <v>0.13850000000000001</v>
      </c>
      <c r="R392">
        <v>0.12720000000000001</v>
      </c>
      <c r="S392">
        <v>0.31590000000000001</v>
      </c>
      <c r="T392">
        <v>0.14399999999999999</v>
      </c>
      <c r="U392">
        <v>0.39229999999999998</v>
      </c>
      <c r="V392">
        <v>0.53720000000000001</v>
      </c>
      <c r="W392">
        <v>0.99660000000000004</v>
      </c>
      <c r="X392">
        <v>1</v>
      </c>
      <c r="Y392">
        <v>0.70669999999999999</v>
      </c>
      <c r="Z392">
        <v>0.25069999999999998</v>
      </c>
      <c r="AD392">
        <v>1.26E-2</v>
      </c>
      <c r="AE392">
        <v>1.26E-2</v>
      </c>
      <c r="AF392">
        <v>6.4999999999999997E-3</v>
      </c>
      <c r="AG392">
        <v>7.7000000000000002E-3</v>
      </c>
      <c r="AH392">
        <v>0.21659999999999999</v>
      </c>
      <c r="AI392">
        <v>0.68310000000000004</v>
      </c>
      <c r="AN392">
        <v>5.9999998658895E-2</v>
      </c>
      <c r="AO392">
        <v>0.15000000596046001</v>
      </c>
      <c r="AP392">
        <v>0.33000001311302002</v>
      </c>
      <c r="AQ392">
        <v>0.72000002861023005</v>
      </c>
      <c r="AR392" s="7"/>
      <c r="AS392" s="7"/>
    </row>
    <row r="393" spans="1:45" x14ac:dyDescent="0.25">
      <c r="A393" s="1">
        <v>691</v>
      </c>
      <c r="E393">
        <v>8.1000000000000003E-2</v>
      </c>
      <c r="J393">
        <v>1.11E-2</v>
      </c>
      <c r="K393">
        <v>3.8399999999999997E-2</v>
      </c>
      <c r="L393">
        <v>2.41E-2</v>
      </c>
      <c r="M393">
        <v>4.07E-2</v>
      </c>
      <c r="N393">
        <v>9.6799999999999997E-2</v>
      </c>
      <c r="O393">
        <v>0.1139</v>
      </c>
      <c r="P393">
        <v>0.18729999999999999</v>
      </c>
      <c r="Q393">
        <v>0.1283</v>
      </c>
      <c r="R393">
        <v>0.1236</v>
      </c>
      <c r="S393">
        <v>0.30509999999999998</v>
      </c>
      <c r="T393">
        <v>0.1394</v>
      </c>
      <c r="U393">
        <v>0.37840000000000001</v>
      </c>
      <c r="V393">
        <v>0.50949999999999995</v>
      </c>
      <c r="W393">
        <v>1</v>
      </c>
      <c r="X393">
        <v>0.99999000000000005</v>
      </c>
      <c r="Y393">
        <v>0.73440000000000005</v>
      </c>
      <c r="Z393">
        <v>0.2707</v>
      </c>
      <c r="AD393">
        <v>1.3299999999999999E-2</v>
      </c>
      <c r="AE393">
        <v>1.3299999999999999E-2</v>
      </c>
      <c r="AF393">
        <v>6.0000000000000001E-3</v>
      </c>
      <c r="AG393">
        <v>7.4000000000000003E-3</v>
      </c>
      <c r="AH393">
        <v>0.2064</v>
      </c>
      <c r="AI393">
        <v>0.66439999999999999</v>
      </c>
      <c r="AN393">
        <v>5.9999998658895E-2</v>
      </c>
      <c r="AO393">
        <v>0.15000000596046001</v>
      </c>
      <c r="AP393">
        <v>0.31000000238419001</v>
      </c>
      <c r="AQ393">
        <v>0.75</v>
      </c>
      <c r="AR393" s="7"/>
      <c r="AS393" s="7"/>
    </row>
    <row r="394" spans="1:45" x14ac:dyDescent="0.25">
      <c r="A394" s="1">
        <v>692</v>
      </c>
      <c r="E394">
        <v>7.9000000000000001E-2</v>
      </c>
      <c r="J394">
        <v>1.0500000000000001E-2</v>
      </c>
      <c r="K394">
        <v>3.9300000000000002E-2</v>
      </c>
      <c r="L394">
        <v>2.2200000000000001E-2</v>
      </c>
      <c r="M394">
        <v>3.9600000000000003E-2</v>
      </c>
      <c r="N394">
        <v>9.4100000000000003E-2</v>
      </c>
      <c r="O394">
        <v>0.1111</v>
      </c>
      <c r="P394">
        <v>0.18390000000000001</v>
      </c>
      <c r="Q394">
        <v>0.1283</v>
      </c>
      <c r="R394">
        <v>0.1216</v>
      </c>
      <c r="S394">
        <v>0.30580000000000002</v>
      </c>
      <c r="T394">
        <v>0.13469999999999999</v>
      </c>
      <c r="U394">
        <v>0.35389999999999999</v>
      </c>
      <c r="V394">
        <v>0.48870000000000002</v>
      </c>
      <c r="W394">
        <v>0.99160000000000004</v>
      </c>
      <c r="X394">
        <v>0.99999000000000005</v>
      </c>
      <c r="Y394">
        <v>0.7732</v>
      </c>
      <c r="Z394">
        <v>0.2964</v>
      </c>
      <c r="AD394">
        <v>1.2500000000000001E-2</v>
      </c>
      <c r="AE394">
        <v>1.2500000000000001E-2</v>
      </c>
      <c r="AF394">
        <v>6.7999999999999996E-3</v>
      </c>
      <c r="AG394">
        <v>8.2000000000000007E-3</v>
      </c>
      <c r="AH394">
        <v>0.20649999999999999</v>
      </c>
      <c r="AI394">
        <v>0.64649999999999996</v>
      </c>
      <c r="AN394">
        <v>5.9999998658895E-2</v>
      </c>
      <c r="AO394">
        <v>0.14000000059605</v>
      </c>
      <c r="AP394">
        <v>0.28000000119209001</v>
      </c>
      <c r="AQ394">
        <v>0.79000002145767001</v>
      </c>
      <c r="AR394" s="7"/>
      <c r="AS394" s="7"/>
    </row>
    <row r="395" spans="1:45" x14ac:dyDescent="0.25">
      <c r="A395" s="1">
        <v>693</v>
      </c>
      <c r="E395">
        <v>8.2299999999999998E-2</v>
      </c>
      <c r="J395">
        <v>1.06E-2</v>
      </c>
      <c r="K395">
        <v>3.7199999999999997E-2</v>
      </c>
      <c r="L395">
        <v>2.23E-2</v>
      </c>
      <c r="M395">
        <v>3.8300000000000001E-2</v>
      </c>
      <c r="N395">
        <v>8.8700000000000001E-2</v>
      </c>
      <c r="O395">
        <v>0.1111</v>
      </c>
      <c r="P395">
        <v>0.17799999999999999</v>
      </c>
      <c r="Q395">
        <v>0.1237</v>
      </c>
      <c r="R395">
        <v>0.1179</v>
      </c>
      <c r="S395">
        <v>0.30080000000000001</v>
      </c>
      <c r="T395">
        <v>0.13150000000000001</v>
      </c>
      <c r="U395">
        <v>0.34339999999999998</v>
      </c>
      <c r="V395">
        <v>0.4652</v>
      </c>
      <c r="W395">
        <v>0.99239999999999995</v>
      </c>
      <c r="X395">
        <v>0.99998003000000002</v>
      </c>
      <c r="Y395">
        <v>0.81079999999999997</v>
      </c>
      <c r="Z395">
        <v>0.31259999999999999</v>
      </c>
      <c r="AD395">
        <v>1.26E-2</v>
      </c>
      <c r="AE395">
        <v>1.26E-2</v>
      </c>
      <c r="AF395">
        <v>6.7000000000000002E-3</v>
      </c>
      <c r="AG395">
        <v>7.9000000000000008E-3</v>
      </c>
      <c r="AH395">
        <v>0.19769999999999999</v>
      </c>
      <c r="AI395">
        <v>0.62909999999999999</v>
      </c>
      <c r="AN395">
        <v>5.0000000745057997E-2</v>
      </c>
      <c r="AO395">
        <v>0.14000000059605</v>
      </c>
      <c r="AP395">
        <v>0.27000001072884</v>
      </c>
      <c r="AQ395">
        <v>0.81000000238419001</v>
      </c>
      <c r="AR395" s="7"/>
      <c r="AS395" s="7"/>
    </row>
    <row r="396" spans="1:45" x14ac:dyDescent="0.25">
      <c r="A396" s="1">
        <v>694</v>
      </c>
      <c r="E396">
        <v>7.8700000000000006E-2</v>
      </c>
      <c r="J396">
        <v>0.01</v>
      </c>
      <c r="K396">
        <v>3.4599999999999999E-2</v>
      </c>
      <c r="L396">
        <v>2.1499999999999998E-2</v>
      </c>
      <c r="M396">
        <v>3.8100000000000002E-2</v>
      </c>
      <c r="N396">
        <v>8.9899999999999994E-2</v>
      </c>
      <c r="O396">
        <v>0.10829999999999999</v>
      </c>
      <c r="P396">
        <v>0.17469999999999999</v>
      </c>
      <c r="Q396">
        <v>0.11840000000000001</v>
      </c>
      <c r="R396">
        <v>0.11459999999999999</v>
      </c>
      <c r="S396">
        <v>0.29949999999999999</v>
      </c>
      <c r="T396">
        <v>0.127</v>
      </c>
      <c r="U396">
        <v>0.31900000000000001</v>
      </c>
      <c r="V396">
        <v>0.4451</v>
      </c>
      <c r="W396">
        <v>0.9728</v>
      </c>
      <c r="X396">
        <v>0.99997000000000003</v>
      </c>
      <c r="Y396">
        <v>0.83940000000000003</v>
      </c>
      <c r="Z396">
        <v>0.34050000000000002</v>
      </c>
      <c r="AD396">
        <v>1.23E-2</v>
      </c>
      <c r="AE396">
        <v>1.23E-2</v>
      </c>
      <c r="AF396">
        <v>6.3E-3</v>
      </c>
      <c r="AG396">
        <v>7.4999999999999997E-3</v>
      </c>
      <c r="AH396">
        <v>0.19520000000000001</v>
      </c>
      <c r="AI396">
        <v>0.61250000000000004</v>
      </c>
      <c r="AN396">
        <v>5.0000000745057997E-2</v>
      </c>
      <c r="AO396">
        <v>0.11999999731779</v>
      </c>
      <c r="AP396">
        <v>0.23999999463558</v>
      </c>
      <c r="AQ396">
        <v>0.83999997377395996</v>
      </c>
      <c r="AR396" s="7"/>
      <c r="AS396" s="7"/>
    </row>
    <row r="397" spans="1:45" x14ac:dyDescent="0.25">
      <c r="A397" s="1">
        <v>695</v>
      </c>
      <c r="E397">
        <v>7.3899999999999993E-2</v>
      </c>
      <c r="J397">
        <v>9.2999999999999992E-3</v>
      </c>
      <c r="K397">
        <v>3.5400000000000001E-2</v>
      </c>
      <c r="L397">
        <v>2.1600000000000001E-2</v>
      </c>
      <c r="M397">
        <v>3.8300000000000001E-2</v>
      </c>
      <c r="N397">
        <v>8.5300000000000001E-2</v>
      </c>
      <c r="O397">
        <v>0.10829999999999999</v>
      </c>
      <c r="P397">
        <v>0.16969999999999999</v>
      </c>
      <c r="Q397">
        <v>0.1169</v>
      </c>
      <c r="R397">
        <v>0.11260000000000001</v>
      </c>
      <c r="S397">
        <v>0.29749999999999999</v>
      </c>
      <c r="T397">
        <v>0.1236</v>
      </c>
      <c r="U397">
        <v>0.312</v>
      </c>
      <c r="V397">
        <v>0.42670000000000002</v>
      </c>
      <c r="W397">
        <v>0.96899999999999997</v>
      </c>
      <c r="X397">
        <v>0.99413425</v>
      </c>
      <c r="Y397">
        <v>0.87129999999999996</v>
      </c>
      <c r="Z397">
        <v>0.36580000000000001</v>
      </c>
      <c r="AD397">
        <v>1.1900000000000001E-2</v>
      </c>
      <c r="AE397">
        <v>1.1900000000000001E-2</v>
      </c>
      <c r="AF397">
        <v>6.3E-3</v>
      </c>
      <c r="AG397">
        <v>7.1999999999999998E-3</v>
      </c>
      <c r="AH397">
        <v>0.1903</v>
      </c>
      <c r="AI397">
        <v>0.59660000000000002</v>
      </c>
      <c r="AN397">
        <v>5.0000000745057997E-2</v>
      </c>
      <c r="AO397">
        <v>0.10999999940395</v>
      </c>
      <c r="AP397">
        <v>0.21999999880790999</v>
      </c>
      <c r="AQ397">
        <v>0.87000000476837003</v>
      </c>
      <c r="AR397" s="7"/>
      <c r="AS397" s="7"/>
    </row>
    <row r="398" spans="1:45" x14ac:dyDescent="0.25">
      <c r="A398" s="1">
        <v>696</v>
      </c>
      <c r="E398">
        <v>7.6499999999999999E-2</v>
      </c>
      <c r="J398">
        <v>9.2999999999999992E-3</v>
      </c>
      <c r="K398">
        <v>3.1E-2</v>
      </c>
      <c r="L398">
        <v>2.1000000000000001E-2</v>
      </c>
      <c r="M398">
        <v>3.6900000000000002E-2</v>
      </c>
      <c r="N398">
        <v>8.6699999999999999E-2</v>
      </c>
      <c r="O398">
        <v>0.10829999999999999</v>
      </c>
      <c r="P398">
        <v>0.16589999999999999</v>
      </c>
      <c r="Q398">
        <v>0.1137</v>
      </c>
      <c r="R398">
        <v>0.10879999999999999</v>
      </c>
      <c r="S398">
        <v>0.29409999999999997</v>
      </c>
      <c r="T398">
        <v>0.12130000000000001</v>
      </c>
      <c r="U398">
        <v>0.30149999999999999</v>
      </c>
      <c r="V398">
        <v>0.40639999999999998</v>
      </c>
      <c r="W398">
        <v>0.94720000000000004</v>
      </c>
      <c r="X398">
        <v>0.98634980000000005</v>
      </c>
      <c r="Y398">
        <v>0.89580000000000004</v>
      </c>
      <c r="Z398">
        <v>0.39700000000000002</v>
      </c>
      <c r="AD398">
        <v>1.3100000000000001E-2</v>
      </c>
      <c r="AE398">
        <v>1.3100000000000001E-2</v>
      </c>
      <c r="AF398">
        <v>6.4000000000000003E-3</v>
      </c>
      <c r="AG398">
        <v>6.8999999999999999E-3</v>
      </c>
      <c r="AH398">
        <v>0.18479999999999999</v>
      </c>
      <c r="AI398">
        <v>0.58169999999999999</v>
      </c>
      <c r="AN398">
        <v>3.9999999105930002E-2</v>
      </c>
      <c r="AO398">
        <v>0.11999999731779</v>
      </c>
      <c r="AP398">
        <v>0.20999999344348999</v>
      </c>
      <c r="AQ398">
        <v>0.88999998569489003</v>
      </c>
      <c r="AR398" s="7"/>
      <c r="AS398" s="7"/>
    </row>
    <row r="399" spans="1:45" x14ac:dyDescent="0.25">
      <c r="A399" s="1">
        <v>697</v>
      </c>
      <c r="E399">
        <v>7.7399999999999997E-2</v>
      </c>
      <c r="J399">
        <v>8.5000000000000006E-3</v>
      </c>
      <c r="K399">
        <v>3.1099999999999999E-2</v>
      </c>
      <c r="L399">
        <v>1.9400000000000001E-2</v>
      </c>
      <c r="M399">
        <v>3.5499999999999997E-2</v>
      </c>
      <c r="N399">
        <v>7.9399999999999998E-2</v>
      </c>
      <c r="O399">
        <v>0.1028</v>
      </c>
      <c r="P399">
        <v>0.16250000000000001</v>
      </c>
      <c r="Q399">
        <v>0.10340000000000001</v>
      </c>
      <c r="R399">
        <v>0.1076</v>
      </c>
      <c r="S399">
        <v>0.29189999999999999</v>
      </c>
      <c r="T399">
        <v>0.1192</v>
      </c>
      <c r="U399">
        <v>0.28760000000000002</v>
      </c>
      <c r="V399">
        <v>0.38990000000000002</v>
      </c>
      <c r="W399">
        <v>0.9304</v>
      </c>
      <c r="X399">
        <v>0.96495520000000001</v>
      </c>
      <c r="Y399">
        <v>0.92210000000000003</v>
      </c>
      <c r="Z399">
        <v>0.4249</v>
      </c>
      <c r="AD399">
        <v>1.3299999999999999E-2</v>
      </c>
      <c r="AE399">
        <v>1.3299999999999999E-2</v>
      </c>
      <c r="AF399">
        <v>6.7000000000000002E-3</v>
      </c>
      <c r="AG399">
        <v>7.4000000000000003E-3</v>
      </c>
      <c r="AH399">
        <v>0.18010000000000001</v>
      </c>
      <c r="AI399">
        <v>0.56759999999999999</v>
      </c>
      <c r="AN399">
        <v>3.9999999105930002E-2</v>
      </c>
      <c r="AO399">
        <v>0.10000000149012001</v>
      </c>
      <c r="AP399">
        <v>0.18999999761580999</v>
      </c>
      <c r="AQ399">
        <v>0.91000002622604004</v>
      </c>
      <c r="AR399" s="7"/>
      <c r="AS399" s="7"/>
    </row>
    <row r="400" spans="1:45" x14ac:dyDescent="0.25">
      <c r="A400" s="1">
        <v>698</v>
      </c>
      <c r="E400">
        <v>7.4300000000000005E-2</v>
      </c>
      <c r="J400">
        <v>8.3000000000000001E-3</v>
      </c>
      <c r="K400">
        <v>3.1300000000000001E-2</v>
      </c>
      <c r="L400">
        <v>2.0299999999999999E-2</v>
      </c>
      <c r="M400">
        <v>3.4700000000000002E-2</v>
      </c>
      <c r="N400">
        <v>7.9799999999999996E-2</v>
      </c>
      <c r="O400">
        <v>0.1</v>
      </c>
      <c r="P400">
        <v>0.1588</v>
      </c>
      <c r="Q400">
        <v>0.1042</v>
      </c>
      <c r="R400">
        <v>0.1016</v>
      </c>
      <c r="S400">
        <v>0.28910000000000002</v>
      </c>
      <c r="T400">
        <v>0.1176</v>
      </c>
      <c r="U400">
        <v>0.28060000000000002</v>
      </c>
      <c r="V400">
        <v>0.37309999999999999</v>
      </c>
      <c r="W400">
        <v>0.90510000000000002</v>
      </c>
      <c r="X400">
        <v>0.95911944000000005</v>
      </c>
      <c r="Y400">
        <v>0.94030000000000002</v>
      </c>
      <c r="Z400">
        <v>0.45590000000000003</v>
      </c>
      <c r="AD400">
        <v>1.29E-2</v>
      </c>
      <c r="AE400">
        <v>1.29E-2</v>
      </c>
      <c r="AF400">
        <v>6.7999999999999996E-3</v>
      </c>
      <c r="AG400">
        <v>7.0000000000000001E-3</v>
      </c>
      <c r="AH400">
        <v>0.17549999999999999</v>
      </c>
      <c r="AI400">
        <v>0.5544</v>
      </c>
      <c r="AN400">
        <v>3.9999999105930002E-2</v>
      </c>
      <c r="AO400">
        <v>0.10000000149012001</v>
      </c>
      <c r="AP400">
        <v>0.17000000178814001</v>
      </c>
      <c r="AQ400">
        <v>0.93999999761580999</v>
      </c>
      <c r="AR400" s="7"/>
      <c r="AS400" s="7"/>
    </row>
    <row r="401" spans="1:45" x14ac:dyDescent="0.25">
      <c r="A401" s="1">
        <v>699</v>
      </c>
      <c r="E401">
        <v>7.1900000000000006E-2</v>
      </c>
      <c r="J401">
        <v>8.2000000000000007E-3</v>
      </c>
      <c r="K401">
        <v>2.9000000000000001E-2</v>
      </c>
      <c r="L401">
        <v>1.9800000000000002E-2</v>
      </c>
      <c r="M401">
        <v>3.4200000000000001E-2</v>
      </c>
      <c r="N401">
        <v>8.0199999999999994E-2</v>
      </c>
      <c r="O401">
        <v>9.7199999999999995E-2</v>
      </c>
      <c r="P401">
        <v>0.15229999999999999</v>
      </c>
      <c r="Q401">
        <v>0.1007</v>
      </c>
      <c r="R401">
        <v>9.8799999999999999E-2</v>
      </c>
      <c r="S401">
        <v>0.28249999999999997</v>
      </c>
      <c r="T401">
        <v>0.1147</v>
      </c>
      <c r="U401">
        <v>0.2666</v>
      </c>
      <c r="V401">
        <v>0.35639999999999999</v>
      </c>
      <c r="W401">
        <v>0.8901</v>
      </c>
      <c r="X401">
        <v>0.92411463999999999</v>
      </c>
      <c r="Y401">
        <v>0.95250000000000001</v>
      </c>
      <c r="Z401">
        <v>0.48799999999999999</v>
      </c>
      <c r="AD401">
        <v>1.1900000000000001E-2</v>
      </c>
      <c r="AE401">
        <v>1.1900000000000001E-2</v>
      </c>
      <c r="AF401">
        <v>6.4000000000000003E-3</v>
      </c>
      <c r="AG401">
        <v>7.1000000000000004E-3</v>
      </c>
      <c r="AH401">
        <v>0.1694</v>
      </c>
      <c r="AI401">
        <v>0.54190000000000005</v>
      </c>
      <c r="AN401">
        <v>3.9999999105930002E-2</v>
      </c>
      <c r="AO401">
        <v>0.10000000149012001</v>
      </c>
      <c r="AP401">
        <v>0.17000000178814001</v>
      </c>
      <c r="AQ401">
        <v>0.94999998807907005</v>
      </c>
      <c r="AR401" s="7"/>
      <c r="AS401" s="7"/>
    </row>
    <row r="402" spans="1:45" x14ac:dyDescent="0.25">
      <c r="A402" s="1">
        <v>700</v>
      </c>
      <c r="E402">
        <v>7.2300000000000003E-2</v>
      </c>
      <c r="J402">
        <v>7.9000000000000008E-3</v>
      </c>
      <c r="K402">
        <v>2.8500000000000001E-2</v>
      </c>
      <c r="L402">
        <v>1.83E-2</v>
      </c>
      <c r="M402">
        <v>3.3000000000000002E-2</v>
      </c>
      <c r="N402">
        <v>7.6799999999999993E-2</v>
      </c>
      <c r="O402">
        <v>9.7199999999999995E-2</v>
      </c>
      <c r="P402">
        <v>0.14910000000000001</v>
      </c>
      <c r="Q402">
        <v>9.6199999999999994E-2</v>
      </c>
      <c r="R402">
        <v>9.7600000000000006E-2</v>
      </c>
      <c r="S402">
        <v>0.28539999999999999</v>
      </c>
      <c r="T402">
        <v>0.11409999999999999</v>
      </c>
      <c r="U402">
        <v>0.2631</v>
      </c>
      <c r="V402">
        <v>0.34060000000000001</v>
      </c>
      <c r="W402">
        <v>0.8619</v>
      </c>
      <c r="X402">
        <v>0.91244303999999998</v>
      </c>
      <c r="Y402">
        <v>0.96850000000000003</v>
      </c>
      <c r="Z402">
        <v>0.51880000000000004</v>
      </c>
      <c r="AD402">
        <v>1.26E-2</v>
      </c>
      <c r="AE402">
        <v>1.26E-2</v>
      </c>
      <c r="AF402">
        <v>6.4000000000000003E-3</v>
      </c>
      <c r="AG402">
        <v>7.0000000000000001E-3</v>
      </c>
      <c r="AH402">
        <v>0.16650000000000001</v>
      </c>
      <c r="AI402">
        <v>0.52980000000000005</v>
      </c>
      <c r="AN402">
        <v>2.9999999329448E-2</v>
      </c>
      <c r="AO402">
        <v>0.10000000149012001</v>
      </c>
      <c r="AP402">
        <v>0.15000000596046001</v>
      </c>
      <c r="AQ402">
        <v>0.97000002861023005</v>
      </c>
      <c r="AR402" s="7"/>
      <c r="AS402" s="7"/>
    </row>
    <row r="403" spans="1:45" x14ac:dyDescent="0.25">
      <c r="A403" s="1">
        <v>701</v>
      </c>
      <c r="E403">
        <v>7.0599999999999996E-2</v>
      </c>
      <c r="J403">
        <v>7.7000000000000002E-3</v>
      </c>
      <c r="K403">
        <v>2.8799999999999999E-2</v>
      </c>
      <c r="N403">
        <v>7.0900000000000005E-2</v>
      </c>
      <c r="O403">
        <v>9.4399999999999998E-2</v>
      </c>
      <c r="P403">
        <v>0.1439</v>
      </c>
      <c r="Q403">
        <v>9.3799999999999994E-2</v>
      </c>
      <c r="R403">
        <v>9.3100000000000002E-2</v>
      </c>
      <c r="S403">
        <v>0.28239999999999998</v>
      </c>
      <c r="T403">
        <v>0.1108</v>
      </c>
      <c r="U403">
        <v>0.2492</v>
      </c>
      <c r="V403">
        <v>0.33029999999999998</v>
      </c>
      <c r="W403">
        <v>0.82440000000000002</v>
      </c>
      <c r="X403">
        <v>0.89688425999999999</v>
      </c>
      <c r="Y403">
        <v>0.98160000000000003</v>
      </c>
      <c r="Z403">
        <v>0.54879999999999995</v>
      </c>
      <c r="AH403">
        <v>0.16309999999999999</v>
      </c>
      <c r="AI403">
        <v>0.51790000000000003</v>
      </c>
      <c r="AN403">
        <v>2.9999999329448E-2</v>
      </c>
      <c r="AO403">
        <v>9.0000003576279006E-2</v>
      </c>
      <c r="AP403">
        <v>0.14000000059605</v>
      </c>
      <c r="AQ403">
        <v>0.97000002861023005</v>
      </c>
      <c r="AR403" s="7"/>
      <c r="AS403" s="7"/>
    </row>
    <row r="404" spans="1:45" x14ac:dyDescent="0.25">
      <c r="A404" s="1">
        <v>702</v>
      </c>
      <c r="E404">
        <v>7.4700000000000003E-2</v>
      </c>
      <c r="J404">
        <v>7.3000000000000001E-3</v>
      </c>
      <c r="K404">
        <v>2.69E-2</v>
      </c>
      <c r="N404">
        <v>6.9099999999999995E-2</v>
      </c>
      <c r="O404">
        <v>9.4399999999999998E-2</v>
      </c>
      <c r="P404">
        <v>0.13969999999999999</v>
      </c>
      <c r="Q404">
        <v>0.09</v>
      </c>
      <c r="R404">
        <v>0.09</v>
      </c>
      <c r="S404">
        <v>0.28439999999999999</v>
      </c>
      <c r="T404">
        <v>0.10780000000000001</v>
      </c>
      <c r="U404">
        <v>0.2457</v>
      </c>
      <c r="V404">
        <v>0.318</v>
      </c>
      <c r="W404">
        <v>0.80549999999999999</v>
      </c>
      <c r="X404">
        <v>0.86188940000000003</v>
      </c>
      <c r="Y404">
        <v>0.9839</v>
      </c>
      <c r="Z404">
        <v>0.59019999999999995</v>
      </c>
      <c r="AA404">
        <v>1.3100000000000001E-2</v>
      </c>
      <c r="AH404">
        <v>0.15790000000000001</v>
      </c>
      <c r="AI404">
        <v>0.50619999999999998</v>
      </c>
      <c r="AN404">
        <v>2.9999999329448E-2</v>
      </c>
      <c r="AO404">
        <v>9.0000003576279006E-2</v>
      </c>
      <c r="AP404">
        <v>0.14000000059605</v>
      </c>
      <c r="AQ404">
        <v>0.99000000953674006</v>
      </c>
      <c r="AR404" s="7"/>
      <c r="AS404" s="7"/>
    </row>
    <row r="405" spans="1:45" x14ac:dyDescent="0.25">
      <c r="A405" s="1">
        <v>703</v>
      </c>
      <c r="E405">
        <v>7.1999999999999995E-2</v>
      </c>
      <c r="J405">
        <v>7.1000000000000004E-3</v>
      </c>
      <c r="K405">
        <v>2.5399999999999999E-2</v>
      </c>
      <c r="N405">
        <v>6.7799999999999999E-2</v>
      </c>
      <c r="O405">
        <v>8.8900000000000007E-2</v>
      </c>
      <c r="P405">
        <v>0.13519999999999999</v>
      </c>
      <c r="Q405">
        <v>8.8900000000000007E-2</v>
      </c>
      <c r="R405">
        <v>8.6800000000000002E-2</v>
      </c>
      <c r="S405">
        <v>0.28120000000000001</v>
      </c>
      <c r="T405">
        <v>0.1076</v>
      </c>
      <c r="U405">
        <v>0.23169999999999999</v>
      </c>
      <c r="V405">
        <v>0.30640000000000001</v>
      </c>
      <c r="W405">
        <v>0.77210000000000001</v>
      </c>
      <c r="X405">
        <v>0.84438205</v>
      </c>
      <c r="Y405">
        <v>0.99680000000000002</v>
      </c>
      <c r="Z405">
        <v>0.62470000000000003</v>
      </c>
      <c r="AA405">
        <v>1.3100000000000001E-2</v>
      </c>
      <c r="AH405">
        <v>0.15379999999999999</v>
      </c>
      <c r="AI405">
        <v>0.49490000000000001</v>
      </c>
      <c r="AN405">
        <v>2.9999999329448E-2</v>
      </c>
      <c r="AO405">
        <v>9.0000003576279006E-2</v>
      </c>
      <c r="AP405">
        <v>0.12999999523163</v>
      </c>
      <c r="AQ405">
        <v>0.99000000953674006</v>
      </c>
      <c r="AR405" s="7"/>
      <c r="AS405" s="7"/>
    </row>
    <row r="406" spans="1:45" x14ac:dyDescent="0.25">
      <c r="A406" s="1">
        <v>704</v>
      </c>
      <c r="E406">
        <v>6.7199999999999996E-2</v>
      </c>
      <c r="J406">
        <v>6.7000000000000002E-3</v>
      </c>
      <c r="K406">
        <v>2.4799999999999999E-2</v>
      </c>
      <c r="N406">
        <v>6.5000000000000002E-2</v>
      </c>
      <c r="O406">
        <v>8.6099999999999996E-2</v>
      </c>
      <c r="P406">
        <v>0.13</v>
      </c>
      <c r="Q406">
        <v>7.9200000000000007E-2</v>
      </c>
      <c r="R406">
        <v>8.3400000000000002E-2</v>
      </c>
      <c r="S406">
        <v>0.28370000000000001</v>
      </c>
      <c r="T406">
        <v>0.1065</v>
      </c>
      <c r="U406">
        <v>0.22819999999999999</v>
      </c>
      <c r="V406">
        <v>0.29730000000000001</v>
      </c>
      <c r="W406">
        <v>0.74009999999999998</v>
      </c>
      <c r="X406">
        <v>0.79577699999999996</v>
      </c>
      <c r="Y406">
        <v>1</v>
      </c>
      <c r="Z406">
        <v>0.66579999999999995</v>
      </c>
      <c r="AA406">
        <v>1.3100000000000001E-2</v>
      </c>
      <c r="AH406">
        <v>0.1487</v>
      </c>
      <c r="AI406">
        <v>0.48380000000000001</v>
      </c>
      <c r="AN406">
        <v>1.9999999552965001E-2</v>
      </c>
      <c r="AO406">
        <v>9.0000003576279006E-2</v>
      </c>
      <c r="AP406">
        <v>0.11999999731779</v>
      </c>
      <c r="AQ406">
        <v>0.99000000953674006</v>
      </c>
      <c r="AR406" s="7"/>
      <c r="AS406" s="7"/>
    </row>
    <row r="407" spans="1:45" x14ac:dyDescent="0.25">
      <c r="A407" s="1">
        <v>705</v>
      </c>
      <c r="E407">
        <v>6.9199999999999998E-2</v>
      </c>
      <c r="J407">
        <v>6.4000000000000003E-3</v>
      </c>
      <c r="K407">
        <v>2.35E-2</v>
      </c>
      <c r="N407">
        <v>6.1100000000000002E-2</v>
      </c>
      <c r="O407">
        <v>8.6099999999999996E-2</v>
      </c>
      <c r="P407">
        <v>0.12509999999999999</v>
      </c>
      <c r="Q407">
        <v>7.6200000000000004E-2</v>
      </c>
      <c r="R407">
        <v>8.0199999999999994E-2</v>
      </c>
      <c r="S407">
        <v>0.28320000000000001</v>
      </c>
      <c r="T407">
        <v>0.10539999999999999</v>
      </c>
      <c r="U407">
        <v>0.2248</v>
      </c>
      <c r="V407">
        <v>0.28449999999999998</v>
      </c>
      <c r="W407">
        <v>0.71250000000000002</v>
      </c>
      <c r="X407">
        <v>0.76077220000000001</v>
      </c>
      <c r="Y407">
        <v>0.99370000000000003</v>
      </c>
      <c r="Z407">
        <v>0.6825</v>
      </c>
      <c r="AA407">
        <v>1.3100000000000001E-2</v>
      </c>
      <c r="AH407">
        <v>0.14510000000000001</v>
      </c>
      <c r="AI407">
        <v>0.4733</v>
      </c>
      <c r="AN407">
        <v>1.9999999552965001E-2</v>
      </c>
      <c r="AO407">
        <v>7.9999998211861004E-2</v>
      </c>
      <c r="AP407">
        <v>0.10999999940395</v>
      </c>
      <c r="AQ407">
        <v>1</v>
      </c>
      <c r="AR407" s="7"/>
      <c r="AS407" s="7"/>
    </row>
    <row r="408" spans="1:45" x14ac:dyDescent="0.25">
      <c r="A408" s="1">
        <v>706</v>
      </c>
      <c r="E408">
        <v>6.9500000000000006E-2</v>
      </c>
      <c r="J408">
        <v>6.0000000000000001E-3</v>
      </c>
      <c r="K408">
        <v>2.1700000000000001E-2</v>
      </c>
      <c r="N408">
        <v>6.1100000000000002E-2</v>
      </c>
      <c r="O408">
        <v>8.6099999999999996E-2</v>
      </c>
      <c r="P408">
        <v>0.1225</v>
      </c>
      <c r="Q408">
        <v>7.7499999999999999E-2</v>
      </c>
      <c r="R408">
        <v>7.7499999999999999E-2</v>
      </c>
      <c r="S408">
        <v>0.27600000000000002</v>
      </c>
      <c r="T408">
        <v>0.104</v>
      </c>
      <c r="U408">
        <v>0.2213</v>
      </c>
      <c r="V408">
        <v>0.27489999999999998</v>
      </c>
      <c r="W408">
        <v>0.6855</v>
      </c>
      <c r="X408">
        <v>0.73937770000000003</v>
      </c>
      <c r="Y408">
        <v>0.98470000000000002</v>
      </c>
      <c r="Z408">
        <v>0.73319999999999996</v>
      </c>
      <c r="AA408">
        <v>1.3100000000000001E-2</v>
      </c>
      <c r="AH408">
        <v>0.14249999999999999</v>
      </c>
      <c r="AI408">
        <v>0.46339999999999998</v>
      </c>
      <c r="AN408">
        <v>1.9999999552965001E-2</v>
      </c>
      <c r="AO408">
        <v>7.9999998211861004E-2</v>
      </c>
      <c r="AP408">
        <v>0.10999999940395</v>
      </c>
      <c r="AQ408">
        <v>1</v>
      </c>
      <c r="AR408" s="7"/>
      <c r="AS408" s="7"/>
    </row>
    <row r="409" spans="1:45" x14ac:dyDescent="0.25">
      <c r="A409" s="1">
        <v>707</v>
      </c>
      <c r="E409">
        <v>6.6799999999999998E-2</v>
      </c>
      <c r="J409">
        <v>5.4999999999999997E-3</v>
      </c>
      <c r="K409">
        <v>2.2200000000000001E-2</v>
      </c>
      <c r="N409">
        <v>5.96E-2</v>
      </c>
      <c r="O409">
        <v>8.3299999999999999E-2</v>
      </c>
      <c r="P409">
        <v>0.1187</v>
      </c>
      <c r="Q409">
        <v>7.6399999999999996E-2</v>
      </c>
      <c r="R409">
        <v>7.2700000000000001E-2</v>
      </c>
      <c r="S409">
        <v>0.2823</v>
      </c>
      <c r="T409">
        <v>0.10150000000000001</v>
      </c>
      <c r="U409">
        <v>0.21779999999999999</v>
      </c>
      <c r="V409">
        <v>0.26929999999999998</v>
      </c>
      <c r="W409">
        <v>0.64790000000000003</v>
      </c>
      <c r="X409">
        <v>0.72576742999999999</v>
      </c>
      <c r="Y409">
        <v>0.97719999999999996</v>
      </c>
      <c r="Z409">
        <v>0.74650000000000005</v>
      </c>
      <c r="AA409">
        <v>1.3100000000000001E-2</v>
      </c>
      <c r="AH409">
        <v>0.14169999999999999</v>
      </c>
      <c r="AI409">
        <v>0.45400000000000001</v>
      </c>
      <c r="AN409">
        <v>1.9999999552965001E-2</v>
      </c>
      <c r="AO409">
        <v>7.9999998211861004E-2</v>
      </c>
      <c r="AP409">
        <v>0.10000000149012001</v>
      </c>
      <c r="AQ409">
        <v>0.99000000953674006</v>
      </c>
      <c r="AR409">
        <v>9.9999997764825994E-3</v>
      </c>
      <c r="AS409" s="7"/>
    </row>
    <row r="410" spans="1:45" x14ac:dyDescent="0.25">
      <c r="A410" s="1">
        <v>708</v>
      </c>
      <c r="E410">
        <v>6.2700000000000006E-2</v>
      </c>
      <c r="J410">
        <v>5.4000000000000003E-3</v>
      </c>
      <c r="K410">
        <v>0.02</v>
      </c>
      <c r="N410">
        <v>5.8999999999999997E-2</v>
      </c>
      <c r="O410">
        <v>8.0500000000000002E-2</v>
      </c>
      <c r="P410">
        <v>0.1149</v>
      </c>
      <c r="Q410">
        <v>7.0199999999999999E-2</v>
      </c>
      <c r="R410">
        <v>6.93E-2</v>
      </c>
      <c r="S410">
        <v>0.28520000000000001</v>
      </c>
      <c r="T410">
        <v>9.9699999999999997E-2</v>
      </c>
      <c r="U410">
        <v>0.21429999999999999</v>
      </c>
      <c r="V410">
        <v>0.26250000000000001</v>
      </c>
      <c r="W410">
        <v>0.61639999999999995</v>
      </c>
      <c r="X410">
        <v>0.68104964000000001</v>
      </c>
      <c r="Y410">
        <v>0.96689999999999998</v>
      </c>
      <c r="Z410">
        <v>0.79479999999999995</v>
      </c>
      <c r="AA410">
        <v>1.3100000000000001E-2</v>
      </c>
      <c r="AH410">
        <v>0.1361</v>
      </c>
      <c r="AI410">
        <v>0.44519999999999998</v>
      </c>
      <c r="AN410">
        <v>1.9999999552965001E-2</v>
      </c>
      <c r="AO410">
        <v>7.0000000298023002E-2</v>
      </c>
      <c r="AP410">
        <v>0.10000000149012001</v>
      </c>
      <c r="AQ410">
        <v>0.99000000953674006</v>
      </c>
      <c r="AR410">
        <v>9.9999997764825994E-3</v>
      </c>
      <c r="AS410" s="7"/>
    </row>
    <row r="411" spans="1:45" x14ac:dyDescent="0.25">
      <c r="A411" s="1">
        <v>709</v>
      </c>
      <c r="E411">
        <v>6.4500000000000002E-2</v>
      </c>
      <c r="J411">
        <v>5.3E-3</v>
      </c>
      <c r="K411">
        <v>1.83E-2</v>
      </c>
      <c r="N411">
        <v>5.7099999999999998E-2</v>
      </c>
      <c r="O411">
        <v>8.0500000000000002E-2</v>
      </c>
      <c r="P411">
        <v>0.10979999999999999</v>
      </c>
      <c r="Q411">
        <v>6.83E-2</v>
      </c>
      <c r="R411">
        <v>6.7100000000000007E-2</v>
      </c>
      <c r="S411">
        <v>0.28160000000000002</v>
      </c>
      <c r="T411">
        <v>9.9099999999999994E-2</v>
      </c>
      <c r="U411">
        <v>0.21079999999999999</v>
      </c>
      <c r="V411">
        <v>0.25280000000000002</v>
      </c>
      <c r="W411">
        <v>0.58830000000000005</v>
      </c>
      <c r="X411">
        <v>0.66742944999999998</v>
      </c>
      <c r="Y411">
        <v>0.94689999999999996</v>
      </c>
      <c r="Z411">
        <v>0.82740000000000002</v>
      </c>
      <c r="AA411">
        <v>1.3100000000000001E-2</v>
      </c>
      <c r="AH411">
        <v>0.13539999999999999</v>
      </c>
      <c r="AI411">
        <v>0.43690000000000001</v>
      </c>
      <c r="AN411">
        <v>1.9999999552965001E-2</v>
      </c>
      <c r="AO411">
        <v>7.9999998211861004E-2</v>
      </c>
      <c r="AP411">
        <v>9.0000003576279006E-2</v>
      </c>
      <c r="AQ411">
        <v>0.98000001907348999</v>
      </c>
      <c r="AR411">
        <v>9.9999997764825994E-3</v>
      </c>
      <c r="AS411" s="7"/>
    </row>
    <row r="412" spans="1:45" x14ac:dyDescent="0.25">
      <c r="A412" s="1">
        <v>710</v>
      </c>
      <c r="E412">
        <v>6.2700000000000006E-2</v>
      </c>
      <c r="J412">
        <v>4.7999999999999996E-3</v>
      </c>
      <c r="K412">
        <v>2.1100000000000001E-2</v>
      </c>
      <c r="N412">
        <v>5.0900000000000001E-2</v>
      </c>
      <c r="O412">
        <v>7.4999999999999997E-2</v>
      </c>
      <c r="P412">
        <v>0.1065</v>
      </c>
      <c r="Q412">
        <v>6.5699999999999995E-2</v>
      </c>
      <c r="R412">
        <v>6.3399999999999998E-2</v>
      </c>
      <c r="S412">
        <v>0.2792</v>
      </c>
      <c r="T412">
        <v>9.8599999999999993E-2</v>
      </c>
      <c r="U412">
        <v>0.20380000000000001</v>
      </c>
      <c r="V412">
        <v>0.24940000000000001</v>
      </c>
      <c r="W412">
        <v>0.55510000000000004</v>
      </c>
      <c r="X412">
        <v>0.64603484</v>
      </c>
      <c r="Y412">
        <v>0.93220000000000003</v>
      </c>
      <c r="Z412">
        <v>0.85729999999999995</v>
      </c>
      <c r="AA412">
        <v>1.5100000000000001E-2</v>
      </c>
      <c r="AH412">
        <v>0.12839999999999999</v>
      </c>
      <c r="AI412">
        <v>0.42899999999999999</v>
      </c>
      <c r="AN412">
        <v>1.9999999552965001E-2</v>
      </c>
      <c r="AO412">
        <v>7.0000000298023002E-2</v>
      </c>
      <c r="AP412">
        <v>9.0000003576279006E-2</v>
      </c>
      <c r="AQ412">
        <v>0.97000002861023005</v>
      </c>
      <c r="AR412">
        <v>9.9999997764825994E-3</v>
      </c>
      <c r="AS412" s="7"/>
    </row>
    <row r="413" spans="1:45" x14ac:dyDescent="0.25">
      <c r="A413" s="1">
        <v>711</v>
      </c>
      <c r="E413">
        <v>6.1600000000000002E-2</v>
      </c>
      <c r="J413">
        <v>5.0000000000000001E-3</v>
      </c>
      <c r="K413">
        <v>1.8499999999999999E-2</v>
      </c>
      <c r="N413">
        <v>5.28E-2</v>
      </c>
      <c r="O413">
        <v>7.4999999999999997E-2</v>
      </c>
      <c r="P413">
        <v>0.10249999999999999</v>
      </c>
      <c r="Q413">
        <v>5.8799999999999998E-2</v>
      </c>
      <c r="R413">
        <v>6.1699999999999998E-2</v>
      </c>
      <c r="S413">
        <v>0.2762</v>
      </c>
      <c r="T413">
        <v>9.8000000000000004E-2</v>
      </c>
      <c r="U413">
        <v>0.20380000000000001</v>
      </c>
      <c r="V413">
        <v>0.24460000000000001</v>
      </c>
      <c r="W413">
        <v>0.53680000000000005</v>
      </c>
      <c r="X413">
        <v>0.59742989999999996</v>
      </c>
      <c r="Y413">
        <v>0.90949999999999998</v>
      </c>
      <c r="Z413">
        <v>0.88149999999999995</v>
      </c>
      <c r="AA413">
        <v>1.5100000000000001E-2</v>
      </c>
      <c r="AH413">
        <v>0.1258</v>
      </c>
      <c r="AI413">
        <v>0.42120000000000002</v>
      </c>
      <c r="AN413">
        <v>9.9999997764825994E-3</v>
      </c>
      <c r="AO413">
        <v>7.0000000298023002E-2</v>
      </c>
      <c r="AP413">
        <v>9.0000003576279006E-2</v>
      </c>
      <c r="AQ413">
        <v>0.97000002861023005</v>
      </c>
      <c r="AR413">
        <v>9.9999997764825994E-3</v>
      </c>
      <c r="AS413" s="7"/>
    </row>
    <row r="414" spans="1:45" x14ac:dyDescent="0.25">
      <c r="A414" s="1">
        <v>712</v>
      </c>
      <c r="E414">
        <v>6.2300000000000001E-2</v>
      </c>
      <c r="J414">
        <v>4.3E-3</v>
      </c>
      <c r="K414">
        <v>1.9199999999999998E-2</v>
      </c>
      <c r="N414">
        <v>5.0999999999999997E-2</v>
      </c>
      <c r="O414">
        <v>7.22E-2</v>
      </c>
      <c r="P414">
        <v>0.1004</v>
      </c>
      <c r="Q414">
        <v>6.2799999999999995E-2</v>
      </c>
      <c r="R414">
        <v>5.79E-2</v>
      </c>
      <c r="S414">
        <v>0.27339999999999998</v>
      </c>
      <c r="T414">
        <v>9.5799999999999996E-2</v>
      </c>
      <c r="U414">
        <v>0.20030000000000001</v>
      </c>
      <c r="V414">
        <v>0.24179999999999999</v>
      </c>
      <c r="W414">
        <v>0.49840000000000001</v>
      </c>
      <c r="X414">
        <v>0.56242510000000001</v>
      </c>
      <c r="Y414">
        <v>0.88819999999999999</v>
      </c>
      <c r="Z414">
        <v>0.90749999999999997</v>
      </c>
      <c r="AA414">
        <v>1.5100000000000001E-2</v>
      </c>
      <c r="AH414">
        <v>0.1245</v>
      </c>
      <c r="AI414">
        <v>0.41349999999999998</v>
      </c>
      <c r="AN414">
        <v>9.9999997764825994E-3</v>
      </c>
      <c r="AO414">
        <v>7.0000000298023002E-2</v>
      </c>
      <c r="AP414">
        <v>7.9999998211861004E-2</v>
      </c>
      <c r="AQ414">
        <v>0.94999998807907005</v>
      </c>
      <c r="AR414">
        <v>1.9999999552965001E-2</v>
      </c>
      <c r="AS414" s="7"/>
    </row>
    <row r="415" spans="1:45" x14ac:dyDescent="0.25">
      <c r="A415" s="1">
        <v>713</v>
      </c>
      <c r="E415">
        <v>5.79E-2</v>
      </c>
      <c r="J415">
        <v>4.4999999999999997E-3</v>
      </c>
      <c r="K415">
        <v>1.8100000000000002E-2</v>
      </c>
      <c r="N415">
        <v>5.0999999999999997E-2</v>
      </c>
      <c r="O415">
        <v>6.9400000000000003E-2</v>
      </c>
      <c r="P415">
        <v>9.6500000000000002E-2</v>
      </c>
      <c r="Q415">
        <v>5.8700000000000002E-2</v>
      </c>
      <c r="R415">
        <v>5.5E-2</v>
      </c>
      <c r="S415">
        <v>0.27339999999999998</v>
      </c>
      <c r="T415">
        <v>9.4399999999999998E-2</v>
      </c>
      <c r="U415">
        <v>0.19689999999999999</v>
      </c>
      <c r="V415">
        <v>0.2364</v>
      </c>
      <c r="W415">
        <v>0.47839999999999999</v>
      </c>
      <c r="X415">
        <v>0.54104039999999998</v>
      </c>
      <c r="Y415">
        <v>0.86150000000000004</v>
      </c>
      <c r="Z415">
        <v>0.92549999999999999</v>
      </c>
      <c r="AA415">
        <v>1.5100000000000001E-2</v>
      </c>
      <c r="AH415">
        <v>0.12189999999999999</v>
      </c>
      <c r="AI415">
        <v>0.40589999999999998</v>
      </c>
      <c r="AN415">
        <v>9.9999997764825994E-3</v>
      </c>
      <c r="AO415">
        <v>7.0000000298023002E-2</v>
      </c>
      <c r="AP415">
        <v>7.9999998211861004E-2</v>
      </c>
      <c r="AQ415">
        <v>0.93000000715256004</v>
      </c>
      <c r="AR415">
        <v>1.9999999552965001E-2</v>
      </c>
      <c r="AS415" s="7"/>
    </row>
    <row r="416" spans="1:45" x14ac:dyDescent="0.25">
      <c r="A416" s="1">
        <v>714</v>
      </c>
      <c r="E416">
        <v>5.8999999999999997E-2</v>
      </c>
      <c r="J416">
        <v>4.1999999999999997E-3</v>
      </c>
      <c r="K416">
        <v>1.6500000000000001E-2</v>
      </c>
      <c r="N416">
        <v>5.0200000000000002E-2</v>
      </c>
      <c r="O416">
        <v>6.9400000000000003E-2</v>
      </c>
      <c r="P416">
        <v>9.3700000000000006E-2</v>
      </c>
      <c r="Q416">
        <v>5.8200000000000002E-2</v>
      </c>
      <c r="R416">
        <v>5.3199999999999997E-2</v>
      </c>
      <c r="S416">
        <v>0.27100000000000002</v>
      </c>
      <c r="T416">
        <v>9.4100000000000003E-2</v>
      </c>
      <c r="U416">
        <v>0.19689999999999999</v>
      </c>
      <c r="V416">
        <v>0.23549999999999999</v>
      </c>
      <c r="W416">
        <v>0.44779999999999998</v>
      </c>
      <c r="X416">
        <v>0.52742029999999995</v>
      </c>
      <c r="Y416">
        <v>0.83179999999999998</v>
      </c>
      <c r="Z416">
        <v>0.9476</v>
      </c>
      <c r="AA416">
        <v>1.9199999999999998E-2</v>
      </c>
      <c r="AH416">
        <v>0.1196</v>
      </c>
      <c r="AI416">
        <v>0.39839999999999998</v>
      </c>
      <c r="AN416">
        <v>9.9999997764825994E-3</v>
      </c>
      <c r="AO416">
        <v>5.9999998658895E-2</v>
      </c>
      <c r="AP416">
        <v>7.9999998211861004E-2</v>
      </c>
      <c r="AQ416">
        <v>0.92000001668929998</v>
      </c>
      <c r="AR416">
        <v>1.9999999552965001E-2</v>
      </c>
      <c r="AS416" s="7"/>
    </row>
    <row r="417" spans="1:45" x14ac:dyDescent="0.25">
      <c r="A417" s="1">
        <v>715</v>
      </c>
      <c r="E417">
        <v>5.7200000000000001E-2</v>
      </c>
      <c r="J417">
        <v>3.8999999999999998E-3</v>
      </c>
      <c r="K417">
        <v>1.5800000000000002E-2</v>
      </c>
      <c r="N417">
        <v>5.0099999999999999E-2</v>
      </c>
      <c r="O417">
        <v>6.6699999999999995E-2</v>
      </c>
      <c r="P417">
        <v>9.01E-2</v>
      </c>
      <c r="Q417">
        <v>5.4899999999999997E-2</v>
      </c>
      <c r="R417">
        <v>4.9599999999999998E-2</v>
      </c>
      <c r="S417">
        <v>0.26579999999999998</v>
      </c>
      <c r="T417">
        <v>9.06E-2</v>
      </c>
      <c r="U417">
        <v>0.19339999999999999</v>
      </c>
      <c r="V417">
        <v>0.23269999999999999</v>
      </c>
      <c r="W417">
        <v>0.42699999999999999</v>
      </c>
      <c r="X417">
        <v>0.49241546000000003</v>
      </c>
      <c r="Y417">
        <v>0.80700000000000005</v>
      </c>
      <c r="Z417">
        <v>0.96209999999999996</v>
      </c>
      <c r="AA417">
        <v>1.9199999999999998E-2</v>
      </c>
      <c r="AH417">
        <v>0.1157</v>
      </c>
      <c r="AI417">
        <v>0.3911</v>
      </c>
      <c r="AN417">
        <v>9.9999997764825994E-3</v>
      </c>
      <c r="AO417">
        <v>5.9999998658895E-2</v>
      </c>
      <c r="AP417">
        <v>7.0000000298023002E-2</v>
      </c>
      <c r="AQ417">
        <v>0.89999997615813998</v>
      </c>
      <c r="AR417">
        <v>1.9999999552965001E-2</v>
      </c>
      <c r="AS417" s="7"/>
    </row>
    <row r="418" spans="1:45" x14ac:dyDescent="0.25">
      <c r="A418" s="1">
        <v>716</v>
      </c>
      <c r="E418">
        <v>5.5300000000000002E-2</v>
      </c>
      <c r="J418">
        <v>4.0000000000000001E-3</v>
      </c>
      <c r="K418">
        <v>1.5599999999999999E-2</v>
      </c>
      <c r="N418">
        <v>4.7500000000000001E-2</v>
      </c>
      <c r="O418">
        <v>6.6699999999999995E-2</v>
      </c>
      <c r="P418">
        <v>8.5199999999999998E-2</v>
      </c>
      <c r="Q418">
        <v>5.5599999999999997E-2</v>
      </c>
      <c r="R418">
        <v>4.8899999999999999E-2</v>
      </c>
      <c r="S418">
        <v>0.26960000000000001</v>
      </c>
      <c r="T418">
        <v>8.7099999999999997E-2</v>
      </c>
      <c r="U418">
        <v>0.19339999999999999</v>
      </c>
      <c r="V418">
        <v>0.23089999999999999</v>
      </c>
      <c r="W418">
        <v>0.40310000000000001</v>
      </c>
      <c r="X418">
        <v>0.47880527000000001</v>
      </c>
      <c r="Y418">
        <v>0.77929999999999999</v>
      </c>
      <c r="Z418">
        <v>0.97829999999999995</v>
      </c>
      <c r="AA418">
        <v>1.9199999999999998E-2</v>
      </c>
      <c r="AH418">
        <v>0.11119999999999999</v>
      </c>
      <c r="AI418">
        <v>0.38440000000000002</v>
      </c>
      <c r="AN418">
        <v>9.9999997764825994E-3</v>
      </c>
      <c r="AO418">
        <v>5.9999998658895E-2</v>
      </c>
      <c r="AP418">
        <v>7.0000000298023002E-2</v>
      </c>
      <c r="AQ418">
        <v>0.87999999523162997</v>
      </c>
      <c r="AR418">
        <v>1.9999999552965001E-2</v>
      </c>
      <c r="AS418" s="7"/>
    </row>
    <row r="419" spans="1:45" x14ac:dyDescent="0.25">
      <c r="A419" s="1">
        <v>717</v>
      </c>
      <c r="E419">
        <v>5.74E-2</v>
      </c>
      <c r="J419">
        <v>3.7000000000000002E-3</v>
      </c>
      <c r="K419">
        <v>1.44E-2</v>
      </c>
      <c r="N419">
        <v>4.4600000000000001E-2</v>
      </c>
      <c r="O419">
        <v>6.6699999999999995E-2</v>
      </c>
      <c r="P419">
        <v>8.3199999999999996E-2</v>
      </c>
      <c r="Q419">
        <v>5.2999999999999999E-2</v>
      </c>
      <c r="R419">
        <v>4.4999999999999998E-2</v>
      </c>
      <c r="S419">
        <v>0.26390000000000002</v>
      </c>
      <c r="T419">
        <v>8.3799999999999999E-2</v>
      </c>
      <c r="U419">
        <v>0.18990000000000001</v>
      </c>
      <c r="V419">
        <v>0.22739999999999999</v>
      </c>
      <c r="W419">
        <v>0.38819999999999999</v>
      </c>
      <c r="X419">
        <v>0.44768765999999999</v>
      </c>
      <c r="Y419">
        <v>0.75280000000000002</v>
      </c>
      <c r="Z419">
        <v>0.98180000000000001</v>
      </c>
      <c r="AA419">
        <v>2.3300000000000001E-2</v>
      </c>
      <c r="AH419">
        <v>0.1096</v>
      </c>
      <c r="AI419">
        <v>0.37809999999999999</v>
      </c>
      <c r="AN419">
        <v>9.9999997764825994E-3</v>
      </c>
      <c r="AO419">
        <v>5.9999998658895E-2</v>
      </c>
      <c r="AP419">
        <v>7.0000000298023002E-2</v>
      </c>
      <c r="AQ419">
        <v>0.87000000476837003</v>
      </c>
      <c r="AR419">
        <v>2.9999999329448E-2</v>
      </c>
      <c r="AS419" s="7"/>
    </row>
    <row r="420" spans="1:45" x14ac:dyDescent="0.25">
      <c r="A420" s="1">
        <v>718</v>
      </c>
      <c r="E420">
        <v>5.1900000000000002E-2</v>
      </c>
      <c r="J420">
        <v>3.5999999999999999E-3</v>
      </c>
      <c r="K420">
        <v>1.5299999999999999E-2</v>
      </c>
      <c r="N420">
        <v>4.5199999999999997E-2</v>
      </c>
      <c r="O420">
        <v>6.1100000000000002E-2</v>
      </c>
      <c r="P420">
        <v>8.0699999999999994E-2</v>
      </c>
      <c r="Q420">
        <v>4.9500000000000002E-2</v>
      </c>
      <c r="R420">
        <v>4.3299999999999998E-2</v>
      </c>
      <c r="S420">
        <v>0.25890000000000002</v>
      </c>
      <c r="T420">
        <v>8.5099999999999995E-2</v>
      </c>
      <c r="U420">
        <v>0.18990000000000001</v>
      </c>
      <c r="V420">
        <v>0.22600000000000001</v>
      </c>
      <c r="W420">
        <v>0.36249999999999999</v>
      </c>
      <c r="X420">
        <v>0.43991327000000002</v>
      </c>
      <c r="Y420">
        <v>0.72640000000000005</v>
      </c>
      <c r="Z420">
        <v>0.99229999999999996</v>
      </c>
      <c r="AA420">
        <v>2.7300000000000001E-2</v>
      </c>
      <c r="AH420">
        <v>0.10639999999999999</v>
      </c>
      <c r="AI420">
        <v>0.37240000000000001</v>
      </c>
      <c r="AN420">
        <v>9.9999997764825994E-3</v>
      </c>
      <c r="AO420">
        <v>5.0000000745057997E-2</v>
      </c>
      <c r="AP420">
        <v>7.0000000298023002E-2</v>
      </c>
      <c r="AQ420">
        <v>0.83999997377395996</v>
      </c>
      <c r="AR420">
        <v>2.9999999329448E-2</v>
      </c>
      <c r="AS420" s="7"/>
    </row>
    <row r="421" spans="1:45" x14ac:dyDescent="0.25">
      <c r="A421" s="1">
        <v>719</v>
      </c>
      <c r="E421">
        <v>5.6500000000000002E-2</v>
      </c>
      <c r="J421">
        <v>3.2000000000000002E-3</v>
      </c>
      <c r="K421">
        <v>1.2500000000000001E-2</v>
      </c>
      <c r="N421">
        <v>4.3700000000000003E-2</v>
      </c>
      <c r="O421">
        <v>5.8299999999999998E-2</v>
      </c>
      <c r="P421">
        <v>7.6600000000000001E-2</v>
      </c>
      <c r="Q421">
        <v>4.8500000000000001E-2</v>
      </c>
      <c r="R421">
        <v>4.19E-2</v>
      </c>
      <c r="S421">
        <v>0.25540000000000002</v>
      </c>
      <c r="T421">
        <v>8.2400000000000001E-2</v>
      </c>
      <c r="U421">
        <v>0.18640000000000001</v>
      </c>
      <c r="V421">
        <v>0.2223</v>
      </c>
      <c r="W421">
        <v>0.35099999999999998</v>
      </c>
      <c r="X421">
        <v>0.40490848000000002</v>
      </c>
      <c r="Y421">
        <v>0.7016</v>
      </c>
      <c r="Z421">
        <v>1</v>
      </c>
      <c r="AA421">
        <v>2.7300000000000001E-2</v>
      </c>
      <c r="AH421">
        <v>0.10440000000000001</v>
      </c>
      <c r="AI421">
        <v>0.36699999999999999</v>
      </c>
      <c r="AN421">
        <v>9.9999997764825994E-3</v>
      </c>
      <c r="AO421">
        <v>5.9999998658895E-2</v>
      </c>
      <c r="AP421">
        <v>7.0000000298023002E-2</v>
      </c>
      <c r="AQ421">
        <v>0.81999999284743996</v>
      </c>
      <c r="AR421">
        <v>2.9999999329448E-2</v>
      </c>
      <c r="AS421" s="7"/>
    </row>
    <row r="422" spans="1:45" x14ac:dyDescent="0.25">
      <c r="A422" s="1">
        <v>720</v>
      </c>
      <c r="E422">
        <v>5.2200000000000003E-2</v>
      </c>
      <c r="J422">
        <v>2.8999999999999998E-3</v>
      </c>
      <c r="K422">
        <v>1.5100000000000001E-2</v>
      </c>
      <c r="N422">
        <v>4.6100000000000002E-2</v>
      </c>
      <c r="O422">
        <v>5.8299999999999998E-2</v>
      </c>
      <c r="P422">
        <v>7.3599999999999999E-2</v>
      </c>
      <c r="Q422">
        <v>4.3200000000000002E-2</v>
      </c>
      <c r="R422">
        <v>3.85E-2</v>
      </c>
      <c r="S422">
        <v>0.25359999999999999</v>
      </c>
      <c r="T422">
        <v>8.1299999999999997E-2</v>
      </c>
      <c r="U422">
        <v>0.18640000000000001</v>
      </c>
      <c r="V422">
        <v>0.2213</v>
      </c>
      <c r="W422">
        <v>0.3291</v>
      </c>
      <c r="X422">
        <v>0.39518546999999998</v>
      </c>
      <c r="Y422">
        <v>0.67830000000000001</v>
      </c>
      <c r="Z422">
        <v>0.99870000000000003</v>
      </c>
      <c r="AA422">
        <v>2.9399999999999999E-2</v>
      </c>
      <c r="AH422">
        <v>0.1018</v>
      </c>
      <c r="AI422">
        <v>0.3619</v>
      </c>
      <c r="AN422" s="34">
        <v>9.9999997473788008E-6</v>
      </c>
      <c r="AO422">
        <v>5.9999998658895E-2</v>
      </c>
      <c r="AP422">
        <v>7.0000000298023002E-2</v>
      </c>
      <c r="AQ422">
        <v>0.80000001192092995</v>
      </c>
      <c r="AR422">
        <v>2.9999999329448E-2</v>
      </c>
      <c r="AS422" s="7"/>
    </row>
    <row r="423" spans="1:45" x14ac:dyDescent="0.25">
      <c r="A423" s="1">
        <v>721</v>
      </c>
      <c r="E423">
        <v>5.5100000000000003E-2</v>
      </c>
      <c r="J423">
        <v>3.0000000000000001E-3</v>
      </c>
      <c r="K423">
        <v>1.1900000000000001E-2</v>
      </c>
      <c r="N423">
        <v>4.5499999999999999E-2</v>
      </c>
      <c r="O423">
        <v>5.8299999999999998E-2</v>
      </c>
      <c r="P423">
        <v>7.3099999999999998E-2</v>
      </c>
      <c r="Q423">
        <v>4.6399999999999997E-2</v>
      </c>
      <c r="R423">
        <v>3.7499999999999999E-2</v>
      </c>
      <c r="S423">
        <v>0.25140000000000001</v>
      </c>
      <c r="T423">
        <v>7.8200000000000006E-2</v>
      </c>
      <c r="U423">
        <v>0.18290000000000001</v>
      </c>
      <c r="V423">
        <v>0.2205</v>
      </c>
      <c r="W423">
        <v>0.31309999999999999</v>
      </c>
      <c r="X423">
        <v>0.37379086</v>
      </c>
      <c r="Y423">
        <v>0.65149999999999997</v>
      </c>
      <c r="Z423">
        <v>0.99529999999999996</v>
      </c>
      <c r="AA423">
        <v>2.9399999999999999E-2</v>
      </c>
      <c r="AH423">
        <v>9.9599999999999994E-2</v>
      </c>
      <c r="AI423">
        <v>0.35699999999999998</v>
      </c>
      <c r="AN423" s="34">
        <v>9.9999997473788008E-6</v>
      </c>
      <c r="AO423">
        <v>5.0000000745057997E-2</v>
      </c>
      <c r="AP423">
        <v>7.0000000298023002E-2</v>
      </c>
      <c r="AQ423">
        <v>0.76999998092651001</v>
      </c>
      <c r="AR423">
        <v>3.9999999105930002E-2</v>
      </c>
      <c r="AS423" s="7"/>
    </row>
    <row r="424" spans="1:45" x14ac:dyDescent="0.25">
      <c r="A424" s="1">
        <v>722</v>
      </c>
      <c r="E424">
        <v>5.5E-2</v>
      </c>
      <c r="J424">
        <v>2.8999999999999998E-3</v>
      </c>
      <c r="K424">
        <v>1.2999999999999999E-2</v>
      </c>
      <c r="N424">
        <v>4.2299999999999997E-2</v>
      </c>
      <c r="O424">
        <v>5.5599999999999997E-2</v>
      </c>
      <c r="P424">
        <v>7.0300000000000001E-2</v>
      </c>
      <c r="Q424">
        <v>4.3099999999999999E-2</v>
      </c>
      <c r="R424">
        <v>3.56E-2</v>
      </c>
      <c r="S424">
        <v>0.24410000000000001</v>
      </c>
      <c r="T424">
        <v>7.5300000000000006E-2</v>
      </c>
      <c r="U424">
        <v>0.18290000000000001</v>
      </c>
      <c r="V424">
        <v>0.21759999999999999</v>
      </c>
      <c r="W424">
        <v>0.29730000000000001</v>
      </c>
      <c r="X424">
        <v>0.36405787000000001</v>
      </c>
      <c r="Y424">
        <v>0.62370000000000003</v>
      </c>
      <c r="Z424">
        <v>0.98770000000000002</v>
      </c>
      <c r="AA424">
        <v>3.7499999999999999E-2</v>
      </c>
      <c r="AH424">
        <v>9.6799999999999997E-2</v>
      </c>
      <c r="AI424">
        <v>0.35220000000000001</v>
      </c>
      <c r="AN424" s="34">
        <v>9.9999997473788008E-6</v>
      </c>
      <c r="AO424">
        <v>5.0000000745057997E-2</v>
      </c>
      <c r="AP424">
        <v>5.9999998658895E-2</v>
      </c>
      <c r="AQ424">
        <v>0.74000000953674006</v>
      </c>
      <c r="AR424">
        <v>3.9999999105930002E-2</v>
      </c>
      <c r="AS424" s="7"/>
    </row>
    <row r="425" spans="1:45" x14ac:dyDescent="0.25">
      <c r="A425" s="1">
        <v>723</v>
      </c>
      <c r="E425">
        <v>5.57E-2</v>
      </c>
      <c r="J425">
        <v>2.8999999999999998E-3</v>
      </c>
      <c r="K425">
        <v>1.29E-2</v>
      </c>
      <c r="N425">
        <v>4.1799999999999997E-2</v>
      </c>
      <c r="O425">
        <v>5.5599999999999997E-2</v>
      </c>
      <c r="P425">
        <v>6.7199999999999996E-2</v>
      </c>
      <c r="Q425">
        <v>4.4699999999999997E-2</v>
      </c>
      <c r="R425">
        <v>3.3599999999999998E-2</v>
      </c>
      <c r="S425">
        <v>0.23680000000000001</v>
      </c>
      <c r="T425">
        <v>7.4200000000000002E-2</v>
      </c>
      <c r="U425">
        <v>0.1794</v>
      </c>
      <c r="V425">
        <v>0.21809999999999999</v>
      </c>
      <c r="W425">
        <v>0.28439999999999999</v>
      </c>
      <c r="X425">
        <v>0.35628349999999998</v>
      </c>
      <c r="Y425">
        <v>0.60189999999999999</v>
      </c>
      <c r="Z425">
        <v>0.96089999999999998</v>
      </c>
      <c r="AA425">
        <v>3.9600000000000003E-2</v>
      </c>
      <c r="AH425">
        <v>9.6000000000000002E-2</v>
      </c>
      <c r="AI425">
        <v>0.34739999999999999</v>
      </c>
      <c r="AN425" s="34">
        <v>9.9999997473788008E-6</v>
      </c>
      <c r="AO425">
        <v>5.0000000745057997E-2</v>
      </c>
      <c r="AP425">
        <v>5.9999998658895E-2</v>
      </c>
      <c r="AQ425">
        <v>0.72000002861023005</v>
      </c>
      <c r="AR425">
        <v>3.9999999105930002E-2</v>
      </c>
      <c r="AS425" s="7"/>
    </row>
    <row r="426" spans="1:45" x14ac:dyDescent="0.25">
      <c r="A426" s="1">
        <v>724</v>
      </c>
      <c r="E426">
        <v>5.5599999999999997E-2</v>
      </c>
      <c r="J426">
        <v>2.7000000000000001E-3</v>
      </c>
      <c r="K426">
        <v>1.3100000000000001E-2</v>
      </c>
      <c r="N426">
        <v>4.1700000000000001E-2</v>
      </c>
      <c r="O426">
        <v>5.28E-2</v>
      </c>
      <c r="P426">
        <v>6.3600000000000004E-2</v>
      </c>
      <c r="Q426">
        <v>4.2599999999999999E-2</v>
      </c>
      <c r="R426">
        <v>3.1800000000000002E-2</v>
      </c>
      <c r="S426">
        <v>0.23119999999999999</v>
      </c>
      <c r="T426">
        <v>7.0599999999999996E-2</v>
      </c>
      <c r="U426">
        <v>0.17599999999999999</v>
      </c>
      <c r="V426">
        <v>0.215</v>
      </c>
      <c r="W426">
        <v>0.26479999999999998</v>
      </c>
      <c r="X426">
        <v>0.3368275</v>
      </c>
      <c r="Y426">
        <v>0.58030000000000004</v>
      </c>
      <c r="Z426">
        <v>0.96399999999999997</v>
      </c>
      <c r="AA426">
        <v>4.3700000000000003E-2</v>
      </c>
      <c r="AH426">
        <v>9.4200000000000006E-2</v>
      </c>
      <c r="AI426">
        <v>0.3427</v>
      </c>
      <c r="AN426" s="34">
        <v>9.9999997473788008E-6</v>
      </c>
      <c r="AO426">
        <v>5.0000000745057997E-2</v>
      </c>
      <c r="AP426">
        <v>5.9999998658895E-2</v>
      </c>
      <c r="AQ426">
        <v>0.68999999761580999</v>
      </c>
      <c r="AR426">
        <v>5.0000000745057997E-2</v>
      </c>
      <c r="AS426" s="7"/>
    </row>
    <row r="427" spans="1:45" x14ac:dyDescent="0.25">
      <c r="A427" s="1">
        <v>725</v>
      </c>
      <c r="E427">
        <v>5.45E-2</v>
      </c>
      <c r="J427">
        <v>2.5000000000000001E-3</v>
      </c>
      <c r="N427">
        <v>3.9600000000000003E-2</v>
      </c>
      <c r="O427">
        <v>5.28E-2</v>
      </c>
      <c r="P427">
        <v>6.1899999999999997E-2</v>
      </c>
      <c r="Q427">
        <v>4.19E-2</v>
      </c>
      <c r="R427">
        <v>3.0200000000000001E-2</v>
      </c>
      <c r="S427">
        <v>0.22209999999999999</v>
      </c>
      <c r="T427">
        <v>6.9199999999999998E-2</v>
      </c>
      <c r="U427">
        <v>0.17599999999999999</v>
      </c>
      <c r="V427">
        <v>0.21429999999999999</v>
      </c>
      <c r="W427">
        <v>0.2535</v>
      </c>
      <c r="X427">
        <v>0.32905307</v>
      </c>
      <c r="Y427">
        <v>0.55679999999999996</v>
      </c>
      <c r="Z427">
        <v>0.94</v>
      </c>
      <c r="AA427">
        <v>4.9799999999999997E-2</v>
      </c>
      <c r="AB427">
        <v>2.9000000000000001E-2</v>
      </c>
      <c r="AH427">
        <v>9.2100000000000001E-2</v>
      </c>
      <c r="AI427">
        <v>0.33810000000000001</v>
      </c>
      <c r="AN427" s="34">
        <v>9.9999997473788008E-6</v>
      </c>
      <c r="AO427">
        <v>3.9999999105930002E-2</v>
      </c>
      <c r="AP427">
        <v>5.9999998658895E-2</v>
      </c>
      <c r="AQ427">
        <v>0.66000002622604004</v>
      </c>
      <c r="AR427">
        <v>5.0000000745057997E-2</v>
      </c>
      <c r="AS427" s="7"/>
    </row>
    <row r="428" spans="1:45" x14ac:dyDescent="0.25">
      <c r="A428" s="1">
        <v>726</v>
      </c>
      <c r="J428">
        <v>2.5000000000000001E-3</v>
      </c>
      <c r="O428">
        <v>4.7199999999999999E-2</v>
      </c>
      <c r="P428">
        <v>6.0499999999999998E-2</v>
      </c>
      <c r="Q428">
        <v>3.95E-2</v>
      </c>
      <c r="R428">
        <v>2.81E-2</v>
      </c>
      <c r="S428">
        <v>0.2155</v>
      </c>
      <c r="T428">
        <v>6.7500000000000004E-2</v>
      </c>
      <c r="U428">
        <v>0.16900000000000001</v>
      </c>
      <c r="V428">
        <v>0.2097</v>
      </c>
      <c r="W428">
        <v>0.24410000000000001</v>
      </c>
      <c r="X428">
        <v>0.3076585</v>
      </c>
      <c r="Y428">
        <v>0.53059999999999996</v>
      </c>
      <c r="Z428">
        <v>0.92589999999999995</v>
      </c>
      <c r="AA428">
        <v>5.3900000000000003E-2</v>
      </c>
      <c r="AB428">
        <v>3.6799999999999999E-2</v>
      </c>
      <c r="AH428">
        <v>8.8800000000000004E-2</v>
      </c>
      <c r="AI428">
        <v>0.33350000000000002</v>
      </c>
      <c r="AO428">
        <v>3.9999999105930002E-2</v>
      </c>
      <c r="AP428">
        <v>5.9999998658895E-2</v>
      </c>
      <c r="AQ428">
        <v>0.63999998569489003</v>
      </c>
      <c r="AR428">
        <v>5.0000000745057997E-2</v>
      </c>
      <c r="AS428" s="7"/>
    </row>
    <row r="429" spans="1:45" x14ac:dyDescent="0.25">
      <c r="A429" s="1">
        <v>727</v>
      </c>
      <c r="J429">
        <v>2.5999999999999999E-3</v>
      </c>
      <c r="O429">
        <v>4.7199999999999999E-2</v>
      </c>
      <c r="P429">
        <v>5.8500000000000003E-2</v>
      </c>
      <c r="Q429">
        <v>3.6400000000000002E-2</v>
      </c>
      <c r="R429">
        <v>2.7099999999999999E-2</v>
      </c>
      <c r="S429">
        <v>0.21360000000000001</v>
      </c>
      <c r="T429">
        <v>6.3299999999999995E-2</v>
      </c>
      <c r="U429">
        <v>0.16900000000000001</v>
      </c>
      <c r="V429">
        <v>0.2084</v>
      </c>
      <c r="W429">
        <v>0.2293</v>
      </c>
      <c r="X429">
        <v>0.29792550000000001</v>
      </c>
      <c r="Y429">
        <v>0.50739999999999996</v>
      </c>
      <c r="Z429">
        <v>0.89149999999999996</v>
      </c>
      <c r="AA429">
        <v>6.2E-2</v>
      </c>
      <c r="AB429">
        <v>4.1000000000000002E-2</v>
      </c>
      <c r="AH429">
        <v>8.7400000000000005E-2</v>
      </c>
      <c r="AI429">
        <v>0.3291</v>
      </c>
      <c r="AO429">
        <v>2.9999999329448E-2</v>
      </c>
      <c r="AP429">
        <v>5.9999998658895E-2</v>
      </c>
      <c r="AQ429">
        <v>0.61000001430510997</v>
      </c>
      <c r="AR429">
        <v>5.9999998658895E-2</v>
      </c>
      <c r="AS429" s="7"/>
    </row>
    <row r="430" spans="1:45" x14ac:dyDescent="0.25">
      <c r="A430" s="1">
        <v>728</v>
      </c>
      <c r="J430">
        <v>2.3E-3</v>
      </c>
      <c r="O430">
        <v>4.7199999999999999E-2</v>
      </c>
      <c r="P430">
        <v>5.79E-2</v>
      </c>
      <c r="Q430">
        <v>3.7499999999999999E-2</v>
      </c>
      <c r="R430">
        <v>2.6100000000000002E-2</v>
      </c>
      <c r="S430">
        <v>0.20530000000000001</v>
      </c>
      <c r="T430">
        <v>5.8700000000000002E-2</v>
      </c>
      <c r="U430">
        <v>0.16550000000000001</v>
      </c>
      <c r="V430">
        <v>0.2077</v>
      </c>
      <c r="W430">
        <v>0.22</v>
      </c>
      <c r="X430">
        <v>0.28820249999999997</v>
      </c>
      <c r="Y430">
        <v>0.4839</v>
      </c>
      <c r="Z430">
        <v>0.873</v>
      </c>
      <c r="AA430">
        <v>6.4100000000000004E-2</v>
      </c>
      <c r="AB430">
        <v>4.6300000000000001E-2</v>
      </c>
      <c r="AH430">
        <v>8.6199999999999999E-2</v>
      </c>
      <c r="AI430">
        <v>0.32479999999999998</v>
      </c>
      <c r="AO430">
        <v>3.9999999105930002E-2</v>
      </c>
      <c r="AP430">
        <v>5.0000000745057997E-2</v>
      </c>
      <c r="AQ430">
        <v>0.57999998331070002</v>
      </c>
      <c r="AR430">
        <v>7.9999998211861004E-2</v>
      </c>
      <c r="AS430" s="7"/>
    </row>
    <row r="431" spans="1:45" x14ac:dyDescent="0.25">
      <c r="A431" s="1">
        <v>729</v>
      </c>
      <c r="J431">
        <v>2.0999999999999999E-3</v>
      </c>
      <c r="O431">
        <v>4.4400000000000002E-2</v>
      </c>
      <c r="P431">
        <v>5.5399999999999998E-2</v>
      </c>
      <c r="Q431">
        <v>3.44E-2</v>
      </c>
      <c r="R431">
        <v>2.53E-2</v>
      </c>
      <c r="S431">
        <v>0.20080000000000001</v>
      </c>
      <c r="T431">
        <v>5.8900000000000001E-2</v>
      </c>
      <c r="U431">
        <v>0.16200000000000001</v>
      </c>
      <c r="V431">
        <v>0.2036</v>
      </c>
      <c r="W431">
        <v>0.20910000000000001</v>
      </c>
      <c r="X431">
        <v>0.2804181</v>
      </c>
      <c r="Y431">
        <v>0.46729999999999999</v>
      </c>
      <c r="Z431">
        <v>0.85340000000000005</v>
      </c>
      <c r="AA431">
        <v>6.8199999999999997E-2</v>
      </c>
      <c r="AB431">
        <v>5.1700000000000003E-2</v>
      </c>
      <c r="AH431">
        <v>8.2900000000000001E-2</v>
      </c>
      <c r="AI431">
        <v>0.32069999999999999</v>
      </c>
      <c r="AO431">
        <v>2.9999999329448E-2</v>
      </c>
      <c r="AP431">
        <v>5.9999998658895E-2</v>
      </c>
      <c r="AQ431">
        <v>0.56000000238419001</v>
      </c>
      <c r="AR431">
        <v>7.9999998211861004E-2</v>
      </c>
      <c r="AS431" s="7"/>
    </row>
    <row r="432" spans="1:45" x14ac:dyDescent="0.25">
      <c r="A432" s="1">
        <v>730</v>
      </c>
      <c r="J432">
        <v>2.0999999999999999E-3</v>
      </c>
      <c r="O432">
        <v>4.4400000000000002E-2</v>
      </c>
      <c r="P432">
        <v>5.4600000000000003E-2</v>
      </c>
      <c r="Q432">
        <v>3.5299999999999998E-2</v>
      </c>
      <c r="R432">
        <v>2.3199999999999998E-2</v>
      </c>
      <c r="S432">
        <v>0.19259999999999999</v>
      </c>
      <c r="T432">
        <v>5.6399999999999999E-2</v>
      </c>
      <c r="U432">
        <v>0.1585</v>
      </c>
      <c r="V432">
        <v>0.20030000000000001</v>
      </c>
      <c r="W432">
        <v>0.19969999999999999</v>
      </c>
      <c r="X432">
        <v>0.27263369999999998</v>
      </c>
      <c r="Y432">
        <v>0.44700000000000001</v>
      </c>
      <c r="Z432">
        <v>0.82350000000000001</v>
      </c>
      <c r="AA432">
        <v>8.2500000000000004E-2</v>
      </c>
      <c r="AB432">
        <v>5.8999999999999997E-2</v>
      </c>
      <c r="AH432">
        <v>8.14E-2</v>
      </c>
      <c r="AI432">
        <v>0.31680000000000003</v>
      </c>
      <c r="AO432">
        <v>2.9999999329448E-2</v>
      </c>
      <c r="AP432">
        <v>5.0000000745057997E-2</v>
      </c>
      <c r="AQ432">
        <v>0.52999997138976995</v>
      </c>
      <c r="AR432">
        <v>9.0000003576279006E-2</v>
      </c>
      <c r="AS432" s="7"/>
    </row>
    <row r="433" spans="1:45" x14ac:dyDescent="0.25">
      <c r="A433" s="1">
        <v>731</v>
      </c>
      <c r="J433">
        <v>2E-3</v>
      </c>
      <c r="O433">
        <v>4.4400000000000002E-2</v>
      </c>
      <c r="P433">
        <v>5.3199999999999997E-2</v>
      </c>
      <c r="Q433">
        <v>3.6999999999999998E-2</v>
      </c>
      <c r="R433">
        <v>2.2499999999999999E-2</v>
      </c>
      <c r="S433">
        <v>0.18529999999999999</v>
      </c>
      <c r="T433">
        <v>5.5300000000000002E-2</v>
      </c>
      <c r="U433">
        <v>0.155</v>
      </c>
      <c r="V433">
        <v>0.1981</v>
      </c>
      <c r="W433">
        <v>0.18779999999999999</v>
      </c>
      <c r="X433">
        <v>0.2629107</v>
      </c>
      <c r="Y433">
        <v>0.42320000000000002</v>
      </c>
      <c r="Z433">
        <v>0.79279999999999995</v>
      </c>
      <c r="AA433">
        <v>8.8599999999999998E-2</v>
      </c>
      <c r="AB433">
        <v>6.3799999999999996E-2</v>
      </c>
      <c r="AH433">
        <v>7.9100000000000004E-2</v>
      </c>
      <c r="AI433">
        <v>0.313</v>
      </c>
      <c r="AO433">
        <v>2.9999999329448E-2</v>
      </c>
      <c r="AP433">
        <v>5.0000000745057997E-2</v>
      </c>
      <c r="AQ433">
        <v>0.5</v>
      </c>
      <c r="AR433">
        <v>0.10000000149012001</v>
      </c>
      <c r="AS433" s="7"/>
    </row>
    <row r="434" spans="1:45" x14ac:dyDescent="0.25">
      <c r="A434" s="1">
        <v>732</v>
      </c>
      <c r="J434">
        <v>2.0999999999999999E-3</v>
      </c>
      <c r="O434">
        <v>4.1700000000000001E-2</v>
      </c>
      <c r="P434">
        <v>5.1999999999999998E-2</v>
      </c>
      <c r="Q434">
        <v>3.32E-2</v>
      </c>
      <c r="R434">
        <v>2.1499999999999998E-2</v>
      </c>
      <c r="S434">
        <v>0.18029999999999999</v>
      </c>
      <c r="T434">
        <v>5.2299999999999999E-2</v>
      </c>
      <c r="U434">
        <v>0.1515</v>
      </c>
      <c r="V434">
        <v>0.1973</v>
      </c>
      <c r="W434">
        <v>0.18490000000000001</v>
      </c>
      <c r="X434">
        <v>0.25901350000000001</v>
      </c>
      <c r="Y434">
        <v>0.41360000000000002</v>
      </c>
      <c r="Z434">
        <v>0.76219999999999999</v>
      </c>
      <c r="AA434">
        <v>9.8799999999999999E-2</v>
      </c>
      <c r="AB434">
        <v>7.1999999999999995E-2</v>
      </c>
      <c r="AH434">
        <v>7.6999999999999999E-2</v>
      </c>
      <c r="AI434">
        <v>0.309</v>
      </c>
      <c r="AO434">
        <v>2.9999999329448E-2</v>
      </c>
      <c r="AP434">
        <v>5.0000000745057997E-2</v>
      </c>
      <c r="AQ434">
        <v>0.47999998927116</v>
      </c>
      <c r="AR434">
        <v>0.10999999940395</v>
      </c>
      <c r="AS434" s="7"/>
    </row>
    <row r="435" spans="1:45" x14ac:dyDescent="0.25">
      <c r="A435" s="1">
        <v>733</v>
      </c>
      <c r="J435">
        <v>2E-3</v>
      </c>
      <c r="O435">
        <v>3.8899999999999997E-2</v>
      </c>
      <c r="P435">
        <v>5.11E-2</v>
      </c>
      <c r="Q435">
        <v>3.61E-2</v>
      </c>
      <c r="R435">
        <v>2.01E-2</v>
      </c>
      <c r="S435">
        <v>0.1774</v>
      </c>
      <c r="T435">
        <v>4.9399999999999999E-2</v>
      </c>
      <c r="U435">
        <v>0.14460000000000001</v>
      </c>
      <c r="V435">
        <v>0.1925</v>
      </c>
      <c r="W435">
        <v>0.17929999999999999</v>
      </c>
      <c r="X435">
        <v>0.24929050999999999</v>
      </c>
      <c r="Y435">
        <v>0.39589999999999997</v>
      </c>
      <c r="Z435">
        <v>0.73460000000000003</v>
      </c>
      <c r="AA435">
        <v>0.10290000000000001</v>
      </c>
      <c r="AB435">
        <v>7.8E-2</v>
      </c>
      <c r="AH435">
        <v>7.8E-2</v>
      </c>
      <c r="AI435">
        <v>0.30499999999999999</v>
      </c>
      <c r="AO435">
        <v>2.9999999329448E-2</v>
      </c>
      <c r="AP435">
        <v>5.0000000745057997E-2</v>
      </c>
      <c r="AQ435">
        <v>0.46000000834464999</v>
      </c>
      <c r="AR435">
        <v>0.12999999523163</v>
      </c>
      <c r="AS435" s="7"/>
    </row>
    <row r="436" spans="1:45" x14ac:dyDescent="0.25">
      <c r="A436" s="1">
        <v>734</v>
      </c>
      <c r="J436">
        <v>1.8E-3</v>
      </c>
      <c r="O436">
        <v>3.8899999999999997E-2</v>
      </c>
      <c r="P436">
        <v>4.8500000000000001E-2</v>
      </c>
      <c r="Q436">
        <v>3.15E-2</v>
      </c>
      <c r="R436">
        <v>1.84E-2</v>
      </c>
      <c r="S436">
        <v>0.1696</v>
      </c>
      <c r="T436">
        <v>4.6199999999999998E-2</v>
      </c>
      <c r="U436">
        <v>0.14460000000000001</v>
      </c>
      <c r="V436">
        <v>0.18970000000000001</v>
      </c>
      <c r="W436">
        <v>0.16819999999999999</v>
      </c>
      <c r="X436">
        <v>0.24150611</v>
      </c>
      <c r="Y436">
        <v>0.3755</v>
      </c>
      <c r="Z436">
        <v>0.70850000000000002</v>
      </c>
      <c r="AA436">
        <v>0.1192</v>
      </c>
      <c r="AB436">
        <v>8.5300000000000001E-2</v>
      </c>
      <c r="AH436">
        <v>7.2800000000000004E-2</v>
      </c>
      <c r="AI436">
        <v>0.3009</v>
      </c>
      <c r="AO436">
        <v>1.9999999552965001E-2</v>
      </c>
      <c r="AP436">
        <v>3.9999999105930002E-2</v>
      </c>
      <c r="AQ436">
        <v>0.43000000715255998</v>
      </c>
      <c r="AR436">
        <v>0.14000000059605</v>
      </c>
      <c r="AS436" s="7"/>
    </row>
    <row r="437" spans="1:45" x14ac:dyDescent="0.25">
      <c r="A437" s="1">
        <v>735</v>
      </c>
      <c r="J437">
        <v>1.8E-3</v>
      </c>
      <c r="O437">
        <v>3.8899999999999997E-2</v>
      </c>
      <c r="P437">
        <v>4.82E-2</v>
      </c>
      <c r="Q437">
        <v>3.44E-2</v>
      </c>
      <c r="R437">
        <v>1.8100000000000002E-2</v>
      </c>
      <c r="S437">
        <v>0.16650000000000001</v>
      </c>
      <c r="T437">
        <v>4.5100000000000001E-2</v>
      </c>
      <c r="U437">
        <v>0.1411</v>
      </c>
      <c r="V437">
        <v>0.18609999999999999</v>
      </c>
      <c r="W437">
        <v>0.16639999999999999</v>
      </c>
      <c r="X437">
        <v>0.23566031000000001</v>
      </c>
      <c r="Y437">
        <v>0.36430000000000001</v>
      </c>
      <c r="Z437">
        <v>0.66690000000000005</v>
      </c>
      <c r="AA437">
        <v>0.13350000000000001</v>
      </c>
      <c r="AB437">
        <v>9.4299999999999995E-2</v>
      </c>
      <c r="AH437">
        <v>7.4800000000000005E-2</v>
      </c>
      <c r="AI437">
        <v>0.29670000000000002</v>
      </c>
      <c r="AO437">
        <v>1.9999999552965001E-2</v>
      </c>
      <c r="AP437">
        <v>3.9999999105930002E-2</v>
      </c>
      <c r="AQ437">
        <v>0.40999999642371998</v>
      </c>
      <c r="AR437">
        <v>0.15000000596046001</v>
      </c>
      <c r="AS437" s="7"/>
    </row>
    <row r="438" spans="1:45" x14ac:dyDescent="0.25">
      <c r="A438" s="1">
        <v>736</v>
      </c>
      <c r="J438">
        <v>1.8E-3</v>
      </c>
      <c r="O438">
        <v>3.3300000000000003E-2</v>
      </c>
      <c r="P438">
        <v>4.6699999999999998E-2</v>
      </c>
      <c r="Q438">
        <v>3.1E-2</v>
      </c>
      <c r="R438">
        <v>1.7600000000000001E-2</v>
      </c>
      <c r="S438">
        <v>0.1585</v>
      </c>
      <c r="T438">
        <v>4.4900000000000002E-2</v>
      </c>
      <c r="U438">
        <v>0.1376</v>
      </c>
      <c r="V438">
        <v>0.1825</v>
      </c>
      <c r="W438">
        <v>0.15529999999999999</v>
      </c>
      <c r="X438">
        <v>0.23177312</v>
      </c>
      <c r="Y438">
        <v>0.34820000000000001</v>
      </c>
      <c r="Z438">
        <v>0.65369999999999995</v>
      </c>
      <c r="AA438">
        <v>0.14779999999999999</v>
      </c>
      <c r="AB438">
        <v>0.10589999999999999</v>
      </c>
      <c r="AH438">
        <v>7.0900000000000005E-2</v>
      </c>
      <c r="AI438">
        <v>0.29249999999999998</v>
      </c>
      <c r="AO438">
        <v>1.9999999552965001E-2</v>
      </c>
      <c r="AP438">
        <v>3.9999999105930002E-2</v>
      </c>
      <c r="AQ438">
        <v>0.37999999523162997</v>
      </c>
      <c r="AR438">
        <v>0.18000000715256001</v>
      </c>
      <c r="AS438" s="7"/>
    </row>
    <row r="439" spans="1:45" x14ac:dyDescent="0.25">
      <c r="A439" s="1">
        <v>737</v>
      </c>
      <c r="J439">
        <v>1.6000000000000001E-3</v>
      </c>
      <c r="O439">
        <v>3.3300000000000003E-2</v>
      </c>
      <c r="P439">
        <v>4.5900000000000003E-2</v>
      </c>
      <c r="Q439">
        <v>3.1399999999999997E-2</v>
      </c>
      <c r="R439">
        <v>1.6299999999999999E-2</v>
      </c>
      <c r="S439">
        <v>0.1542</v>
      </c>
      <c r="T439">
        <v>4.0099999999999997E-2</v>
      </c>
      <c r="U439">
        <v>0.1341</v>
      </c>
      <c r="V439">
        <v>0.1789</v>
      </c>
      <c r="W439">
        <v>0.15179999999999999</v>
      </c>
      <c r="X439">
        <v>0.23176311999999999</v>
      </c>
      <c r="Y439">
        <v>0.33429999999999999</v>
      </c>
      <c r="Z439">
        <v>0.61180000000000001</v>
      </c>
      <c r="AA439">
        <v>0.154</v>
      </c>
      <c r="AB439">
        <v>0.1163</v>
      </c>
      <c r="AH439">
        <v>7.3300000000000004E-2</v>
      </c>
      <c r="AI439">
        <v>0.28839999999999999</v>
      </c>
      <c r="AO439">
        <v>1.9999999552965001E-2</v>
      </c>
      <c r="AP439">
        <v>3.9999999105930002E-2</v>
      </c>
      <c r="AQ439">
        <v>0.36000001430511003</v>
      </c>
      <c r="AR439">
        <v>0.18999999761580999</v>
      </c>
      <c r="AS439" s="7"/>
    </row>
    <row r="440" spans="1:45" x14ac:dyDescent="0.25">
      <c r="A440" s="1">
        <v>738</v>
      </c>
      <c r="J440">
        <v>1.6000000000000001E-3</v>
      </c>
      <c r="O440">
        <v>3.3300000000000003E-2</v>
      </c>
      <c r="P440">
        <v>4.3999999999999997E-2</v>
      </c>
      <c r="Q440">
        <v>2.7799999999999998E-2</v>
      </c>
      <c r="R440">
        <v>1.6E-2</v>
      </c>
      <c r="S440">
        <v>0.15179999999999999</v>
      </c>
      <c r="T440">
        <v>3.9899999999999998E-2</v>
      </c>
      <c r="U440">
        <v>0.13059999999999999</v>
      </c>
      <c r="V440">
        <v>0.17599999999999999</v>
      </c>
      <c r="W440">
        <v>0.14230000000000001</v>
      </c>
      <c r="X440">
        <v>0.22204013</v>
      </c>
      <c r="Y440">
        <v>0.32569999999999999</v>
      </c>
      <c r="Z440">
        <v>0.57720000000000005</v>
      </c>
      <c r="AA440">
        <v>0.1764</v>
      </c>
      <c r="AB440">
        <v>0.12620000000000001</v>
      </c>
      <c r="AH440">
        <v>6.8199999999999997E-2</v>
      </c>
      <c r="AI440">
        <v>0.28439999999999999</v>
      </c>
      <c r="AO440">
        <v>1.9999999552965001E-2</v>
      </c>
      <c r="AP440">
        <v>2.9999999329448E-2</v>
      </c>
      <c r="AQ440">
        <v>0.34999999403954002</v>
      </c>
      <c r="AR440">
        <v>0.20000000298022999</v>
      </c>
      <c r="AS440" s="7"/>
    </row>
    <row r="441" spans="1:45" x14ac:dyDescent="0.25">
      <c r="A441" s="1">
        <v>739</v>
      </c>
      <c r="J441">
        <v>1.5E-3</v>
      </c>
      <c r="O441">
        <v>3.3300000000000003E-2</v>
      </c>
      <c r="P441">
        <v>4.36E-2</v>
      </c>
      <c r="Q441">
        <v>3.0800000000000001E-2</v>
      </c>
      <c r="R441">
        <v>1.54E-2</v>
      </c>
      <c r="S441">
        <v>0.1474</v>
      </c>
      <c r="T441">
        <v>3.78E-2</v>
      </c>
      <c r="U441">
        <v>0.12709999999999999</v>
      </c>
      <c r="V441">
        <v>0.1726</v>
      </c>
      <c r="W441">
        <v>0.1419</v>
      </c>
      <c r="X441">
        <v>0.22203012999999999</v>
      </c>
      <c r="Y441">
        <v>0.311</v>
      </c>
      <c r="Z441">
        <v>0.55920000000000003</v>
      </c>
      <c r="AA441">
        <v>0.1928</v>
      </c>
      <c r="AB441">
        <v>0.13800000000000001</v>
      </c>
      <c r="AH441">
        <v>6.6600000000000006E-2</v>
      </c>
      <c r="AI441">
        <v>0.2802</v>
      </c>
      <c r="AO441">
        <v>9.9999997764825994E-3</v>
      </c>
      <c r="AP441">
        <v>2.9999999329448E-2</v>
      </c>
      <c r="AQ441">
        <v>0.31999999284744002</v>
      </c>
      <c r="AR441">
        <v>0.21999999880790999</v>
      </c>
      <c r="AS441" s="7"/>
    </row>
    <row r="442" spans="1:45" x14ac:dyDescent="0.25">
      <c r="A442" s="1">
        <v>740</v>
      </c>
      <c r="J442">
        <v>1.4E-3</v>
      </c>
      <c r="O442">
        <v>3.0599999999999999E-2</v>
      </c>
      <c r="P442">
        <v>4.1700000000000001E-2</v>
      </c>
      <c r="Q442">
        <v>2.92E-2</v>
      </c>
      <c r="R442">
        <v>1.4500000000000001E-2</v>
      </c>
      <c r="S442">
        <v>0.1429</v>
      </c>
      <c r="T442">
        <v>3.6400000000000002E-2</v>
      </c>
      <c r="U442">
        <v>0.1167</v>
      </c>
      <c r="V442">
        <v>0.16819999999999999</v>
      </c>
      <c r="W442">
        <v>0.1361</v>
      </c>
      <c r="X442">
        <v>0.21813294</v>
      </c>
      <c r="Y442">
        <v>0.30259999999999998</v>
      </c>
      <c r="Z442">
        <v>0.52880000000000005</v>
      </c>
      <c r="AA442">
        <v>0.2112</v>
      </c>
      <c r="AB442">
        <v>0.15620000000000001</v>
      </c>
      <c r="AH442">
        <v>6.6400000000000001E-2</v>
      </c>
      <c r="AI442">
        <v>0.27589999999999998</v>
      </c>
      <c r="AO442">
        <v>9.9999997764825994E-3</v>
      </c>
      <c r="AP442">
        <v>2.9999999329448E-2</v>
      </c>
      <c r="AQ442">
        <v>0.30000001192093001</v>
      </c>
      <c r="AR442">
        <v>0.23999999463558</v>
      </c>
      <c r="AS442" s="7"/>
    </row>
    <row r="443" spans="1:45" x14ac:dyDescent="0.25">
      <c r="A443" s="1">
        <v>741</v>
      </c>
      <c r="J443">
        <v>1.5E-3</v>
      </c>
      <c r="O443">
        <v>3.0599999999999999E-2</v>
      </c>
      <c r="P443">
        <v>4.0899999999999999E-2</v>
      </c>
      <c r="Q443">
        <v>2.7400000000000001E-2</v>
      </c>
      <c r="R443">
        <v>1.43E-2</v>
      </c>
      <c r="S443">
        <v>0.14019999999999999</v>
      </c>
      <c r="T443">
        <v>3.4799999999999998E-2</v>
      </c>
      <c r="U443">
        <v>0.1167</v>
      </c>
      <c r="V443">
        <v>0.1636</v>
      </c>
      <c r="W443">
        <v>0.12909999999999999</v>
      </c>
      <c r="X443">
        <v>0.21424573999999999</v>
      </c>
      <c r="Y443">
        <v>0.28789999999999999</v>
      </c>
      <c r="Z443">
        <v>0.51070000000000004</v>
      </c>
      <c r="AA443">
        <v>0.22750000000000001</v>
      </c>
      <c r="AB443">
        <v>0.16700000000000001</v>
      </c>
      <c r="AH443">
        <v>6.6299999999999998E-2</v>
      </c>
      <c r="AI443">
        <v>0.27139999999999997</v>
      </c>
      <c r="AO443">
        <v>9.9999997764825994E-3</v>
      </c>
      <c r="AP443">
        <v>2.9999999329448E-2</v>
      </c>
      <c r="AQ443">
        <v>0.28000000119209001</v>
      </c>
      <c r="AR443">
        <v>0.27000001072884</v>
      </c>
      <c r="AS443" s="7"/>
    </row>
    <row r="444" spans="1:45" x14ac:dyDescent="0.25">
      <c r="A444" s="1">
        <v>742</v>
      </c>
      <c r="J444">
        <v>1.4E-3</v>
      </c>
      <c r="O444">
        <v>3.0599999999999999E-2</v>
      </c>
      <c r="P444">
        <v>4.0599999999999997E-2</v>
      </c>
      <c r="Q444">
        <v>3.1300000000000001E-2</v>
      </c>
      <c r="R444">
        <v>1.35E-2</v>
      </c>
      <c r="S444">
        <v>0.13339999999999999</v>
      </c>
      <c r="T444">
        <v>3.3000000000000002E-2</v>
      </c>
      <c r="U444">
        <v>0.1132</v>
      </c>
      <c r="V444">
        <v>0.15909999999999999</v>
      </c>
      <c r="W444">
        <v>0.124</v>
      </c>
      <c r="X444">
        <v>0.21423575</v>
      </c>
      <c r="Y444">
        <v>0.28079999999999999</v>
      </c>
      <c r="Z444">
        <v>0.48399999999999999</v>
      </c>
      <c r="AA444">
        <v>0.23769999999999999</v>
      </c>
      <c r="AB444">
        <v>0.1825</v>
      </c>
      <c r="AH444">
        <v>6.1199999999999997E-2</v>
      </c>
      <c r="AI444">
        <v>0.26679999999999998</v>
      </c>
      <c r="AO444">
        <v>9.9999997764825994E-3</v>
      </c>
      <c r="AP444">
        <v>1.9999999552965001E-2</v>
      </c>
      <c r="AQ444">
        <v>0.27000001072884</v>
      </c>
      <c r="AR444">
        <v>0.28999999165535001</v>
      </c>
      <c r="AS444">
        <v>5.0000000745057997E-2</v>
      </c>
    </row>
    <row r="445" spans="1:45" x14ac:dyDescent="0.25">
      <c r="A445" s="1">
        <v>743</v>
      </c>
      <c r="J445">
        <v>1.4E-3</v>
      </c>
      <c r="O445">
        <v>3.0599999999999999E-2</v>
      </c>
      <c r="P445">
        <v>3.9800000000000002E-2</v>
      </c>
      <c r="Q445">
        <v>2.81E-2</v>
      </c>
      <c r="R445">
        <v>1.32E-2</v>
      </c>
      <c r="S445">
        <v>0.12809999999999999</v>
      </c>
      <c r="T445">
        <v>0.03</v>
      </c>
      <c r="U445">
        <v>0.10970000000000001</v>
      </c>
      <c r="V445">
        <v>0.15390000000000001</v>
      </c>
      <c r="W445">
        <v>0.1217</v>
      </c>
      <c r="X445">
        <v>0.21033856000000001</v>
      </c>
      <c r="Y445">
        <v>0.27189999999999998</v>
      </c>
      <c r="Z445">
        <v>0.45350000000000001</v>
      </c>
      <c r="AA445">
        <v>0.248</v>
      </c>
      <c r="AB445">
        <v>0.19800000000000001</v>
      </c>
      <c r="AH445">
        <v>6.2799999999999995E-2</v>
      </c>
      <c r="AI445">
        <v>0.26219999999999999</v>
      </c>
      <c r="AO445">
        <v>9.9999997764825994E-3</v>
      </c>
      <c r="AP445">
        <v>1.9999999552965001E-2</v>
      </c>
      <c r="AQ445">
        <v>0.25</v>
      </c>
      <c r="AR445">
        <v>0.30000001192093001</v>
      </c>
      <c r="AS445">
        <v>5.0000000745057997E-2</v>
      </c>
    </row>
    <row r="446" spans="1:45" x14ac:dyDescent="0.25">
      <c r="A446" s="1">
        <v>744</v>
      </c>
      <c r="J446">
        <v>1.1999999999999999E-3</v>
      </c>
      <c r="O446">
        <v>2.7799999999999998E-2</v>
      </c>
      <c r="P446">
        <v>3.8600000000000002E-2</v>
      </c>
      <c r="Q446">
        <v>2.7799999999999998E-2</v>
      </c>
      <c r="R446">
        <v>1.2699999999999999E-2</v>
      </c>
      <c r="S446">
        <v>0.1216</v>
      </c>
      <c r="T446">
        <v>2.9499999999999998E-2</v>
      </c>
      <c r="U446">
        <v>0.1062</v>
      </c>
      <c r="V446">
        <v>0.15040000000000001</v>
      </c>
      <c r="W446">
        <v>0.1208</v>
      </c>
      <c r="X446">
        <v>0.20644135999999999</v>
      </c>
      <c r="Y446">
        <v>0.2631</v>
      </c>
      <c r="Z446">
        <v>0.42470000000000002</v>
      </c>
      <c r="AA446">
        <v>0.29289999999999999</v>
      </c>
      <c r="AB446">
        <v>0.21920000000000001</v>
      </c>
      <c r="AH446">
        <v>6.0299999999999999E-2</v>
      </c>
      <c r="AI446">
        <v>0.2576</v>
      </c>
      <c r="AO446">
        <v>9.9999997764825994E-3</v>
      </c>
      <c r="AP446">
        <v>1.9999999552965001E-2</v>
      </c>
      <c r="AQ446">
        <v>0.23000000417232999</v>
      </c>
      <c r="AR446">
        <v>0.31999999284744002</v>
      </c>
      <c r="AS446">
        <v>5.0000000745057997E-2</v>
      </c>
    </row>
    <row r="447" spans="1:45" x14ac:dyDescent="0.25">
      <c r="A447" s="1">
        <v>745</v>
      </c>
      <c r="J447">
        <v>1.2999999999999999E-3</v>
      </c>
      <c r="O447">
        <v>2.7799999999999998E-2</v>
      </c>
      <c r="P447">
        <v>3.8199999999999998E-2</v>
      </c>
      <c r="Q447">
        <v>2.5899999999999999E-2</v>
      </c>
      <c r="R447">
        <v>1.18E-2</v>
      </c>
      <c r="S447">
        <v>0.1229</v>
      </c>
      <c r="T447">
        <v>2.86E-2</v>
      </c>
      <c r="U447">
        <v>0.1027</v>
      </c>
      <c r="V447">
        <v>0.14710000000000001</v>
      </c>
      <c r="W447">
        <v>0.11509999999999999</v>
      </c>
      <c r="X447">
        <v>0.20644135999999999</v>
      </c>
      <c r="Y447">
        <v>0.253</v>
      </c>
      <c r="Z447">
        <v>0.40710000000000002</v>
      </c>
      <c r="AA447">
        <v>0.31540000000000001</v>
      </c>
      <c r="AB447">
        <v>0.24360000000000001</v>
      </c>
      <c r="AH447">
        <v>6.0600000000000001E-2</v>
      </c>
      <c r="AI447">
        <v>0.25309999999999999</v>
      </c>
      <c r="AO447">
        <v>9.9999997764825994E-3</v>
      </c>
      <c r="AP447">
        <v>1.9999999552965001E-2</v>
      </c>
      <c r="AQ447">
        <v>0.21999999880790999</v>
      </c>
      <c r="AR447">
        <v>0.34000000357628002</v>
      </c>
      <c r="AS447">
        <v>5.9999998658895E-2</v>
      </c>
    </row>
    <row r="448" spans="1:45" x14ac:dyDescent="0.25">
      <c r="A448" s="1">
        <v>746</v>
      </c>
      <c r="J448">
        <v>1.1999999999999999E-3</v>
      </c>
      <c r="O448">
        <v>2.7799999999999998E-2</v>
      </c>
      <c r="P448">
        <v>3.7499999999999999E-2</v>
      </c>
      <c r="Q448">
        <v>2.69E-2</v>
      </c>
      <c r="R448">
        <v>1.12E-2</v>
      </c>
      <c r="S448">
        <v>0.1207</v>
      </c>
      <c r="T448">
        <v>2.5700000000000001E-2</v>
      </c>
      <c r="U448">
        <v>9.9199999999999997E-2</v>
      </c>
      <c r="V448">
        <v>0.14299999999999999</v>
      </c>
      <c r="W448">
        <v>0.1084</v>
      </c>
      <c r="X448">
        <v>0.20643137</v>
      </c>
      <c r="Y448">
        <v>0.24840000000000001</v>
      </c>
      <c r="Z448">
        <v>0.37930000000000003</v>
      </c>
      <c r="AA448">
        <v>0.33989999999999998</v>
      </c>
      <c r="AB448">
        <v>0.27039999999999997</v>
      </c>
      <c r="AH448">
        <v>5.6899999999999999E-2</v>
      </c>
      <c r="AI448">
        <v>0.2487</v>
      </c>
      <c r="AO448" s="34">
        <v>9.9999997473788008E-6</v>
      </c>
      <c r="AP448">
        <v>9.9999997764825994E-3</v>
      </c>
      <c r="AQ448">
        <v>0.20000000298022999</v>
      </c>
      <c r="AR448">
        <v>0.37999999523162997</v>
      </c>
      <c r="AS448">
        <v>5.9999998658895E-2</v>
      </c>
    </row>
    <row r="449" spans="1:45" x14ac:dyDescent="0.25">
      <c r="A449" s="1">
        <v>747</v>
      </c>
      <c r="J449">
        <v>1.1000000000000001E-3</v>
      </c>
      <c r="O449">
        <v>2.7799999999999998E-2</v>
      </c>
      <c r="P449">
        <v>3.5700000000000003E-2</v>
      </c>
      <c r="Q449">
        <v>2.63E-2</v>
      </c>
      <c r="R449">
        <v>1.06E-2</v>
      </c>
      <c r="S449">
        <v>0.11210000000000001</v>
      </c>
      <c r="T449">
        <v>2.53E-2</v>
      </c>
      <c r="U449">
        <v>9.5799999999999996E-2</v>
      </c>
      <c r="V449">
        <v>0.1384</v>
      </c>
      <c r="W449">
        <v>0.10539999999999999</v>
      </c>
      <c r="X449">
        <v>0.20448276000000001</v>
      </c>
      <c r="Y449">
        <v>0.23899999999999999</v>
      </c>
      <c r="Z449">
        <v>0.36459999999999998</v>
      </c>
      <c r="AA449">
        <v>0.36649999999999999</v>
      </c>
      <c r="AB449">
        <v>0.28499999999999998</v>
      </c>
      <c r="AH449">
        <v>5.5800000000000002E-2</v>
      </c>
      <c r="AI449">
        <v>0.24429999999999999</v>
      </c>
      <c r="AO449" s="34">
        <v>9.9999997473788008E-6</v>
      </c>
      <c r="AP449">
        <v>9.9999997764825994E-3</v>
      </c>
      <c r="AQ449">
        <v>0.18999999761580999</v>
      </c>
      <c r="AR449">
        <v>0.40000000596045998</v>
      </c>
      <c r="AS449">
        <v>7.0000000298023002E-2</v>
      </c>
    </row>
    <row r="450" spans="1:45" x14ac:dyDescent="0.25">
      <c r="A450" s="1">
        <v>748</v>
      </c>
      <c r="J450">
        <v>1E-3</v>
      </c>
      <c r="O450">
        <v>2.7799999999999998E-2</v>
      </c>
      <c r="P450">
        <v>3.5700000000000003E-2</v>
      </c>
      <c r="Q450">
        <v>2.3400000000000001E-2</v>
      </c>
      <c r="R450">
        <v>1.06E-2</v>
      </c>
      <c r="S450">
        <v>0.1086</v>
      </c>
      <c r="T450">
        <v>2.3599999999999999E-2</v>
      </c>
      <c r="U450">
        <v>9.2299999999999993E-2</v>
      </c>
      <c r="V450">
        <v>0.13370000000000001</v>
      </c>
      <c r="W450">
        <v>0.1024</v>
      </c>
      <c r="X450">
        <v>0.20447277999999999</v>
      </c>
      <c r="Y450">
        <v>0.23039999999999999</v>
      </c>
      <c r="Z450">
        <v>0.35709999999999997</v>
      </c>
      <c r="AA450">
        <v>0.39510000000000001</v>
      </c>
      <c r="AB450">
        <v>0.31790000000000002</v>
      </c>
      <c r="AH450">
        <v>5.6000000000000001E-2</v>
      </c>
      <c r="AI450">
        <v>0.2397</v>
      </c>
      <c r="AO450" s="34">
        <v>9.9999997473788008E-6</v>
      </c>
      <c r="AP450">
        <v>9.9999997764825994E-3</v>
      </c>
      <c r="AQ450">
        <v>0.17000000178814001</v>
      </c>
      <c r="AR450">
        <v>0.43999999761580999</v>
      </c>
      <c r="AS450">
        <v>7.0000000298023002E-2</v>
      </c>
    </row>
    <row r="451" spans="1:45" x14ac:dyDescent="0.25">
      <c r="A451" s="1">
        <v>749</v>
      </c>
      <c r="J451">
        <v>1.1000000000000001E-3</v>
      </c>
      <c r="P451">
        <v>3.5200000000000002E-2</v>
      </c>
      <c r="Q451">
        <v>2.7199999999999998E-2</v>
      </c>
      <c r="R451">
        <v>0.01</v>
      </c>
      <c r="S451">
        <v>0.1089</v>
      </c>
      <c r="T451">
        <v>2.3900000000000001E-2</v>
      </c>
      <c r="U451">
        <v>8.5300000000000001E-2</v>
      </c>
      <c r="V451">
        <v>0.12989999999999999</v>
      </c>
      <c r="W451">
        <v>0.10340000000000001</v>
      </c>
      <c r="X451">
        <v>0.20447277999999999</v>
      </c>
      <c r="Y451">
        <v>0.2273</v>
      </c>
      <c r="Z451">
        <v>0.33110000000000001</v>
      </c>
      <c r="AA451">
        <v>0.41959999999999997</v>
      </c>
      <c r="AB451">
        <v>0.33789999999999998</v>
      </c>
      <c r="AH451">
        <v>5.5899999999999998E-2</v>
      </c>
      <c r="AI451">
        <v>0.2349</v>
      </c>
      <c r="AO451" s="34">
        <v>9.9999997473788008E-6</v>
      </c>
      <c r="AP451" s="34">
        <v>9.9999997473788008E-6</v>
      </c>
      <c r="AQ451">
        <v>0.15999999642372001</v>
      </c>
      <c r="AR451">
        <v>0.46000000834464999</v>
      </c>
      <c r="AS451">
        <v>7.9999998211861004E-2</v>
      </c>
    </row>
    <row r="452" spans="1:45" x14ac:dyDescent="0.25">
      <c r="A452" s="1">
        <v>750</v>
      </c>
      <c r="J452">
        <v>1E-3</v>
      </c>
      <c r="P452">
        <v>3.4000000000000002E-2</v>
      </c>
      <c r="R452">
        <v>9.4999999999999998E-3</v>
      </c>
      <c r="S452">
        <v>0.1057</v>
      </c>
      <c r="T452">
        <v>2.1499999999999998E-2</v>
      </c>
      <c r="U452">
        <v>8.5300000000000001E-2</v>
      </c>
      <c r="V452">
        <v>0.12590000000000001</v>
      </c>
      <c r="W452">
        <v>9.5799999999999996E-2</v>
      </c>
      <c r="X452">
        <v>0.20057559</v>
      </c>
      <c r="Y452">
        <v>0.22189999999999999</v>
      </c>
      <c r="Z452">
        <v>0.32050000000000001</v>
      </c>
      <c r="AA452">
        <v>0.43190000000000001</v>
      </c>
      <c r="AB452">
        <v>0.3735</v>
      </c>
      <c r="AC452">
        <v>3.0800000000000001E-2</v>
      </c>
      <c r="AH452">
        <v>5.3600000000000002E-2</v>
      </c>
      <c r="AI452">
        <v>0.22989999999999999</v>
      </c>
      <c r="AO452" s="34">
        <v>9.9999997473788008E-6</v>
      </c>
      <c r="AP452" s="34">
        <v>9.9999997473788008E-6</v>
      </c>
      <c r="AQ452">
        <v>0.15000000596046001</v>
      </c>
      <c r="AR452">
        <v>0.47999998927116</v>
      </c>
      <c r="AS452">
        <v>7.9999998211861004E-2</v>
      </c>
    </row>
    <row r="453" spans="1:45" x14ac:dyDescent="0.25">
      <c r="A453" s="1">
        <v>751</v>
      </c>
      <c r="J453">
        <v>1E-3</v>
      </c>
      <c r="R453">
        <v>9.7000000000000003E-3</v>
      </c>
      <c r="S453">
        <v>0.1028</v>
      </c>
      <c r="T453">
        <v>2.24E-2</v>
      </c>
      <c r="U453">
        <v>8.1799999999999998E-2</v>
      </c>
      <c r="V453">
        <v>0.12</v>
      </c>
      <c r="W453">
        <v>9.6000000000000002E-2</v>
      </c>
      <c r="X453">
        <v>0.20056558999999999</v>
      </c>
      <c r="Y453">
        <v>0.2114</v>
      </c>
      <c r="Z453">
        <v>0.30259999999999998</v>
      </c>
      <c r="AA453">
        <v>0.44619999999999999</v>
      </c>
      <c r="AB453">
        <v>0.4017</v>
      </c>
      <c r="AC453">
        <v>3.5900000000000001E-2</v>
      </c>
      <c r="AH453">
        <v>5.1299999999999998E-2</v>
      </c>
      <c r="AI453">
        <v>0.2248</v>
      </c>
      <c r="AQ453">
        <v>0.14000000059605</v>
      </c>
      <c r="AR453">
        <v>0.51999998092651001</v>
      </c>
      <c r="AS453">
        <v>9.0000003576279006E-2</v>
      </c>
    </row>
    <row r="454" spans="1:45" x14ac:dyDescent="0.25">
      <c r="A454" s="1">
        <v>752</v>
      </c>
      <c r="J454">
        <v>1E-3</v>
      </c>
      <c r="R454">
        <v>8.8000000000000005E-3</v>
      </c>
      <c r="S454">
        <v>9.9099999999999994E-2</v>
      </c>
      <c r="T454">
        <v>1.9400000000000001E-2</v>
      </c>
      <c r="U454">
        <v>7.8299999999999995E-2</v>
      </c>
      <c r="V454">
        <v>0.1144</v>
      </c>
      <c r="W454">
        <v>9.01E-2</v>
      </c>
      <c r="X454">
        <v>0.19666839999999999</v>
      </c>
      <c r="Y454">
        <v>0.20039999999999999</v>
      </c>
      <c r="Z454">
        <v>0.29160000000000003</v>
      </c>
      <c r="AA454">
        <v>0.50549999999999995</v>
      </c>
      <c r="AB454">
        <v>0.42709999999999998</v>
      </c>
      <c r="AC454">
        <v>3.9100000000000003E-2</v>
      </c>
      <c r="AH454">
        <v>5.2299999999999999E-2</v>
      </c>
      <c r="AI454">
        <v>0.21959999999999999</v>
      </c>
      <c r="AQ454">
        <v>0.12999999523163</v>
      </c>
      <c r="AR454">
        <v>0.54000002145767001</v>
      </c>
      <c r="AS454">
        <v>0.10000000149012001</v>
      </c>
    </row>
    <row r="455" spans="1:45" x14ac:dyDescent="0.25">
      <c r="A455" s="1">
        <v>753</v>
      </c>
      <c r="J455">
        <v>8.9999999999999998E-4</v>
      </c>
      <c r="R455">
        <v>8.8999999999999999E-3</v>
      </c>
      <c r="S455">
        <v>9.3399999999999997E-2</v>
      </c>
      <c r="T455">
        <v>1.9400000000000001E-2</v>
      </c>
      <c r="U455">
        <v>7.4800000000000005E-2</v>
      </c>
      <c r="V455">
        <v>0.1105</v>
      </c>
      <c r="W455">
        <v>8.6599999999999996E-2</v>
      </c>
      <c r="X455">
        <v>0.19666839999999999</v>
      </c>
      <c r="Y455">
        <v>0.19869999999999999</v>
      </c>
      <c r="Z455">
        <v>0.27929999999999999</v>
      </c>
      <c r="AA455">
        <v>0.53610000000000002</v>
      </c>
      <c r="AB455">
        <v>0.45650000000000002</v>
      </c>
      <c r="AC455">
        <v>4.3799999999999999E-2</v>
      </c>
      <c r="AH455">
        <v>0.05</v>
      </c>
      <c r="AI455">
        <v>0.21429999999999999</v>
      </c>
      <c r="AQ455">
        <v>0.11999999731779</v>
      </c>
      <c r="AR455">
        <v>0.57999998331070002</v>
      </c>
      <c r="AS455">
        <v>0.10999999940395</v>
      </c>
    </row>
    <row r="456" spans="1:45" x14ac:dyDescent="0.25">
      <c r="A456" s="1">
        <v>754</v>
      </c>
      <c r="J456">
        <v>8.0000000000000004E-4</v>
      </c>
      <c r="R456">
        <v>7.9000000000000008E-3</v>
      </c>
      <c r="S456">
        <v>9.0899999999999995E-2</v>
      </c>
      <c r="T456">
        <v>1.8200000000000001E-2</v>
      </c>
      <c r="U456">
        <v>7.1300000000000002E-2</v>
      </c>
      <c r="V456">
        <v>0.1081</v>
      </c>
      <c r="W456">
        <v>8.7099999999999997E-2</v>
      </c>
      <c r="X456">
        <v>0.19665840000000001</v>
      </c>
      <c r="Y456">
        <v>0.1973</v>
      </c>
      <c r="Z456">
        <v>0.2676</v>
      </c>
      <c r="AA456">
        <v>0.56469999999999998</v>
      </c>
      <c r="AB456">
        <v>0.48820000000000002</v>
      </c>
      <c r="AC456">
        <v>4.9700000000000001E-2</v>
      </c>
      <c r="AH456">
        <v>4.9599999999999998E-2</v>
      </c>
      <c r="AI456">
        <v>0.20899999999999999</v>
      </c>
      <c r="AQ456">
        <v>0.10999999940395</v>
      </c>
      <c r="AR456">
        <v>0.62000000476837003</v>
      </c>
      <c r="AS456">
        <v>0.11999999731779</v>
      </c>
    </row>
    <row r="457" spans="1:45" x14ac:dyDescent="0.25">
      <c r="A457" s="1">
        <v>755</v>
      </c>
      <c r="J457">
        <v>1E-3</v>
      </c>
      <c r="R457">
        <v>8.2000000000000007E-3</v>
      </c>
      <c r="S457">
        <v>8.4400000000000003E-2</v>
      </c>
      <c r="T457">
        <v>1.6299999999999999E-2</v>
      </c>
      <c r="U457">
        <v>6.7900000000000002E-2</v>
      </c>
      <c r="V457">
        <v>0.10390000000000001</v>
      </c>
      <c r="W457">
        <v>8.09E-2</v>
      </c>
      <c r="X457">
        <v>0.19665840000000001</v>
      </c>
      <c r="Y457">
        <v>0.18690000000000001</v>
      </c>
      <c r="Z457">
        <v>0.25259999999999999</v>
      </c>
      <c r="AA457">
        <v>0.57899999999999996</v>
      </c>
      <c r="AB457">
        <v>0.52459999999999996</v>
      </c>
      <c r="AC457">
        <v>5.5E-2</v>
      </c>
      <c r="AH457">
        <v>4.8000000000000001E-2</v>
      </c>
      <c r="AI457">
        <v>0.20369999999999999</v>
      </c>
      <c r="AQ457">
        <v>0.10000000149012001</v>
      </c>
      <c r="AR457">
        <v>0.63999998569489003</v>
      </c>
      <c r="AS457">
        <v>0.12999999523163</v>
      </c>
    </row>
    <row r="458" spans="1:45" x14ac:dyDescent="0.25">
      <c r="A458" s="1">
        <v>756</v>
      </c>
      <c r="J458">
        <v>8.9999999999999998E-4</v>
      </c>
      <c r="R458">
        <v>7.9000000000000008E-3</v>
      </c>
      <c r="S458">
        <v>8.3099999999999993E-2</v>
      </c>
      <c r="T458">
        <v>1.67E-2</v>
      </c>
      <c r="U458">
        <v>6.4399999999999999E-2</v>
      </c>
      <c r="V458">
        <v>9.8699999999999996E-2</v>
      </c>
      <c r="W458">
        <v>7.9500000000000001E-2</v>
      </c>
      <c r="X458">
        <v>0.19276120999999999</v>
      </c>
      <c r="Y458">
        <v>0.1825</v>
      </c>
      <c r="Z458">
        <v>0.2334</v>
      </c>
      <c r="AA458">
        <v>0.59540000000000004</v>
      </c>
      <c r="AB458">
        <v>0.54720000000000002</v>
      </c>
      <c r="AC458">
        <v>5.8299999999999998E-2</v>
      </c>
      <c r="AH458">
        <v>4.5400000000000003E-2</v>
      </c>
      <c r="AI458">
        <v>0.19869999999999999</v>
      </c>
      <c r="AQ458">
        <v>9.0000003576279006E-2</v>
      </c>
      <c r="AR458">
        <v>0.67000001668929998</v>
      </c>
      <c r="AS458">
        <v>0.14000000059605</v>
      </c>
    </row>
    <row r="459" spans="1:45" x14ac:dyDescent="0.25">
      <c r="A459" s="1">
        <v>757</v>
      </c>
      <c r="J459">
        <v>6.9999999999999999E-4</v>
      </c>
      <c r="R459">
        <v>7.7000000000000002E-3</v>
      </c>
      <c r="S459">
        <v>8.4199999999999997E-2</v>
      </c>
      <c r="T459">
        <v>1.6299999999999999E-2</v>
      </c>
      <c r="U459">
        <v>6.4399999999999999E-2</v>
      </c>
      <c r="V459">
        <v>9.4200000000000006E-2</v>
      </c>
      <c r="W459">
        <v>7.85E-2</v>
      </c>
      <c r="X459">
        <v>0.19080262000000001</v>
      </c>
      <c r="Y459">
        <v>0.18090000000000001</v>
      </c>
      <c r="Z459">
        <v>0.2301</v>
      </c>
      <c r="AA459">
        <v>0.62809999999999999</v>
      </c>
      <c r="AB459">
        <v>0.58520000000000005</v>
      </c>
      <c r="AC459">
        <v>6.25E-2</v>
      </c>
      <c r="AH459">
        <v>4.5600000000000002E-2</v>
      </c>
      <c r="AI459">
        <v>0.19400000000000001</v>
      </c>
      <c r="AQ459">
        <v>9.0000003576279006E-2</v>
      </c>
      <c r="AR459">
        <v>0.69999998807907005</v>
      </c>
      <c r="AS459">
        <v>0.15000000596046001</v>
      </c>
    </row>
    <row r="460" spans="1:45" x14ac:dyDescent="0.25">
      <c r="A460" s="1">
        <v>758</v>
      </c>
      <c r="J460">
        <v>6.9999999999999999E-4</v>
      </c>
      <c r="R460">
        <v>6.8999999999999999E-3</v>
      </c>
      <c r="S460">
        <v>7.7200000000000005E-2</v>
      </c>
      <c r="T460">
        <v>1.5699999999999999E-2</v>
      </c>
      <c r="U460">
        <v>6.0900000000000003E-2</v>
      </c>
      <c r="V460">
        <v>8.9099999999999999E-2</v>
      </c>
      <c r="W460">
        <v>7.4200000000000002E-2</v>
      </c>
      <c r="X460">
        <v>0.19080262000000001</v>
      </c>
      <c r="Y460">
        <v>0.17219999999999999</v>
      </c>
      <c r="Z460">
        <v>0.21340000000000001</v>
      </c>
      <c r="AA460">
        <v>0.69350000000000001</v>
      </c>
      <c r="AB460">
        <v>0.61899999999999999</v>
      </c>
      <c r="AC460">
        <v>6.9400000000000003E-2</v>
      </c>
      <c r="AH460">
        <v>4.3700000000000003E-2</v>
      </c>
      <c r="AI460">
        <v>0.18959999999999999</v>
      </c>
      <c r="AQ460">
        <v>7.9999998211861004E-2</v>
      </c>
      <c r="AR460">
        <v>0.74000000953674006</v>
      </c>
      <c r="AS460">
        <v>0.17000000178814001</v>
      </c>
    </row>
    <row r="461" spans="1:45" x14ac:dyDescent="0.25">
      <c r="A461" s="1">
        <v>759</v>
      </c>
      <c r="J461">
        <v>8.0000000000000004E-4</v>
      </c>
      <c r="R461">
        <v>7.3000000000000001E-3</v>
      </c>
      <c r="S461">
        <v>7.5600000000000001E-2</v>
      </c>
      <c r="T461">
        <v>1.52E-2</v>
      </c>
      <c r="U461">
        <v>6.0900000000000003E-2</v>
      </c>
      <c r="V461">
        <v>8.6400000000000005E-2</v>
      </c>
      <c r="W461">
        <v>7.5899999999999995E-2</v>
      </c>
      <c r="X461">
        <v>0.18690543000000001</v>
      </c>
      <c r="Y461">
        <v>0.16489999999999999</v>
      </c>
      <c r="Z461">
        <v>0.2099</v>
      </c>
      <c r="AA461">
        <v>0.70779999999999998</v>
      </c>
      <c r="AB461">
        <v>0.64670000000000005</v>
      </c>
      <c r="AC461">
        <v>7.7100000000000002E-2</v>
      </c>
      <c r="AH461">
        <v>4.3400000000000001E-2</v>
      </c>
      <c r="AI461">
        <v>0.18529999999999999</v>
      </c>
      <c r="AQ461">
        <v>7.0000000298023002E-2</v>
      </c>
      <c r="AR461">
        <v>0.75</v>
      </c>
      <c r="AS461">
        <v>0.18000000715256001</v>
      </c>
    </row>
    <row r="462" spans="1:45" x14ac:dyDescent="0.25">
      <c r="A462" s="1">
        <v>760</v>
      </c>
      <c r="J462">
        <v>5.9999999999999995E-4</v>
      </c>
      <c r="R462">
        <v>6.7000000000000002E-3</v>
      </c>
      <c r="S462">
        <v>7.3999999999999996E-2</v>
      </c>
      <c r="T462">
        <v>1.47E-2</v>
      </c>
      <c r="U462">
        <v>5.74E-2</v>
      </c>
      <c r="V462">
        <v>8.0500000000000002E-2</v>
      </c>
      <c r="W462">
        <v>6.9800000000000001E-2</v>
      </c>
      <c r="X462">
        <v>0.18690543000000001</v>
      </c>
      <c r="Y462">
        <v>0.16550000000000001</v>
      </c>
      <c r="Z462">
        <v>0.2026</v>
      </c>
      <c r="AA462">
        <v>0.75280000000000002</v>
      </c>
      <c r="AB462">
        <v>0.67410000000000003</v>
      </c>
      <c r="AC462">
        <v>8.4400000000000003E-2</v>
      </c>
      <c r="AH462">
        <v>4.0300000000000002E-2</v>
      </c>
      <c r="AI462">
        <v>0.18099999999999999</v>
      </c>
      <c r="AQ462">
        <v>5.9999998658895E-2</v>
      </c>
      <c r="AR462">
        <v>0.77999997138976995</v>
      </c>
      <c r="AS462">
        <v>0.18999999761580999</v>
      </c>
    </row>
    <row r="463" spans="1:45" x14ac:dyDescent="0.25">
      <c r="A463" s="1">
        <v>761</v>
      </c>
      <c r="J463">
        <v>5.9999999999999995E-4</v>
      </c>
      <c r="R463">
        <v>6.6E-3</v>
      </c>
      <c r="S463">
        <v>6.8400000000000002E-2</v>
      </c>
      <c r="T463">
        <v>1.29E-2</v>
      </c>
      <c r="U463">
        <v>5.3900000000000003E-2</v>
      </c>
      <c r="V463">
        <v>7.8200000000000006E-2</v>
      </c>
      <c r="W463">
        <v>7.0499999999999993E-2</v>
      </c>
      <c r="X463">
        <v>0.18300822</v>
      </c>
      <c r="Y463">
        <v>0.16639999999999999</v>
      </c>
      <c r="Z463">
        <v>0.1968</v>
      </c>
      <c r="AA463">
        <v>0.78339999999999999</v>
      </c>
      <c r="AB463">
        <v>0.71160000000000001</v>
      </c>
      <c r="AC463">
        <v>9.2100000000000001E-2</v>
      </c>
      <c r="AH463">
        <v>4.1399999999999999E-2</v>
      </c>
      <c r="AI463">
        <v>0.1764</v>
      </c>
      <c r="AQ463">
        <v>5.9999998658895E-2</v>
      </c>
      <c r="AR463">
        <v>0.81999999284743996</v>
      </c>
      <c r="AS463">
        <v>0.20999999344348999</v>
      </c>
    </row>
    <row r="464" spans="1:45" x14ac:dyDescent="0.25">
      <c r="A464" s="1">
        <v>762</v>
      </c>
      <c r="J464">
        <v>5.9999999999999995E-4</v>
      </c>
      <c r="R464">
        <v>6.1999999999999998E-3</v>
      </c>
      <c r="S464">
        <v>6.7900000000000002E-2</v>
      </c>
      <c r="T464">
        <v>1.21E-2</v>
      </c>
      <c r="U464">
        <v>5.3900000000000003E-2</v>
      </c>
      <c r="V464">
        <v>7.5200000000000003E-2</v>
      </c>
      <c r="W464">
        <v>6.4600000000000005E-2</v>
      </c>
      <c r="X464">
        <v>0.18299824000000001</v>
      </c>
      <c r="Y464">
        <v>0.16619999999999999</v>
      </c>
      <c r="Z464">
        <v>0.1865</v>
      </c>
      <c r="AA464">
        <v>0.80789999999999995</v>
      </c>
      <c r="AB464">
        <v>0.73380000000000001</v>
      </c>
      <c r="AC464">
        <v>0.10290000000000001</v>
      </c>
      <c r="AH464">
        <v>3.9800000000000002E-2</v>
      </c>
      <c r="AI464">
        <v>0.17150000000000001</v>
      </c>
      <c r="AQ464">
        <v>5.0000000745057997E-2</v>
      </c>
      <c r="AR464">
        <v>0.83999997377395996</v>
      </c>
      <c r="AS464">
        <v>0.21999999880790999</v>
      </c>
    </row>
    <row r="465" spans="1:45" x14ac:dyDescent="0.25">
      <c r="A465" s="1">
        <v>763</v>
      </c>
      <c r="J465">
        <v>5.0000000000000001E-4</v>
      </c>
      <c r="R465">
        <v>5.8999999999999999E-3</v>
      </c>
      <c r="S465">
        <v>6.6199999999999995E-2</v>
      </c>
      <c r="T465">
        <v>1.2E-2</v>
      </c>
      <c r="U465">
        <v>4.6899999999999997E-2</v>
      </c>
      <c r="V465">
        <v>7.2300000000000003E-2</v>
      </c>
      <c r="W465">
        <v>6.2799999999999995E-2</v>
      </c>
      <c r="X465">
        <v>0.17910105000000001</v>
      </c>
      <c r="Y465">
        <v>0.1603</v>
      </c>
      <c r="Z465">
        <v>0.18099999999999999</v>
      </c>
      <c r="AA465">
        <v>0.82220000000000004</v>
      </c>
      <c r="AB465">
        <v>0.77929999999999999</v>
      </c>
      <c r="AC465">
        <v>0.1149</v>
      </c>
      <c r="AH465">
        <v>4.0099999999999997E-2</v>
      </c>
      <c r="AI465">
        <v>0.1663</v>
      </c>
      <c r="AQ465">
        <v>5.0000000745057997E-2</v>
      </c>
      <c r="AR465">
        <v>0.87000000476837003</v>
      </c>
      <c r="AS465">
        <v>0.23999999463558</v>
      </c>
    </row>
    <row r="466" spans="1:45" x14ac:dyDescent="0.25">
      <c r="A466" s="1">
        <v>764</v>
      </c>
      <c r="J466">
        <v>5.9999999999999995E-4</v>
      </c>
      <c r="R466">
        <v>5.7000000000000002E-3</v>
      </c>
      <c r="S466">
        <v>6.4699999999999994E-2</v>
      </c>
      <c r="T466">
        <v>1.2699999999999999E-2</v>
      </c>
      <c r="U466">
        <v>4.6899999999999997E-2</v>
      </c>
      <c r="V466">
        <v>7.0000000000000007E-2</v>
      </c>
      <c r="W466">
        <v>6.3E-2</v>
      </c>
      <c r="X466">
        <v>0.17520384</v>
      </c>
      <c r="Y466">
        <v>0.15820000000000001</v>
      </c>
      <c r="Z466">
        <v>0.1754</v>
      </c>
      <c r="AA466">
        <v>0.82220000000000004</v>
      </c>
      <c r="AB466">
        <v>0.79759999999999998</v>
      </c>
      <c r="AC466">
        <v>0.12590000000000001</v>
      </c>
      <c r="AH466">
        <v>3.95E-2</v>
      </c>
      <c r="AI466">
        <v>0.16109999999999999</v>
      </c>
      <c r="AQ466">
        <v>3.9999999105930002E-2</v>
      </c>
      <c r="AR466">
        <v>0.89999997615813998</v>
      </c>
      <c r="AS466">
        <v>0.25</v>
      </c>
    </row>
    <row r="467" spans="1:45" x14ac:dyDescent="0.25">
      <c r="A467" s="1">
        <v>765</v>
      </c>
      <c r="J467">
        <v>5.9999999999999995E-4</v>
      </c>
      <c r="R467">
        <v>6.0000000000000001E-3</v>
      </c>
      <c r="S467">
        <v>6.2300000000000001E-2</v>
      </c>
      <c r="T467">
        <v>1.12E-2</v>
      </c>
      <c r="U467">
        <v>4.3499999999999997E-2</v>
      </c>
      <c r="V467">
        <v>6.6600000000000006E-2</v>
      </c>
      <c r="W467">
        <v>5.9200000000000003E-2</v>
      </c>
      <c r="X467">
        <v>0.17325525999999999</v>
      </c>
      <c r="Y467">
        <v>0.15060000000000001</v>
      </c>
      <c r="Z467">
        <v>0.17269999999999999</v>
      </c>
      <c r="AA467">
        <v>0.86109999999999998</v>
      </c>
      <c r="AB467">
        <v>0.82840000000000003</v>
      </c>
      <c r="AC467">
        <v>0.1363</v>
      </c>
      <c r="AH467">
        <v>3.5900000000000001E-2</v>
      </c>
      <c r="AI467">
        <v>0.15579999999999999</v>
      </c>
      <c r="AQ467">
        <v>2.9999999329448E-2</v>
      </c>
      <c r="AR467">
        <v>0.92000001668929998</v>
      </c>
      <c r="AS467">
        <v>0.27000001072884</v>
      </c>
    </row>
    <row r="468" spans="1:45" x14ac:dyDescent="0.25">
      <c r="A468" s="1">
        <v>766</v>
      </c>
      <c r="J468">
        <v>5.0000000000000001E-4</v>
      </c>
      <c r="R468">
        <v>5.7000000000000002E-3</v>
      </c>
      <c r="S468">
        <v>5.8400000000000001E-2</v>
      </c>
      <c r="T468">
        <v>1.0999999999999999E-2</v>
      </c>
      <c r="U468">
        <v>4.3499999999999997E-2</v>
      </c>
      <c r="V468">
        <v>6.4799999999999996E-2</v>
      </c>
      <c r="W468">
        <v>5.8000000000000003E-2</v>
      </c>
      <c r="X468">
        <v>0.16936805999999999</v>
      </c>
      <c r="Y468">
        <v>0.15190000000000001</v>
      </c>
      <c r="Z468">
        <v>0.16389999999999999</v>
      </c>
      <c r="AA468">
        <v>0.90190000000000003</v>
      </c>
      <c r="AB468">
        <v>0.84899999999999998</v>
      </c>
      <c r="AC468">
        <v>0.14829999999999999</v>
      </c>
      <c r="AH468">
        <v>3.7999999999999999E-2</v>
      </c>
      <c r="AI468">
        <v>0.15079999999999999</v>
      </c>
      <c r="AQ468">
        <v>2.9999999329448E-2</v>
      </c>
      <c r="AR468">
        <v>0.92000001668929998</v>
      </c>
      <c r="AS468">
        <v>0.28000000119209001</v>
      </c>
    </row>
    <row r="469" spans="1:45" x14ac:dyDescent="0.25">
      <c r="A469" s="1">
        <v>767</v>
      </c>
      <c r="J469">
        <v>5.0000000000000001E-4</v>
      </c>
      <c r="R469">
        <v>5.5999999999999999E-3</v>
      </c>
      <c r="S469">
        <v>6.13E-2</v>
      </c>
      <c r="T469">
        <v>9.9000000000000008E-3</v>
      </c>
      <c r="U469">
        <v>4.3499999999999997E-2</v>
      </c>
      <c r="V469">
        <v>6.3100000000000003E-2</v>
      </c>
      <c r="W469">
        <v>5.5199999999999999E-2</v>
      </c>
      <c r="X469">
        <v>0.16935806</v>
      </c>
      <c r="Y469">
        <v>0.1472</v>
      </c>
      <c r="Z469">
        <v>0.15590000000000001</v>
      </c>
      <c r="AA469">
        <v>0.91830000000000001</v>
      </c>
      <c r="AB469">
        <v>0.87190000000000001</v>
      </c>
      <c r="AC469">
        <v>0.16200000000000001</v>
      </c>
      <c r="AH469">
        <v>3.6799999999999999E-2</v>
      </c>
      <c r="AI469">
        <v>0.14610000000000001</v>
      </c>
      <c r="AQ469">
        <v>1.9999999552965001E-2</v>
      </c>
      <c r="AR469">
        <v>0.93999999761580999</v>
      </c>
      <c r="AS469">
        <v>0.31000000238419001</v>
      </c>
    </row>
    <row r="470" spans="1:45" x14ac:dyDescent="0.25">
      <c r="A470" s="1">
        <v>768</v>
      </c>
      <c r="J470">
        <v>5.9999999999999995E-4</v>
      </c>
      <c r="R470">
        <v>5.1000000000000004E-3</v>
      </c>
      <c r="S470">
        <v>5.6800000000000003E-2</v>
      </c>
      <c r="T470">
        <v>9.9000000000000008E-3</v>
      </c>
      <c r="U470">
        <v>0.04</v>
      </c>
      <c r="V470">
        <v>6.1100000000000002E-2</v>
      </c>
      <c r="W470">
        <v>5.4100000000000002E-2</v>
      </c>
      <c r="X470">
        <v>0.16157366000000001</v>
      </c>
      <c r="Y470">
        <v>0.14660000000000001</v>
      </c>
      <c r="Z470">
        <v>0.15260000000000001</v>
      </c>
      <c r="AA470">
        <v>0.92649999999999999</v>
      </c>
      <c r="AB470">
        <v>0.89990000000000003</v>
      </c>
      <c r="AC470">
        <v>0.17710000000000001</v>
      </c>
      <c r="AH470">
        <v>3.39E-2</v>
      </c>
      <c r="AI470">
        <v>0.14169999999999999</v>
      </c>
      <c r="AQ470">
        <v>1.9999999552965001E-2</v>
      </c>
      <c r="AR470">
        <v>0.93999999761580999</v>
      </c>
      <c r="AS470">
        <v>0.33000001311302002</v>
      </c>
    </row>
    <row r="471" spans="1:45" x14ac:dyDescent="0.25">
      <c r="A471" s="1">
        <v>769</v>
      </c>
      <c r="J471">
        <v>5.0000000000000001E-4</v>
      </c>
      <c r="R471">
        <v>5.4000000000000003E-3</v>
      </c>
      <c r="S471">
        <v>5.5E-2</v>
      </c>
      <c r="T471">
        <v>1.06E-2</v>
      </c>
      <c r="U471">
        <v>0.04</v>
      </c>
      <c r="V471">
        <v>5.9200000000000003E-2</v>
      </c>
      <c r="W471">
        <v>5.1400000000000001E-2</v>
      </c>
      <c r="X471">
        <v>0.16157366000000001</v>
      </c>
      <c r="Y471">
        <v>0.14419999999999999</v>
      </c>
      <c r="Z471">
        <v>0.14899999999999999</v>
      </c>
      <c r="AA471">
        <v>0.93669999999999998</v>
      </c>
      <c r="AB471">
        <v>0.91439999999999999</v>
      </c>
      <c r="AC471">
        <v>0.19170000000000001</v>
      </c>
      <c r="AH471">
        <v>3.3500000000000002E-2</v>
      </c>
      <c r="AI471">
        <v>0.13769999999999999</v>
      </c>
      <c r="AQ471">
        <v>1.9999999552965001E-2</v>
      </c>
      <c r="AR471">
        <v>0.97000002861023005</v>
      </c>
      <c r="AS471">
        <v>0.36000001430511003</v>
      </c>
    </row>
    <row r="472" spans="1:45" x14ac:dyDescent="0.25">
      <c r="A472" s="1">
        <v>770</v>
      </c>
      <c r="J472">
        <v>5.0000000000000001E-4</v>
      </c>
      <c r="R472">
        <v>4.7000000000000002E-3</v>
      </c>
      <c r="S472">
        <v>5.6399999999999999E-2</v>
      </c>
      <c r="T472">
        <v>1.0500000000000001E-2</v>
      </c>
      <c r="U472">
        <v>3.6499999999999998E-2</v>
      </c>
      <c r="V472">
        <v>5.6800000000000003E-2</v>
      </c>
      <c r="W472">
        <v>4.9000000000000002E-2</v>
      </c>
      <c r="X472">
        <v>0.15572788000000001</v>
      </c>
      <c r="Y472">
        <v>0.14299999999999999</v>
      </c>
      <c r="Z472">
        <v>0.14510000000000001</v>
      </c>
      <c r="AA472">
        <v>0.95099999999999996</v>
      </c>
      <c r="AB472">
        <v>0.93200000000000005</v>
      </c>
      <c r="AC472">
        <v>0.20780000000000001</v>
      </c>
      <c r="AH472">
        <v>3.3599999999999998E-2</v>
      </c>
      <c r="AI472">
        <v>0.13400000000000001</v>
      </c>
      <c r="AQ472">
        <v>9.9999997764825994E-3</v>
      </c>
      <c r="AR472">
        <v>0.98000001907348999</v>
      </c>
      <c r="AS472">
        <v>0.37000000476837003</v>
      </c>
    </row>
    <row r="473" spans="1:45" x14ac:dyDescent="0.25">
      <c r="A473" s="1">
        <v>771</v>
      </c>
      <c r="J473">
        <v>5.0000000000000001E-4</v>
      </c>
      <c r="R473">
        <v>4.5999999999999999E-3</v>
      </c>
      <c r="S473">
        <v>5.3600000000000002E-2</v>
      </c>
      <c r="T473">
        <v>8.6999999999999994E-3</v>
      </c>
      <c r="U473">
        <v>3.6499999999999998E-2</v>
      </c>
      <c r="V473">
        <v>5.6500000000000002E-2</v>
      </c>
      <c r="W473">
        <v>4.5400000000000003E-2</v>
      </c>
      <c r="X473">
        <v>0.15183067</v>
      </c>
      <c r="Y473">
        <v>0.14000000000000001</v>
      </c>
      <c r="Z473">
        <v>0.13769999999999999</v>
      </c>
      <c r="AA473">
        <v>0.96120000000000005</v>
      </c>
      <c r="AB473">
        <v>0.94899999999999995</v>
      </c>
      <c r="AC473">
        <v>0.2225</v>
      </c>
      <c r="AH473">
        <v>3.2899999999999999E-2</v>
      </c>
      <c r="AI473">
        <v>0.13039999999999999</v>
      </c>
      <c r="AR473">
        <v>0.99000000953674006</v>
      </c>
      <c r="AS473">
        <v>0.40000000596045998</v>
      </c>
    </row>
    <row r="474" spans="1:45" x14ac:dyDescent="0.25">
      <c r="A474" s="1">
        <v>772</v>
      </c>
      <c r="J474">
        <v>5.0000000000000001E-4</v>
      </c>
      <c r="R474">
        <v>4.4999999999999997E-3</v>
      </c>
      <c r="S474">
        <v>5.0799999999999998E-2</v>
      </c>
      <c r="T474">
        <v>8.8999999999999999E-3</v>
      </c>
      <c r="U474">
        <v>3.6499999999999998E-2</v>
      </c>
      <c r="V474">
        <v>5.5300000000000002E-2</v>
      </c>
      <c r="W474">
        <v>4.7E-2</v>
      </c>
      <c r="X474">
        <v>0.14794347999999999</v>
      </c>
      <c r="Y474">
        <v>0.1346</v>
      </c>
      <c r="Z474">
        <v>0.13789999999999999</v>
      </c>
      <c r="AA474">
        <v>0.97750000000000004</v>
      </c>
      <c r="AB474">
        <v>0.96750000000000003</v>
      </c>
      <c r="AC474">
        <v>0.2404</v>
      </c>
      <c r="AH474">
        <v>3.2399999999999998E-2</v>
      </c>
      <c r="AI474">
        <v>0.127</v>
      </c>
      <c r="AR474">
        <v>1</v>
      </c>
      <c r="AS474">
        <v>0.40999999642371998</v>
      </c>
    </row>
    <row r="475" spans="1:45" x14ac:dyDescent="0.25">
      <c r="A475" s="1">
        <v>773</v>
      </c>
      <c r="J475">
        <v>5.0000000000000001E-4</v>
      </c>
      <c r="R475">
        <v>4.4999999999999997E-3</v>
      </c>
      <c r="S475">
        <v>5.1400000000000001E-2</v>
      </c>
      <c r="T475">
        <v>8.8999999999999999E-3</v>
      </c>
      <c r="U475">
        <v>3.6499999999999998E-2</v>
      </c>
      <c r="V475">
        <v>5.3400000000000003E-2</v>
      </c>
      <c r="W475">
        <v>4.2500000000000003E-2</v>
      </c>
      <c r="X475">
        <v>0.14404628999999999</v>
      </c>
      <c r="Y475">
        <v>0.1328</v>
      </c>
      <c r="Z475">
        <v>0.13339999999999999</v>
      </c>
      <c r="AA475">
        <v>0.98570000000000002</v>
      </c>
      <c r="AB475">
        <v>0.98329999999999995</v>
      </c>
      <c r="AC475">
        <v>0.25750000000000001</v>
      </c>
      <c r="AH475">
        <v>3.0700000000000002E-2</v>
      </c>
      <c r="AI475">
        <v>0.1235</v>
      </c>
      <c r="AR475">
        <v>0.99000000953674006</v>
      </c>
      <c r="AS475">
        <v>0.44999998807906999</v>
      </c>
    </row>
    <row r="476" spans="1:45" x14ac:dyDescent="0.25">
      <c r="A476" s="1">
        <v>774</v>
      </c>
      <c r="J476">
        <v>5.0000000000000001E-4</v>
      </c>
      <c r="R476">
        <v>4.4000000000000003E-3</v>
      </c>
      <c r="S476">
        <v>5.0299999999999997E-2</v>
      </c>
      <c r="T476">
        <v>8.0999999999999996E-3</v>
      </c>
      <c r="U476">
        <v>3.3000000000000002E-2</v>
      </c>
      <c r="V476">
        <v>5.1299999999999998E-2</v>
      </c>
      <c r="W476">
        <v>4.2599999999999999E-2</v>
      </c>
      <c r="X476">
        <v>0.14209769999999999</v>
      </c>
      <c r="Y476">
        <v>0.1313</v>
      </c>
      <c r="Z476">
        <v>0.12959999999999999</v>
      </c>
      <c r="AA476">
        <v>0.99590000000000001</v>
      </c>
      <c r="AB476">
        <v>0.99029999999999996</v>
      </c>
      <c r="AC476">
        <v>0.27200000000000002</v>
      </c>
      <c r="AH476">
        <v>3.0499999999999999E-2</v>
      </c>
      <c r="AI476">
        <v>0.1201</v>
      </c>
      <c r="AR476">
        <v>0.99000000953674006</v>
      </c>
      <c r="AS476">
        <v>0.46999999880790999</v>
      </c>
    </row>
    <row r="477" spans="1:45" x14ac:dyDescent="0.25">
      <c r="A477" s="1">
        <v>775</v>
      </c>
      <c r="J477">
        <v>4.0000000000000002E-4</v>
      </c>
      <c r="R477">
        <v>4.1999999999999997E-3</v>
      </c>
      <c r="S477">
        <v>4.9099999999999998E-2</v>
      </c>
      <c r="T477">
        <v>8.9999999999999993E-3</v>
      </c>
      <c r="U477">
        <v>3.3000000000000002E-2</v>
      </c>
      <c r="V477">
        <v>4.99E-2</v>
      </c>
      <c r="W477">
        <v>4.0399999999999998E-2</v>
      </c>
      <c r="X477">
        <v>0.1382005</v>
      </c>
      <c r="Y477">
        <v>0.12709999999999999</v>
      </c>
      <c r="Z477">
        <v>0.125</v>
      </c>
      <c r="AA477">
        <v>1</v>
      </c>
      <c r="AB477">
        <v>0.99719999999999998</v>
      </c>
      <c r="AC477">
        <v>0.28770000000000001</v>
      </c>
      <c r="AH477">
        <v>2.9499999999999998E-2</v>
      </c>
      <c r="AI477">
        <v>0.1169</v>
      </c>
      <c r="AR477">
        <v>0.98000001907348999</v>
      </c>
      <c r="AS477">
        <v>0.5</v>
      </c>
    </row>
    <row r="478" spans="1:45" x14ac:dyDescent="0.25">
      <c r="A478" s="1">
        <v>776</v>
      </c>
      <c r="J478">
        <v>5.0000000000000001E-4</v>
      </c>
      <c r="S478">
        <v>4.6399999999999997E-2</v>
      </c>
      <c r="U478">
        <v>2.9499999999999998E-2</v>
      </c>
      <c r="V478">
        <v>4.7199999999999999E-2</v>
      </c>
      <c r="W478">
        <v>3.9300000000000002E-2</v>
      </c>
      <c r="X478">
        <v>0.13819049999999999</v>
      </c>
      <c r="Y478">
        <v>0.12470000000000001</v>
      </c>
      <c r="Z478">
        <v>0.1236</v>
      </c>
      <c r="AA478">
        <v>1</v>
      </c>
      <c r="AB478">
        <v>1</v>
      </c>
      <c r="AC478">
        <v>0.30940000000000001</v>
      </c>
      <c r="AH478">
        <v>0.03</v>
      </c>
      <c r="AI478">
        <v>0.1139</v>
      </c>
      <c r="AR478">
        <v>0.98000001907348999</v>
      </c>
      <c r="AS478">
        <v>0.52999997138976995</v>
      </c>
    </row>
    <row r="479" spans="1:45" x14ac:dyDescent="0.25">
      <c r="A479" s="1">
        <v>777</v>
      </c>
      <c r="J479">
        <v>4.0000000000000002E-4</v>
      </c>
      <c r="S479">
        <v>4.4900000000000002E-2</v>
      </c>
      <c r="U479">
        <v>2.9600000000000001E-2</v>
      </c>
      <c r="V479">
        <v>4.6399999999999997E-2</v>
      </c>
      <c r="W479">
        <v>3.78E-2</v>
      </c>
      <c r="X479">
        <v>0.13040610999999999</v>
      </c>
      <c r="Y479">
        <v>0.1232</v>
      </c>
      <c r="Z479">
        <v>0.12230000000000001</v>
      </c>
      <c r="AA479">
        <v>1</v>
      </c>
      <c r="AB479">
        <v>0.99850000000000005</v>
      </c>
      <c r="AC479">
        <v>0.33610000000000001</v>
      </c>
      <c r="AH479">
        <v>2.9499999999999998E-2</v>
      </c>
      <c r="AI479">
        <v>0.11119999999999999</v>
      </c>
      <c r="AR479">
        <v>0.97000002861023005</v>
      </c>
      <c r="AS479">
        <v>0.56000000238419001</v>
      </c>
    </row>
    <row r="480" spans="1:45" x14ac:dyDescent="0.25">
      <c r="A480" s="1">
        <v>778</v>
      </c>
      <c r="J480">
        <v>4.0000000000000002E-4</v>
      </c>
      <c r="S480">
        <v>4.7E-2</v>
      </c>
      <c r="U480">
        <v>2.9600000000000001E-2</v>
      </c>
      <c r="V480">
        <v>4.4299999999999999E-2</v>
      </c>
      <c r="W480">
        <v>3.6400000000000002E-2</v>
      </c>
      <c r="X480">
        <v>0.12651889999999999</v>
      </c>
      <c r="Y480">
        <v>0.1205</v>
      </c>
      <c r="Z480">
        <v>0.1201</v>
      </c>
      <c r="AA480">
        <v>1</v>
      </c>
      <c r="AB480">
        <v>0.99539999999999995</v>
      </c>
      <c r="AC480">
        <v>0.36249999999999999</v>
      </c>
      <c r="AH480">
        <v>2.7300000000000001E-2</v>
      </c>
      <c r="AI480">
        <v>0.1086</v>
      </c>
      <c r="AR480">
        <v>0.94999998807907005</v>
      </c>
      <c r="AS480">
        <v>0.57999998331070002</v>
      </c>
    </row>
    <row r="481" spans="1:45" x14ac:dyDescent="0.25">
      <c r="A481" s="1">
        <v>779</v>
      </c>
      <c r="J481">
        <v>4.0000000000000002E-4</v>
      </c>
      <c r="S481">
        <v>4.3299999999999998E-2</v>
      </c>
      <c r="U481">
        <v>2.9600000000000001E-2</v>
      </c>
      <c r="V481">
        <v>4.3299999999999998E-2</v>
      </c>
      <c r="W481">
        <v>3.49E-2</v>
      </c>
      <c r="X481">
        <v>0.12456032</v>
      </c>
      <c r="Y481">
        <v>0.1166</v>
      </c>
      <c r="Z481">
        <v>0.1186</v>
      </c>
      <c r="AA481">
        <v>1</v>
      </c>
      <c r="AB481">
        <v>0.9929</v>
      </c>
      <c r="AC481">
        <v>0.39019999999999999</v>
      </c>
      <c r="AH481">
        <v>2.63E-2</v>
      </c>
      <c r="AI481">
        <v>0.1062</v>
      </c>
      <c r="AR481">
        <v>0.93999999761580999</v>
      </c>
      <c r="AS481">
        <v>0.61000001430510997</v>
      </c>
    </row>
    <row r="482" spans="1:45" x14ac:dyDescent="0.25">
      <c r="A482" s="1">
        <v>780</v>
      </c>
      <c r="J482">
        <v>2.9999999999999997E-4</v>
      </c>
      <c r="S482">
        <v>4.3099999999999999E-2</v>
      </c>
      <c r="U482">
        <v>2.9600000000000001E-2</v>
      </c>
      <c r="V482">
        <v>4.2700000000000002E-2</v>
      </c>
      <c r="W482">
        <v>3.4700000000000002E-2</v>
      </c>
      <c r="X482">
        <v>0.12067311999999999</v>
      </c>
      <c r="Y482">
        <v>0.1163</v>
      </c>
      <c r="Z482">
        <v>0.1134</v>
      </c>
      <c r="AA482">
        <v>1</v>
      </c>
      <c r="AB482">
        <v>0.99080000000000001</v>
      </c>
      <c r="AC482">
        <v>0.41649999999999998</v>
      </c>
      <c r="AH482">
        <v>2.7E-2</v>
      </c>
      <c r="AI482">
        <v>0.1037</v>
      </c>
      <c r="AR482">
        <v>0.93999999761580999</v>
      </c>
      <c r="AS482">
        <v>0.64999997615813998</v>
      </c>
    </row>
    <row r="483" spans="1:45" x14ac:dyDescent="0.25">
      <c r="A483" s="1">
        <v>781</v>
      </c>
      <c r="J483">
        <v>4.0000000000000002E-4</v>
      </c>
      <c r="S483">
        <v>4.4499999999999998E-2</v>
      </c>
      <c r="U483">
        <v>2.9600000000000001E-2</v>
      </c>
      <c r="V483">
        <v>4.1700000000000001E-2</v>
      </c>
      <c r="W483">
        <v>3.4299999999999997E-2</v>
      </c>
      <c r="X483">
        <v>0.11677592000000001</v>
      </c>
      <c r="Y483">
        <v>0.1147</v>
      </c>
      <c r="Z483">
        <v>0.1115</v>
      </c>
      <c r="AA483">
        <v>0.99180000000000001</v>
      </c>
      <c r="AB483">
        <v>0.98319999999999996</v>
      </c>
      <c r="AC483">
        <v>0.44569999999999999</v>
      </c>
      <c r="AH483">
        <v>2.53E-2</v>
      </c>
      <c r="AI483">
        <v>0.1012</v>
      </c>
      <c r="AR483">
        <v>0.89999997615813998</v>
      </c>
      <c r="AS483">
        <v>0.68000000715256004</v>
      </c>
    </row>
    <row r="484" spans="1:45" x14ac:dyDescent="0.25">
      <c r="A484" s="1">
        <v>782</v>
      </c>
      <c r="J484">
        <v>4.0000000000000002E-4</v>
      </c>
      <c r="S484">
        <v>4.36E-2</v>
      </c>
      <c r="U484">
        <v>2.7799999999999998E-2</v>
      </c>
      <c r="V484">
        <v>3.95E-2</v>
      </c>
      <c r="W484">
        <v>3.3000000000000002E-2</v>
      </c>
      <c r="X484">
        <v>0.10899153</v>
      </c>
      <c r="Y484">
        <v>0.111</v>
      </c>
      <c r="Z484">
        <v>0.1076</v>
      </c>
      <c r="AA484">
        <v>0.98570000000000002</v>
      </c>
      <c r="AB484">
        <v>0.97250000000000003</v>
      </c>
      <c r="AC484">
        <v>0.47839999999999999</v>
      </c>
      <c r="AH484">
        <v>2.5000000000000001E-2</v>
      </c>
      <c r="AI484">
        <v>9.8599999999999993E-2</v>
      </c>
      <c r="AR484">
        <v>0.87000000476837003</v>
      </c>
      <c r="AS484">
        <v>0.69999998807907005</v>
      </c>
    </row>
    <row r="485" spans="1:45" x14ac:dyDescent="0.25">
      <c r="A485" s="1">
        <v>783</v>
      </c>
      <c r="J485">
        <v>2.9999999999999997E-4</v>
      </c>
      <c r="S485">
        <v>3.7600000000000001E-2</v>
      </c>
      <c r="U485">
        <v>2.7799999999999998E-2</v>
      </c>
      <c r="V485">
        <v>3.85E-2</v>
      </c>
      <c r="W485">
        <v>3.2099999999999997E-2</v>
      </c>
      <c r="X485">
        <v>0.10899153</v>
      </c>
      <c r="Y485">
        <v>0.10539999999999999</v>
      </c>
      <c r="Z485">
        <v>0.1074</v>
      </c>
      <c r="AA485">
        <v>0.97130000000000005</v>
      </c>
      <c r="AB485">
        <v>0.9677</v>
      </c>
      <c r="AC485">
        <v>0.51170000000000004</v>
      </c>
      <c r="AH485">
        <v>2.64E-2</v>
      </c>
      <c r="AI485">
        <v>9.6100000000000005E-2</v>
      </c>
      <c r="AR485">
        <v>0.87000000476837003</v>
      </c>
      <c r="AS485">
        <v>0.73000001907348999</v>
      </c>
    </row>
    <row r="486" spans="1:45" x14ac:dyDescent="0.25">
      <c r="A486" s="1">
        <v>784</v>
      </c>
      <c r="J486">
        <v>2.9999999999999997E-4</v>
      </c>
      <c r="S486">
        <v>4.3299999999999998E-2</v>
      </c>
      <c r="U486">
        <v>2.7799999999999998E-2</v>
      </c>
      <c r="V486">
        <v>3.7100000000000001E-2</v>
      </c>
      <c r="W486">
        <v>3.1300000000000001E-2</v>
      </c>
      <c r="X486">
        <v>0.10314574</v>
      </c>
      <c r="Y486">
        <v>0.1018</v>
      </c>
      <c r="Z486">
        <v>0.1019</v>
      </c>
      <c r="AA486">
        <v>0.96519999999999995</v>
      </c>
      <c r="AB486">
        <v>0.9597</v>
      </c>
      <c r="AC486">
        <v>0.54449999999999998</v>
      </c>
      <c r="AH486">
        <v>2.4500000000000001E-2</v>
      </c>
      <c r="AI486">
        <v>9.3700000000000006E-2</v>
      </c>
      <c r="AR486">
        <v>0.83999997377395996</v>
      </c>
      <c r="AS486">
        <v>0.76999998092651001</v>
      </c>
    </row>
    <row r="487" spans="1:45" x14ac:dyDescent="0.25">
      <c r="A487" s="1">
        <v>785</v>
      </c>
      <c r="J487">
        <v>2.9999999999999997E-4</v>
      </c>
      <c r="S487">
        <v>4.1200000000000001E-2</v>
      </c>
      <c r="U487">
        <v>2.7900000000000001E-2</v>
      </c>
      <c r="V487">
        <v>3.5900000000000001E-2</v>
      </c>
      <c r="W487">
        <v>3.04E-2</v>
      </c>
      <c r="X487">
        <v>9.9248539999999996E-2</v>
      </c>
      <c r="Y487">
        <v>0.1028</v>
      </c>
      <c r="Z487">
        <v>9.98E-2</v>
      </c>
      <c r="AA487">
        <v>0.94679999999999997</v>
      </c>
      <c r="AB487">
        <v>0.94399999999999995</v>
      </c>
      <c r="AC487">
        <v>0.57330000000000003</v>
      </c>
      <c r="AH487">
        <v>2.4E-2</v>
      </c>
      <c r="AI487">
        <v>9.1399999999999995E-2</v>
      </c>
      <c r="AR487">
        <v>0.80000001192092995</v>
      </c>
      <c r="AS487">
        <v>0.80000001192092995</v>
      </c>
    </row>
    <row r="488" spans="1:45" x14ac:dyDescent="0.25">
      <c r="A488" s="1">
        <v>786</v>
      </c>
      <c r="J488">
        <v>2.9999999999999997E-4</v>
      </c>
      <c r="S488">
        <v>3.73E-2</v>
      </c>
      <c r="U488">
        <v>2.7900000000000001E-2</v>
      </c>
      <c r="V488">
        <v>3.5900000000000001E-2</v>
      </c>
      <c r="W488">
        <v>2.9499999999999998E-2</v>
      </c>
      <c r="X488">
        <v>9.5361340000000003E-2</v>
      </c>
      <c r="Y488">
        <v>9.9000000000000005E-2</v>
      </c>
      <c r="Z488">
        <v>9.8699999999999996E-2</v>
      </c>
      <c r="AA488">
        <v>0.91200000000000003</v>
      </c>
      <c r="AB488">
        <v>0.92059999999999997</v>
      </c>
      <c r="AC488">
        <v>0.60809999999999997</v>
      </c>
      <c r="AH488">
        <v>2.3400000000000001E-2</v>
      </c>
      <c r="AI488">
        <v>8.9300000000000004E-2</v>
      </c>
      <c r="AR488">
        <v>0.79000002145767001</v>
      </c>
      <c r="AS488">
        <v>0.83999997377395996</v>
      </c>
    </row>
    <row r="489" spans="1:45" x14ac:dyDescent="0.25">
      <c r="A489" s="1">
        <v>787</v>
      </c>
      <c r="J489">
        <v>2.9999999999999997E-4</v>
      </c>
      <c r="S489">
        <v>3.7699999999999997E-2</v>
      </c>
      <c r="U489">
        <v>2.7900000000000001E-2</v>
      </c>
      <c r="V489">
        <v>3.4500000000000003E-2</v>
      </c>
      <c r="W489">
        <v>2.86E-2</v>
      </c>
      <c r="X489">
        <v>9.1464149999999994E-2</v>
      </c>
      <c r="Y489">
        <v>9.6000000000000002E-2</v>
      </c>
      <c r="Z489">
        <v>9.6100000000000005E-2</v>
      </c>
      <c r="AA489">
        <v>0.90590000000000004</v>
      </c>
      <c r="AB489">
        <v>0.9113</v>
      </c>
      <c r="AC489">
        <v>0.64510000000000001</v>
      </c>
      <c r="AH489">
        <v>2.18E-2</v>
      </c>
      <c r="AI489">
        <v>8.72E-2</v>
      </c>
      <c r="AR489">
        <v>0.75999999046325994</v>
      </c>
      <c r="AS489">
        <v>0.86000001430510997</v>
      </c>
    </row>
    <row r="490" spans="1:45" x14ac:dyDescent="0.25">
      <c r="A490" s="1">
        <v>788</v>
      </c>
      <c r="J490">
        <v>2.9999999999999997E-4</v>
      </c>
      <c r="S490">
        <v>0.04</v>
      </c>
      <c r="U490">
        <v>2.4400000000000002E-2</v>
      </c>
      <c r="V490">
        <v>3.4099999999999998E-2</v>
      </c>
      <c r="W490">
        <v>2.7799999999999998E-2</v>
      </c>
      <c r="X490">
        <v>8.9515549999999999E-2</v>
      </c>
      <c r="Y490">
        <v>9.3200000000000005E-2</v>
      </c>
      <c r="Z490">
        <v>9.3700000000000006E-2</v>
      </c>
      <c r="AA490">
        <v>0.89570000000000005</v>
      </c>
      <c r="AB490">
        <v>0.89200000000000002</v>
      </c>
      <c r="AC490">
        <v>0.68400000000000005</v>
      </c>
      <c r="AH490">
        <v>2.1600000000000001E-2</v>
      </c>
      <c r="AI490">
        <v>8.5199999999999998E-2</v>
      </c>
      <c r="AR490">
        <v>0.74000000953674006</v>
      </c>
      <c r="AS490">
        <v>0.91000002622604004</v>
      </c>
    </row>
    <row r="491" spans="1:45" x14ac:dyDescent="0.25">
      <c r="A491" s="1">
        <v>789</v>
      </c>
      <c r="J491">
        <v>2.0000000000000001E-4</v>
      </c>
      <c r="S491">
        <v>3.9E-2</v>
      </c>
      <c r="U491">
        <v>2.4400000000000002E-2</v>
      </c>
      <c r="V491">
        <v>3.3700000000000001E-2</v>
      </c>
      <c r="W491">
        <v>2.69E-2</v>
      </c>
      <c r="X491">
        <v>8.5618353999999994E-2</v>
      </c>
      <c r="Y491">
        <v>9.2600000000000002E-2</v>
      </c>
      <c r="Z491">
        <v>9.6600000000000005E-2</v>
      </c>
      <c r="AA491">
        <v>0.87319999999999998</v>
      </c>
      <c r="AB491">
        <v>0.87949999999999995</v>
      </c>
      <c r="AC491">
        <v>0.71789999999999998</v>
      </c>
      <c r="AH491">
        <v>2.1700000000000001E-2</v>
      </c>
      <c r="AI491">
        <v>8.3199999999999996E-2</v>
      </c>
      <c r="AR491">
        <v>0.70999997854232999</v>
      </c>
      <c r="AS491">
        <v>0.93000000715256004</v>
      </c>
    </row>
    <row r="492" spans="1:45" x14ac:dyDescent="0.25">
      <c r="A492" s="1">
        <v>790</v>
      </c>
      <c r="J492">
        <v>2.9999999999999997E-4</v>
      </c>
      <c r="S492">
        <v>3.9300000000000002E-2</v>
      </c>
      <c r="U492">
        <v>2.4400000000000002E-2</v>
      </c>
      <c r="V492">
        <v>3.32E-2</v>
      </c>
      <c r="W492">
        <v>2.5999999999999999E-2</v>
      </c>
      <c r="X492">
        <v>8.5608359999999994E-2</v>
      </c>
      <c r="Y492">
        <v>8.9300000000000004E-2</v>
      </c>
      <c r="Z492">
        <v>9.3100000000000002E-2</v>
      </c>
      <c r="AA492">
        <v>0.85270000000000001</v>
      </c>
      <c r="AB492">
        <v>0.85670000000000002</v>
      </c>
      <c r="AC492">
        <v>0.75219999999999998</v>
      </c>
      <c r="AH492">
        <v>1.9900000000000001E-2</v>
      </c>
      <c r="AI492">
        <v>8.1299999999999997E-2</v>
      </c>
      <c r="AR492">
        <v>0.68999999761580999</v>
      </c>
      <c r="AS492">
        <v>0.93000000715256004</v>
      </c>
    </row>
    <row r="493" spans="1:45" x14ac:dyDescent="0.25">
      <c r="A493" s="1">
        <v>791</v>
      </c>
      <c r="J493">
        <v>2.9999999999999997E-4</v>
      </c>
      <c r="S493">
        <v>3.8899999999999997E-2</v>
      </c>
      <c r="U493">
        <v>2.4400000000000002E-2</v>
      </c>
      <c r="V493">
        <v>3.3700000000000001E-2</v>
      </c>
      <c r="W493">
        <v>2.5100000000000001E-2</v>
      </c>
      <c r="X493">
        <v>8.1721163999999999E-2</v>
      </c>
      <c r="Y493">
        <v>8.5599999999999996E-2</v>
      </c>
      <c r="Z493">
        <v>9.1200000000000003E-2</v>
      </c>
      <c r="AA493">
        <v>0.82820000000000005</v>
      </c>
      <c r="AB493">
        <v>0.8377</v>
      </c>
      <c r="AC493">
        <v>0.78369999999999995</v>
      </c>
      <c r="AH493">
        <v>2.1100000000000001E-2</v>
      </c>
      <c r="AI493">
        <v>7.9500000000000001E-2</v>
      </c>
      <c r="AR493">
        <v>0.64999997615813998</v>
      </c>
      <c r="AS493">
        <v>0.95999997854232999</v>
      </c>
    </row>
    <row r="494" spans="1:45" x14ac:dyDescent="0.25">
      <c r="A494" s="1">
        <v>792</v>
      </c>
      <c r="J494">
        <v>2.0000000000000001E-4</v>
      </c>
      <c r="S494">
        <v>3.4799999999999998E-2</v>
      </c>
      <c r="U494">
        <v>2.4400000000000002E-2</v>
      </c>
      <c r="V494">
        <v>3.2500000000000001E-2</v>
      </c>
      <c r="W494">
        <v>2.4299999999999999E-2</v>
      </c>
      <c r="X494">
        <v>7.7823970000000006E-2</v>
      </c>
      <c r="Y494">
        <v>8.4900000000000003E-2</v>
      </c>
      <c r="Z494">
        <v>8.9399999999999993E-2</v>
      </c>
      <c r="AA494">
        <v>0.7873</v>
      </c>
      <c r="AB494">
        <v>0.81179999999999997</v>
      </c>
      <c r="AC494">
        <v>0.81520000000000004</v>
      </c>
      <c r="AH494">
        <v>0.02</v>
      </c>
      <c r="AI494">
        <v>7.7799999999999994E-2</v>
      </c>
      <c r="AR494">
        <v>0.62000000476837003</v>
      </c>
      <c r="AS494">
        <v>0.97000002861023005</v>
      </c>
    </row>
    <row r="495" spans="1:45" x14ac:dyDescent="0.25">
      <c r="A495" s="1">
        <v>793</v>
      </c>
      <c r="J495">
        <v>2.0000000000000001E-4</v>
      </c>
      <c r="S495">
        <v>3.4799999999999998E-2</v>
      </c>
      <c r="U495">
        <v>2.4400000000000002E-2</v>
      </c>
      <c r="V495">
        <v>3.1099999999999999E-2</v>
      </c>
      <c r="W495">
        <v>2.3400000000000001E-2</v>
      </c>
      <c r="X495">
        <v>7.5875369999999998E-2</v>
      </c>
      <c r="Y495">
        <v>8.2299999999999998E-2</v>
      </c>
      <c r="Z495">
        <v>8.7499999999999994E-2</v>
      </c>
      <c r="AA495">
        <v>0.77300000000000002</v>
      </c>
      <c r="AB495">
        <v>0.78010000000000002</v>
      </c>
      <c r="AC495">
        <v>0.8427</v>
      </c>
      <c r="AH495">
        <v>1.9599999999999999E-2</v>
      </c>
      <c r="AI495">
        <v>7.6200000000000004E-2</v>
      </c>
      <c r="AR495">
        <v>0.60000002384186002</v>
      </c>
      <c r="AS495">
        <v>0.99000000953674006</v>
      </c>
    </row>
    <row r="496" spans="1:45" x14ac:dyDescent="0.25">
      <c r="A496" s="1">
        <v>794</v>
      </c>
      <c r="J496">
        <v>2.0000000000000001E-4</v>
      </c>
      <c r="S496">
        <v>3.4599999999999999E-2</v>
      </c>
      <c r="U496">
        <v>2.4400000000000002E-2</v>
      </c>
      <c r="V496">
        <v>2.93E-2</v>
      </c>
      <c r="W496">
        <v>2.2499999999999999E-2</v>
      </c>
      <c r="X496">
        <v>7.1978174000000006E-2</v>
      </c>
      <c r="Y496">
        <v>7.7100000000000002E-2</v>
      </c>
      <c r="Z496">
        <v>8.5699999999999998E-2</v>
      </c>
      <c r="AA496">
        <v>0.72389999999999999</v>
      </c>
      <c r="AB496">
        <v>0.75370000000000004</v>
      </c>
      <c r="AC496">
        <v>0.85909999999999997</v>
      </c>
      <c r="AH496">
        <v>1.78E-2</v>
      </c>
      <c r="AI496">
        <v>7.46E-2</v>
      </c>
      <c r="AR496">
        <v>0.56000000238419001</v>
      </c>
      <c r="AS496">
        <v>0.98000001907348999</v>
      </c>
    </row>
    <row r="497" spans="1:45" x14ac:dyDescent="0.25">
      <c r="A497" s="1">
        <v>795</v>
      </c>
      <c r="J497">
        <v>2.0000000000000001E-4</v>
      </c>
      <c r="S497">
        <v>3.2800000000000003E-2</v>
      </c>
      <c r="U497">
        <v>2.4400000000000002E-2</v>
      </c>
      <c r="V497">
        <v>2.8899999999999999E-2</v>
      </c>
      <c r="W497">
        <v>2.1600000000000001E-2</v>
      </c>
      <c r="X497">
        <v>7.1968180000000007E-2</v>
      </c>
      <c r="Y497">
        <v>7.46E-2</v>
      </c>
      <c r="Z497">
        <v>8.3799999999999999E-2</v>
      </c>
      <c r="AA497">
        <v>0.69940000000000002</v>
      </c>
      <c r="AB497">
        <v>0.72889999999999999</v>
      </c>
      <c r="AC497">
        <v>0.86729999999999996</v>
      </c>
      <c r="AH497">
        <v>1.7500000000000002E-2</v>
      </c>
      <c r="AI497">
        <v>7.2999999999999995E-2</v>
      </c>
      <c r="AR497">
        <v>0.52999997138976995</v>
      </c>
      <c r="AS497">
        <v>1</v>
      </c>
    </row>
    <row r="498" spans="1:45" x14ac:dyDescent="0.25">
      <c r="A498" s="1">
        <v>796</v>
      </c>
      <c r="J498">
        <v>2.0000000000000001E-4</v>
      </c>
      <c r="S498">
        <v>3.5900000000000001E-2</v>
      </c>
      <c r="U498">
        <v>2.4400000000000002E-2</v>
      </c>
      <c r="V498">
        <v>2.8199999999999999E-2</v>
      </c>
      <c r="W498">
        <v>2.0799999999999999E-2</v>
      </c>
      <c r="X498">
        <v>6.8070985000000001E-2</v>
      </c>
      <c r="Y498">
        <v>7.0900000000000005E-2</v>
      </c>
      <c r="Z498">
        <v>8.2000000000000003E-2</v>
      </c>
      <c r="AA498">
        <v>0.68920000000000003</v>
      </c>
      <c r="AB498">
        <v>0.70689999999999997</v>
      </c>
      <c r="AC498">
        <v>0.89149999999999996</v>
      </c>
      <c r="AH498">
        <v>1.9900000000000001E-2</v>
      </c>
      <c r="AI498">
        <v>7.1300000000000002E-2</v>
      </c>
      <c r="AR498">
        <v>0.51999998092651001</v>
      </c>
      <c r="AS498">
        <v>1</v>
      </c>
    </row>
    <row r="499" spans="1:45" x14ac:dyDescent="0.25">
      <c r="A499" s="1">
        <v>797</v>
      </c>
      <c r="J499">
        <v>1E-4</v>
      </c>
      <c r="S499">
        <v>3.39E-2</v>
      </c>
      <c r="U499">
        <v>2.4400000000000002E-2</v>
      </c>
      <c r="V499">
        <v>2.8000000000000001E-2</v>
      </c>
      <c r="W499">
        <v>1.9900000000000001E-2</v>
      </c>
      <c r="X499">
        <v>6.4183790000000004E-2</v>
      </c>
      <c r="Y499">
        <v>7.0499999999999993E-2</v>
      </c>
      <c r="Z499">
        <v>8.0100000000000005E-2</v>
      </c>
      <c r="AA499">
        <v>0.67900000000000005</v>
      </c>
      <c r="AB499">
        <v>0.67910000000000004</v>
      </c>
      <c r="AC499">
        <v>0.92310000000000003</v>
      </c>
      <c r="AH499">
        <v>1.83E-2</v>
      </c>
      <c r="AI499">
        <v>6.9800000000000001E-2</v>
      </c>
      <c r="AR499">
        <v>0.47999998927116</v>
      </c>
      <c r="AS499">
        <v>0.99000000953674006</v>
      </c>
    </row>
    <row r="500" spans="1:45" x14ac:dyDescent="0.25">
      <c r="A500" s="1">
        <v>798</v>
      </c>
      <c r="J500">
        <v>2.0000000000000001E-4</v>
      </c>
      <c r="S500">
        <v>3.3599999999999998E-2</v>
      </c>
      <c r="U500">
        <v>2.0899999999999998E-2</v>
      </c>
      <c r="V500">
        <v>2.6599999999999999E-2</v>
      </c>
      <c r="W500">
        <v>1.9E-2</v>
      </c>
      <c r="X500">
        <v>6.4173795000000006E-2</v>
      </c>
      <c r="Y500">
        <v>6.8199999999999997E-2</v>
      </c>
      <c r="Z500">
        <v>7.8299999999999995E-2</v>
      </c>
      <c r="AA500">
        <v>0.65439999999999998</v>
      </c>
      <c r="AB500">
        <v>0.64780000000000004</v>
      </c>
      <c r="AC500">
        <v>0.94699999999999995</v>
      </c>
      <c r="AH500">
        <v>1.66E-2</v>
      </c>
      <c r="AI500">
        <v>6.8599999999999994E-2</v>
      </c>
      <c r="AR500">
        <v>0.46000000834464999</v>
      </c>
      <c r="AS500">
        <v>0.98000001907348999</v>
      </c>
    </row>
    <row r="501" spans="1:45" x14ac:dyDescent="0.25">
      <c r="A501" s="1">
        <v>799</v>
      </c>
      <c r="J501">
        <v>2.0000000000000001E-4</v>
      </c>
      <c r="S501">
        <v>3.3500000000000002E-2</v>
      </c>
      <c r="U501">
        <v>2.0899999999999998E-2</v>
      </c>
      <c r="V501">
        <v>2.6200000000000001E-2</v>
      </c>
      <c r="W501">
        <v>1.8200000000000001E-2</v>
      </c>
      <c r="Y501">
        <v>6.6500000000000004E-2</v>
      </c>
      <c r="Z501">
        <v>7.6399999999999996E-2</v>
      </c>
      <c r="AA501">
        <v>0.62990000000000002</v>
      </c>
      <c r="AB501">
        <v>0.61960000000000004</v>
      </c>
      <c r="AC501">
        <v>0.95089999999999997</v>
      </c>
      <c r="AH501">
        <v>1.6299999999999999E-2</v>
      </c>
      <c r="AI501">
        <v>6.7599999999999993E-2</v>
      </c>
      <c r="AR501">
        <v>0.43000000715255998</v>
      </c>
      <c r="AS501">
        <v>0.97000002861023005</v>
      </c>
    </row>
    <row r="502" spans="1:45" x14ac:dyDescent="0.25">
      <c r="A502" s="1">
        <v>800</v>
      </c>
      <c r="J502">
        <v>2.0000000000000001E-4</v>
      </c>
      <c r="S502">
        <v>3.2000000000000001E-2</v>
      </c>
      <c r="V502">
        <v>2.5700000000000001E-2</v>
      </c>
      <c r="W502">
        <v>1.7299999999999999E-2</v>
      </c>
      <c r="Y502">
        <v>6.3100000000000003E-2</v>
      </c>
      <c r="Z502">
        <v>7.46E-2</v>
      </c>
      <c r="AA502">
        <v>0.58289999999999997</v>
      </c>
      <c r="AB502">
        <v>0.58089999999999997</v>
      </c>
      <c r="AC502">
        <v>0.96609999999999996</v>
      </c>
      <c r="AH502">
        <v>1.67E-2</v>
      </c>
      <c r="AI502">
        <v>6.7299999999999999E-2</v>
      </c>
      <c r="AR502">
        <v>0.40999999642371998</v>
      </c>
      <c r="AS502">
        <v>0.95999997854232999</v>
      </c>
    </row>
    <row r="503" spans="1:45" x14ac:dyDescent="0.25">
      <c r="A503" s="1">
        <v>801</v>
      </c>
      <c r="Z503">
        <v>7.2700000000000001E-2</v>
      </c>
      <c r="AA503">
        <v>0.5706</v>
      </c>
      <c r="AB503">
        <v>0.56620000000000004</v>
      </c>
      <c r="AC503">
        <v>0.98</v>
      </c>
      <c r="AR503">
        <v>0.40000000596045998</v>
      </c>
      <c r="AS503">
        <v>0.93000000715256004</v>
      </c>
    </row>
    <row r="504" spans="1:45" x14ac:dyDescent="0.25">
      <c r="A504" s="1">
        <v>802</v>
      </c>
      <c r="Z504">
        <v>7.0900000000000005E-2</v>
      </c>
      <c r="AA504">
        <v>0.53580000000000005</v>
      </c>
      <c r="AB504">
        <v>0.52049999999999996</v>
      </c>
      <c r="AC504">
        <v>0.98699999999999999</v>
      </c>
      <c r="AR504">
        <v>0.37000000476837003</v>
      </c>
      <c r="AS504">
        <v>0.92000001668929998</v>
      </c>
    </row>
    <row r="505" spans="1:45" x14ac:dyDescent="0.25">
      <c r="A505" s="1">
        <v>803</v>
      </c>
      <c r="Z505">
        <v>6.9000000000000006E-2</v>
      </c>
      <c r="AA505">
        <v>0.51539999999999997</v>
      </c>
      <c r="AB505">
        <v>0.50660000000000005</v>
      </c>
      <c r="AC505">
        <v>0.98809999999999998</v>
      </c>
      <c r="AR505">
        <v>0.34000000357628002</v>
      </c>
      <c r="AS505">
        <v>0.89999997615813998</v>
      </c>
    </row>
    <row r="506" spans="1:45" x14ac:dyDescent="0.25">
      <c r="A506" s="1">
        <v>804</v>
      </c>
      <c r="Z506">
        <v>6.7199999999999996E-2</v>
      </c>
      <c r="AA506">
        <v>0.49490000000000001</v>
      </c>
      <c r="AB506">
        <v>0.48139999999999999</v>
      </c>
      <c r="AC506">
        <v>0.99350000000000005</v>
      </c>
      <c r="AR506">
        <v>0.33000001311302002</v>
      </c>
      <c r="AS506">
        <v>0.86000001430510997</v>
      </c>
    </row>
    <row r="507" spans="1:45" x14ac:dyDescent="0.25">
      <c r="A507" s="1">
        <v>805</v>
      </c>
      <c r="Z507">
        <v>6.54E-2</v>
      </c>
      <c r="AA507">
        <v>0.48470000000000002</v>
      </c>
      <c r="AB507">
        <v>0.45519999999999999</v>
      </c>
      <c r="AC507">
        <v>1</v>
      </c>
      <c r="AR507">
        <v>0.31000000238419001</v>
      </c>
      <c r="AS507">
        <v>0.85000002384186002</v>
      </c>
    </row>
    <row r="508" spans="1:45" x14ac:dyDescent="0.25">
      <c r="A508" s="1">
        <v>806</v>
      </c>
      <c r="Z508">
        <v>6.3500000000000001E-2</v>
      </c>
      <c r="AA508">
        <v>0.47449999999999998</v>
      </c>
      <c r="AB508">
        <v>0.44590000000000002</v>
      </c>
      <c r="AC508">
        <v>0.99239999999999995</v>
      </c>
      <c r="AR508">
        <v>0.28999999165535001</v>
      </c>
      <c r="AS508">
        <v>0.79000002145767001</v>
      </c>
    </row>
    <row r="509" spans="1:45" x14ac:dyDescent="0.25">
      <c r="A509" s="1">
        <v>807</v>
      </c>
      <c r="Z509">
        <v>6.1699999999999998E-2</v>
      </c>
      <c r="AA509">
        <v>0.45400000000000001</v>
      </c>
      <c r="AB509">
        <v>0.41360000000000002</v>
      </c>
      <c r="AC509">
        <v>0.98980000000000001</v>
      </c>
      <c r="AR509">
        <v>0.27000001072884</v>
      </c>
      <c r="AS509">
        <v>0.77999997138976995</v>
      </c>
    </row>
    <row r="510" spans="1:45" x14ac:dyDescent="0.25">
      <c r="A510" s="1">
        <v>808</v>
      </c>
      <c r="Z510">
        <v>5.9799999999999999E-2</v>
      </c>
      <c r="AA510">
        <v>0.41520000000000001</v>
      </c>
      <c r="AB510">
        <v>0.39679999999999999</v>
      </c>
      <c r="AC510">
        <v>0.98750000000000004</v>
      </c>
      <c r="AR510">
        <v>0.25</v>
      </c>
      <c r="AS510">
        <v>0.74000000953674006</v>
      </c>
    </row>
    <row r="511" spans="1:45" x14ac:dyDescent="0.25">
      <c r="A511" s="1">
        <v>809</v>
      </c>
      <c r="Z511">
        <v>5.8000000000000003E-2</v>
      </c>
      <c r="AA511">
        <v>0.40910000000000002</v>
      </c>
      <c r="AB511">
        <v>0.3846</v>
      </c>
      <c r="AC511">
        <v>0.97509999999999997</v>
      </c>
      <c r="AR511">
        <v>0.23999999463558</v>
      </c>
      <c r="AS511">
        <v>0.72000002861023005</v>
      </c>
    </row>
    <row r="512" spans="1:45" x14ac:dyDescent="0.25">
      <c r="A512" s="1">
        <v>810</v>
      </c>
      <c r="Z512">
        <v>5.6099999999999997E-2</v>
      </c>
      <c r="AA512">
        <v>0.40089999999999998</v>
      </c>
      <c r="AB512">
        <v>0.35970000000000002</v>
      </c>
      <c r="AC512">
        <v>0.9516</v>
      </c>
      <c r="AR512">
        <v>0.23000000417232999</v>
      </c>
      <c r="AS512">
        <v>0.68000000715256004</v>
      </c>
    </row>
    <row r="513" spans="1:45" x14ac:dyDescent="0.25">
      <c r="A513" s="1">
        <v>811</v>
      </c>
      <c r="Z513">
        <v>5.4300000000000001E-2</v>
      </c>
      <c r="AA513">
        <v>0.37019999999999997</v>
      </c>
      <c r="AB513">
        <v>0.34670000000000001</v>
      </c>
      <c r="AC513">
        <v>0.92159999999999997</v>
      </c>
      <c r="AR513">
        <v>0.21999999880790999</v>
      </c>
      <c r="AS513">
        <v>0.63999998569489003</v>
      </c>
    </row>
    <row r="514" spans="1:45" x14ac:dyDescent="0.25">
      <c r="A514" s="1">
        <v>812</v>
      </c>
      <c r="Z514">
        <v>5.2400000000000002E-2</v>
      </c>
      <c r="AA514">
        <v>0.35589999999999999</v>
      </c>
      <c r="AB514">
        <v>0.33139999999999997</v>
      </c>
      <c r="AC514">
        <v>0.89910000000000001</v>
      </c>
      <c r="AR514">
        <v>0.20999999344348999</v>
      </c>
      <c r="AS514">
        <v>0.62000000476837003</v>
      </c>
    </row>
    <row r="515" spans="1:45" x14ac:dyDescent="0.25">
      <c r="A515" s="1">
        <v>813</v>
      </c>
      <c r="Z515">
        <v>5.0599999999999999E-2</v>
      </c>
      <c r="AA515">
        <v>0.34160000000000001</v>
      </c>
      <c r="AB515">
        <v>0.31929999999999997</v>
      </c>
      <c r="AC515">
        <v>0.88970000000000005</v>
      </c>
      <c r="AR515">
        <v>0.18999999761580999</v>
      </c>
      <c r="AS515">
        <v>0.57999998331070002</v>
      </c>
    </row>
    <row r="516" spans="1:45" x14ac:dyDescent="0.25">
      <c r="A516" s="1">
        <v>814</v>
      </c>
      <c r="Z516">
        <v>4.87E-2</v>
      </c>
      <c r="AA516">
        <v>0.33539999999999998</v>
      </c>
      <c r="AB516">
        <v>0.3135</v>
      </c>
      <c r="AC516">
        <v>0.86680000000000001</v>
      </c>
      <c r="AR516">
        <v>0.18000000715256001</v>
      </c>
      <c r="AS516">
        <v>0.55000001192092995</v>
      </c>
    </row>
    <row r="517" spans="1:45" x14ac:dyDescent="0.25">
      <c r="A517" s="1">
        <v>815</v>
      </c>
      <c r="Z517">
        <v>4.6899999999999997E-2</v>
      </c>
      <c r="AA517">
        <v>0.32729999999999998</v>
      </c>
      <c r="AB517">
        <v>0.28670000000000001</v>
      </c>
      <c r="AC517">
        <v>0.82709999999999995</v>
      </c>
      <c r="AR517">
        <v>0.17000000178814001</v>
      </c>
      <c r="AS517">
        <v>0.51999998092651001</v>
      </c>
    </row>
    <row r="518" spans="1:45" x14ac:dyDescent="0.25">
      <c r="A518" s="1">
        <v>816</v>
      </c>
      <c r="Z518">
        <v>4.4999999999999998E-2</v>
      </c>
      <c r="AA518">
        <v>0.30480000000000002</v>
      </c>
      <c r="AB518">
        <v>0.2707</v>
      </c>
      <c r="AC518">
        <v>0.79449999999999998</v>
      </c>
      <c r="AR518">
        <v>0.15999999642372001</v>
      </c>
      <c r="AS518">
        <v>0.49000000953674</v>
      </c>
    </row>
    <row r="519" spans="1:45" x14ac:dyDescent="0.25">
      <c r="A519" s="1">
        <v>817</v>
      </c>
      <c r="Z519">
        <v>4.3200000000000002E-2</v>
      </c>
      <c r="AA519">
        <v>0.29659999999999997</v>
      </c>
      <c r="AB519">
        <v>0.26869999999999999</v>
      </c>
      <c r="AC519">
        <v>0.77829999999999999</v>
      </c>
      <c r="AR519">
        <v>0.15000000596046001</v>
      </c>
      <c r="AS519">
        <v>0.43999999761580999</v>
      </c>
    </row>
    <row r="520" spans="1:45" x14ac:dyDescent="0.25">
      <c r="A520" s="1">
        <v>818</v>
      </c>
      <c r="Z520">
        <v>4.1300000000000003E-2</v>
      </c>
      <c r="AA520">
        <v>0.29049999999999998</v>
      </c>
      <c r="AB520">
        <v>0.26</v>
      </c>
      <c r="AC520">
        <v>0.75880000000000003</v>
      </c>
      <c r="AR520">
        <v>0.15000000596046001</v>
      </c>
      <c r="AS520">
        <v>0.43000000715255998</v>
      </c>
    </row>
    <row r="521" spans="1:45" x14ac:dyDescent="0.25">
      <c r="A521" s="1">
        <v>819</v>
      </c>
      <c r="Z521">
        <v>3.95E-2</v>
      </c>
      <c r="AA521">
        <v>0.2823</v>
      </c>
      <c r="AB521">
        <v>0.25419999999999998</v>
      </c>
      <c r="AC521">
        <v>0.70520000000000005</v>
      </c>
      <c r="AR521">
        <v>0.12999999523163</v>
      </c>
      <c r="AS521">
        <v>0.40000000596045998</v>
      </c>
    </row>
    <row r="522" spans="1:45" x14ac:dyDescent="0.25">
      <c r="A522" s="1">
        <v>820</v>
      </c>
      <c r="Z522">
        <v>3.7600000000000001E-2</v>
      </c>
      <c r="AA522">
        <v>0.27200000000000002</v>
      </c>
      <c r="AB522">
        <v>0.22900000000000001</v>
      </c>
      <c r="AC522">
        <v>0.66710000000000003</v>
      </c>
      <c r="AR522">
        <v>0.11999999731779</v>
      </c>
      <c r="AS522">
        <v>0.37000000476837003</v>
      </c>
    </row>
    <row r="523" spans="1:45" x14ac:dyDescent="0.25">
      <c r="A523" s="1">
        <v>821</v>
      </c>
      <c r="Z523">
        <v>3.5799999999999998E-2</v>
      </c>
      <c r="AA523">
        <v>0.25159999999999999</v>
      </c>
      <c r="AB523">
        <v>0.23300000000000001</v>
      </c>
      <c r="AC523">
        <v>0.63139999999999996</v>
      </c>
      <c r="AR523">
        <v>0.10999999940395</v>
      </c>
      <c r="AS523">
        <v>0.34999999403954002</v>
      </c>
    </row>
    <row r="524" spans="1:45" x14ac:dyDescent="0.25">
      <c r="A524" s="1">
        <v>822</v>
      </c>
      <c r="Z524">
        <v>3.39E-2</v>
      </c>
      <c r="AA524">
        <v>0.2475</v>
      </c>
      <c r="AB524">
        <v>0.2152</v>
      </c>
      <c r="AC524">
        <v>0.60650000000000004</v>
      </c>
      <c r="AR524">
        <v>0.10999999940395</v>
      </c>
      <c r="AS524">
        <v>0.31000000238419001</v>
      </c>
    </row>
    <row r="525" spans="1:45" x14ac:dyDescent="0.25">
      <c r="A525" s="1">
        <v>823</v>
      </c>
      <c r="Z525">
        <v>3.3399999999999999E-2</v>
      </c>
      <c r="AA525">
        <v>0.2455</v>
      </c>
      <c r="AB525">
        <v>0.2087</v>
      </c>
      <c r="AC525">
        <v>0.56630000000000003</v>
      </c>
      <c r="AR525">
        <v>0.10000000149012001</v>
      </c>
      <c r="AS525">
        <v>0.31000000238419001</v>
      </c>
    </row>
    <row r="526" spans="1:45" x14ac:dyDescent="0.25">
      <c r="A526" s="1">
        <v>824</v>
      </c>
      <c r="Z526">
        <v>3.2399999999999998E-2</v>
      </c>
      <c r="AA526">
        <v>0.2311</v>
      </c>
      <c r="AB526">
        <v>0.19470000000000001</v>
      </c>
      <c r="AC526">
        <v>0.54490000000000005</v>
      </c>
      <c r="AR526">
        <v>0.10000000149012001</v>
      </c>
      <c r="AS526">
        <v>0.27000001072884</v>
      </c>
    </row>
    <row r="527" spans="1:45" x14ac:dyDescent="0.25">
      <c r="A527" s="1">
        <v>825</v>
      </c>
      <c r="Z527">
        <v>2.9100000000000001E-2</v>
      </c>
      <c r="AA527">
        <v>0.223</v>
      </c>
      <c r="AB527">
        <v>0.1865</v>
      </c>
      <c r="AC527">
        <v>0.52349999999999997</v>
      </c>
      <c r="AR527">
        <v>9.0000003576279006E-2</v>
      </c>
      <c r="AS527">
        <v>0.25999999046326</v>
      </c>
    </row>
    <row r="528" spans="1:45" x14ac:dyDescent="0.25">
      <c r="A528" s="1">
        <v>826</v>
      </c>
      <c r="Z528">
        <v>2.98E-2</v>
      </c>
      <c r="AA528">
        <v>0.22090000000000001</v>
      </c>
      <c r="AB528">
        <v>0.18890000000000001</v>
      </c>
      <c r="AC528">
        <v>0.50590000000000002</v>
      </c>
      <c r="AR528">
        <v>7.9999998211861004E-2</v>
      </c>
      <c r="AS528">
        <v>0.23999999463558</v>
      </c>
    </row>
    <row r="529" spans="1:45" x14ac:dyDescent="0.25">
      <c r="A529" s="1">
        <v>827</v>
      </c>
      <c r="Z529">
        <v>2.6700000000000002E-2</v>
      </c>
      <c r="AA529">
        <v>0.21679999999999999</v>
      </c>
      <c r="AB529">
        <v>0.1731</v>
      </c>
      <c r="AC529">
        <v>0.48139999999999999</v>
      </c>
      <c r="AR529">
        <v>7.9999998211861004E-2</v>
      </c>
      <c r="AS529">
        <v>0.21999999880790999</v>
      </c>
    </row>
    <row r="530" spans="1:45" x14ac:dyDescent="0.25">
      <c r="A530" s="1">
        <v>828</v>
      </c>
      <c r="Z530">
        <v>2.5000000000000001E-2</v>
      </c>
      <c r="AA530">
        <v>0.2107</v>
      </c>
      <c r="AB530">
        <v>0.16669999999999999</v>
      </c>
      <c r="AC530">
        <v>0.46379999999999999</v>
      </c>
      <c r="AR530">
        <v>7.0000000298023002E-2</v>
      </c>
      <c r="AS530">
        <v>0.20999999344348999</v>
      </c>
    </row>
    <row r="531" spans="1:45" x14ac:dyDescent="0.25">
      <c r="A531" s="1">
        <v>829</v>
      </c>
      <c r="Z531">
        <v>2.5899999999999999E-2</v>
      </c>
      <c r="AA531">
        <v>0.20660000000000001</v>
      </c>
      <c r="AB531">
        <v>0.15890000000000001</v>
      </c>
      <c r="AC531">
        <v>0.4395</v>
      </c>
      <c r="AR531">
        <v>7.0000000298023002E-2</v>
      </c>
      <c r="AS531">
        <v>0.18000000715256001</v>
      </c>
    </row>
    <row r="532" spans="1:45" x14ac:dyDescent="0.25">
      <c r="A532" s="1">
        <v>830</v>
      </c>
      <c r="Z532">
        <v>2.1999999999999999E-2</v>
      </c>
      <c r="AA532">
        <v>0.19639999999999999</v>
      </c>
      <c r="AB532">
        <v>0.14829999999999999</v>
      </c>
      <c r="AC532">
        <v>0.41980000000000001</v>
      </c>
      <c r="AR532">
        <v>5.9999998658895E-2</v>
      </c>
      <c r="AS532">
        <v>0.15999999642372001</v>
      </c>
    </row>
    <row r="533" spans="1:45" x14ac:dyDescent="0.25">
      <c r="A533" s="1">
        <v>831</v>
      </c>
      <c r="Z533">
        <v>2.1299999999999999E-2</v>
      </c>
      <c r="AA533">
        <v>0.1963</v>
      </c>
      <c r="AB533">
        <v>0.14580000000000001</v>
      </c>
      <c r="AC533">
        <v>0.39710000000000001</v>
      </c>
      <c r="AR533">
        <v>5.9999998658895E-2</v>
      </c>
      <c r="AS533">
        <v>0.15000000596046001</v>
      </c>
    </row>
    <row r="534" spans="1:45" x14ac:dyDescent="0.25">
      <c r="A534" s="1">
        <v>832</v>
      </c>
      <c r="Z534">
        <v>2.18E-2</v>
      </c>
      <c r="AA534">
        <v>0.18820000000000001</v>
      </c>
      <c r="AB534">
        <v>0.1414</v>
      </c>
      <c r="AC534">
        <v>0.38619999999999999</v>
      </c>
      <c r="AR534">
        <v>5.0000000745057997E-2</v>
      </c>
      <c r="AS534">
        <v>0.12999999523163</v>
      </c>
    </row>
    <row r="535" spans="1:45" x14ac:dyDescent="0.25">
      <c r="A535" s="1">
        <v>833</v>
      </c>
      <c r="Z535">
        <v>2.0799999999999999E-2</v>
      </c>
      <c r="AA535">
        <v>0.18609999999999999</v>
      </c>
      <c r="AB535">
        <v>0.14460000000000001</v>
      </c>
      <c r="AC535">
        <v>0.37269999999999998</v>
      </c>
      <c r="AR535">
        <v>5.0000000745057997E-2</v>
      </c>
      <c r="AS535">
        <v>0.11999999731779</v>
      </c>
    </row>
    <row r="536" spans="1:45" x14ac:dyDescent="0.25">
      <c r="A536" s="1">
        <v>834</v>
      </c>
      <c r="Z536">
        <v>1.9099999999999999E-2</v>
      </c>
      <c r="AA536">
        <v>0.1779</v>
      </c>
      <c r="AB536">
        <v>0.1384</v>
      </c>
      <c r="AC536">
        <v>0.36890000000000001</v>
      </c>
      <c r="AR536">
        <v>3.9999999105930002E-2</v>
      </c>
      <c r="AS536">
        <v>0.10000000149012001</v>
      </c>
    </row>
    <row r="537" spans="1:45" x14ac:dyDescent="0.25">
      <c r="A537" s="1">
        <v>835</v>
      </c>
      <c r="Z537">
        <v>1.84E-2</v>
      </c>
      <c r="AA537">
        <v>0.1759</v>
      </c>
      <c r="AB537">
        <v>0.14130000000000001</v>
      </c>
      <c r="AC537">
        <v>0.35470000000000002</v>
      </c>
      <c r="AR537">
        <v>3.9999999105930002E-2</v>
      </c>
      <c r="AS537">
        <v>0.10000000149012001</v>
      </c>
    </row>
    <row r="538" spans="1:45" x14ac:dyDescent="0.25">
      <c r="A538" s="1">
        <v>836</v>
      </c>
      <c r="Z538">
        <v>1.72E-2</v>
      </c>
      <c r="AA538">
        <v>0.1759</v>
      </c>
      <c r="AB538">
        <v>0.1361</v>
      </c>
      <c r="AC538">
        <v>0.34279999999999999</v>
      </c>
      <c r="AR538">
        <v>2.9999999329448E-2</v>
      </c>
      <c r="AS538">
        <v>9.0000003576279006E-2</v>
      </c>
    </row>
    <row r="539" spans="1:45" x14ac:dyDescent="0.25">
      <c r="A539" s="1">
        <v>837</v>
      </c>
      <c r="Z539">
        <v>1.5100000000000001E-2</v>
      </c>
      <c r="AA539">
        <v>0.17180000000000001</v>
      </c>
      <c r="AB539">
        <v>0.1328</v>
      </c>
      <c r="AC539">
        <v>0.3347</v>
      </c>
      <c r="AR539">
        <v>2.9999999329448E-2</v>
      </c>
      <c r="AS539">
        <v>7.0000000298023002E-2</v>
      </c>
    </row>
    <row r="540" spans="1:45" x14ac:dyDescent="0.25">
      <c r="A540" s="1">
        <v>838</v>
      </c>
      <c r="Z540">
        <v>1.52E-2</v>
      </c>
      <c r="AA540">
        <v>0.1656</v>
      </c>
      <c r="AB540">
        <v>0.13</v>
      </c>
      <c r="AC540">
        <v>0.3301</v>
      </c>
      <c r="AR540">
        <v>2.9999999329448E-2</v>
      </c>
      <c r="AS540">
        <v>5.9999998658895E-2</v>
      </c>
    </row>
    <row r="541" spans="1:45" x14ac:dyDescent="0.25">
      <c r="A541" s="1">
        <v>839</v>
      </c>
      <c r="Z541">
        <v>1.4999999999999999E-2</v>
      </c>
      <c r="AA541">
        <v>0.16159999999999999</v>
      </c>
      <c r="AB541">
        <v>0.1246</v>
      </c>
      <c r="AC541">
        <v>0.31340000000000001</v>
      </c>
      <c r="AR541">
        <v>1.9999999552965001E-2</v>
      </c>
      <c r="AS541">
        <v>5.0000000745057997E-2</v>
      </c>
    </row>
    <row r="542" spans="1:45" x14ac:dyDescent="0.25">
      <c r="A542" s="1">
        <v>840</v>
      </c>
      <c r="Z542">
        <v>1.43E-2</v>
      </c>
      <c r="AA542">
        <v>0.1615</v>
      </c>
      <c r="AB542">
        <v>0.122</v>
      </c>
      <c r="AC542">
        <v>0.29320000000000002</v>
      </c>
      <c r="AR542">
        <v>1.9999999552965001E-2</v>
      </c>
      <c r="AS542">
        <v>5.0000000745057997E-2</v>
      </c>
    </row>
    <row r="543" spans="1:45" x14ac:dyDescent="0.25">
      <c r="A543" s="1">
        <v>841</v>
      </c>
      <c r="Z543">
        <v>1.43E-2</v>
      </c>
      <c r="AA543">
        <v>0.1575</v>
      </c>
      <c r="AB543">
        <v>0.12330000000000001</v>
      </c>
      <c r="AC543">
        <v>0.28239999999999998</v>
      </c>
      <c r="AR543">
        <v>1.9999999552965001E-2</v>
      </c>
      <c r="AS543">
        <v>3.9999999105930002E-2</v>
      </c>
    </row>
    <row r="544" spans="1:45" x14ac:dyDescent="0.25">
      <c r="A544" s="1">
        <v>842</v>
      </c>
      <c r="Z544">
        <v>1.41E-2</v>
      </c>
      <c r="AA544">
        <v>0.15340000000000001</v>
      </c>
      <c r="AB544">
        <v>0.1119</v>
      </c>
      <c r="AC544">
        <v>0.27410000000000001</v>
      </c>
      <c r="AR544">
        <v>1.9999999552965001E-2</v>
      </c>
      <c r="AS544">
        <v>2.9999999329448E-2</v>
      </c>
    </row>
    <row r="545" spans="1:45" x14ac:dyDescent="0.25">
      <c r="A545" s="1">
        <v>843</v>
      </c>
      <c r="Z545">
        <v>1.21E-2</v>
      </c>
      <c r="AA545">
        <v>0.15329999999999999</v>
      </c>
      <c r="AB545">
        <v>0.11219999999999999</v>
      </c>
      <c r="AC545">
        <v>0.2581</v>
      </c>
      <c r="AR545">
        <v>9.9999997764825994E-3</v>
      </c>
      <c r="AS545">
        <v>2.9999999329448E-2</v>
      </c>
    </row>
    <row r="546" spans="1:45" x14ac:dyDescent="0.25">
      <c r="A546" s="1">
        <v>844</v>
      </c>
      <c r="Z546">
        <v>1.06E-2</v>
      </c>
      <c r="AA546">
        <v>0.15329999999999999</v>
      </c>
      <c r="AB546">
        <v>0.10290000000000001</v>
      </c>
      <c r="AC546">
        <v>0.23910000000000001</v>
      </c>
      <c r="AR546">
        <v>9.9999997764825994E-3</v>
      </c>
      <c r="AS546">
        <v>1.9999999552965001E-2</v>
      </c>
    </row>
    <row r="547" spans="1:45" x14ac:dyDescent="0.25">
      <c r="A547" s="1">
        <v>845</v>
      </c>
      <c r="Z547">
        <v>1.12E-2</v>
      </c>
      <c r="AA547">
        <v>0.15129999999999999</v>
      </c>
      <c r="AB547">
        <v>0.1077</v>
      </c>
      <c r="AC547">
        <v>0.21909999999999999</v>
      </c>
      <c r="AR547">
        <v>9.9999997764825994E-3</v>
      </c>
      <c r="AS547">
        <v>9.9999997764825994E-3</v>
      </c>
    </row>
    <row r="548" spans="1:45" x14ac:dyDescent="0.25">
      <c r="A548" s="1">
        <v>846</v>
      </c>
      <c r="Z548">
        <v>1.12E-2</v>
      </c>
      <c r="AA548">
        <v>0.1472</v>
      </c>
      <c r="AB548">
        <v>9.69E-2</v>
      </c>
      <c r="AC548">
        <v>0.20039999999999999</v>
      </c>
      <c r="AR548">
        <v>9.9999997764825994E-3</v>
      </c>
      <c r="AS548">
        <v>9.9999997764825994E-3</v>
      </c>
    </row>
    <row r="549" spans="1:45" x14ac:dyDescent="0.25">
      <c r="A549" s="1">
        <v>847</v>
      </c>
      <c r="Z549">
        <v>8.0999999999999996E-3</v>
      </c>
      <c r="AA549">
        <v>0.1472</v>
      </c>
      <c r="AB549">
        <v>9.8699999999999996E-2</v>
      </c>
      <c r="AC549">
        <v>0.1845</v>
      </c>
      <c r="AR549" s="34">
        <v>9.9999997473788008E-6</v>
      </c>
      <c r="AS549">
        <v>9.9999997764825994E-3</v>
      </c>
    </row>
    <row r="550" spans="1:45" x14ac:dyDescent="0.25">
      <c r="A550" s="1">
        <v>848</v>
      </c>
      <c r="Z550">
        <v>1.0200000000000001E-2</v>
      </c>
      <c r="AA550">
        <v>0.1472</v>
      </c>
      <c r="AB550">
        <v>9.0700000000000003E-2</v>
      </c>
      <c r="AC550">
        <v>0.17860000000000001</v>
      </c>
      <c r="AR550" s="34">
        <v>9.9999997473788008E-6</v>
      </c>
      <c r="AS550">
        <v>9.9999997764825994E-3</v>
      </c>
    </row>
    <row r="551" spans="1:45" x14ac:dyDescent="0.25">
      <c r="A551" s="1">
        <v>849</v>
      </c>
      <c r="Z551">
        <v>8.8999999999999999E-3</v>
      </c>
      <c r="AA551">
        <v>0.1472</v>
      </c>
      <c r="AB551">
        <v>9.1999999999999998E-2</v>
      </c>
      <c r="AC551">
        <v>0.17319999999999999</v>
      </c>
      <c r="AR551" s="34">
        <v>9.9999997473788008E-6</v>
      </c>
      <c r="AS551" s="34">
        <v>9.9999997473788008E-6</v>
      </c>
    </row>
    <row r="552" spans="1:45" x14ac:dyDescent="0.25">
      <c r="A552" s="1">
        <v>850</v>
      </c>
      <c r="Z552">
        <v>9.1999999999999998E-3</v>
      </c>
      <c r="AB552">
        <v>8.4900000000000003E-2</v>
      </c>
      <c r="AC552">
        <v>0.1598</v>
      </c>
      <c r="AR552" s="34">
        <v>9.9999997473788008E-6</v>
      </c>
      <c r="AS552" s="34">
        <v>9.9999997473788008E-6</v>
      </c>
    </row>
    <row r="553" spans="1:45" x14ac:dyDescent="0.25">
      <c r="A553" s="1">
        <v>851</v>
      </c>
      <c r="AB553">
        <v>8.1199999999999994E-2</v>
      </c>
      <c r="AC553">
        <v>0.1439</v>
      </c>
    </row>
    <row r="554" spans="1:45" x14ac:dyDescent="0.25">
      <c r="A554" s="1">
        <v>852</v>
      </c>
      <c r="AB554">
        <v>8.72E-2</v>
      </c>
      <c r="AC554">
        <v>0.13519999999999999</v>
      </c>
    </row>
    <row r="555" spans="1:45" x14ac:dyDescent="0.25">
      <c r="A555" s="1">
        <v>853</v>
      </c>
      <c r="AB555">
        <v>7.5300000000000006E-2</v>
      </c>
      <c r="AC555">
        <v>0.13020000000000001</v>
      </c>
    </row>
    <row r="556" spans="1:45" x14ac:dyDescent="0.25">
      <c r="A556" s="1">
        <v>854</v>
      </c>
      <c r="AB556">
        <v>7.0800000000000002E-2</v>
      </c>
      <c r="AC556">
        <v>0.1216</v>
      </c>
    </row>
    <row r="557" spans="1:45" x14ac:dyDescent="0.25">
      <c r="A557" s="1">
        <v>855</v>
      </c>
      <c r="AB557">
        <v>6.6100000000000006E-2</v>
      </c>
      <c r="AC557">
        <v>0.11070000000000001</v>
      </c>
    </row>
    <row r="558" spans="1:45" x14ac:dyDescent="0.25">
      <c r="A558" s="1">
        <v>856</v>
      </c>
      <c r="AB558">
        <v>6.5500000000000003E-2</v>
      </c>
      <c r="AC558">
        <v>0.1067</v>
      </c>
    </row>
    <row r="559" spans="1:45" x14ac:dyDescent="0.25">
      <c r="A559" s="1">
        <v>857</v>
      </c>
      <c r="AB559">
        <v>6.3100000000000003E-2</v>
      </c>
      <c r="AC559">
        <v>0.10199999999999999</v>
      </c>
    </row>
    <row r="560" spans="1:45" x14ac:dyDescent="0.25">
      <c r="A560" s="1">
        <v>858</v>
      </c>
      <c r="AB560">
        <v>6.1400000000000003E-2</v>
      </c>
      <c r="AC560">
        <v>9.4299999999999995E-2</v>
      </c>
    </row>
    <row r="561" spans="1:29" x14ac:dyDescent="0.25">
      <c r="A561" s="1">
        <v>859</v>
      </c>
      <c r="AB561">
        <v>6.1199999999999997E-2</v>
      </c>
      <c r="AC561">
        <v>8.1799999999999998E-2</v>
      </c>
    </row>
    <row r="562" spans="1:29" x14ac:dyDescent="0.25">
      <c r="A562" s="1">
        <v>860</v>
      </c>
      <c r="AB562">
        <v>5.9499999999999997E-2</v>
      </c>
      <c r="AC562">
        <v>7.4700000000000003E-2</v>
      </c>
    </row>
    <row r="563" spans="1:29" x14ac:dyDescent="0.25">
      <c r="A563" s="1">
        <v>861</v>
      </c>
    </row>
    <row r="564" spans="1:29" x14ac:dyDescent="0.25">
      <c r="A564" s="1">
        <v>862</v>
      </c>
    </row>
    <row r="565" spans="1:29" x14ac:dyDescent="0.25">
      <c r="A565" s="1">
        <v>863</v>
      </c>
    </row>
    <row r="566" spans="1:29" x14ac:dyDescent="0.25">
      <c r="A566" s="1">
        <v>864</v>
      </c>
    </row>
    <row r="567" spans="1:29" x14ac:dyDescent="0.25">
      <c r="A567" s="1">
        <v>865</v>
      </c>
    </row>
    <row r="568" spans="1:29" x14ac:dyDescent="0.25">
      <c r="A568" s="1">
        <v>866</v>
      </c>
    </row>
    <row r="569" spans="1:29" x14ac:dyDescent="0.25">
      <c r="A569" s="1">
        <v>867</v>
      </c>
    </row>
    <row r="570" spans="1:29" x14ac:dyDescent="0.25">
      <c r="A570" s="1">
        <v>868</v>
      </c>
    </row>
    <row r="571" spans="1:29" x14ac:dyDescent="0.25">
      <c r="A571" s="1">
        <v>869</v>
      </c>
    </row>
    <row r="572" spans="1:29" x14ac:dyDescent="0.25">
      <c r="A572" s="1">
        <v>870</v>
      </c>
    </row>
    <row r="573" spans="1:29" x14ac:dyDescent="0.25">
      <c r="A573" s="1">
        <v>871</v>
      </c>
    </row>
    <row r="574" spans="1:29" x14ac:dyDescent="0.25">
      <c r="A574" s="1">
        <v>872</v>
      </c>
    </row>
    <row r="575" spans="1:29" x14ac:dyDescent="0.25">
      <c r="A575" s="1">
        <v>873</v>
      </c>
    </row>
    <row r="576" spans="1:29" x14ac:dyDescent="0.25">
      <c r="A576" s="1">
        <v>874</v>
      </c>
    </row>
    <row r="577" spans="1:1" x14ac:dyDescent="0.25">
      <c r="A577" s="1">
        <v>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list</vt:lpstr>
      <vt:lpstr>spectral diagram</vt:lpstr>
      <vt:lpstr>multi spectra viewer</vt:lpstr>
      <vt:lpstr>FRET calculator</vt:lpstr>
      <vt:lpstr>A1 PMT</vt:lpstr>
      <vt:lpstr>A1 spectral</vt:lpstr>
      <vt:lpstr>CytoFlex</vt:lpstr>
      <vt:lpstr>excitation</vt:lpstr>
      <vt:lpstr>emission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Hochreiter</dc:creator>
  <cp:lastModifiedBy>Windows User</cp:lastModifiedBy>
  <dcterms:created xsi:type="dcterms:W3CDTF">2019-04-27T18:56:17Z</dcterms:created>
  <dcterms:modified xsi:type="dcterms:W3CDTF">2019-07-18T15:15:52Z</dcterms:modified>
</cp:coreProperties>
</file>