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877" documentId="11_F25DC773A252ABDACC104863C91E5CB45BDE58E9" xr6:coauthVersionLast="47" xr6:coauthVersionMax="47" xr10:uidLastSave="{111B4F8B-7EDD-4696-B411-7C394A63FA21}"/>
  <bookViews>
    <workbookView minimized="1" xWindow="-36000" yWindow="1470" windowWidth="28110" windowHeight="15885" tabRatio="1000" activeTab="14" xr2:uid="{00000000-000D-0000-FFFF-FFFF00000000}"/>
  </bookViews>
  <sheets>
    <sheet name="Ex. 1" sheetId="32" r:id="rId1"/>
    <sheet name="Ex. 1 (sol)" sheetId="36" r:id="rId2"/>
    <sheet name="Ex. 2" sheetId="33" r:id="rId3"/>
    <sheet name="Ex. 2 (sol)" sheetId="37" r:id="rId4"/>
    <sheet name="Ex. 3" sheetId="34" r:id="rId5"/>
    <sheet name="Ex. 3 (sol)" sheetId="38" r:id="rId6"/>
    <sheet name="Ex. 4" sheetId="35" r:id="rId7"/>
    <sheet name="Ex. 4 (sol)" sheetId="39" r:id="rId8"/>
    <sheet name="Ex. 5" sheetId="27" r:id="rId9"/>
    <sheet name="Ex. 5 (sol)" sheetId="40" r:id="rId10"/>
    <sheet name="Ex. 6" sheetId="28" r:id="rId11"/>
    <sheet name="Ex. 6 (sol)" sheetId="41" r:id="rId12"/>
    <sheet name="Ex. 7" sheetId="29" r:id="rId13"/>
    <sheet name="Ex. 8" sheetId="30" r:id="rId14"/>
    <sheet name="Ex. 8 (sol)" sheetId="43" r:id="rId15"/>
    <sheet name="VGSales" sheetId="10" r:id="rId16"/>
    <sheet name="e00eb4de3c8a421cba9b8f4cb8546ec" sheetId="4" state="veryHidden" r:id="rId17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16" i="43" a="1"/>
  <c r="A16" i="43" s="1"/>
  <c r="B16" i="43" s="1" a="1"/>
  <c r="B16" i="43" s="1"/>
  <c r="A18" i="41" a="1"/>
  <c r="A18" i="41" s="1"/>
  <c r="A8" i="41" a="1"/>
  <c r="A8" i="41" s="1"/>
  <c r="A50" i="40" a="1"/>
  <c r="A50" i="40" s="1"/>
  <c r="A9" i="40" a="1"/>
  <c r="A9" i="40" s="1"/>
  <c r="F8" i="40"/>
  <c r="A28" i="39" a="1"/>
  <c r="A28" i="39" s="1"/>
  <c r="A18" i="39" a="1"/>
  <c r="A18" i="39" s="1"/>
  <c r="A59" i="38" a="1"/>
  <c r="A59" i="38" s="1"/>
  <c r="A8" i="38" a="1"/>
  <c r="A8" i="38" s="1"/>
  <c r="A28" i="37" a="1"/>
  <c r="A28" i="37" s="1"/>
  <c r="A17" i="37" a="1"/>
  <c r="A17" i="37" s="1"/>
  <c r="A7" i="37" a="1"/>
  <c r="A7" i="37" s="1"/>
  <c r="A26" i="36" a="1"/>
  <c r="A26" i="36" s="1"/>
  <c r="B26" i="36" s="1" a="1"/>
  <c r="B26" i="36" s="1"/>
  <c r="B25" i="36" a="1"/>
  <c r="B25" i="36" s="1"/>
  <c r="A25" i="36"/>
  <c r="B24" i="36" a="1"/>
  <c r="B24" i="36" s="1"/>
  <c r="B23" i="36" a="1"/>
  <c r="B23" i="36" s="1"/>
  <c r="B22" i="36" a="1"/>
  <c r="B22" i="36" s="1"/>
  <c r="A17" i="36"/>
  <c r="B17" i="36" s="1"/>
  <c r="B16" i="36"/>
  <c r="B15" i="36"/>
  <c r="A28" i="35" a="1"/>
  <c r="A28" i="35" s="1"/>
  <c r="A27" i="35"/>
  <c r="A17" i="39"/>
  <c r="A27" i="39"/>
  <c r="G22" i="39" l="1" a="1"/>
  <c r="G22" i="39" s="1"/>
  <c r="G21" i="39" a="1"/>
  <c r="G21" i="39" s="1"/>
  <c r="G20" i="39" a="1"/>
  <c r="G20" i="39" s="1"/>
  <c r="G19" i="39" a="1"/>
  <c r="G19" i="39" s="1"/>
  <c r="G18" i="39" a="1"/>
  <c r="G18" i="39" s="1"/>
  <c r="A18" i="35" a="1"/>
  <c r="A18" i="35" s="1"/>
  <c r="A17" i="35"/>
  <c r="A8" i="34" l="1" a="1"/>
  <c r="A8" i="34" s="1"/>
  <c r="A26" i="32" a="1"/>
  <c r="A26" i="32" s="1"/>
  <c r="A25" i="32"/>
  <c r="B16" i="32"/>
  <c r="B15" i="32"/>
  <c r="A17" i="32"/>
  <c r="B17" i="32" s="1"/>
  <c r="F8" i="2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<sst xmlns="http://schemas.openxmlformats.org/spreadsheetml/2006/main" count="52608" uniqueCount="10382">
  <si>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</si>
  <si>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</si>
  <si>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</si>
  <si>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</si>
  <si>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</si>
  <si>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</si>
  <si>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</si>
  <si>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</si>
  <si>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</si>
  <si>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</si>
  <si>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</si>
  <si>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</si>
  <si>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</si>
  <si>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</si>
  <si>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</si>
  <si>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</si>
  <si>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</si>
  <si>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</si>
  <si>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</si>
  <si>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</si>
  <si>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</si>
  <si>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</si>
  <si>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</si>
  <si>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</si>
  <si>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</si>
  <si>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</si>
  <si>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</si>
  <si>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</si>
  <si>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</si>
  <si>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</si>
  <si>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</si>
  <si>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</si>
  <si>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</si>
  <si>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</si>
  <si>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</si>
  <si>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</si>
  <si>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</si>
  <si>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</si>
  <si>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</si>
  <si>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</si>
  <si>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</si>
  <si>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</si>
  <si>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</si>
  <si>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</si>
  <si>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</si>
  <si>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</si>
  <si>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</si>
  <si>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</si>
  <si>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</si>
  <si>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</si>
  <si>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</si>
  <si>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</si>
  <si>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</si>
  <si>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</si>
  <si>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</si>
  <si>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</si>
  <si>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</si>
  <si>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</si>
  <si>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</si>
  <si>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</si>
  <si>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</si>
  <si>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</si>
  <si>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</si>
  <si>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</si>
  <si>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</si>
  <si>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</si>
  <si>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</si>
  <si>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</si>
  <si>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</si>
  <si>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</si>
  <si>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</si>
  <si>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</si>
  <si>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</si>
  <si>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</si>
  <si>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</si>
  <si>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</si>
  <si>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</si>
  <si>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</si>
  <si>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</si>
  <si>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</si>
  <si>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</si>
  <si>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</si>
  <si>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</si>
  <si>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</si>
  <si>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</si>
  <si>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</si>
  <si>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</si>
  <si>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</si>
  <si>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</si>
  <si>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</si>
  <si>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</si>
  <si>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</si>
  <si>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</si>
  <si>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</si>
  <si>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</si>
  <si>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</si>
  <si>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</si>
  <si>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</si>
  <si>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</si>
  <si>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</si>
  <si>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</si>
  <si>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</si>
  <si>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</si>
  <si>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</si>
  <si>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</si>
  <si>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</si>
  <si>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</si>
  <si>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</si>
  <si>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</si>
  <si>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</si>
  <si>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</si>
  <si>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</si>
  <si>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</si>
  <si>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</si>
  <si>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</si>
  <si>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</si>
  <si>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</si>
  <si>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</si>
  <si>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</si>
  <si>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</si>
  <si>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</si>
  <si>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</si>
  <si>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</si>
  <si>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</si>
  <si>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</si>
  <si>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</si>
  <si>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</si>
  <si>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</si>
  <si>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</si>
  <si>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</si>
  <si>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</si>
  <si>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</si>
  <si>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</si>
  <si>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</si>
  <si>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</si>
  <si>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</si>
  <si>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</si>
  <si>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</si>
  <si>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</si>
  <si>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</si>
  <si>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</si>
  <si>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</si>
  <si>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</si>
  <si>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</si>
  <si>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</si>
  <si>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</si>
  <si>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</si>
  <si>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</si>
  <si>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</si>
  <si>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</si>
  <si>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</si>
  <si>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</si>
  <si>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</si>
  <si>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</si>
  <si>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</si>
  <si>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</si>
  <si>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</si>
  <si>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</si>
  <si>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</si>
  <si>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</si>
  <si>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</si>
  <si>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</si>
  <si>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</si>
  <si>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</si>
  <si>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</si>
  <si>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</si>
  <si>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</si>
  <si>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</si>
  <si>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</si>
  <si>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</si>
  <si>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</si>
  <si>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</si>
  <si>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</si>
  <si>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</si>
  <si>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</si>
  <si>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</si>
  <si>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</si>
  <si>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</si>
  <si>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</si>
  <si>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</si>
  <si>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</si>
  <si>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</si>
  <si>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</si>
  <si>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</si>
  <si>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</si>
  <si>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</si>
  <si>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</si>
  <si>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</si>
  <si>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</si>
  <si>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</si>
  <si>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</si>
  <si>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</si>
  <si>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</si>
  <si>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</si>
  <si>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</si>
  <si>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</si>
  <si>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</si>
  <si>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</si>
  <si>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</si>
  <si>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</si>
  <si>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</si>
  <si>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</si>
  <si>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</si>
  <si>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</si>
  <si>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</si>
  <si>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</si>
  <si>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</si>
  <si>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</si>
  <si>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</si>
  <si>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</si>
  <si>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</si>
  <si>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</si>
  <si>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</si>
  <si>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</si>
  <si>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</si>
  <si>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</si>
  <si>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</si>
  <si>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</si>
  <si>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</si>
  <si>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</si>
  <si>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</si>
  <si>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</si>
  <si>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</si>
  <si>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</si>
  <si>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</si>
  <si>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</si>
  <si>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</si>
  <si>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</si>
  <si>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</si>
  <si>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</si>
  <si>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</si>
  <si>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</si>
  <si>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</si>
  <si>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</si>
  <si>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</si>
  <si>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</si>
  <si>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</si>
  <si>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</si>
  <si>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</si>
  <si>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</si>
  <si>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</si>
  <si>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</si>
  <si>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</si>
  <si>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</si>
  <si>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</si>
  <si>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</si>
  <si>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</si>
  <si>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</si>
  <si>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</si>
  <si>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</si>
  <si>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</si>
  <si>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</si>
  <si>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</si>
  <si>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</si>
  <si>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</si>
  <si>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</si>
  <si>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</si>
  <si>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</si>
  <si>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</si>
  <si>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</si>
  <si>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</si>
  <si>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</si>
  <si>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</si>
  <si>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</si>
  <si>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</si>
  <si>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</si>
  <si>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</si>
  <si>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</si>
  <si>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</si>
  <si>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</si>
  <si>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</si>
  <si>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</si>
  <si>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</si>
  <si>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</si>
  <si>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</si>
  <si>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</si>
  <si>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</si>
  <si>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</si>
  <si>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</si>
  <si>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</si>
  <si>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</si>
  <si>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</si>
  <si>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</si>
  <si>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</si>
  <si>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</si>
  <si>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</si>
  <si>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</si>
  <si>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</si>
  <si>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</si>
  <si>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</si>
  <si>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</si>
  <si>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</si>
  <si>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</si>
  <si>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</si>
  <si>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</si>
  <si>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</si>
  <si>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</si>
  <si>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</si>
  <si>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</si>
  <si>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</si>
  <si>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</si>
  <si>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</si>
  <si>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</si>
  <si>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</si>
  <si>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</si>
  <si>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</si>
  <si>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</si>
  <si>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</si>
  <si>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</si>
  <si>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</si>
  <si>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</si>
  <si>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</si>
  <si>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</si>
  <si>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</si>
  <si>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</si>
  <si>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</si>
  <si>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</si>
  <si>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</si>
  <si>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</si>
  <si>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</si>
  <si>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</si>
  <si>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</si>
  <si>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</si>
  <si>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</si>
  <si>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</si>
  <si>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</si>
  <si>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</si>
  <si>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</si>
  <si>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</si>
  <si>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</si>
  <si>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</si>
  <si>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</si>
  <si>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</si>
  <si>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</si>
  <si>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</si>
  <si>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</si>
  <si>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</si>
  <si>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</si>
  <si>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</si>
  <si>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</si>
  <si>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</si>
  <si>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</si>
  <si>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</si>
  <si>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</si>
  <si>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</si>
  <si>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</si>
  <si>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</si>
  <si>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</si>
  <si>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</si>
  <si>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</si>
  <si>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</si>
  <si>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</si>
  <si>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</si>
  <si>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</si>
  <si>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</si>
  <si>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</si>
  <si>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</si>
  <si>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</si>
  <si>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</si>
  <si>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</si>
  <si>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</si>
  <si>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</si>
  <si>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</si>
  <si>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</si>
  <si>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</si>
  <si>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</si>
  <si>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</si>
  <si>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</si>
  <si>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</si>
  <si>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</si>
  <si>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</si>
  <si>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</si>
  <si>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</si>
  <si>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</si>
  <si>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</si>
  <si>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</si>
  <si>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</si>
  <si>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</si>
  <si>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</si>
  <si>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</si>
  <si>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</si>
  <si>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</si>
  <si>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</si>
  <si>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</si>
  <si>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</si>
  <si>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</si>
  <si>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</si>
  <si>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</si>
  <si>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</si>
  <si>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</si>
  <si>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</si>
  <si>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</si>
  <si>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</si>
  <si>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</si>
  <si>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</si>
  <si>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</si>
  <si>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</si>
  <si>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</si>
  <si>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</si>
  <si>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</si>
  <si>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</si>
  <si>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</si>
  <si>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</si>
  <si>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</si>
  <si>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</si>
  <si>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</si>
  <si>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</si>
  <si>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</si>
  <si>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</si>
  <si>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</si>
  <si>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</si>
  <si>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</si>
  <si>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</si>
  <si>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</si>
  <si>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</si>
  <si>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</si>
  <si>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</si>
  <si>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</si>
  <si>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</si>
  <si>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</si>
  <si>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</si>
  <si>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</si>
  <si>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</si>
  <si>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</si>
  <si>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</si>
  <si>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</si>
  <si>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</si>
  <si>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</si>
  <si>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</si>
  <si>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</si>
  <si>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</si>
  <si>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</si>
  <si>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</si>
  <si>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</si>
  <si>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</si>
  <si>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</si>
  <si>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</si>
  <si>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</si>
  <si>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</si>
  <si>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</si>
  <si>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</si>
  <si>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</si>
  <si>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</si>
  <si>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</si>
  <si>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</si>
  <si>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</si>
  <si>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</si>
  <si>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</si>
  <si>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</si>
  <si>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</si>
  <si>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</si>
  <si>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</si>
  <si>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</si>
  <si>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</si>
  <si>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</si>
  <si>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</si>
  <si>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</si>
  <si>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</si>
  <si>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</si>
  <si>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</si>
  <si>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</si>
  <si>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</si>
  <si>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</si>
  <si>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</si>
  <si>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</si>
  <si>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</si>
  <si>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</si>
  <si>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</si>
  <si>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</si>
  <si>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</si>
  <si>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</si>
  <si>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</si>
  <si>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</si>
  <si>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</si>
  <si>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</si>
  <si>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</si>
  <si>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</si>
  <si>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</si>
  <si>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</si>
  <si>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</si>
  <si>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</si>
  <si>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</si>
  <si>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</si>
  <si>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</si>
  <si>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</si>
  <si>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</si>
  <si>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</si>
  <si>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</si>
  <si>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</si>
  <si>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</si>
  <si>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</si>
  <si>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</si>
  <si>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</si>
  <si>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</si>
  <si>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</si>
  <si>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</si>
  <si>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</si>
  <si>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</si>
  <si>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</si>
  <si>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</si>
  <si>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</si>
  <si>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</si>
  <si>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</si>
  <si>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</si>
  <si>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</si>
  <si>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</si>
  <si>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</si>
  <si>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</si>
  <si>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</si>
  <si>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</si>
  <si>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</si>
  <si>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</si>
  <si>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</si>
  <si>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</si>
  <si>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</si>
  <si>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</si>
  <si>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</si>
  <si>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</si>
  <si>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</si>
  <si>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</si>
  <si>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</si>
  <si>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</si>
  <si>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</si>
  <si>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</si>
  <si>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</si>
  <si>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</si>
  <si>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</si>
  <si>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</si>
  <si>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</si>
  <si>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</si>
  <si>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</si>
  <si>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</si>
  <si>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</si>
  <si>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</si>
  <si>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</si>
  <si>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</si>
  <si>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</si>
  <si>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</si>
  <si>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</si>
  <si>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</si>
  <si>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</si>
  <si>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</si>
  <si>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</si>
  <si>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</si>
  <si>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</si>
  <si>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</si>
  <si>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</si>
  <si>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</si>
  <si>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</si>
  <si>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</si>
  <si>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</si>
  <si>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</si>
  <si>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</si>
  <si>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</si>
  <si>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</si>
  <si>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</si>
  <si>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</si>
  <si>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</si>
  <si>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</si>
  <si>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</si>
  <si>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</si>
  <si>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</si>
  <si>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</si>
  <si>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</si>
  <si>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</si>
  <si>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</si>
  <si>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</si>
  <si>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</si>
  <si>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</si>
  <si>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</si>
  <si>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</si>
  <si>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</si>
  <si>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</si>
  <si>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</si>
  <si>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</si>
  <si>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</si>
  <si>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</si>
  <si>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</si>
  <si>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</si>
  <si>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</si>
  <si>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</si>
  <si>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</si>
  <si>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</si>
  <si>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</si>
  <si>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</si>
  <si>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</si>
  <si>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</si>
  <si>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</si>
  <si>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</si>
  <si>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</si>
  <si>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</si>
  <si>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</si>
  <si>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</si>
  <si>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</si>
  <si>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</si>
  <si>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</si>
  <si>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</si>
  <si>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</si>
  <si>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</si>
  <si>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</si>
  <si>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</si>
  <si>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</si>
  <si>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</si>
  <si>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</si>
  <si>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</si>
  <si>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</si>
  <si>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</si>
  <si>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</si>
  <si>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</si>
  <si>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</si>
  <si>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</si>
  <si>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</si>
  <si>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</si>
  <si>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</si>
  <si>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</si>
  <si>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</si>
  <si>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</si>
  <si>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</si>
  <si>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</si>
  <si>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</si>
  <si>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</si>
  <si>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</si>
  <si>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</si>
  <si>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</si>
  <si>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</si>
  <si>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</si>
  <si>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</si>
  <si>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</si>
  <si>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</si>
  <si>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</si>
  <si>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</si>
  <si>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</si>
  <si>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</si>
  <si>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</si>
  <si>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</si>
  <si>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</si>
  <si>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</si>
  <si>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</si>
  <si>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</si>
  <si>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</si>
  <si>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</si>
  <si>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</si>
  <si>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</si>
  <si>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</si>
  <si>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</si>
  <si>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</si>
  <si>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</si>
  <si>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</si>
  <si>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</si>
  <si>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</si>
  <si>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</si>
  <si>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</si>
  <si>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</si>
  <si>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</si>
  <si>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</si>
  <si>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</si>
  <si>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</si>
  <si>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</si>
  <si>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</si>
  <si>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</si>
  <si>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</si>
  <si>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</si>
  <si>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</si>
  <si>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</si>
  <si>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</si>
  <si>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</si>
  <si>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</si>
  <si>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</si>
  <si>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</si>
  <si>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</si>
  <si>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</si>
  <si>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</si>
  <si>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</si>
  <si>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</si>
  <si>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</si>
  <si>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</si>
  <si>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</si>
  <si>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</si>
  <si>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</si>
  <si>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</si>
  <si>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</si>
  <si>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</si>
  <si>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</si>
  <si>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</si>
  <si>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</si>
  <si>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</si>
  <si>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</si>
  <si>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</si>
  <si>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</si>
  <si>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</si>
  <si>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</si>
  <si>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</si>
  <si>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</si>
  <si>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</si>
  <si>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</si>
  <si>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</si>
  <si>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</si>
  <si>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</si>
  <si>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</si>
  <si>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</si>
  <si>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</si>
  <si>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</si>
  <si>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</si>
  <si>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</si>
  <si>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</si>
  <si>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</si>
  <si>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</si>
  <si>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</si>
  <si>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</si>
  <si>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</si>
  <si>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</si>
  <si>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</si>
  <si>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</si>
  <si>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</si>
  <si>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</si>
  <si>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</si>
  <si>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</si>
  <si>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</si>
  <si>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</si>
  <si>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</si>
  <si>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</si>
  <si>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</si>
  <si>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</si>
  <si>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</si>
  <si>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</si>
  <si>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</si>
  <si>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</si>
  <si>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</si>
  <si>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</si>
  <si>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</si>
  <si>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</si>
  <si>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</si>
  <si>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</si>
  <si>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</si>
  <si>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</si>
  <si>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</si>
  <si>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</si>
  <si>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</si>
  <si>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</si>
  <si>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</si>
  <si>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</si>
  <si>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</si>
  <si>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</si>
  <si>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</si>
  <si>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</si>
  <si>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</si>
  <si>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</si>
  <si>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</si>
  <si>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</si>
  <si>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</si>
  <si>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</si>
  <si>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</si>
  <si>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</si>
  <si>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</si>
  <si>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</si>
  <si>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</si>
  <si>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</si>
  <si>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</si>
  <si>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</si>
  <si>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</si>
  <si>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</si>
  <si>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</si>
  <si>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</si>
  <si>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</si>
  <si>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</si>
  <si>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</si>
  <si>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</si>
  <si>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</si>
  <si>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</si>
  <si>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</si>
  <si>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</si>
  <si>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</si>
  <si>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</si>
  <si>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</si>
  <si>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</si>
  <si>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</si>
  <si>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</si>
  <si>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</si>
  <si>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</si>
  <si>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</si>
  <si>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</si>
  <si>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</si>
  <si>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</si>
  <si>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</si>
  <si>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</si>
  <si>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</si>
  <si>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</si>
  <si>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</si>
  <si>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</si>
  <si>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</si>
  <si>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</si>
  <si>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</si>
  <si>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</si>
  <si>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</si>
  <si>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</si>
  <si>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</si>
  <si>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</si>
  <si>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</si>
  <si>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</si>
  <si>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</si>
  <si>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</si>
  <si>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</si>
  <si>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</si>
  <si>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</si>
  <si>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</si>
  <si>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</si>
  <si>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</si>
  <si>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</si>
  <si>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</si>
  <si>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</si>
  <si>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</si>
  <si>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</si>
  <si>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</si>
  <si>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</si>
  <si>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</si>
  <si>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</si>
  <si>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</si>
  <si>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</si>
  <si>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</si>
  <si>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</si>
  <si>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</si>
  <si>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</si>
  <si>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</si>
  <si>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</si>
  <si>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</si>
  <si>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</si>
  <si>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</si>
  <si>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</si>
  <si>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</si>
  <si>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</si>
  <si>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</si>
  <si>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</si>
  <si>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</si>
  <si>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</si>
  <si>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</si>
  <si>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</si>
  <si>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</si>
  <si>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</si>
  <si>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</si>
  <si>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</si>
  <si>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</si>
  <si>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</si>
  <si>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</si>
  <si>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</si>
  <si>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</si>
  <si>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</si>
  <si>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</si>
  <si>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</si>
  <si>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</si>
  <si>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</si>
  <si>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</si>
  <si>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</si>
  <si>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</si>
  <si>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</si>
  <si>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</si>
  <si>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</si>
  <si>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</si>
  <si>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</si>
  <si>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</si>
  <si>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</si>
  <si>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</si>
  <si>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</si>
  <si>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</si>
  <si>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</si>
  <si>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</si>
  <si>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</si>
  <si>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</si>
  <si>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</si>
  <si>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</si>
  <si>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</si>
  <si>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</si>
  <si>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</si>
  <si>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</si>
  <si>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</si>
  <si>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</si>
  <si>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</si>
  <si>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</si>
  <si>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</si>
  <si>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</si>
  <si>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</si>
  <si>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</si>
  <si>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</si>
  <si>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</si>
  <si>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</si>
  <si>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</si>
  <si>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</si>
  <si>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</si>
  <si>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</si>
  <si>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</si>
  <si>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</si>
  <si>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</si>
  <si>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</si>
  <si>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</si>
  <si>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</si>
  <si>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</si>
  <si>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</si>
  <si>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</si>
  <si>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</si>
  <si>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</si>
  <si>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</si>
  <si>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</si>
  <si>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</si>
  <si>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</si>
  <si>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</si>
  <si>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</si>
  <si>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</si>
  <si>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</si>
  <si>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</si>
  <si>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</si>
  <si>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</si>
  <si>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</si>
  <si>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</si>
  <si>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</si>
  <si>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</si>
  <si>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</si>
  <si>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</si>
  <si>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</si>
  <si>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</si>
  <si>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</si>
  <si>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</si>
  <si>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</si>
  <si>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</si>
  <si>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</si>
  <si>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</si>
  <si>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</si>
  <si>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</si>
  <si>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</si>
  <si>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</si>
  <si>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</si>
  <si>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</si>
  <si>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</si>
  <si>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</si>
  <si>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</si>
  <si>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</si>
  <si>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</si>
  <si>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</si>
  <si>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</si>
  <si>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</si>
  <si>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</si>
  <si>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</si>
  <si>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</si>
  <si>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</si>
  <si>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</si>
  <si>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</si>
  <si>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</si>
  <si>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</si>
  <si>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</si>
  <si>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</si>
  <si>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</si>
  <si>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</si>
  <si>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</si>
  <si>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</si>
  <si>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</si>
  <si>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</si>
  <si>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</si>
  <si>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</si>
  <si>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</si>
  <si>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</si>
  <si>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</si>
  <si>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</si>
  <si>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</si>
  <si>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</si>
  <si>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</si>
  <si>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</si>
  <si>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</si>
  <si>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</si>
  <si>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</si>
  <si>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</si>
  <si>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</si>
  <si>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</si>
  <si>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</si>
  <si>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</si>
  <si>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</si>
  <si>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</si>
  <si>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</si>
  <si>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</si>
  <si>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</si>
  <si>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</si>
  <si>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</si>
  <si>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</si>
  <si>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</si>
  <si>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</si>
  <si>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</si>
  <si>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</si>
  <si>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</si>
  <si>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</si>
  <si>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</si>
  <si>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</si>
  <si>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</si>
  <si>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</si>
  <si>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</si>
  <si>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</si>
  <si>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</si>
  <si>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</si>
  <si>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</si>
  <si>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</si>
  <si>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</si>
  <si>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</si>
  <si>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</si>
  <si>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</si>
  <si>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</si>
  <si>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</si>
  <si>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</si>
  <si>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</si>
  <si>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</si>
  <si>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</si>
  <si>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</si>
  <si>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</si>
  <si>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</si>
  <si>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</si>
  <si>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</si>
  <si>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</si>
  <si>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</si>
  <si>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</si>
  <si>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</si>
  <si>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</si>
  <si>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</si>
  <si>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</si>
  <si>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</si>
  <si>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</si>
  <si>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</si>
  <si>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</si>
  <si>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</si>
  <si>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</si>
  <si>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</si>
  <si>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</si>
  <si>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</si>
  <si>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</si>
  <si>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</si>
  <si>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</si>
  <si>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</si>
  <si>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</si>
  <si>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</si>
  <si>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</si>
  <si>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</si>
  <si>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</si>
  <si>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</si>
  <si>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</si>
  <si>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</si>
  <si>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</si>
  <si>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</si>
  <si>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</si>
  <si>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</si>
  <si>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</si>
  <si>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</si>
  <si>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</si>
  <si>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</si>
  <si>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</si>
  <si>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</si>
  <si>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</si>
  <si>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</si>
  <si>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</si>
  <si>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</si>
  <si>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</si>
  <si>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</si>
  <si>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</si>
  <si>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</si>
  <si>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</si>
  <si>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</si>
  <si>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</si>
  <si>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</si>
  <si>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</si>
  <si>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</si>
  <si>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</si>
  <si>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</si>
  <si>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</si>
  <si>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</si>
  <si>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</si>
  <si>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</si>
  <si>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</si>
  <si>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</si>
  <si>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</si>
  <si>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</si>
  <si>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</si>
  <si>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</si>
  <si>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</si>
  <si>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</si>
  <si>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</si>
  <si>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</si>
  <si>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</si>
  <si>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</si>
  <si>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</si>
  <si>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</si>
  <si>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</si>
  <si>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</si>
  <si>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</si>
  <si>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</si>
  <si>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</si>
  <si>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</si>
  <si>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</si>
  <si>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</si>
  <si>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</si>
  <si>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</si>
  <si>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</si>
  <si>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</si>
  <si>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</si>
  <si>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</si>
  <si>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</si>
  <si>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</si>
  <si>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</si>
  <si>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</si>
  <si>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</si>
  <si>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</si>
  <si>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</si>
  <si>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</si>
  <si>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</si>
  <si>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</si>
  <si>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</si>
  <si>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</si>
  <si>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</si>
  <si>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</si>
  <si>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</si>
  <si>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</si>
  <si>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</si>
  <si>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</si>
  <si>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</si>
  <si>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</si>
  <si>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</si>
  <si>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</si>
  <si>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</si>
  <si>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</si>
  <si>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</si>
  <si>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</si>
  <si>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</si>
  <si>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</si>
  <si>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</si>
  <si>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</si>
  <si>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</si>
  <si>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</si>
  <si>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</si>
  <si>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</si>
  <si>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</si>
  <si>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</si>
  <si>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</si>
  <si>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</si>
  <si>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</si>
  <si>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</si>
  <si>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</si>
  <si>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</si>
  <si>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</si>
  <si>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</si>
  <si>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</si>
  <si>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</si>
  <si>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</si>
  <si>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</si>
  <si>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</si>
  <si>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</si>
  <si>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</si>
  <si>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</si>
  <si>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</si>
  <si>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</si>
  <si>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</si>
  <si>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</si>
  <si>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</si>
  <si>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</si>
  <si>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</si>
  <si>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</si>
  <si>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</si>
  <si>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</si>
  <si>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</si>
  <si>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</si>
  <si>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</si>
  <si>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</si>
  <si>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</si>
  <si>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</si>
  <si>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</si>
  <si>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</si>
  <si>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</si>
  <si>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</si>
  <si>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</si>
  <si>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</si>
  <si>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</si>
  <si>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</si>
  <si>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</si>
  <si>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</si>
  <si>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</si>
  <si>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</si>
  <si>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</si>
  <si>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</si>
  <si>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</si>
  <si>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</si>
  <si>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</si>
  <si>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</si>
  <si>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</si>
  <si>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</si>
  <si>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</si>
  <si>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</si>
  <si>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</si>
  <si>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</si>
  <si>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</si>
  <si>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</si>
  <si>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</si>
  <si>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</si>
  <si>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</si>
  <si>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</si>
  <si>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</si>
  <si>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</si>
  <si>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</si>
  <si>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</si>
  <si>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</si>
  <si>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</si>
  <si>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</si>
  <si>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</si>
  <si>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</si>
  <si>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</si>
  <si>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</si>
  <si>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</si>
  <si>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</si>
  <si>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</si>
  <si>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</si>
  <si>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</si>
  <si>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</si>
  <si>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</si>
  <si>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</si>
  <si>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</si>
  <si>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</si>
  <si>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</si>
  <si>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</si>
  <si>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</si>
  <si>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</si>
  <si>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</si>
  <si>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</si>
  <si>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</si>
  <si>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</si>
  <si>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</si>
  <si>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</si>
  <si>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</si>
  <si>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</si>
  <si>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</si>
  <si>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</si>
  <si>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</si>
  <si>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</si>
  <si>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</si>
  <si>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</si>
  <si>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</si>
  <si>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</si>
  <si>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</si>
  <si>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</si>
  <si>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</si>
  <si>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</si>
  <si>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</si>
  <si>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</si>
  <si>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</si>
  <si>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</si>
  <si>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</si>
  <si>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</si>
  <si>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</si>
  <si>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</si>
  <si>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</si>
  <si>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</si>
  <si>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</si>
  <si>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</si>
  <si>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</si>
  <si>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</si>
  <si>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</si>
  <si>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</si>
  <si>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</si>
  <si>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</si>
  <si>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</si>
  <si>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</si>
  <si>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</si>
  <si>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</si>
  <si>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</si>
  <si>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</si>
  <si>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</si>
  <si>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</si>
  <si>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</si>
  <si>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</si>
  <si>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</si>
  <si>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</si>
  <si>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</si>
  <si>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</si>
  <si>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</si>
  <si>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</si>
  <si>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</si>
  <si>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</si>
  <si>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</si>
  <si>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</si>
  <si>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</si>
  <si>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</si>
  <si>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</si>
  <si>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</si>
  <si>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</si>
  <si>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</si>
  <si>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</si>
  <si>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</si>
  <si>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</si>
  <si>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</si>
  <si>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</si>
  <si>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</si>
  <si>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</si>
  <si>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</si>
  <si>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</si>
  <si>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</si>
  <si>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</si>
  <si>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</si>
  <si>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</si>
  <si>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</si>
  <si>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</si>
  <si>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</si>
  <si>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</si>
  <si>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</si>
  <si>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</si>
  <si>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</si>
  <si>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</si>
  <si>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</si>
  <si>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</si>
  <si>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</si>
  <si>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</si>
  <si>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</si>
  <si>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</si>
  <si>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</si>
  <si>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</si>
  <si>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</si>
  <si>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</si>
  <si>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</si>
  <si>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</si>
  <si>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</si>
  <si>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</si>
  <si>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</si>
  <si>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</si>
  <si>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</si>
  <si>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</si>
  <si>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</si>
  <si>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</si>
  <si>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</si>
  <si>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</si>
  <si>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</si>
  <si>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</si>
  <si>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</si>
  <si>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</si>
  <si>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</si>
  <si>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</si>
  <si>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</si>
  <si>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</si>
  <si>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</si>
  <si>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</si>
  <si>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</si>
  <si>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</si>
  <si>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</si>
  <si>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</si>
  <si>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</si>
  <si>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</si>
  <si>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</si>
  <si>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</si>
  <si>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</si>
  <si>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</si>
  <si>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</si>
  <si>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</si>
  <si>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</si>
  <si>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</si>
  <si>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</si>
  <si>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</si>
  <si>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</si>
  <si>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</si>
  <si>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</si>
  <si>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</si>
  <si>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</si>
  <si>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</si>
  <si>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</si>
  <si>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</si>
  <si>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</si>
  <si>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</si>
  <si>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</si>
  <si>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</si>
  <si>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</si>
  <si>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</si>
  <si>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</si>
  <si>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</si>
  <si>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</si>
  <si>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</si>
  <si>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</si>
  <si>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</si>
  <si>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</si>
  <si>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</si>
  <si>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</si>
  <si>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</si>
  <si>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</si>
  <si>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</si>
  <si>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</si>
  <si>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</si>
  <si>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</si>
  <si>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</si>
  <si>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</si>
  <si>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</si>
  <si>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</si>
  <si>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</si>
  <si>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</si>
  <si>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</si>
  <si>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</si>
  <si>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</si>
  <si>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</si>
  <si>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</si>
  <si>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</si>
  <si>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</si>
  <si>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</si>
  <si>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</si>
  <si>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</si>
  <si>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</si>
  <si>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</si>
  <si>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</si>
  <si>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</si>
  <si>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</si>
  <si>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</si>
  <si>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</si>
  <si>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</si>
  <si>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</si>
  <si>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</si>
  <si>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</si>
  <si>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</si>
  <si>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</si>
  <si>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</si>
  <si>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</si>
  <si>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</si>
  <si>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</si>
  <si>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</si>
  <si>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</si>
  <si>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</si>
  <si>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</si>
  <si>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</si>
  <si>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</si>
  <si>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</si>
  <si>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</si>
  <si>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</si>
  <si>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</si>
  <si>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</si>
  <si>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</si>
  <si>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</si>
  <si>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</si>
  <si>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</si>
  <si>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</si>
  <si>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</si>
  <si>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</si>
  <si>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</si>
  <si>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</si>
  <si>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</si>
  <si>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</si>
  <si>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</si>
  <si>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</si>
  <si>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</si>
  <si>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</si>
  <si>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</si>
  <si>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</si>
  <si>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</si>
  <si>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</si>
  <si>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</si>
  <si>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</si>
  <si>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</si>
  <si>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</si>
  <si>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</si>
  <si>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</si>
  <si>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</si>
  <si>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</si>
  <si>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</si>
  <si>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</si>
  <si>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</si>
  <si>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</si>
  <si>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</si>
  <si>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</si>
  <si>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</si>
  <si>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</si>
  <si>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</si>
  <si>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</si>
  <si>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</si>
  <si>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</si>
  <si>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</si>
  <si>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</si>
  <si>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</si>
  <si>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</si>
  <si>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</si>
  <si>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</si>
  <si>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</si>
  <si>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</si>
  <si>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</si>
  <si>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</si>
  <si>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</si>
  <si>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</si>
  <si>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</si>
  <si>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</si>
  <si>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</si>
  <si>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</si>
  <si>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</si>
  <si>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</si>
  <si>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</si>
  <si>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</si>
  <si>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</si>
  <si>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</si>
  <si>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</si>
  <si>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</si>
  <si>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</si>
  <si>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</si>
  <si>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</si>
  <si>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</si>
  <si>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</si>
  <si>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</si>
  <si>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</si>
  <si>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</si>
  <si>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</si>
  <si>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</si>
  <si>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</si>
  <si>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</si>
  <si>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</si>
  <si>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</si>
  <si>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</si>
  <si>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</si>
  <si>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</si>
  <si>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</si>
  <si>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</si>
  <si>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</si>
  <si>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</si>
  <si>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</si>
  <si>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</si>
  <si>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</si>
  <si>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</si>
  <si>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</si>
  <si>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</si>
  <si>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</si>
  <si>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</si>
  <si>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</si>
  <si>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</si>
  <si>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</si>
  <si>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</si>
  <si>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</si>
  <si>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</si>
  <si>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</si>
  <si>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</si>
  <si>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</si>
  <si>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</si>
  <si>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</si>
  <si>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</si>
  <si>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</si>
  <si>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</si>
  <si>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</si>
  <si>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</si>
  <si>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</si>
  <si>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</si>
  <si>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</si>
  <si>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</si>
  <si>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</si>
  <si>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</si>
  <si>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</si>
  <si>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</si>
  <si>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</si>
  <si>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</si>
  <si>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</si>
  <si>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</si>
  <si>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</si>
  <si>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</si>
  <si>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</si>
  <si>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</si>
  <si>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</si>
  <si>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</si>
  <si>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</si>
  <si>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</si>
  <si>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</si>
  <si>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</si>
  <si>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</si>
  <si>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</si>
  <si>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</si>
  <si>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</si>
  <si>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</si>
  <si>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</si>
  <si>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</si>
  <si>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</si>
  <si>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</si>
  <si>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</si>
  <si>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</si>
  <si>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</si>
  <si>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</si>
  <si>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</si>
  <si>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</si>
  <si>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</si>
  <si>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</si>
  <si>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</si>
  <si>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</si>
  <si>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</si>
  <si>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</si>
  <si>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</si>
  <si>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</si>
  <si>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</si>
  <si>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</si>
  <si>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</si>
  <si>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</si>
  <si>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</si>
  <si>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</si>
  <si>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</si>
  <si>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</si>
  <si>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</si>
  <si>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</si>
  <si>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</si>
  <si>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</si>
  <si>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</si>
  <si>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</si>
  <si>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</si>
  <si>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</si>
  <si>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</si>
  <si>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</si>
  <si>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</si>
  <si>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</si>
  <si>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</si>
  <si>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</si>
  <si>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</si>
  <si>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</si>
  <si>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</si>
  <si>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</si>
  <si>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</si>
  <si>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</si>
  <si>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</si>
  <si>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</si>
  <si>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</si>
  <si>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</si>
  <si>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</si>
  <si>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</si>
  <si>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</si>
  <si>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</si>
  <si>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</si>
  <si>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</si>
  <si>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</si>
  <si>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</si>
  <si>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</si>
  <si>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</si>
  <si>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</si>
  <si>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</si>
  <si>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</si>
  <si>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</si>
  <si>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</si>
  <si>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</si>
  <si>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</si>
  <si>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</si>
  <si>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</si>
  <si>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</si>
  <si>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</si>
  <si>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</si>
  <si>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</si>
  <si>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</si>
  <si>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</si>
  <si>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</si>
  <si>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</si>
  <si>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</si>
  <si>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</si>
  <si>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</si>
  <si>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</si>
  <si>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</si>
  <si>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</si>
  <si>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</si>
  <si>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</si>
  <si>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</si>
  <si>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</si>
  <si>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</si>
  <si>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</si>
  <si>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</si>
  <si>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</si>
  <si>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</si>
  <si>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</si>
  <si>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</si>
  <si>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</si>
  <si>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</si>
  <si>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</si>
  <si>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</si>
  <si>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</si>
  <si>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</si>
  <si>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</si>
  <si>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</si>
  <si>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</si>
  <si>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</si>
  <si>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</si>
  <si>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</si>
  <si>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</si>
  <si>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</si>
  <si>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</si>
  <si>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</si>
  <si>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</si>
  <si>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</si>
  <si>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</si>
  <si>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</si>
  <si>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</si>
  <si>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</si>
  <si>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</si>
  <si>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</si>
  <si>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</si>
  <si>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</si>
  <si>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</si>
  <si>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</si>
  <si>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</si>
  <si>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</si>
  <si>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</si>
  <si>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</si>
  <si>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</si>
  <si>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</si>
  <si>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</si>
  <si>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</si>
  <si>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</si>
  <si>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</si>
  <si>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</si>
  <si>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</si>
  <si>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</si>
  <si>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</si>
  <si>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</si>
  <si>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</si>
  <si>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</si>
  <si>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</si>
  <si>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</si>
  <si>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</si>
  <si>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</si>
  <si>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</si>
  <si>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</si>
  <si>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</si>
  <si>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</si>
  <si>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</si>
  <si>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</si>
  <si>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</si>
  <si>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</si>
  <si>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</si>
  <si>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</si>
  <si>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</si>
  <si>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</si>
  <si>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</si>
  <si>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</si>
  <si>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</si>
  <si>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</si>
  <si>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</si>
  <si>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</si>
  <si>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</si>
  <si>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</si>
  <si>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</si>
  <si>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</si>
  <si>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</si>
  <si>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</si>
  <si>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</si>
  <si>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</si>
  <si>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</si>
  <si>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</si>
  <si>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</si>
  <si>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</si>
  <si>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</si>
  <si>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</si>
  <si>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</si>
  <si>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</si>
  <si>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</si>
  <si>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</si>
  <si>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</si>
  <si>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</si>
  <si>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</si>
  <si>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</si>
  <si>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</si>
  <si>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</si>
  <si>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</si>
  <si>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</si>
  <si>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</si>
  <si>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</si>
  <si>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</si>
  <si>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</si>
  <si>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</si>
  <si>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</si>
  <si>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</si>
  <si>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</si>
  <si>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</si>
  <si>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</si>
  <si>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</si>
  <si>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</si>
  <si>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</si>
  <si>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</si>
  <si>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</si>
  <si>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</si>
  <si>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</si>
  <si>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</si>
  <si>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</si>
  <si>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</si>
  <si>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</si>
  <si>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</si>
  <si>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</si>
  <si>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</si>
  <si>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</si>
  <si>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</si>
  <si>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</si>
  <si>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</si>
  <si>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</si>
  <si>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</si>
  <si>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</si>
  <si>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</si>
  <si>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</si>
  <si>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</si>
  <si>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</si>
  <si>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</si>
  <si>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</si>
  <si>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</si>
  <si>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</si>
  <si>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</si>
  <si>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</si>
  <si>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</si>
  <si>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</si>
  <si>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</si>
  <si>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</si>
  <si>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</si>
  <si>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</si>
  <si>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</si>
  <si>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</si>
  <si>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</si>
  <si>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</si>
  <si>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</si>
  <si>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</si>
  <si>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</si>
  <si>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</si>
  <si>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</si>
  <si>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</si>
  <si>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</si>
  <si>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</si>
  <si>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</si>
  <si>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</si>
  <si>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</si>
  <si>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</si>
  <si>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</si>
  <si>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</si>
  <si>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</si>
  <si>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</si>
  <si>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</si>
  <si>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</si>
  <si>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</si>
  <si>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</si>
  <si>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</si>
  <si>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</si>
  <si>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</si>
  <si>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</si>
  <si>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</si>
  <si>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</si>
  <si>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</si>
  <si>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</si>
  <si>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</si>
  <si>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</si>
  <si>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</si>
  <si>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</si>
  <si>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</si>
  <si>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</si>
  <si>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</si>
  <si>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</si>
  <si>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</si>
  <si>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</si>
  <si>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</si>
  <si>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</si>
  <si>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</si>
  <si>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</si>
  <si>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</si>
  <si>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</si>
  <si>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</si>
  <si>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</si>
  <si>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</si>
  <si>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</si>
  <si>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</si>
  <si>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</si>
  <si>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</si>
  <si>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</si>
  <si>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</si>
  <si>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</si>
  <si>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</si>
  <si>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</si>
  <si>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</si>
  <si>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</si>
  <si>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</si>
  <si>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</si>
  <si>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</si>
  <si>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</si>
  <si>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</si>
  <si>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</si>
  <si>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</si>
  <si>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</si>
  <si>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</si>
  <si>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</si>
  <si>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</si>
  <si>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</si>
  <si>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</si>
  <si>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</si>
  <si>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</si>
  <si>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</si>
  <si>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</si>
  <si>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</si>
  <si>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</si>
  <si>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</si>
  <si>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</si>
  <si>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</si>
  <si>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</si>
  <si>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</si>
  <si>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</si>
  <si>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</si>
  <si>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</si>
  <si>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</si>
  <si>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</si>
  <si>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</si>
  <si>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</si>
  <si>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</si>
  <si>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</si>
  <si>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</si>
  <si>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</si>
  <si>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</si>
  <si>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</si>
  <si>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</si>
  <si>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</si>
  <si>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</si>
  <si>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</si>
  <si>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</si>
  <si>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</si>
  <si>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</si>
  <si>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</si>
  <si>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</si>
  <si>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</si>
  <si>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</si>
  <si>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</si>
  <si>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</si>
  <si>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</si>
  <si>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</si>
  <si>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</si>
  <si>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</si>
  <si>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</si>
  <si>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</si>
  <si>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</si>
  <si>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</si>
  <si>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</si>
  <si>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</si>
  <si>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</si>
  <si>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</si>
  <si>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</si>
  <si>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</si>
  <si>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</si>
  <si>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</si>
  <si>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</si>
  <si>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</si>
  <si>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</si>
  <si>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</si>
  <si>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</si>
  <si>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</si>
  <si>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</si>
  <si>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</si>
  <si>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</si>
  <si>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</si>
  <si>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</si>
  <si>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</si>
  <si>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</si>
  <si>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</si>
  <si>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</si>
  <si>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</si>
  <si>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</si>
  <si>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</si>
  <si>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</si>
  <si>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</si>
  <si>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</si>
  <si>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</si>
  <si>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</si>
  <si>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</si>
  <si>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</si>
  <si>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</si>
  <si>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</si>
  <si>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</si>
  <si>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</si>
  <si>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</si>
  <si>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</si>
  <si>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</si>
  <si>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</si>
  <si>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</si>
  <si>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</si>
  <si>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</si>
  <si>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</si>
  <si>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</si>
  <si>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</si>
  <si>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</si>
  <si>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</si>
  <si>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</si>
  <si>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</si>
  <si>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</si>
  <si>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</si>
  <si>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</si>
  <si>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</si>
  <si>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</si>
  <si>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</si>
  <si>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</si>
  <si>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</si>
  <si>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</si>
  <si>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</si>
  <si>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</si>
  <si>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</si>
  <si>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</si>
  <si>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</si>
  <si>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</si>
  <si>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</si>
  <si>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</si>
  <si>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</si>
  <si>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</si>
  <si>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</si>
  <si>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</si>
  <si>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</si>
  <si>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</si>
  <si>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</si>
  <si>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</si>
  <si>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</si>
  <si>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</si>
  <si>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</si>
  <si>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</si>
  <si>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</si>
  <si>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</si>
  <si>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</si>
  <si>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</si>
  <si>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</si>
  <si>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</si>
  <si>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</si>
  <si>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</si>
  <si>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</si>
  <si>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</si>
  <si>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</si>
  <si>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</si>
  <si>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</si>
  <si>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</si>
  <si>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</si>
  <si>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</si>
  <si>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</si>
  <si>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</si>
  <si>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</si>
  <si>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</si>
  <si>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</si>
  <si>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</si>
  <si>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</si>
  <si>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</si>
  <si>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</si>
  <si>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</si>
  <si>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</si>
  <si>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</si>
  <si>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</si>
  <si>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</si>
  <si>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</si>
  <si>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</si>
  <si>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</si>
  <si>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</si>
  <si>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</si>
  <si>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</si>
  <si>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</si>
  <si>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</si>
  <si>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</si>
  <si>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</si>
  <si>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</si>
  <si>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</si>
  <si>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</si>
  <si>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</si>
  <si>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</si>
  <si>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</si>
  <si>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</si>
  <si>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</si>
  <si>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</si>
  <si>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</si>
  <si>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</si>
  <si>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</si>
  <si>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</si>
  <si>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</si>
  <si>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</si>
  <si>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</si>
  <si>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</si>
  <si>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</si>
  <si>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</si>
  <si>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</si>
  <si>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</si>
  <si>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</si>
  <si>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</si>
  <si>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</si>
  <si>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</si>
  <si>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</si>
  <si>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</si>
  <si>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</si>
  <si>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</si>
  <si>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</si>
  <si>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</si>
  <si>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</si>
  <si>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</si>
  <si>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</si>
  <si>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</si>
  <si>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</si>
  <si>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</si>
  <si>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</si>
  <si>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</si>
  <si>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</si>
  <si>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</si>
  <si>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</si>
  <si>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</si>
  <si>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</si>
  <si>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</si>
  <si>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</si>
  <si>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</si>
  <si>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</si>
  <si>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</si>
  <si>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</si>
  <si>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</si>
  <si>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</si>
  <si>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</si>
  <si>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</si>
  <si>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</si>
  <si>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</si>
  <si>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</si>
  <si>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</si>
  <si>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</si>
  <si>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</si>
  <si>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</si>
  <si>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</si>
  <si>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</si>
  <si>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</si>
  <si>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</si>
  <si>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</si>
  <si>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</si>
  <si>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</si>
  <si>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</si>
  <si>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</si>
  <si>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</si>
  <si>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</si>
  <si>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</si>
  <si>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</si>
  <si>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</si>
  <si>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</si>
  <si>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</si>
  <si>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</si>
  <si>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</si>
  <si>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</si>
  <si>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</si>
  <si>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</si>
  <si>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</si>
  <si>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</si>
  <si>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</si>
  <si>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</si>
  <si>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</si>
  <si>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</si>
  <si>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</si>
  <si>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</si>
  <si>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</si>
  <si>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</si>
  <si>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</si>
  <si>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</si>
  <si>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</si>
  <si>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</si>
  <si>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</si>
  <si>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</si>
  <si>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</si>
  <si>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</si>
  <si>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</si>
  <si>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</si>
  <si>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</si>
  <si>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</si>
  <si>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</si>
  <si>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</si>
  <si>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</si>
  <si>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</si>
  <si>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</si>
  <si>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</si>
  <si>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</si>
  <si>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</si>
  <si>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</si>
  <si>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</si>
  <si>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</si>
  <si>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</si>
  <si>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</si>
  <si>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</si>
  <si>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</si>
  <si>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</si>
  <si>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</si>
  <si>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</si>
  <si>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</si>
  <si>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</si>
  <si>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</si>
  <si>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</si>
  <si>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</si>
  <si>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</si>
  <si>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</si>
  <si>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</si>
  <si>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</si>
  <si>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</si>
  <si>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</si>
  <si>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</si>
  <si>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</si>
  <si>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</si>
  <si>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</si>
  <si>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</si>
  <si>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</si>
  <si>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</si>
  <si>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</si>
  <si>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</si>
  <si>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</si>
  <si>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</si>
  <si>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</si>
  <si>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</si>
  <si>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</si>
  <si>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</si>
  <si>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</si>
  <si>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</si>
  <si>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</si>
  <si>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</si>
  <si>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</si>
  <si>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</si>
  <si>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</si>
  <si>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</si>
  <si>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</si>
  <si>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</si>
  <si>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</si>
  <si>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</si>
  <si>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</si>
  <si>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</si>
  <si>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</si>
  <si>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</si>
  <si>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</si>
  <si>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</si>
  <si>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</si>
  <si>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</si>
  <si>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</si>
  <si>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</si>
  <si>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</si>
  <si>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</si>
  <si>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</si>
  <si>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</si>
  <si>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</si>
  <si>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</si>
  <si>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</si>
  <si>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</si>
  <si>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</si>
  <si>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</si>
  <si>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</si>
  <si>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</si>
  <si>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</si>
  <si>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</si>
  <si>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</si>
  <si>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</si>
  <si>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</si>
  <si>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</si>
  <si>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</si>
  <si>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</si>
  <si>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</si>
  <si>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</si>
  <si>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</si>
  <si>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</si>
  <si>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</si>
  <si>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</si>
  <si>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</si>
  <si>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</si>
  <si>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</si>
  <si>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</si>
  <si>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</si>
  <si>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</si>
  <si>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</si>
  <si>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</si>
  <si>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</si>
  <si>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</si>
  <si>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</si>
  <si>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</si>
  <si>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</si>
  <si>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</si>
  <si>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</si>
  <si>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</si>
  <si>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</si>
  <si>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</si>
  <si>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</si>
  <si>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</si>
  <si>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</si>
  <si>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</si>
  <si>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</si>
  <si>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</si>
  <si>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</si>
  <si>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</si>
  <si>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</si>
  <si>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</si>
  <si>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</si>
  <si>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</si>
  <si>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</si>
  <si>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</si>
  <si>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</si>
  <si>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</si>
  <si>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</si>
  <si>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</si>
  <si>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</si>
  <si>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</si>
  <si>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</si>
  <si>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</si>
  <si>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</si>
  <si>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</si>
  <si>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</si>
  <si>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</si>
  <si>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</si>
  <si>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</si>
  <si>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</si>
  <si>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</si>
  <si>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</si>
  <si>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</si>
  <si>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</si>
  <si>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</si>
  <si>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</si>
  <si>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</si>
  <si>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</si>
  <si>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</si>
  <si>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</si>
  <si>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</si>
  <si>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</si>
  <si>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</si>
  <si>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</si>
  <si>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</si>
  <si>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</si>
  <si>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</si>
  <si>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</si>
  <si>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</si>
  <si>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</si>
  <si>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</si>
  <si>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</si>
  <si>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</si>
  <si>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</si>
  <si>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</si>
  <si>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</si>
  <si>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</si>
  <si>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</si>
  <si>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</si>
  <si>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</si>
  <si>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</si>
  <si>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</si>
  <si>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</si>
  <si>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</si>
  <si>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</si>
  <si>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</si>
  <si>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</si>
  <si>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</si>
  <si>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</si>
  <si>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</si>
  <si>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</si>
  <si>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</si>
  <si>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</si>
  <si>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</si>
  <si>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</si>
  <si>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</si>
  <si>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</si>
  <si>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</si>
  <si>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</si>
  <si>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</si>
  <si>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</si>
  <si>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</si>
  <si>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</si>
  <si>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</si>
  <si>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</si>
  <si>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</si>
  <si>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</si>
  <si>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</si>
  <si>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</si>
  <si>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</si>
  <si>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</si>
  <si>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</si>
  <si>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</si>
  <si>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</si>
  <si>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</si>
  <si>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</si>
  <si>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</si>
  <si>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</si>
  <si>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</si>
  <si>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</si>
  <si>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</si>
  <si>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</si>
  <si>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</si>
  <si>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</si>
  <si>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</si>
  <si>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</si>
  <si>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</si>
  <si>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</si>
  <si>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</si>
  <si>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</si>
  <si>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</si>
  <si>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</si>
  <si>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</si>
  <si>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</si>
  <si>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</si>
  <si>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</si>
  <si>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</si>
  <si>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</si>
  <si>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</si>
  <si>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</si>
  <si>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</si>
  <si>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</si>
  <si>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</si>
  <si>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</si>
  <si>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</si>
  <si>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</si>
  <si>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</si>
  <si>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</si>
  <si>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</si>
  <si>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</si>
  <si>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</si>
  <si>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</si>
  <si>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</si>
  <si>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</si>
  <si>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</si>
  <si>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</si>
  <si>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</si>
  <si>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</si>
  <si>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</si>
  <si>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</si>
  <si>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</si>
  <si>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</si>
  <si>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</si>
  <si>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</si>
  <si>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</si>
  <si>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</si>
  <si>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</si>
  <si>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</si>
  <si>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</si>
  <si>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</si>
  <si>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</si>
  <si>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</si>
  <si>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</si>
  <si>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</si>
  <si>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</si>
  <si>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</si>
  <si>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</si>
  <si>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</si>
  <si>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</si>
  <si>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</si>
  <si>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</si>
  <si>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</si>
  <si>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</si>
  <si>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</si>
  <si>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</si>
  <si>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</si>
  <si>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</si>
  <si>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</si>
  <si>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</si>
  <si>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</si>
  <si>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</si>
  <si>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</si>
  <si>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</si>
  <si>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</si>
  <si>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</si>
  <si>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</si>
  <si>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</si>
  <si>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</si>
  <si>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</si>
  <si>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</si>
  <si>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</si>
  <si>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</si>
  <si>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</si>
  <si>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</si>
  <si>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</si>
  <si>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</si>
  <si>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</si>
  <si>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</si>
  <si>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</si>
  <si>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</si>
  <si>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</si>
  <si>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</si>
  <si>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</si>
  <si>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</si>
  <si>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</si>
  <si>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</si>
  <si>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</si>
  <si>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</si>
  <si>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</si>
  <si>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</si>
  <si>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</si>
  <si>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</si>
  <si>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</si>
  <si>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</si>
  <si>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</si>
  <si>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</si>
  <si>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</si>
  <si>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</si>
  <si>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</si>
  <si>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</si>
  <si>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</si>
  <si>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</si>
  <si>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</si>
  <si>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</si>
  <si>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</si>
  <si>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</si>
  <si>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</si>
  <si>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</si>
  <si>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</si>
  <si>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</si>
  <si>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</si>
  <si>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</si>
  <si>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</si>
  <si>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</si>
  <si>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</si>
  <si>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</si>
  <si>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</si>
  <si>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</si>
  <si>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</si>
  <si>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</si>
  <si>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</si>
  <si>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</si>
  <si>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</si>
  <si>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</si>
  <si>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</si>
  <si>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</si>
  <si>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</si>
  <si>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</si>
  <si>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</si>
  <si>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</si>
  <si>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</si>
  <si>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</si>
  <si>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</si>
  <si>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</si>
  <si>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</si>
  <si>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</si>
  <si>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</si>
  <si>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</si>
  <si>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</si>
  <si>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</si>
  <si>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</si>
  <si>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</si>
  <si>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</si>
  <si>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</si>
  <si>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</si>
  <si>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</si>
  <si>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</si>
  <si>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</si>
  <si>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</si>
  <si>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</si>
  <si>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</si>
  <si>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</si>
  <si>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</si>
  <si>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</si>
  <si>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</si>
  <si>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</si>
  <si>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</si>
  <si>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</si>
  <si>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</si>
  <si>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</si>
  <si>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</si>
  <si>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</si>
  <si>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</si>
  <si>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</si>
  <si>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</si>
  <si>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</si>
  <si>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</si>
  <si>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</si>
  <si>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</si>
  <si>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</si>
  <si>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</si>
  <si>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</si>
  <si>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</si>
  <si>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</si>
  <si>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</si>
  <si>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</si>
  <si>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</si>
  <si>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</si>
  <si>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</si>
  <si>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</si>
  <si>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</si>
  <si>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</si>
  <si>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</si>
  <si>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</si>
  <si>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</si>
  <si>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</si>
  <si>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</si>
  <si>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</si>
  <si>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</si>
  <si>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</si>
  <si>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</si>
  <si>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</si>
  <si>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</si>
  <si>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</si>
  <si>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</si>
  <si>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</si>
  <si>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</si>
  <si>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</si>
  <si>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</si>
  <si>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</si>
  <si>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</si>
  <si>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</si>
  <si>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</si>
  <si>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</si>
  <si>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</si>
  <si>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</si>
  <si>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</si>
  <si>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</si>
  <si>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</si>
  <si>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</si>
  <si>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</si>
  <si>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</si>
  <si>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</si>
  <si>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</si>
  <si>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</si>
  <si>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</si>
  <si>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</si>
  <si>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</si>
  <si>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</si>
  <si>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</si>
  <si>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</si>
  <si>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</si>
  <si>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</si>
  <si>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</si>
  <si>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</si>
  <si>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</si>
  <si>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</si>
  <si>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</si>
  <si>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</si>
  <si>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</si>
  <si>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</si>
  <si>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</si>
  <si>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</si>
  <si>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</si>
  <si>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</si>
  <si>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</si>
  <si>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</si>
  <si>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</si>
  <si>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</si>
  <si>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</si>
  <si>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</si>
  <si>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</si>
  <si>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</si>
  <si>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</si>
  <si>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</si>
  <si>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</si>
  <si>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</si>
  <si>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</si>
  <si>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</si>
  <si>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</si>
  <si>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</si>
  <si>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</si>
  <si>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</si>
  <si>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</si>
  <si>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</si>
  <si>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</si>
  <si>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</si>
  <si>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</si>
  <si>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</si>
  <si>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</si>
  <si>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</si>
  <si>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</si>
  <si>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</si>
  <si>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</si>
  <si>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</si>
  <si>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</si>
  <si>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</si>
  <si>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</si>
  <si>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</si>
  <si>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</si>
  <si>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</si>
  <si>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</si>
  <si>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</si>
  <si>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</si>
  <si>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</si>
  <si>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</si>
  <si>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</si>
  <si>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</si>
  <si>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</si>
  <si>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</si>
  <si>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</si>
  <si>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</si>
  <si>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</si>
  <si>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</si>
  <si>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</si>
  <si>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</si>
  <si>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</si>
  <si>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</si>
  <si>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</si>
  <si>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</si>
  <si>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</si>
  <si>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</si>
  <si>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</si>
  <si>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</si>
  <si>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</si>
  <si>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</si>
  <si>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</si>
  <si>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</si>
  <si>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</si>
  <si>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</si>
  <si>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</si>
  <si>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</si>
  <si>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</si>
  <si>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</si>
  <si>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</si>
  <si>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</si>
  <si>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</si>
  <si>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</si>
  <si>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</si>
  <si>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</si>
  <si>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</si>
  <si>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</si>
  <si>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</si>
  <si>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</si>
  <si>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</si>
  <si>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</si>
  <si>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</si>
  <si>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</si>
  <si>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</si>
  <si>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</si>
  <si>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</si>
  <si>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</si>
  <si>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</si>
  <si>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</si>
  <si>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</si>
  <si>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</si>
  <si>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</si>
  <si>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</si>
  <si>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</si>
  <si>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</si>
  <si>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</si>
  <si>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</si>
  <si>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</si>
  <si>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</si>
  <si>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</si>
  <si>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</si>
  <si>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</si>
  <si>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</si>
  <si>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</si>
  <si>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</si>
  <si>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</si>
  <si>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</si>
  <si>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</si>
  <si>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</si>
  <si>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</si>
  <si>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</si>
  <si>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</si>
  <si>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</si>
  <si>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</si>
  <si>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</si>
  <si>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</si>
  <si>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</si>
  <si>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</si>
  <si>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</si>
  <si>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</si>
  <si>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</si>
  <si>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</si>
  <si>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</si>
  <si>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</si>
  <si>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</si>
  <si>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</si>
  <si>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</si>
  <si>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</si>
  <si>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</si>
  <si>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</si>
  <si>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</si>
  <si>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</si>
  <si>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</si>
  <si>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</si>
  <si>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</si>
  <si>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</si>
  <si>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</si>
  <si>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</si>
  <si>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</si>
  <si>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</si>
  <si>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</si>
  <si>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</si>
  <si>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</si>
  <si>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</si>
  <si>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</si>
  <si>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</si>
  <si>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</si>
  <si>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</si>
  <si>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</si>
  <si>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</si>
  <si>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</si>
  <si>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</si>
  <si>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</si>
  <si>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</si>
  <si>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</si>
  <si>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</si>
  <si>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</si>
  <si>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</si>
  <si>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</si>
  <si>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</si>
  <si>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</si>
  <si>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</si>
  <si>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</si>
  <si>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</si>
  <si>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</si>
  <si>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</si>
  <si>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</si>
  <si>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</si>
  <si>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</si>
  <si>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</si>
  <si>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</si>
  <si>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</si>
  <si>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</si>
  <si>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</si>
  <si>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</si>
  <si>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</si>
  <si>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</si>
  <si>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</si>
  <si>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</si>
  <si>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</si>
  <si>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</si>
  <si>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</si>
  <si>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</si>
  <si>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</si>
  <si>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</si>
  <si>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</si>
  <si>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</si>
  <si>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</si>
  <si>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</si>
  <si>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</si>
  <si>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</si>
  <si>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</si>
  <si>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</si>
  <si>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</si>
  <si>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</si>
  <si>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</si>
  <si>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</si>
  <si>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</si>
  <si>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</si>
  <si>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</si>
  <si>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</si>
  <si>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</si>
  <si>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</si>
  <si>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</si>
  <si>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</si>
  <si>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</si>
  <si>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</si>
  <si>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</si>
  <si>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</si>
  <si>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</si>
  <si>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</si>
  <si>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</si>
  <si>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</si>
  <si>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</si>
  <si>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</si>
  <si>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</si>
  <si>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</si>
  <si>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</si>
  <si>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</si>
  <si>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</si>
  <si>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</si>
  <si>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</si>
  <si>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</si>
  <si>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</si>
  <si>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</si>
  <si>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</si>
  <si>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</si>
  <si>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</si>
  <si>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</si>
  <si>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</si>
  <si>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</si>
  <si>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</si>
  <si>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</si>
  <si>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</si>
  <si>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</si>
  <si>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</si>
  <si>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</si>
  <si>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</si>
  <si>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</si>
  <si>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</si>
  <si>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</si>
  <si>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</si>
  <si>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</si>
  <si>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</si>
  <si>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</si>
  <si>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</si>
  <si>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</si>
  <si>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</si>
  <si>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</si>
  <si>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</si>
  <si>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</si>
  <si>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</si>
  <si>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</si>
  <si>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</si>
  <si>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</si>
  <si>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</si>
  <si>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</si>
  <si>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</si>
  <si>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</si>
  <si>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</si>
  <si>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</si>
  <si>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</si>
  <si>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</si>
  <si>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</si>
  <si>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</si>
  <si>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</si>
  <si>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</si>
  <si>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</si>
  <si>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</si>
  <si>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</si>
  <si>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</si>
  <si>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</si>
  <si>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</si>
  <si>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</si>
  <si>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</si>
  <si>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</si>
  <si>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</si>
  <si>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</si>
  <si>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</si>
  <si>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</si>
  <si>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</si>
  <si>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</si>
  <si>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</si>
  <si>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</si>
  <si>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</si>
  <si>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</si>
  <si>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</si>
  <si>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</si>
  <si>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</si>
  <si>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</si>
  <si>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</si>
  <si>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</si>
  <si>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</si>
  <si>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</si>
  <si>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</si>
  <si>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</si>
  <si>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</si>
  <si>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</si>
  <si>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</si>
  <si>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</si>
  <si>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</si>
  <si>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</si>
  <si>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</si>
  <si>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</si>
  <si>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</si>
  <si>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</si>
  <si>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</si>
  <si>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</si>
  <si>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</si>
  <si>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</si>
  <si>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</si>
  <si>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</si>
  <si>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</si>
  <si>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</si>
  <si>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</si>
  <si>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</si>
  <si>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</si>
  <si>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</si>
  <si>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</si>
  <si>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</si>
  <si>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</si>
  <si>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</si>
  <si>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</si>
  <si>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</si>
  <si>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</si>
  <si>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</si>
  <si>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</si>
  <si>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</si>
  <si>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</si>
  <si>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</si>
  <si>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</si>
  <si>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</si>
  <si>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</si>
  <si>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</si>
  <si>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</si>
  <si>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</si>
  <si>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</si>
  <si>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</si>
  <si>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</si>
  <si>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</si>
  <si>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</si>
  <si>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</si>
  <si>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</si>
  <si>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</si>
  <si>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</si>
  <si>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</si>
  <si>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</si>
  <si>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</si>
  <si>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</si>
  <si>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</si>
  <si>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</si>
  <si>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</si>
  <si>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</si>
  <si>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</si>
  <si>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</si>
  <si>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</si>
  <si>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</si>
  <si>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</si>
  <si>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</si>
  <si>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</si>
  <si>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</si>
  <si>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</si>
  <si>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</si>
  <si>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</si>
  <si>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</si>
  <si>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</si>
  <si>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</si>
  <si>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</si>
  <si>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</si>
  <si>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</si>
  <si>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</si>
  <si>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</si>
  <si>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</si>
  <si>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</si>
  <si>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</si>
  <si>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</si>
  <si>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</si>
  <si>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</si>
  <si>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</si>
  <si>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</si>
  <si>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</si>
  <si>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</si>
  <si>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</si>
  <si>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</si>
  <si>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</si>
  <si>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</si>
  <si>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</si>
  <si>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</si>
  <si>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</si>
  <si>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</si>
  <si>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</si>
  <si>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</si>
  <si>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</si>
  <si>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</si>
  <si>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</si>
  <si>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</si>
  <si>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</si>
  <si>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</si>
  <si>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</si>
  <si>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</si>
  <si>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</si>
  <si>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</si>
  <si>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</si>
  <si>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</si>
  <si>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</si>
  <si>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</si>
  <si>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</si>
  <si>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</si>
  <si>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</si>
  <si>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</si>
  <si>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</si>
  <si>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</si>
  <si>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</si>
  <si>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</si>
  <si>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</si>
  <si>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</si>
  <si>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</si>
  <si>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</si>
  <si>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</si>
  <si>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</si>
  <si>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</si>
  <si>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</si>
  <si>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</si>
  <si>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</si>
  <si>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</si>
  <si>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</si>
  <si>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</si>
  <si>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</si>
  <si>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</si>
  <si>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</si>
  <si>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</si>
  <si>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</si>
  <si>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</si>
  <si>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</si>
  <si>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</si>
  <si>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</si>
  <si>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</si>
  <si>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</si>
  <si>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</si>
  <si>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</si>
  <si>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</si>
  <si>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</si>
  <si>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</si>
  <si>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</si>
  <si>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</si>
  <si>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</si>
  <si>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</si>
  <si>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</si>
  <si>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</si>
  <si>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</si>
  <si>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</si>
  <si>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</si>
  <si>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</si>
  <si>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</si>
  <si>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</si>
  <si>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</si>
  <si>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</si>
  <si>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</si>
  <si>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</si>
  <si>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</si>
  <si>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</si>
  <si>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</si>
  <si>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</si>
  <si>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</si>
  <si>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</si>
  <si>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</si>
  <si>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</si>
  <si>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</si>
  <si>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</si>
  <si>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</si>
  <si>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</si>
  <si>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</si>
  <si>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</si>
  <si>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</si>
  <si>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</si>
  <si>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</si>
  <si>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</si>
  <si>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</si>
  <si>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</si>
  <si>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</si>
  <si>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</si>
  <si>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</si>
  <si>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</si>
  <si>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</si>
  <si>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</si>
  <si>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</si>
  <si>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</si>
  <si>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</si>
  <si>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</si>
  <si>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</si>
  <si>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</si>
  <si>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</si>
  <si>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</si>
  <si>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</si>
  <si>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</si>
  <si>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</si>
  <si>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</si>
  <si>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</si>
  <si>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</si>
  <si>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</si>
  <si>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</si>
  <si>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</si>
  <si>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</si>
  <si>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</si>
  <si>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</si>
  <si>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</si>
  <si>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</si>
  <si>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</si>
  <si>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</si>
  <si>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</si>
  <si>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</si>
  <si>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</si>
  <si>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</si>
  <si>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</si>
  <si>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</si>
  <si>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</si>
  <si>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</si>
  <si>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</si>
  <si>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</si>
  <si>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</si>
  <si>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</si>
  <si>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</si>
  <si>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</si>
  <si>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</si>
  <si>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</si>
  <si>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</si>
  <si>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</si>
  <si>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</si>
  <si>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</si>
  <si>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</si>
  <si>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</si>
  <si>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</si>
  <si>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</si>
  <si>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</si>
  <si>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</si>
  <si>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</si>
  <si>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</si>
  <si>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</si>
  <si>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</si>
  <si>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</si>
  <si>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</si>
  <si>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</si>
  <si>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</si>
  <si>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</si>
  <si>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</si>
  <si>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</si>
  <si>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</si>
  <si>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</si>
  <si>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</si>
  <si>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</si>
  <si>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</si>
  <si>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</si>
  <si>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</si>
  <si>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</si>
  <si>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</si>
  <si>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</si>
  <si>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</si>
  <si>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</si>
  <si>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</si>
  <si>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</si>
  <si>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</si>
  <si>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</si>
  <si>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</si>
  <si>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</si>
  <si>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</si>
  <si>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</si>
  <si>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</si>
  <si>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</si>
  <si>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</si>
  <si>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</si>
  <si>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</si>
  <si>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</si>
  <si>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</si>
  <si>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</si>
  <si>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</si>
  <si>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</si>
  <si>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</si>
  <si>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</si>
  <si>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</si>
  <si>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</si>
  <si>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</si>
  <si>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</si>
  <si>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</si>
  <si>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</si>
  <si>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</si>
  <si>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</si>
  <si>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</si>
  <si>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</si>
  <si>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</si>
  <si>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</si>
  <si>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</si>
  <si>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</si>
  <si>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</si>
  <si>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</si>
  <si>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</si>
  <si>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</si>
  <si>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</si>
  <si>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</si>
  <si>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</si>
  <si>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</si>
  <si>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</si>
  <si>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</si>
  <si>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</si>
  <si>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</si>
  <si>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</si>
  <si>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</si>
  <si>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</si>
  <si>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</si>
  <si>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</si>
  <si>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</si>
  <si>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</si>
  <si>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</si>
  <si>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</si>
  <si>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</si>
  <si>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</si>
  <si>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</si>
  <si>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</si>
  <si>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</si>
  <si>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</si>
  <si>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</si>
  <si>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</si>
  <si>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</si>
  <si>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</si>
  <si>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</si>
  <si>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</si>
  <si>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</si>
  <si>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</si>
  <si>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</si>
  <si>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</si>
  <si>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</si>
  <si>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</si>
  <si>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</si>
  <si>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</si>
  <si>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</si>
  <si>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</si>
  <si>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</si>
  <si>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</si>
  <si>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</si>
  <si>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</si>
  <si>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</si>
  <si>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</si>
  <si>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</si>
  <si>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</si>
  <si>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</si>
  <si>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</si>
  <si>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</si>
  <si>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</si>
  <si>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</si>
  <si>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</si>
  <si>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</si>
  <si>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</si>
  <si>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</si>
  <si>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</si>
  <si>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</si>
  <si>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</si>
  <si>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</si>
  <si>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</si>
  <si>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</si>
  <si>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</si>
  <si>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</si>
  <si>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</si>
  <si>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</si>
  <si>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</si>
  <si>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</si>
  <si>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</si>
  <si>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</si>
  <si>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</si>
  <si>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</si>
  <si>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</si>
  <si>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</si>
  <si>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</si>
  <si>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</si>
  <si>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</si>
  <si>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</si>
  <si>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</si>
  <si>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</si>
  <si>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</si>
  <si>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</si>
  <si>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</si>
  <si>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</si>
  <si>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</si>
  <si>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</si>
  <si>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</si>
  <si>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</si>
  <si>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</si>
  <si>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</si>
  <si>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</si>
  <si>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</si>
  <si>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</si>
  <si>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</si>
  <si>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</si>
  <si>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</si>
  <si>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</si>
  <si>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</si>
  <si>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</si>
  <si>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</si>
  <si>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</si>
  <si>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</si>
  <si>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</si>
  <si>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</si>
  <si>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</si>
  <si>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</si>
  <si>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</si>
  <si>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</si>
  <si>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</si>
  <si>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</si>
  <si>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</si>
  <si>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</si>
  <si>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</si>
  <si>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</si>
  <si>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</si>
  <si>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</si>
  <si>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</si>
  <si>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</si>
  <si>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</si>
  <si>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</si>
  <si>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</si>
  <si>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</si>
  <si>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</si>
  <si>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</si>
  <si>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</si>
  <si>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</si>
  <si>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</si>
  <si>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</si>
  <si>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</si>
  <si>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</si>
  <si>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</si>
  <si>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</si>
  <si>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</si>
  <si>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</si>
  <si>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</si>
  <si>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</si>
  <si>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</si>
  <si>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</si>
  <si>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</si>
  <si>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</si>
  <si>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</si>
  <si>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</si>
  <si>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</si>
  <si>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</si>
  <si>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</si>
  <si>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</si>
  <si>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</si>
  <si>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</si>
  <si>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</si>
  <si>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</si>
  <si>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</si>
  <si>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</si>
  <si>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</si>
  <si>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</si>
  <si>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</si>
  <si>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</si>
  <si>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</si>
  <si>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</si>
  <si>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</si>
  <si>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</si>
  <si>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</si>
  <si>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</si>
  <si>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</si>
  <si>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</si>
  <si>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</si>
  <si>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</si>
  <si>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</si>
  <si>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</si>
  <si>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</si>
  <si>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</si>
  <si>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</si>
  <si>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</si>
  <si>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</si>
  <si>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</si>
  <si>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</si>
  <si>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</si>
  <si>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</si>
  <si>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</si>
  <si>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</si>
  <si>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</si>
  <si>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</si>
  <si>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</si>
  <si>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</si>
  <si>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</si>
  <si>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</si>
  <si>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</si>
  <si>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</si>
  <si>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</si>
  <si>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</si>
  <si>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</si>
  <si>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</si>
  <si>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</si>
  <si>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</si>
  <si>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</si>
  <si>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</si>
  <si>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</si>
  <si>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</si>
  <si>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</si>
  <si>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</si>
  <si>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</si>
  <si>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</si>
  <si>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</si>
  <si>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</si>
  <si>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</si>
  <si>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</si>
  <si>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</si>
  <si>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</si>
  <si>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</si>
  <si>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</si>
  <si>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</si>
  <si>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</si>
  <si>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</si>
  <si>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</si>
  <si>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</si>
  <si>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</si>
  <si>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</si>
  <si>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</si>
  <si>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</si>
  <si>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</si>
  <si>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</si>
  <si>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</si>
  <si>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</si>
  <si>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</si>
  <si>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</si>
  <si>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</si>
  <si>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</si>
  <si>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</si>
  <si>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</si>
  <si>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</si>
  <si>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</si>
  <si>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</si>
  <si>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</si>
  <si>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</si>
  <si>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</si>
  <si>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</si>
  <si>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</si>
  <si>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</si>
  <si>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</si>
  <si>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</si>
  <si>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</si>
  <si>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</si>
  <si>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</si>
  <si>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</si>
  <si>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</si>
  <si>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</si>
  <si>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</si>
  <si>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</si>
  <si>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</si>
  <si>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</si>
  <si>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</si>
  <si>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</si>
  <si>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</si>
  <si>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</si>
  <si>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</si>
  <si>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</si>
  <si>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</si>
  <si>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</si>
  <si>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</si>
  <si>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</si>
  <si>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</si>
  <si>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</si>
  <si>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</si>
  <si>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</si>
  <si>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</si>
  <si>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</si>
  <si>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</si>
  <si>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</si>
  <si>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</si>
  <si>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</si>
  <si>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</si>
  <si>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</si>
  <si>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</si>
  <si>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</si>
  <si>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</si>
  <si>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</si>
  <si>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</si>
  <si>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</si>
  <si>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</si>
  <si>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</si>
  <si>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</si>
  <si>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</si>
  <si>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</si>
  <si>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</si>
  <si>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</si>
  <si>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</si>
  <si>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</si>
  <si>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</si>
  <si>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</si>
  <si>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</si>
  <si>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</si>
  <si>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</si>
  <si>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</si>
  <si>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</si>
  <si>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</si>
  <si>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</si>
  <si>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</si>
  <si>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</si>
  <si>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</si>
  <si>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</si>
  <si>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</si>
  <si>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</si>
  <si>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</si>
  <si>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</si>
  <si>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</si>
  <si>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</si>
  <si>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</si>
  <si>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</si>
  <si>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</si>
  <si>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</si>
  <si>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</si>
  <si>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</si>
  <si>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</si>
  <si>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</si>
  <si>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</si>
  <si>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</si>
  <si>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</si>
  <si>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</si>
  <si>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</si>
  <si>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</si>
  <si>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</si>
  <si>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</si>
  <si>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</si>
  <si>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</si>
  <si>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</si>
  <si>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</si>
  <si>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</si>
  <si>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</si>
  <si>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</si>
  <si>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</si>
  <si>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</si>
  <si>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</si>
  <si>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</si>
  <si>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</si>
  <si>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</si>
  <si>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</si>
  <si>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</si>
  <si>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</si>
  <si>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</si>
  <si>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</si>
  <si>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</si>
  <si>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</si>
  <si>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</si>
  <si>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</si>
  <si>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</si>
  <si>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</si>
  <si>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</si>
  <si>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</si>
  <si>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</si>
  <si>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</si>
  <si>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</si>
  <si>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</si>
  <si>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</si>
  <si>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</si>
  <si>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</si>
  <si>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</si>
  <si>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</si>
  <si>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</si>
  <si>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</si>
  <si>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</si>
  <si>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</si>
  <si>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</si>
  <si>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</si>
  <si>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</si>
  <si>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</si>
  <si>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</si>
  <si>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</si>
  <si>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</si>
  <si>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</si>
  <si>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</si>
  <si>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</si>
  <si>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</si>
  <si>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</si>
  <si>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</si>
  <si>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</si>
  <si>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</si>
  <si>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</si>
  <si>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</si>
  <si>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</si>
  <si>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</si>
  <si>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</si>
  <si>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</si>
  <si>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</si>
  <si>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</si>
  <si>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</si>
  <si>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</si>
  <si>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</si>
  <si>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</si>
  <si>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</si>
  <si>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</si>
  <si>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</si>
  <si>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</si>
  <si>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</si>
  <si>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</si>
  <si>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</si>
  <si>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</si>
  <si>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</si>
  <si>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</si>
  <si>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</si>
  <si>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</si>
  <si>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</si>
  <si>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</si>
  <si>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</si>
  <si>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</si>
  <si>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</si>
  <si>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</si>
  <si>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</si>
  <si>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</si>
  <si>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</si>
  <si>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</si>
  <si>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</si>
  <si>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</si>
  <si>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</si>
  <si>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</si>
  <si>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</si>
  <si>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</si>
  <si>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</si>
  <si>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</si>
  <si>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</si>
  <si>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</si>
  <si>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</si>
  <si>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</si>
  <si>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</si>
  <si>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</si>
  <si>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</si>
  <si>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</si>
  <si>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</si>
  <si>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</si>
  <si>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</si>
  <si>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</si>
  <si>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</si>
  <si>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</si>
  <si>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</si>
  <si>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</si>
  <si>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</si>
  <si>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</si>
  <si>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</si>
  <si>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</si>
  <si>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</si>
  <si>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</si>
  <si>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</si>
  <si>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</si>
  <si>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</si>
  <si>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</si>
  <si>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</si>
  <si>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</si>
  <si>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</si>
  <si>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</si>
  <si>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</si>
  <si>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</si>
  <si>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</si>
  <si>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</si>
  <si>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</si>
  <si>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</si>
  <si>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</si>
  <si>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</si>
  <si>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</si>
  <si>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</si>
  <si>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</si>
  <si>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</si>
  <si>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</si>
  <si>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</si>
  <si>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</si>
  <si>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</si>
  <si>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</si>
  <si>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</si>
  <si>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</si>
  <si>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</si>
  <si>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</si>
  <si>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</si>
  <si>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</si>
  <si>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</si>
  <si>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</si>
  <si>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</si>
  <si>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</si>
  <si>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</si>
  <si>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</si>
  <si>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</si>
  <si>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</si>
  <si>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</si>
  <si>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</si>
  <si>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</si>
  <si>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</si>
  <si>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</si>
  <si>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</si>
  <si>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</si>
  <si>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</si>
  <si>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</si>
  <si>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</si>
  <si>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</si>
  <si>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</si>
  <si>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</si>
  <si>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</si>
  <si>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</si>
  <si>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</si>
  <si>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</si>
  <si>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</si>
  <si>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</si>
  <si>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</si>
  <si>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</si>
  <si>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</si>
  <si>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</si>
  <si>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</si>
  <si>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</si>
  <si>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</si>
  <si>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</si>
  <si>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</si>
  <si>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</si>
  <si>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</si>
  <si>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</si>
  <si>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</si>
  <si>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</si>
  <si>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</si>
  <si>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</si>
  <si>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</si>
  <si>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</si>
  <si>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</si>
  <si>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</si>
  <si>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</si>
  <si>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</si>
  <si>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</si>
  <si>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</si>
  <si>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</si>
  <si>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</si>
  <si>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</si>
  <si>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</si>
  <si>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</si>
  <si>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</si>
  <si>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</si>
  <si>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</si>
  <si>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</si>
  <si>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</si>
  <si>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</si>
  <si>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</si>
  <si>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</si>
  <si>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</si>
  <si>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</si>
  <si>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</si>
  <si>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</si>
  <si>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</si>
  <si>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</si>
  <si>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</si>
  <si>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</si>
  <si>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</si>
  <si>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</si>
  <si>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</si>
  <si>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</si>
  <si>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</si>
  <si>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</si>
  <si>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</si>
  <si>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</si>
  <si>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</si>
  <si>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</si>
  <si>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</si>
  <si>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</si>
  <si>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</si>
  <si>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</si>
  <si>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</si>
  <si>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</si>
  <si>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</si>
  <si>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</si>
  <si>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</si>
  <si>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</si>
  <si>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</si>
  <si>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</si>
  <si>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</si>
  <si>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</si>
  <si>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</si>
  <si>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</si>
  <si>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</si>
  <si>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</si>
  <si>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</si>
  <si>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</si>
  <si>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</si>
  <si>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</si>
  <si>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</si>
  <si>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</si>
  <si>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</si>
  <si>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</si>
  <si>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</si>
  <si>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</si>
  <si>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</si>
  <si>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</si>
  <si>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</si>
  <si>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</si>
  <si>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</si>
  <si>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</si>
  <si>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</si>
  <si>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</si>
  <si>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</si>
  <si>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</si>
  <si>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</si>
  <si>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</si>
  <si>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</si>
  <si>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</si>
  <si>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</si>
  <si>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</si>
  <si>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</si>
  <si>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</si>
  <si>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</si>
  <si>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</si>
  <si>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</si>
  <si>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</si>
  <si>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</si>
  <si>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</si>
  <si>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</si>
  <si>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</si>
  <si>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</si>
  <si>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</si>
  <si>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</si>
  <si>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</si>
  <si>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</si>
  <si>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</si>
  <si>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</si>
  <si>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</si>
  <si>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</si>
  <si>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</si>
  <si>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</si>
  <si>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</si>
  <si>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</si>
  <si>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</si>
  <si>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</si>
  <si>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</si>
  <si>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</si>
  <si>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</si>
  <si>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</si>
  <si>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</si>
  <si>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</si>
  <si>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</si>
  <si>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</si>
  <si>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</si>
  <si>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</si>
  <si>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</si>
  <si>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</si>
  <si>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</si>
  <si>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</si>
  <si>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</si>
  <si>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</si>
  <si>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</si>
  <si>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</si>
  <si>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</si>
  <si>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</si>
  <si>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</si>
  <si>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</si>
  <si>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</si>
  <si>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</si>
  <si>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</si>
  <si>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</si>
  <si>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</si>
  <si>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</si>
  <si>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</si>
  <si>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</si>
  <si>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</si>
  <si>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</si>
  <si>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</si>
  <si>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</si>
  <si>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</si>
  <si>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</si>
  <si>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</si>
  <si>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</si>
  <si>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</si>
  <si>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</si>
  <si>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</si>
  <si>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</si>
  <si>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</si>
  <si>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</si>
  <si>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</si>
  <si>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</si>
  <si>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</si>
  <si>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</si>
  <si>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</si>
  <si>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</si>
  <si>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</si>
  <si>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</si>
  <si>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</si>
  <si>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</si>
  <si>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</si>
  <si>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</si>
  <si>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</si>
  <si>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</si>
  <si>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</si>
  <si>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</si>
  <si>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</si>
  <si>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</si>
  <si>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</si>
  <si>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</si>
  <si>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</si>
  <si>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</si>
  <si>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</si>
  <si>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</si>
  <si>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</si>
  <si>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</si>
  <si>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</si>
  <si>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</si>
  <si>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</si>
  <si>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</si>
  <si>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</si>
  <si>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</si>
  <si>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</si>
  <si>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</si>
  <si>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</si>
  <si>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</si>
  <si>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</si>
  <si>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</si>
  <si>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</si>
  <si>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</si>
  <si>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</si>
  <si>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</si>
  <si>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</si>
  <si>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</si>
  <si>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</si>
  <si>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</si>
  <si>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</si>
  <si>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</si>
  <si>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</si>
  <si>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</si>
  <si>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</si>
  <si>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</si>
  <si>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</si>
  <si>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</si>
  <si>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</si>
  <si>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</si>
  <si>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</si>
  <si>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</si>
  <si>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</si>
  <si>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</si>
  <si>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</si>
  <si>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</si>
  <si>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</si>
  <si>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</si>
  <si>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</si>
  <si>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</si>
  <si>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</si>
  <si>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</si>
  <si>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</si>
  <si>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</si>
  <si>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</si>
  <si>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</si>
  <si>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</si>
  <si>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</si>
  <si>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</si>
  <si>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</si>
  <si>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</si>
  <si>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</si>
  <si>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</si>
  <si>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</si>
  <si>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</si>
  <si>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</si>
  <si>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</si>
  <si>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</si>
  <si>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</si>
  <si>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</si>
  <si>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</si>
  <si>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</si>
  <si>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</si>
  <si>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</si>
  <si>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</si>
  <si>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</si>
  <si>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</si>
  <si>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</si>
  <si>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</si>
  <si>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</si>
  <si>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</si>
  <si>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</si>
  <si>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</si>
  <si>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</si>
  <si>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</si>
  <si>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</si>
  <si>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</si>
  <si>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</si>
  <si>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</si>
  <si>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</si>
  <si>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</si>
  <si>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</si>
  <si>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</si>
  <si>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</si>
  <si>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</si>
  <si>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</si>
  <si>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</si>
  <si>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</si>
  <si>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</si>
  <si>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</si>
  <si>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</si>
  <si>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</si>
  <si>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</si>
  <si>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</si>
  <si>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</si>
  <si>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</si>
  <si>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</si>
  <si>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</si>
  <si>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</si>
  <si>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</si>
  <si>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</si>
  <si>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</si>
  <si>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</si>
  <si>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</si>
  <si>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</si>
  <si>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</si>
  <si>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</si>
  <si>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</si>
  <si>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</si>
  <si>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</si>
  <si>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</si>
  <si>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</si>
  <si>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</si>
  <si>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</si>
  <si>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</si>
  <si>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</si>
  <si>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</si>
  <si>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</si>
  <si>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</si>
  <si>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</si>
  <si>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</si>
  <si>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</si>
  <si>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</si>
  <si>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</si>
  <si>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</si>
  <si>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</si>
  <si>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</si>
  <si>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</si>
  <si>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</si>
  <si>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</si>
  <si>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</si>
  <si>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</si>
  <si>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</si>
  <si>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</si>
  <si>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</si>
  <si>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</si>
  <si>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</si>
  <si>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</si>
  <si>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</si>
  <si>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</si>
  <si>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</si>
  <si>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</si>
  <si>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</si>
  <si>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</si>
  <si>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</si>
  <si>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</si>
  <si>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</si>
  <si>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</si>
  <si>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</si>
  <si>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</si>
  <si>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</si>
  <si>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</si>
  <si>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</si>
  <si>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</si>
  <si>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</si>
  <si>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</si>
  <si>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</si>
  <si>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</si>
  <si>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</si>
  <si>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</si>
  <si>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</si>
  <si>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</si>
  <si>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</si>
  <si>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</si>
  <si>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</si>
  <si>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</si>
  <si>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</si>
  <si>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</si>
  <si>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</si>
  <si>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</si>
  <si>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</si>
  <si>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</si>
  <si>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</si>
  <si>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</si>
  <si>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</si>
  <si>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</si>
  <si>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</si>
  <si>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</si>
  <si>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</si>
  <si>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</si>
  <si>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</si>
  <si>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</si>
  <si>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</si>
  <si>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</si>
  <si>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</si>
  <si>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</si>
  <si>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</si>
  <si>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</si>
  <si>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</si>
  <si>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</si>
  <si>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</si>
  <si>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</si>
  <si>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</si>
  <si>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</si>
  <si>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</si>
  <si>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</si>
  <si>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</si>
  <si>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</si>
  <si>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</si>
  <si>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</si>
  <si>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</si>
  <si>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</si>
  <si>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</si>
  <si>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</si>
  <si>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</si>
  <si>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</si>
  <si>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</si>
  <si>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</si>
  <si>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</si>
  <si>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</si>
  <si>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</si>
  <si>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</si>
  <si>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</si>
  <si>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</si>
  <si>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</si>
  <si>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</si>
  <si>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</si>
  <si>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</si>
  <si>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</si>
  <si>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</si>
  <si>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</si>
  <si>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</si>
  <si>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</si>
  <si>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</si>
  <si>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</si>
  <si>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</si>
  <si>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</si>
  <si>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</si>
  <si>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</si>
  <si>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</si>
  <si>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</si>
  <si>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</si>
  <si>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</si>
  <si>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</si>
  <si>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</si>
  <si>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</si>
  <si>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</si>
  <si>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</si>
  <si>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</si>
  <si>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</si>
  <si>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</si>
  <si>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</si>
  <si>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</si>
  <si>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</si>
  <si>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</si>
  <si>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</si>
  <si>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</si>
  <si>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</si>
  <si>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</si>
  <si>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</si>
  <si>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</si>
  <si>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</si>
  <si>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</si>
  <si>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</si>
  <si>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</si>
  <si>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</si>
  <si>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</si>
  <si>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</si>
  <si>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</si>
  <si>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</si>
  <si>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</si>
  <si>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</si>
  <si>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</si>
  <si>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</si>
  <si>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</si>
  <si>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</si>
  <si>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</si>
  <si>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</si>
  <si>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</si>
  <si>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</si>
  <si>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</si>
  <si>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</si>
  <si>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</si>
  <si>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</si>
  <si>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</si>
  <si>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</si>
  <si>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</si>
  <si>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</si>
  <si>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</si>
  <si>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</si>
  <si>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</si>
  <si>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</si>
  <si>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</si>
  <si>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</si>
  <si>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</si>
  <si>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</si>
  <si>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</si>
  <si>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</si>
  <si>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</si>
  <si>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</si>
  <si>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</si>
  <si>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</si>
  <si>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</si>
  <si>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</si>
  <si>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</si>
  <si>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</si>
  <si>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</si>
  <si>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</si>
  <si>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</si>
  <si>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</si>
  <si>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</si>
  <si>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</si>
  <si>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</si>
  <si>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</si>
  <si>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</si>
  <si>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</si>
  <si>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</si>
  <si>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</si>
  <si>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</si>
  <si>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</si>
  <si>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</si>
  <si>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</si>
  <si>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</si>
  <si>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</si>
  <si>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</si>
  <si>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</si>
  <si>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</si>
  <si>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</si>
  <si>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</si>
  <si>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</si>
  <si>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</si>
  <si>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</si>
  <si>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</si>
  <si>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</si>
  <si>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</si>
  <si>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</si>
  <si>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</si>
  <si>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</si>
  <si>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</si>
  <si>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</si>
  <si>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</si>
  <si>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</si>
  <si>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</si>
  <si>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</si>
  <si>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</si>
  <si>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</si>
  <si>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</si>
  <si>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</si>
  <si>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</si>
  <si>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</si>
  <si>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</si>
  <si>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</si>
  <si>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</si>
  <si>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</si>
  <si>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</si>
  <si>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</si>
  <si>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</si>
  <si>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</si>
  <si>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</si>
  <si>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</si>
  <si>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</si>
  <si>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</si>
  <si>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</si>
  <si>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</si>
  <si>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</si>
  <si>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</si>
  <si>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</si>
  <si>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</si>
  <si>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</si>
  <si>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</si>
  <si>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</si>
  <si>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</si>
  <si>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</si>
  <si>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</si>
  <si>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</si>
  <si>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</si>
  <si>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</si>
  <si>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</si>
  <si>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</si>
  <si>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</si>
  <si>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</si>
  <si>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</si>
  <si>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</si>
  <si>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</si>
  <si>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</si>
  <si>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</si>
  <si>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</si>
  <si>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</si>
  <si>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</si>
  <si>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</si>
  <si>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</si>
  <si>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</si>
  <si>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</si>
  <si>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</si>
  <si>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</si>
  <si>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</si>
  <si>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</si>
  <si>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</si>
  <si>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</si>
  <si>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</si>
  <si>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</si>
  <si>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</si>
  <si>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</si>
  <si>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</si>
  <si>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</si>
  <si>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</si>
  <si>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</si>
  <si>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</si>
  <si>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</si>
  <si>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</si>
  <si>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</si>
  <si>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</si>
  <si>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</si>
  <si>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</si>
  <si>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</si>
  <si>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</si>
  <si>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</si>
  <si>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</si>
  <si>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</si>
  <si>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</si>
  <si>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</si>
  <si>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</si>
  <si>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</si>
  <si>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</si>
  <si>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</si>
  <si>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</si>
  <si>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</si>
  <si>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</si>
  <si>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</si>
  <si>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</si>
  <si>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</si>
  <si>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</si>
  <si>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</si>
  <si>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</si>
  <si>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</si>
  <si>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</si>
  <si>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</si>
  <si>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</si>
  <si>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</si>
  <si>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</si>
  <si>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</si>
  <si>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</si>
  <si>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</si>
  <si>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</si>
  <si>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</si>
  <si>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</si>
  <si>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</si>
  <si>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</si>
  <si>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</si>
  <si>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</si>
  <si>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</si>
  <si>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</si>
  <si>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</si>
  <si>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</si>
  <si>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</si>
  <si>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</si>
  <si>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</si>
  <si>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</si>
  <si>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</si>
  <si>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</si>
  <si>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</si>
  <si>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</si>
  <si>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</si>
  <si>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</si>
  <si>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</si>
  <si>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</si>
  <si>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</si>
  <si>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</si>
  <si>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</si>
  <si>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</si>
  <si>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</si>
  <si>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</si>
  <si>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</si>
  <si>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</si>
  <si>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</si>
  <si>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</si>
  <si>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</si>
  <si>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</si>
  <si>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</si>
  <si>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</si>
  <si>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</si>
  <si>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</si>
  <si>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</si>
  <si>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</si>
  <si>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</si>
  <si>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</si>
  <si>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</si>
  <si>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</si>
  <si>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</si>
  <si>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</si>
  <si>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</si>
  <si>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</si>
  <si>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</si>
  <si>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</si>
  <si>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</si>
  <si>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</si>
  <si>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</si>
  <si>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</si>
  <si>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</si>
  <si>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</si>
  <si>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</si>
  <si>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</si>
  <si>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</si>
  <si>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</si>
  <si>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</si>
  <si>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</si>
  <si>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</si>
  <si>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</si>
  <si>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</si>
  <si>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</si>
  <si>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</si>
  <si>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</si>
  <si>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</si>
  <si>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</si>
  <si>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</si>
  <si>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</si>
  <si>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</si>
  <si>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</si>
  <si>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</si>
  <si>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</si>
  <si>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</si>
  <si>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</si>
  <si>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</si>
  <si>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</si>
  <si>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</si>
  <si>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</si>
  <si>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</si>
  <si>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</si>
  <si>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</si>
  <si>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</si>
  <si>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</si>
  <si>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</si>
  <si>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</si>
  <si>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</si>
  <si>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</si>
  <si>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</si>
  <si>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</si>
  <si>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</si>
  <si>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</si>
  <si>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</si>
  <si>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</si>
  <si>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</si>
  <si>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</si>
  <si>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</si>
  <si>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</si>
  <si>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</si>
  <si>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</si>
  <si>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</si>
  <si>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</si>
  <si>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</si>
  <si>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</si>
  <si>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</si>
  <si>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</si>
  <si>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</si>
  <si>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</si>
  <si>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</si>
  <si>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</si>
  <si>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</si>
  <si>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</si>
  <si>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</si>
  <si>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</si>
  <si>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</si>
  <si>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</si>
  <si>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</si>
  <si>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</si>
  <si>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</si>
  <si>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</si>
  <si>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</si>
  <si>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</si>
  <si>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</si>
  <si>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</si>
  <si>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</si>
  <si>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</si>
  <si>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</si>
  <si>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</si>
  <si>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</si>
  <si>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</si>
  <si>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</si>
  <si>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</si>
  <si>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</si>
  <si>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</si>
  <si>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</si>
  <si>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</si>
  <si>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</si>
  <si>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</si>
  <si>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</si>
  <si>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</si>
  <si>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</si>
  <si>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</si>
  <si>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</si>
  <si>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</si>
  <si>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</si>
  <si>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</si>
  <si>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</si>
  <si>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</si>
  <si>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</si>
  <si>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</si>
  <si>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</si>
  <si>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</si>
  <si>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</si>
  <si>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</si>
  <si>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</si>
  <si>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</si>
  <si>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</si>
  <si>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</si>
  <si>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</si>
  <si>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</si>
  <si>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</si>
  <si>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</si>
  <si>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</si>
  <si>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</si>
  <si>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</si>
  <si>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</si>
  <si>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</si>
  <si>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</si>
  <si>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</si>
  <si>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</si>
  <si>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</si>
  <si>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</si>
  <si>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</si>
  <si>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</si>
  <si>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</si>
  <si>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</si>
  <si>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</si>
  <si>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</si>
  <si>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</si>
  <si>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</si>
  <si>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</si>
  <si>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</si>
  <si>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</si>
  <si>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</si>
  <si>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</si>
  <si>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</si>
  <si>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</si>
  <si>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</si>
  <si>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</si>
  <si>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</si>
  <si>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</si>
  <si>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</si>
  <si>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</si>
  <si>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</si>
  <si>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</si>
  <si>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</si>
  <si>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</si>
  <si>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</si>
  <si>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</si>
  <si>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</si>
  <si>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</si>
  <si>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</si>
  <si>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</si>
  <si>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</si>
  <si>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</si>
  <si>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</si>
  <si>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</si>
  <si>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</si>
  <si>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</si>
  <si>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</si>
  <si>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</si>
  <si>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</si>
  <si>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</si>
  <si>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</si>
  <si>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</si>
  <si>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</si>
  <si>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</si>
  <si>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</si>
  <si>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</si>
  <si>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</si>
  <si>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</si>
  <si>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</si>
  <si>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</si>
  <si>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</si>
  <si>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</si>
  <si>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</si>
  <si>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</si>
  <si>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</si>
  <si>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</si>
  <si>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</si>
  <si>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</si>
  <si>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</si>
  <si>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</si>
  <si>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</si>
  <si>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</si>
  <si>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</si>
  <si>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</si>
  <si>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</si>
  <si>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</si>
  <si>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</si>
  <si>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</si>
  <si>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</si>
  <si>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</si>
  <si>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</si>
  <si>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</si>
  <si>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</si>
  <si>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</si>
  <si>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</si>
  <si>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</si>
  <si>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</si>
  <si>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</si>
  <si>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</si>
  <si>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</si>
  <si>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</si>
  <si>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</si>
  <si>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</si>
  <si>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</si>
  <si>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</si>
  <si>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</si>
  <si>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</si>
  <si>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</si>
  <si>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</si>
  <si>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</si>
  <si>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</si>
  <si>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</si>
  <si>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</si>
  <si>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</si>
  <si>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</si>
  <si>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</si>
  <si>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</si>
  <si>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</si>
  <si>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</si>
  <si>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</si>
  <si>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</si>
  <si>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</si>
  <si>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</si>
  <si>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</si>
  <si>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</si>
  <si>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</si>
  <si>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</si>
  <si>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</si>
  <si>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</si>
  <si>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</si>
  <si>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</si>
  <si>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</si>
  <si>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</si>
  <si>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</si>
  <si>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</si>
  <si>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</si>
  <si>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</si>
  <si>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</si>
  <si>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</si>
  <si>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</si>
  <si>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</si>
  <si>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</si>
  <si>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</si>
  <si>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</si>
  <si>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</si>
  <si>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</si>
  <si>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</si>
  <si>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</si>
  <si>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</si>
  <si>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</si>
  <si>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</si>
  <si>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</si>
  <si>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</si>
  <si>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</si>
  <si>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</si>
  <si>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</si>
  <si>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</si>
  <si>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</si>
  <si>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</si>
  <si>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</si>
  <si>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</si>
  <si>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</si>
  <si>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</si>
  <si>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</si>
  <si>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</si>
  <si>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</si>
  <si>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</si>
  <si>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</si>
  <si>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</si>
  <si>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</si>
  <si>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</si>
  <si>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</si>
  <si>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</si>
  <si>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</si>
  <si>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</si>
  <si>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</si>
  <si>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</si>
  <si>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</si>
  <si>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</si>
  <si>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</si>
  <si>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</si>
  <si>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</si>
  <si>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</si>
  <si>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</si>
  <si>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</si>
  <si>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</si>
  <si>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</si>
  <si>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</si>
  <si>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</si>
  <si>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</si>
  <si>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</si>
  <si>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</si>
  <si>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</si>
  <si>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</si>
  <si>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</si>
  <si>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</si>
  <si>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</si>
  <si>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</si>
  <si>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</si>
  <si>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</si>
  <si>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</si>
  <si>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</si>
  <si>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</si>
  <si>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</si>
  <si>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</si>
  <si>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</si>
  <si>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</si>
  <si>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</si>
  <si>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</si>
  <si>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</si>
  <si>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</si>
  <si>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</si>
  <si>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</si>
  <si>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</si>
  <si>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</si>
  <si>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</si>
  <si>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</si>
  <si>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</si>
  <si>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</si>
  <si>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</si>
  <si>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</si>
  <si>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</si>
  <si>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</si>
  <si>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</si>
  <si>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</si>
  <si>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</si>
  <si>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</si>
  <si>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</si>
  <si>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</si>
  <si>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</si>
  <si>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</si>
  <si>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</si>
  <si>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</si>
  <si>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</si>
  <si>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</si>
  <si>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</si>
  <si>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</si>
  <si>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</si>
  <si>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</si>
  <si>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</si>
  <si>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</si>
  <si>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</si>
  <si>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</si>
  <si>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</si>
  <si>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</si>
  <si>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</si>
  <si>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</si>
  <si>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</si>
  <si>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</si>
  <si>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</si>
  <si>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</si>
  <si>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</si>
  <si>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</si>
  <si>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</si>
  <si>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</si>
  <si>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</si>
  <si>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</si>
  <si>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</si>
  <si>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</si>
  <si>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</si>
  <si>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</si>
  <si>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</si>
  <si>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</si>
  <si>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</si>
  <si>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</si>
  <si>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</si>
  <si>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</si>
  <si>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</si>
  <si>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</si>
  <si>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</si>
  <si>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</si>
  <si>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</si>
  <si>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</si>
  <si>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</si>
  <si>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</si>
  <si>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</si>
  <si>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</si>
  <si>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</si>
  <si>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</si>
  <si>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</si>
  <si>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</si>
  <si>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</si>
  <si>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</si>
  <si>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</si>
  <si>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</si>
  <si>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</si>
  <si>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</si>
  <si>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</si>
  <si>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</si>
  <si>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</si>
  <si>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</si>
  <si>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</si>
  <si>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</si>
  <si>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</si>
  <si>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</si>
  <si>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</si>
  <si>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</si>
  <si>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</si>
  <si>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</si>
  <si>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</si>
  <si>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</si>
  <si>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</si>
  <si>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</si>
  <si>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</si>
  <si>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</si>
  <si>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</si>
  <si>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</si>
  <si>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</si>
  <si>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</si>
  <si>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</si>
  <si>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</si>
  <si>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</si>
  <si>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</si>
  <si>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</si>
  <si>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</si>
  <si>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</si>
  <si>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</si>
  <si>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</si>
  <si>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</si>
  <si>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</si>
  <si>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</si>
  <si>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</si>
  <si>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</si>
  <si>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</si>
  <si>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</si>
  <si>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</si>
  <si>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</si>
  <si>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</si>
  <si>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</si>
  <si>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</si>
  <si>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</si>
  <si>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</si>
  <si>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</si>
  <si>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</si>
  <si>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</si>
  <si>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</si>
  <si>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</si>
  <si>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</si>
  <si>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</si>
  <si>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</si>
  <si>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</si>
  <si>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</si>
  <si>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</si>
  <si>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</si>
  <si>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</si>
  <si>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</si>
  <si>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</si>
  <si>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</si>
  <si>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</si>
  <si>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</si>
  <si>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</si>
  <si>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</si>
  <si>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</si>
  <si>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</si>
  <si>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</si>
  <si>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</si>
  <si>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</si>
  <si>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</si>
  <si>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</si>
  <si>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</si>
  <si>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</si>
  <si>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</si>
  <si>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</si>
  <si>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</si>
  <si>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</si>
  <si>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</si>
  <si>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</si>
  <si>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</si>
  <si>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</si>
  <si>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</si>
  <si>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</si>
  <si>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</si>
  <si>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</si>
  <si>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</si>
  <si>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</si>
  <si>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</si>
  <si>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</si>
  <si>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</si>
  <si>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</si>
  <si>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</si>
  <si>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</si>
  <si>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</si>
  <si>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</si>
  <si>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</si>
  <si>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</si>
  <si>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</si>
  <si>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</si>
  <si>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</si>
  <si>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</si>
  <si>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</si>
  <si>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</si>
  <si>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</si>
  <si>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</si>
  <si>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</si>
  <si>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</si>
  <si>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</si>
  <si>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</si>
  <si>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</si>
  <si>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</si>
  <si>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</si>
  <si>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</si>
  <si>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</si>
  <si>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</si>
  <si>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</si>
  <si>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</si>
  <si>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</si>
  <si>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</si>
  <si>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</si>
  <si>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</si>
  <si>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</si>
  <si>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</si>
  <si>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</si>
  <si>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</si>
  <si>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</si>
  <si>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</si>
  <si>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</si>
  <si>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</si>
  <si>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</si>
  <si>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</si>
  <si>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</si>
  <si>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</si>
  <si>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</si>
  <si>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</si>
  <si>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</si>
  <si>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</si>
  <si>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</si>
  <si>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</si>
  <si>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</si>
  <si>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</si>
  <si>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</si>
  <si>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</si>
  <si>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</si>
  <si>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</si>
  <si>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</si>
  <si>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</si>
  <si>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</si>
  <si>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</si>
  <si>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</si>
  <si>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</si>
  <si>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</si>
  <si>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</si>
  <si>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</si>
  <si>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</si>
  <si>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</si>
  <si>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</si>
  <si>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</si>
  <si>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</si>
  <si>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</si>
  <si>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</si>
  <si>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</si>
  <si>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</si>
  <si>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</si>
  <si>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</si>
  <si>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</si>
  <si>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</si>
  <si>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</si>
  <si>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</si>
  <si>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</si>
  <si>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</si>
  <si>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</si>
  <si>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</si>
  <si>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</si>
  <si>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</si>
  <si>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</si>
  <si>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</si>
  <si>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</si>
  <si>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</si>
  <si>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</si>
  <si>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</si>
  <si>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</si>
  <si>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</si>
  <si>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</si>
  <si>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</si>
  <si>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</si>
  <si>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</si>
  <si>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</si>
  <si>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</si>
  <si>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</si>
  <si>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</si>
  <si>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</si>
  <si>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</si>
  <si>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</si>
  <si>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</si>
  <si>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</si>
  <si>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</si>
  <si>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</si>
  <si>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</si>
  <si>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</si>
  <si>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</si>
  <si>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</si>
  <si>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</si>
  <si>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</si>
  <si>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</si>
  <si>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</si>
  <si>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</si>
  <si>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</si>
  <si>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</si>
  <si>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</si>
  <si>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</si>
  <si>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</si>
  <si>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</si>
  <si>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</si>
  <si>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</si>
  <si>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</si>
  <si>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</si>
  <si>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</si>
  <si>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</si>
  <si>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</si>
  <si>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</si>
  <si>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</si>
  <si>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</si>
  <si>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</si>
  <si>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</si>
  <si>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</si>
  <si>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</si>
  <si>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</si>
  <si>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</si>
  <si>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</si>
  <si>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</si>
  <si>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</si>
  <si>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</si>
  <si>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</si>
  <si>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</si>
  <si>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</si>
  <si>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</si>
  <si>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</si>
  <si>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</si>
  <si>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</si>
  <si>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</si>
  <si>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</si>
  <si>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</si>
  <si>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</si>
  <si>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</si>
  <si>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</si>
  <si>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</si>
  <si>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</si>
  <si>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</si>
  <si>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</si>
  <si>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</si>
  <si>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</si>
  <si>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</si>
  <si>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</si>
  <si>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</si>
  <si>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</si>
  <si>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</si>
  <si>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</si>
  <si>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</si>
  <si>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</si>
  <si>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</si>
  <si>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</si>
  <si>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</si>
  <si>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</si>
  <si>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</si>
  <si>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</si>
  <si>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</si>
  <si>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</si>
  <si>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</si>
  <si>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</si>
  <si>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</si>
  <si>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</si>
  <si>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</si>
  <si>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</si>
  <si>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</si>
  <si>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</si>
  <si>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</si>
  <si>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</si>
  <si>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</si>
  <si>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</si>
  <si>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</si>
  <si>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</si>
  <si>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</si>
  <si>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</si>
  <si>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</si>
  <si>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</si>
  <si>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</si>
  <si>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</si>
  <si>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</si>
  <si>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</si>
  <si>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</si>
  <si>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</si>
  <si>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</si>
  <si>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</si>
  <si>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</si>
  <si>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</si>
  <si>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</si>
  <si>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</si>
  <si>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</si>
  <si>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</si>
  <si>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</si>
  <si>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</si>
  <si>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</si>
  <si>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</si>
  <si>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</si>
  <si>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</si>
  <si>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</si>
  <si>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</si>
  <si>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</si>
  <si>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</si>
  <si>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</si>
  <si>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</si>
  <si>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</si>
  <si>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</si>
  <si>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</si>
  <si>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</si>
  <si>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</si>
  <si>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</si>
  <si>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</si>
  <si>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</si>
  <si>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</si>
  <si>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</si>
  <si>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</si>
  <si>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</si>
  <si>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</si>
  <si>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</si>
  <si>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</si>
  <si>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</si>
  <si>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</si>
  <si>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</si>
  <si>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</si>
  <si>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</si>
  <si>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</si>
  <si>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</si>
  <si>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</si>
  <si>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</si>
  <si>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</si>
  <si>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</si>
  <si>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</si>
  <si>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</si>
  <si>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</si>
  <si>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</si>
  <si>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</si>
  <si>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</si>
  <si>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</si>
  <si>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</si>
  <si>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</si>
  <si>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</si>
  <si>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</si>
  <si>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</si>
  <si>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</si>
  <si>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</si>
  <si>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</si>
  <si>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</si>
  <si>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</si>
  <si>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</si>
  <si>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</si>
  <si>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</si>
  <si>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</si>
  <si>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</si>
  <si>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</si>
  <si>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</si>
  <si>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</si>
  <si>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</si>
  <si>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</si>
  <si>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</si>
  <si>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</si>
  <si>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</si>
  <si>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</si>
  <si>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</si>
  <si>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</si>
  <si>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</si>
  <si>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</si>
  <si>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</si>
  <si>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</si>
  <si>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</si>
  <si>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</si>
  <si>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</si>
  <si>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</si>
  <si>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</si>
  <si>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</si>
  <si>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</si>
  <si>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</si>
  <si>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</si>
  <si>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</si>
  <si>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</si>
  <si>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</si>
  <si>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</si>
  <si>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</si>
  <si>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</si>
  <si>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</si>
  <si>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</si>
  <si>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</si>
  <si>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</si>
  <si>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</si>
  <si>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</si>
  <si>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</si>
  <si>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</si>
  <si>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</si>
  <si>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</si>
  <si>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</si>
  <si>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</si>
  <si>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</si>
  <si>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</si>
  <si>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</si>
  <si>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</si>
  <si>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</si>
  <si>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</si>
  <si>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</si>
  <si>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</si>
  <si>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</si>
  <si>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</si>
  <si>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</si>
  <si>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</si>
  <si>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</si>
  <si>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</si>
  <si>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</si>
  <si>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</si>
  <si>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</si>
  <si>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</si>
  <si>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</si>
  <si>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</si>
  <si>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</si>
  <si>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</si>
  <si>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</si>
  <si>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</si>
  <si>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</si>
  <si>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</si>
  <si>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</si>
  <si>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</si>
  <si>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</si>
  <si>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</si>
  <si>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</si>
  <si>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</si>
  <si>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</si>
  <si>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</si>
  <si>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</si>
  <si>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</si>
  <si>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</si>
  <si>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</si>
  <si>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</si>
  <si>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</si>
  <si>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</si>
  <si>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</si>
  <si>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</si>
  <si>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</si>
  <si>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</si>
  <si>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</si>
  <si>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</si>
  <si>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</si>
  <si>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</si>
  <si>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</si>
  <si>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</si>
  <si>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</si>
  <si>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</si>
  <si>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</si>
  <si>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</si>
  <si>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</si>
  <si>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</si>
  <si>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</si>
  <si>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</si>
  <si>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</si>
  <si>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</si>
  <si>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</si>
  <si>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</si>
  <si>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</si>
  <si>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</si>
  <si>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</si>
  <si>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</si>
  <si>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</si>
  <si>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</si>
  <si>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</si>
  <si>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</si>
  <si>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</si>
  <si>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</si>
  <si>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</si>
  <si>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</si>
  <si>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</si>
  <si>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</si>
  <si>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</si>
  <si>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</si>
  <si>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</si>
  <si>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</si>
  <si>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</si>
  <si>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</si>
  <si>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</si>
  <si>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</si>
  <si>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</si>
  <si>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</si>
  <si>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</si>
  <si>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</si>
  <si>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</si>
  <si>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</si>
  <si>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</si>
  <si>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</si>
  <si>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</si>
  <si>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</si>
  <si>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</si>
  <si>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</si>
  <si>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</si>
  <si>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</si>
  <si>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</si>
  <si>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</si>
  <si>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</si>
  <si>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</si>
  <si>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</si>
  <si>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</si>
  <si>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</si>
  <si>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</si>
  <si>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</si>
  <si>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</si>
  <si>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</si>
  <si>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</si>
  <si>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</si>
  <si>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</si>
  <si>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</si>
  <si>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</si>
  <si>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</si>
  <si>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</si>
  <si>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</si>
  <si>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</si>
  <si>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</si>
  <si>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</si>
  <si>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</si>
  <si>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</si>
  <si>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</si>
  <si>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</si>
  <si>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</si>
  <si>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</si>
  <si>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</si>
  <si>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</si>
  <si>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</si>
  <si>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</si>
  <si>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</si>
  <si>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</si>
  <si>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</si>
  <si>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</si>
  <si>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</si>
  <si>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</si>
  <si>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</si>
  <si>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</si>
  <si>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</si>
  <si>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</si>
  <si>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</si>
  <si>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</si>
  <si>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</si>
  <si>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</si>
  <si>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</si>
  <si>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</si>
  <si>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</si>
  <si>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</si>
  <si>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</si>
  <si>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</si>
  <si>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</si>
  <si>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</si>
  <si>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</si>
  <si>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</si>
  <si>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</si>
  <si>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</si>
  <si>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</si>
  <si>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</si>
  <si>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</si>
  <si>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</si>
  <si>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</si>
  <si>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</si>
  <si>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</si>
  <si>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</si>
  <si>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</si>
  <si>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</si>
  <si>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</si>
  <si>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</si>
  <si>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</si>
  <si>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</si>
  <si>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</si>
  <si>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</si>
  <si>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</si>
  <si>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</si>
  <si>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</si>
  <si>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</si>
  <si>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</si>
  <si>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</si>
  <si>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</si>
  <si>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</si>
  <si>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</si>
  <si>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</si>
  <si>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</si>
  <si>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</si>
  <si>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</si>
  <si>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</si>
  <si>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</si>
  <si>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</si>
  <si>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</si>
  <si>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</si>
  <si>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</si>
  <si>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</si>
  <si>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</si>
  <si>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</si>
  <si>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</si>
  <si>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</si>
  <si>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</si>
  <si>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</si>
  <si>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</si>
  <si>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</si>
  <si>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</si>
  <si>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</si>
  <si>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</si>
  <si>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</si>
  <si>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</si>
  <si>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</si>
  <si>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</si>
  <si>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</si>
  <si>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</si>
  <si>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</si>
  <si>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</si>
  <si>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</si>
  <si>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</si>
  <si>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</si>
  <si>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</si>
  <si>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</si>
  <si>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</si>
  <si>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</si>
  <si>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</si>
  <si>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</si>
  <si>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</si>
  <si>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</si>
  <si>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</si>
  <si>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</si>
  <si>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</si>
  <si>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</si>
  <si>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</si>
  <si>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</si>
  <si>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</si>
  <si>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</si>
  <si>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</si>
  <si>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</si>
  <si>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</si>
  <si>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</si>
  <si>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</si>
  <si>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</si>
  <si>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</si>
  <si>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</si>
  <si>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</si>
  <si>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</si>
  <si>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</si>
  <si>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</si>
  <si>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</si>
  <si>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</si>
  <si>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</si>
  <si>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</si>
  <si>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</si>
  <si>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</si>
  <si>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</si>
  <si>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</si>
  <si>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</si>
  <si>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</si>
  <si>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</si>
  <si>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</si>
  <si>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</si>
  <si>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</si>
  <si>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</si>
  <si>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</si>
  <si>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</si>
  <si>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</si>
  <si>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</si>
  <si>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</si>
  <si>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</si>
  <si>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</si>
  <si>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</si>
  <si>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</si>
  <si>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</si>
  <si>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</si>
  <si>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</si>
  <si>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</si>
  <si>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</si>
  <si>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</si>
  <si>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</si>
  <si>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</si>
  <si>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</si>
  <si>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</si>
  <si>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</si>
  <si>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</si>
  <si>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</si>
  <si>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</si>
  <si>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</si>
  <si>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</si>
  <si>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</si>
  <si>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</si>
  <si>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</si>
  <si>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</si>
  <si>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</si>
  <si>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</si>
  <si>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</si>
  <si>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</si>
  <si>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</si>
  <si>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</si>
  <si>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</si>
  <si>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</si>
  <si>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</si>
  <si>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</si>
  <si>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</si>
  <si>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</si>
  <si>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</si>
  <si>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</si>
  <si>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</si>
  <si>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</si>
  <si>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</si>
  <si>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</si>
  <si>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</si>
  <si>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</si>
  <si>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</si>
  <si>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</si>
  <si>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</si>
  <si>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</si>
  <si>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</si>
  <si>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</si>
  <si>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</si>
  <si>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</si>
  <si>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</si>
  <si>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</si>
  <si>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</si>
  <si>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</si>
  <si>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</si>
  <si>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</si>
  <si>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</si>
  <si>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</si>
  <si>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</si>
  <si>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</si>
  <si>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</si>
  <si>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</si>
  <si>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</si>
  <si>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</si>
  <si>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</si>
  <si>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</si>
  <si>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</si>
  <si>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</si>
  <si>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</si>
  <si>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</si>
  <si>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</si>
  <si>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</si>
  <si>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</si>
  <si>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</si>
  <si>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</si>
  <si>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</si>
  <si>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</si>
  <si>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</si>
  <si>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</si>
  <si>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</si>
  <si>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</si>
  <si>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</si>
  <si>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</si>
  <si>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</si>
  <si>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</si>
  <si>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</si>
  <si>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</si>
  <si>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</si>
  <si>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</si>
  <si>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</si>
  <si>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</si>
  <si>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</si>
  <si>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</si>
  <si>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</si>
  <si>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</si>
  <si>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</si>
  <si>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</si>
  <si>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</si>
  <si>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</si>
  <si>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</si>
  <si>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</si>
  <si>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</si>
  <si>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</si>
  <si>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</si>
  <si>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</si>
  <si>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</si>
  <si>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</si>
  <si>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</si>
  <si>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</si>
  <si>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</si>
  <si>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</si>
  <si>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</si>
  <si>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</si>
  <si>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</si>
  <si>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</si>
  <si>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</si>
  <si>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</si>
  <si>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</si>
  <si>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</si>
  <si>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</si>
  <si>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</si>
  <si>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</si>
  <si>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</si>
  <si>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</si>
  <si>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</si>
  <si>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</si>
  <si>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</si>
  <si>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</si>
  <si>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</si>
  <si>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</si>
  <si>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</si>
  <si>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</si>
  <si>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</si>
  <si>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</si>
  <si>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</si>
  <si>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</si>
  <si>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</si>
  <si>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</si>
  <si>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</si>
  <si>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</si>
  <si>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</si>
  <si>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</si>
  <si>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</si>
  <si>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</si>
  <si>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</si>
  <si>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</si>
  <si>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</si>
  <si>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</si>
  <si>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</si>
  <si>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</si>
  <si>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</si>
  <si>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</si>
  <si>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</si>
  <si>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</si>
  <si>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</si>
  <si>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</si>
  <si>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</si>
  <si>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</si>
  <si>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</si>
  <si>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</si>
  <si>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</si>
  <si>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</si>
  <si>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</si>
  <si>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</si>
  <si>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</si>
  <si>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</si>
  <si>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</si>
  <si>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</si>
  <si>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</si>
  <si>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</si>
  <si>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</si>
  <si>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</si>
  <si>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</si>
  <si>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</si>
  <si>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</si>
  <si>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</si>
  <si>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</si>
  <si>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</si>
  <si>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</si>
  <si>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</si>
  <si>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</si>
  <si>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</si>
  <si>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</si>
  <si>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</si>
  <si>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</si>
  <si>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</si>
  <si>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</si>
  <si>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</si>
  <si>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</si>
  <si>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</si>
  <si>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</si>
  <si>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</si>
  <si>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</si>
  <si>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</si>
  <si>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</si>
  <si>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</si>
  <si>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</si>
  <si>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</si>
  <si>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</si>
  <si>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</si>
  <si>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</si>
  <si>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</si>
  <si>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</si>
  <si>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</si>
  <si>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</si>
  <si>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</si>
  <si>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</si>
  <si>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</si>
  <si>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</si>
  <si>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</si>
  <si>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</si>
  <si>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</si>
  <si>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</si>
  <si>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</si>
  <si>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</si>
  <si>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</si>
  <si>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</si>
  <si>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</si>
  <si>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</si>
  <si>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</si>
  <si>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</si>
  <si>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</si>
  <si>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</si>
  <si>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</si>
  <si>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</si>
  <si>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</si>
  <si>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</si>
  <si>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</si>
  <si>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</si>
  <si>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</si>
  <si>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</si>
  <si>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</si>
  <si>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</si>
  <si>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</si>
  <si>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</si>
  <si>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</si>
  <si>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</si>
  <si>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</si>
  <si>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</si>
  <si>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</si>
  <si>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</si>
  <si>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</si>
  <si>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</si>
  <si>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</si>
  <si>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</si>
  <si>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</si>
  <si>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</si>
  <si>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</si>
  <si>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</si>
  <si>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</si>
  <si>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</si>
  <si>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</si>
  <si>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</si>
  <si>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</si>
  <si>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</si>
  <si>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</si>
  <si>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</si>
  <si>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</si>
  <si>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</si>
  <si>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</si>
  <si>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</si>
  <si>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</si>
  <si>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</si>
  <si>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</si>
  <si>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</si>
  <si>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</si>
  <si>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</si>
  <si>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</si>
  <si>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</si>
  <si>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</si>
  <si>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</si>
  <si>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</si>
  <si>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</si>
  <si>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</si>
  <si>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</si>
  <si>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</si>
  <si>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</si>
  <si>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</si>
  <si>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</si>
  <si>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</si>
  <si>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</si>
  <si>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</si>
  <si>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</si>
  <si>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</si>
  <si>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</si>
  <si>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</si>
  <si>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</si>
  <si>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</si>
  <si>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</si>
  <si>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</si>
  <si>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</si>
  <si>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</si>
  <si>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</si>
  <si>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</si>
  <si>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</si>
  <si>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</si>
  <si>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</si>
  <si>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</si>
  <si>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</si>
  <si>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</si>
  <si>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</si>
  <si>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</si>
  <si>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</si>
  <si>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</si>
  <si>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</si>
  <si>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</si>
  <si>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</si>
  <si>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</si>
  <si>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</si>
  <si>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</si>
  <si>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</si>
  <si>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</si>
  <si>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</si>
  <si>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</si>
  <si>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</si>
  <si>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</si>
  <si>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</si>
  <si>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</si>
  <si>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</si>
  <si>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</si>
  <si>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</si>
  <si>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</si>
  <si>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</si>
  <si>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</si>
  <si>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</si>
  <si>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</si>
  <si>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</si>
  <si>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</si>
  <si>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</si>
  <si>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</si>
  <si>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</si>
  <si>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</si>
  <si>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</si>
  <si>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</si>
  <si>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</si>
  <si>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</si>
  <si>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</si>
  <si>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</si>
  <si>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</si>
  <si>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</si>
  <si>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</si>
  <si>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</si>
  <si>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</si>
  <si>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</si>
  <si>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</si>
  <si>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</si>
  <si>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</si>
  <si>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</si>
  <si>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</si>
  <si>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</si>
  <si>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</si>
  <si>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</si>
  <si>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</si>
  <si>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</si>
  <si>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</si>
  <si>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</si>
  <si>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</si>
  <si>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</si>
  <si>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</si>
  <si>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</si>
  <si>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</si>
  <si>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</si>
  <si>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</si>
  <si>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</si>
  <si>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</si>
  <si>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</si>
  <si>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</si>
  <si>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</si>
  <si>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</si>
  <si>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</si>
  <si>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</si>
  <si>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</si>
  <si>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</si>
  <si>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</si>
  <si>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</si>
  <si>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</si>
  <si>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</si>
  <si>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</si>
  <si>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</si>
  <si>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</si>
  <si>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</si>
  <si>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</si>
  <si>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</si>
  <si>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</si>
  <si>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</si>
  <si>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</si>
  <si>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</si>
  <si>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</si>
  <si>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</si>
  <si>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</si>
  <si>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</si>
  <si>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</si>
  <si>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</si>
  <si>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</si>
  <si>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</si>
  <si>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</si>
  <si>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</si>
  <si>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</si>
  <si>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</si>
  <si>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</si>
  <si>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</si>
  <si>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</si>
  <si>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</si>
  <si>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</si>
  <si>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</si>
  <si>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</si>
  <si>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</si>
  <si>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</si>
  <si>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</si>
  <si>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</si>
  <si>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</si>
  <si>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</si>
  <si>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</si>
  <si>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</si>
  <si>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</si>
  <si>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</si>
  <si>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</si>
  <si>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</si>
  <si>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</si>
  <si>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</si>
  <si>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</si>
  <si>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</si>
  <si>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</si>
  <si>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</si>
  <si>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</si>
  <si>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</si>
  <si>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</si>
  <si>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</si>
  <si>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</si>
  <si>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</si>
  <si>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</si>
  <si>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</si>
  <si>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</si>
  <si>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</si>
  <si>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</si>
  <si>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</si>
  <si>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</si>
  <si>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</si>
  <si>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</si>
  <si>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</si>
  <si>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</si>
  <si>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</si>
  <si>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</si>
  <si>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</si>
  <si>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</si>
  <si>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</si>
  <si>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</si>
  <si>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</si>
  <si>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</si>
  <si>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</si>
  <si>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</si>
  <si>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</si>
  <si>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</si>
  <si>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</si>
  <si>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</si>
  <si>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</si>
  <si>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</si>
  <si>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</si>
  <si>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</si>
  <si>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</si>
  <si>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</si>
  <si>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</si>
  <si>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</si>
  <si>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</si>
  <si>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</si>
  <si>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</si>
  <si>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</si>
  <si>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</si>
  <si>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</si>
  <si>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</si>
  <si>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</si>
  <si>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</si>
  <si>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</si>
  <si>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</si>
  <si>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</si>
  <si>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</si>
  <si>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</si>
  <si>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</si>
  <si>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</si>
  <si>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</si>
  <si>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</si>
  <si>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</si>
  <si>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</si>
  <si>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</si>
  <si>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</si>
  <si>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</si>
  <si>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</si>
  <si>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</si>
  <si>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</si>
  <si>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</si>
  <si>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</si>
  <si>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</si>
  <si>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</si>
  <si>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</si>
  <si>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</si>
  <si>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</si>
  <si>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</si>
  <si>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</si>
  <si>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</si>
  <si>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</si>
  <si>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</si>
  <si>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</si>
  <si>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</si>
  <si>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</si>
  <si>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</si>
  <si>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</si>
  <si>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</si>
  <si>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</si>
  <si>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</si>
  <si>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</si>
  <si>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</si>
  <si>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</si>
  <si>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</si>
  <si>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</si>
  <si>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</si>
  <si>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</si>
  <si>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</si>
  <si>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</si>
  <si>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</si>
  <si>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</si>
  <si>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</si>
  <si>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</si>
  <si>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</si>
  <si>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</si>
  <si>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</si>
  <si>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</si>
  <si>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</si>
  <si>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</si>
  <si>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</si>
  <si>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</si>
  <si>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</si>
  <si>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</si>
  <si>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</si>
  <si>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</si>
  <si>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</si>
  <si>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</si>
  <si>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</si>
  <si>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</si>
  <si>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</si>
  <si>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</si>
  <si>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</si>
  <si>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</si>
  <si>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</si>
  <si>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</si>
  <si>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</si>
  <si>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</si>
  <si>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</si>
  <si>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</si>
  <si>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</si>
  <si>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</si>
  <si>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</si>
  <si>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</si>
  <si>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</si>
  <si>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</si>
  <si>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</si>
  <si>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</si>
  <si>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</si>
  <si>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</si>
  <si>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</si>
  <si>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</si>
  <si>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</si>
  <si>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</si>
  <si>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</si>
  <si>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</si>
  <si>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</si>
  <si>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</si>
  <si>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</si>
  <si>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</si>
  <si>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</si>
  <si>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</si>
  <si>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</si>
  <si>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</si>
  <si>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</si>
  <si>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</si>
  <si>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</si>
  <si>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</si>
  <si>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</si>
  <si>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</si>
  <si>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</si>
  <si>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</si>
  <si>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</si>
  <si>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</si>
  <si>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</si>
  <si>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</si>
  <si>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</si>
  <si>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</si>
  <si>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</si>
  <si>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</si>
  <si>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</si>
  <si>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</si>
  <si>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</si>
  <si>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</si>
  <si>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</si>
  <si>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</si>
  <si>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</si>
  <si>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</si>
  <si>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</si>
  <si>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</si>
  <si>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</si>
  <si>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</si>
  <si>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</si>
  <si>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</si>
  <si>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</si>
  <si>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</si>
  <si>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</si>
  <si>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</si>
  <si>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</si>
  <si>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</si>
  <si>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</si>
  <si>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</si>
  <si>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</si>
  <si>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</si>
  <si>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</si>
  <si>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</si>
  <si>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</si>
  <si>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</si>
  <si>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</si>
  <si>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</si>
  <si>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</si>
  <si>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</si>
  <si>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</si>
  <si>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</si>
  <si>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</si>
  <si>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</si>
  <si>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</si>
  <si>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</si>
  <si>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</si>
  <si>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</si>
  <si>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</si>
  <si>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</si>
  <si>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</si>
  <si>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</si>
  <si>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</si>
  <si>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</si>
  <si>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</si>
  <si>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</si>
  <si>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</si>
  <si>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</si>
  <si>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</si>
  <si>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</si>
  <si>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</si>
  <si>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</si>
  <si>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</si>
  <si>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</si>
  <si>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</si>
  <si>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</si>
  <si>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</si>
  <si>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</si>
  <si>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</si>
  <si>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</si>
  <si>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</si>
  <si>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</si>
  <si>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</si>
  <si>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</si>
  <si>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</si>
  <si>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</si>
  <si>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</si>
  <si>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</si>
  <si>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</si>
  <si>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</si>
  <si>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</si>
  <si>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</si>
  <si>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</si>
  <si>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</si>
  <si>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</si>
  <si>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</si>
  <si>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</si>
  <si>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</si>
  <si>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</si>
  <si>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</si>
  <si>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</si>
  <si>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</si>
  <si>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</si>
  <si>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</si>
  <si>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</si>
  <si>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</si>
  <si>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</si>
  <si>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</si>
  <si>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</si>
  <si>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</si>
  <si>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</si>
  <si>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</si>
  <si>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</si>
  <si>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</si>
  <si>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</si>
  <si>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</si>
  <si>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</si>
  <si>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</si>
  <si>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</si>
  <si>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</si>
  <si>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</si>
  <si>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</si>
  <si>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</si>
  <si>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</si>
  <si>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</si>
  <si>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</si>
  <si>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</si>
  <si>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</si>
  <si>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</si>
  <si>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</si>
  <si>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</si>
  <si>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</si>
  <si>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</si>
  <si>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</si>
  <si>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</si>
  <si>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</si>
  <si>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</si>
  <si>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</si>
  <si>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</si>
  <si>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</si>
  <si>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</si>
  <si>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</si>
  <si>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</si>
  <si>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</si>
  <si>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</si>
  <si>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</si>
  <si>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</si>
  <si>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</si>
  <si>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</si>
  <si>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</si>
  <si>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</si>
  <si>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</si>
  <si>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</si>
  <si>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</si>
  <si>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</si>
  <si>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</si>
  <si>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</si>
  <si>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</si>
  <si>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</si>
  <si>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</si>
  <si>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</si>
  <si>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</si>
  <si>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</si>
  <si>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</si>
  <si>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</si>
  <si>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</si>
  <si>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</si>
  <si>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</si>
  <si>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</si>
  <si>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</si>
  <si>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</si>
  <si>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</si>
  <si>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</si>
  <si>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</si>
  <si>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</si>
  <si>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</si>
  <si>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</si>
  <si>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</si>
  <si>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</si>
  <si>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</si>
  <si>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</si>
  <si>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</si>
  <si>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</si>
  <si>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</si>
  <si>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</si>
  <si>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</si>
  <si>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</si>
  <si>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</si>
  <si>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</si>
  <si>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</si>
  <si>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</si>
  <si>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</si>
  <si>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</si>
  <si>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</si>
  <si>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</si>
  <si>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</si>
  <si>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</si>
  <si>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</si>
  <si>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</si>
  <si>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</si>
  <si>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</si>
  <si>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</si>
  <si>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</si>
  <si>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</si>
  <si>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</si>
  <si>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</si>
  <si>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</si>
  <si>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</si>
  <si>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</si>
  <si>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</si>
  <si>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</si>
  <si>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</si>
  <si>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</si>
  <si>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</si>
  <si>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</si>
  <si>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</si>
  <si>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</si>
  <si>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</si>
  <si>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</si>
  <si>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</si>
  <si>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</si>
  <si>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</si>
  <si>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</si>
  <si>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</si>
  <si>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</si>
  <si>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</si>
  <si>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</si>
  <si>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</si>
  <si>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</si>
  <si>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</si>
  <si>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</si>
  <si>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</si>
  <si>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</si>
  <si>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</si>
  <si>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</si>
  <si>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</si>
  <si>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</si>
  <si>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</si>
  <si>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</si>
  <si>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</si>
  <si>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</si>
  <si>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</si>
  <si>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</si>
  <si>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</si>
  <si>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</si>
  <si>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</si>
  <si>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</si>
  <si>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</si>
  <si>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</si>
  <si>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</si>
  <si>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</si>
  <si>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</si>
  <si>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</si>
  <si>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</si>
  <si>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</si>
  <si>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</si>
  <si>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</si>
  <si>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</si>
  <si>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</si>
  <si>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</si>
  <si>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</si>
  <si>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</si>
  <si>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</si>
  <si>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</si>
  <si>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</si>
  <si>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</si>
  <si>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</si>
  <si>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</si>
  <si>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</si>
  <si>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</si>
  <si>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</si>
  <si>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</si>
  <si>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</si>
  <si>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</si>
  <si>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</si>
  <si>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</si>
  <si>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</si>
  <si>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</si>
  <si>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</si>
  <si>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</si>
  <si>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</si>
  <si>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</si>
  <si>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</si>
  <si>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</si>
  <si>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</si>
  <si>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</si>
  <si>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</si>
  <si>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</si>
  <si>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</si>
  <si>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</si>
  <si>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</si>
  <si>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</si>
  <si>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</si>
  <si>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</si>
  <si>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</si>
  <si>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</si>
  <si>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</si>
  <si>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</si>
  <si>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</si>
  <si>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</si>
  <si>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</si>
  <si>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</si>
  <si>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</si>
  <si>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</si>
  <si>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</si>
  <si>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</si>
  <si>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</si>
  <si>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</si>
  <si>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</si>
  <si>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</si>
  <si>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</si>
  <si>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</si>
  <si>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</si>
  <si>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</si>
  <si>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</si>
  <si>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</si>
  <si>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</si>
  <si>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</si>
  <si>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</si>
  <si>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</si>
  <si>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</si>
  <si>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</si>
  <si>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</si>
  <si>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</si>
  <si>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</si>
  <si>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</si>
  <si>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</si>
  <si>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</si>
  <si>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</si>
  <si>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</si>
  <si>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</si>
  <si>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</si>
  <si>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</si>
  <si>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</si>
  <si>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</si>
  <si>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</si>
  <si>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</si>
  <si>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</si>
  <si>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</si>
  <si>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</si>
  <si>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</si>
  <si>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</si>
  <si>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</si>
  <si>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</si>
  <si>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</si>
  <si>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</si>
  <si>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</si>
  <si>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</si>
  <si>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</si>
  <si>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</si>
  <si>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</si>
  <si>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</si>
  <si>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</si>
  <si>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</si>
  <si>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</si>
  <si>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</si>
  <si>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</si>
  <si>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</si>
  <si>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</si>
  <si>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</si>
  <si>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</si>
  <si>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</si>
  <si>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</si>
  <si>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</si>
  <si>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</si>
  <si>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</si>
  <si>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</si>
  <si>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</si>
  <si>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</si>
  <si>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</si>
  <si>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</si>
  <si>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</si>
  <si>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</si>
  <si>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</si>
  <si>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</si>
  <si>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</si>
  <si>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</si>
  <si>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</si>
  <si>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</si>
  <si>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</si>
  <si>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</si>
  <si>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</si>
  <si>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</si>
  <si>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</si>
  <si>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</si>
  <si>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</si>
  <si>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</si>
  <si>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</si>
  <si>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</si>
  <si>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</si>
  <si>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</si>
  <si>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</si>
  <si>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</si>
  <si>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</si>
  <si>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</si>
  <si>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</si>
  <si>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</si>
  <si>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</si>
  <si>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</si>
  <si>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</si>
  <si>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</si>
  <si>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</si>
  <si>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</si>
  <si>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</si>
  <si>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</si>
  <si>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</si>
  <si>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</si>
  <si>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</si>
  <si>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</si>
  <si>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</si>
  <si>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</si>
  <si>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</si>
  <si>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</si>
  <si>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</si>
  <si>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</si>
  <si>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</si>
  <si>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</si>
  <si>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</si>
  <si>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</si>
  <si>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</si>
  <si>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</si>
  <si>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</si>
  <si>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</si>
  <si>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</si>
  <si>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</si>
  <si>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</si>
  <si>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</si>
  <si>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</si>
  <si>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</si>
  <si>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</si>
  <si>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</si>
  <si>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</si>
  <si>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</si>
  <si>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</si>
  <si>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</si>
  <si>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</si>
  <si>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</si>
  <si>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</si>
  <si>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</si>
  <si>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</si>
  <si>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</si>
  <si>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</si>
  <si>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</si>
  <si>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</si>
  <si>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</si>
  <si>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</si>
  <si>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</si>
  <si>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</si>
  <si>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</si>
  <si>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</si>
  <si>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</si>
  <si>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</si>
  <si>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</si>
  <si>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</si>
  <si>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</si>
  <si>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</si>
  <si>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</si>
  <si>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</si>
  <si>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</si>
  <si>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</si>
  <si>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</si>
  <si>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</si>
  <si>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</si>
  <si>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</si>
  <si>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</si>
  <si>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</si>
  <si>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</si>
  <si>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</si>
  <si>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</si>
  <si>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</si>
  <si>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</si>
  <si>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</si>
  <si>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</si>
  <si>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</si>
  <si>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</si>
  <si>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</si>
  <si>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</si>
  <si>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</si>
  <si>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</si>
  <si>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</si>
  <si>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</si>
  <si>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</si>
  <si>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</si>
  <si>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</si>
  <si>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</si>
  <si>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</si>
  <si>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</si>
  <si>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</si>
  <si>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</si>
  <si>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</si>
  <si>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</si>
  <si>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</si>
  <si>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</si>
  <si>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</si>
  <si>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</si>
  <si>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</si>
  <si>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</si>
  <si>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</si>
  <si>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</si>
  <si>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</si>
  <si>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</si>
  <si>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</si>
  <si>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</si>
  <si>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</si>
  <si>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</si>
  <si>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</si>
  <si>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</si>
  <si>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</si>
  <si>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</si>
  <si>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</si>
  <si>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</si>
  <si>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</si>
  <si>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</si>
  <si>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</si>
  <si>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</si>
  <si>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</si>
  <si>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</si>
  <si>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</si>
  <si>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</si>
  <si>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</si>
  <si>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</si>
  <si>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</si>
  <si>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</si>
  <si>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</si>
  <si>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</si>
  <si>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</si>
  <si>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</si>
  <si>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</si>
  <si>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</si>
  <si>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</si>
  <si>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</si>
  <si>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</si>
  <si>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</si>
  <si>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</si>
  <si>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</si>
  <si>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</si>
  <si>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</si>
  <si>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</si>
  <si>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</si>
  <si>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</si>
  <si>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</si>
  <si>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</si>
  <si>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</si>
  <si>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</si>
  <si>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</si>
  <si>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</si>
  <si>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</si>
  <si>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</si>
  <si>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</si>
  <si>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</si>
  <si>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</si>
  <si>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</si>
  <si>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</si>
  <si>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</si>
  <si>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</si>
  <si>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</si>
  <si>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</si>
  <si>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</si>
  <si>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</si>
  <si>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</si>
  <si>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</si>
  <si>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</si>
  <si>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</si>
  <si>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</si>
  <si>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</si>
  <si>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</si>
  <si>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</si>
  <si>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</si>
  <si>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</si>
  <si>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</si>
  <si>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</si>
  <si>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</si>
  <si>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</si>
  <si>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</si>
  <si>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</si>
  <si>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</si>
  <si>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</si>
  <si>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</si>
  <si>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</si>
  <si>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</si>
  <si>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</si>
  <si>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</si>
  <si>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</si>
  <si>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</si>
  <si>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</si>
  <si>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</si>
  <si>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</si>
  <si>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</si>
  <si>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</si>
  <si>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</si>
  <si>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</si>
  <si>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</si>
  <si>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</si>
  <si>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</si>
  <si>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</si>
  <si>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</si>
  <si>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</si>
  <si>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</si>
  <si>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</si>
  <si>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</si>
  <si>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</si>
  <si>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</si>
  <si>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</si>
  <si>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</si>
  <si>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</si>
  <si>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</si>
  <si>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</si>
  <si>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</si>
  <si>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</si>
  <si>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</si>
  <si>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</si>
  <si>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</si>
  <si>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</si>
  <si>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</si>
  <si>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</si>
  <si>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</si>
  <si>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</si>
  <si>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</si>
  <si>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</si>
  <si>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</si>
  <si>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</si>
  <si>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</si>
  <si>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</si>
  <si>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</si>
  <si>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</si>
  <si>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</si>
  <si>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</si>
  <si>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</si>
  <si>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</si>
  <si>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</si>
  <si>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</si>
  <si>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</si>
  <si>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</si>
  <si>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</si>
  <si>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</si>
  <si>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</si>
  <si>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</si>
  <si>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</si>
  <si>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</si>
  <si>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</si>
  <si>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</si>
  <si>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</si>
  <si>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</si>
  <si>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</si>
  <si>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</si>
  <si>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</si>
  <si>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</si>
  <si>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</si>
  <si>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</si>
  <si>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</si>
  <si>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</si>
  <si>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</si>
  <si>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</si>
  <si>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</si>
  <si>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</si>
  <si>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</si>
  <si>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</si>
  <si>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</si>
  <si>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</si>
  <si>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</si>
  <si>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</si>
  <si>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</si>
  <si>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</si>
  <si>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</si>
  <si>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</si>
  <si>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</si>
  <si>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</si>
  <si>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</si>
  <si>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</si>
  <si>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</si>
  <si>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</si>
  <si>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</si>
  <si>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</si>
  <si>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</si>
  <si>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</si>
  <si>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</si>
  <si>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</si>
  <si>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</si>
  <si>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</si>
  <si>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</si>
  <si>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</si>
  <si>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</si>
  <si>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</si>
  <si>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</si>
  <si>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</si>
  <si>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</si>
  <si>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</si>
  <si>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</si>
  <si>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</si>
  <si>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</si>
  <si>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</si>
  <si>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</si>
  <si>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</si>
  <si>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</si>
  <si>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</si>
  <si>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</si>
  <si>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</si>
  <si>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</si>
  <si>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</si>
  <si>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</si>
  <si>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</si>
  <si>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</si>
  <si>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</si>
  <si>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</si>
  <si>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</si>
  <si>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</si>
  <si>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</si>
  <si>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</si>
  <si>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</si>
  <si>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</si>
  <si>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</si>
  <si>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</si>
  <si>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</si>
  <si>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</si>
  <si>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</si>
  <si>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</si>
  <si>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</si>
  <si>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</si>
  <si>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</si>
  <si>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</si>
  <si>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</si>
  <si>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</si>
  <si>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</si>
  <si>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</si>
  <si>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</si>
  <si>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</si>
  <si>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</si>
  <si>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</si>
  <si>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</si>
  <si>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</si>
  <si>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</si>
  <si>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</si>
  <si>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</si>
  <si>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</si>
  <si>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</si>
  <si>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</si>
  <si>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</si>
  <si>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</si>
  <si>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</si>
  <si>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</si>
  <si>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</si>
  <si>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</si>
  <si>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</si>
  <si>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</si>
  <si>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</si>
  <si>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</si>
  <si>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</si>
  <si>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</si>
  <si>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</si>
  <si>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</si>
  <si>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</si>
  <si>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</si>
  <si>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</si>
  <si>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</si>
  <si>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</si>
  <si>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</si>
  <si>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</si>
  <si>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</si>
  <si>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</si>
  <si>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</si>
  <si>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</si>
  <si>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</si>
  <si>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</si>
  <si>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</si>
  <si>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</si>
  <si>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</si>
  <si>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</si>
  <si>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</si>
  <si>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</si>
  <si>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</si>
  <si>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</si>
  <si>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</si>
  <si>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</si>
  <si>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</si>
  <si>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</si>
  <si>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</si>
  <si>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</si>
  <si>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</si>
  <si>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</si>
  <si>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</si>
  <si>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</si>
  <si>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</si>
  <si>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</si>
  <si>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</si>
  <si>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</si>
  <si>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</si>
  <si>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</si>
  <si>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</si>
  <si>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</si>
  <si>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</si>
  <si>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</si>
  <si>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</si>
  <si>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</si>
  <si>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</si>
  <si>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</si>
  <si>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</si>
  <si>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</si>
  <si>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</si>
  <si>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</si>
  <si>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</si>
  <si>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</si>
  <si>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</si>
  <si>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</si>
  <si>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</si>
  <si>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</si>
  <si>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</si>
  <si>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</si>
  <si>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</si>
  <si>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</si>
  <si>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</si>
  <si>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</si>
  <si>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</si>
  <si>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</si>
  <si>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</si>
  <si>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</si>
  <si>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</si>
  <si>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</si>
  <si>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</si>
  <si>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</si>
  <si>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</si>
  <si>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</si>
  <si>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</si>
  <si>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</si>
  <si>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</si>
  <si>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</si>
  <si>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</si>
  <si>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</si>
  <si>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</si>
  <si>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</si>
  <si>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</si>
  <si>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</si>
  <si>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</si>
  <si>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</si>
  <si>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</si>
  <si>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</si>
  <si>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</si>
  <si>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</si>
  <si>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</si>
  <si>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</si>
  <si>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</si>
  <si>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</si>
  <si>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</si>
  <si>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</si>
  <si>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</si>
  <si>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</si>
  <si>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</si>
  <si>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</si>
  <si>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</si>
  <si>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</si>
  <si>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</si>
  <si>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</si>
  <si>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</si>
  <si>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</si>
  <si>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</si>
  <si>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</si>
  <si>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</si>
  <si>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</si>
  <si>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</si>
  <si>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</si>
  <si>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</si>
  <si>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</si>
  <si>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</si>
  <si>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</si>
  <si>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</si>
  <si>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</si>
  <si>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</si>
  <si>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</si>
  <si>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</si>
  <si>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</si>
  <si>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</si>
  <si>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</si>
  <si>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</si>
  <si>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</si>
  <si>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</si>
  <si>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</si>
  <si>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</si>
  <si>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</si>
  <si>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</si>
  <si>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</si>
  <si>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</si>
  <si>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</si>
  <si>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</si>
  <si>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</si>
  <si>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</si>
  <si>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</si>
  <si>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</si>
  <si>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</si>
  <si>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</si>
  <si>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</si>
  <si>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</si>
  <si>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</si>
  <si>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</si>
  <si>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</si>
  <si>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</si>
  <si>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</si>
  <si>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</si>
  <si>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</si>
  <si>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</si>
  <si>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</si>
  <si>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</si>
  <si>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</si>
  <si>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</si>
  <si>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</si>
  <si>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</si>
  <si>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</si>
  <si>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</si>
  <si>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</si>
  <si>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</si>
  <si>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</si>
  <si>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</si>
  <si>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</si>
  <si>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</si>
  <si>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</si>
  <si>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</si>
  <si>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</si>
  <si>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</si>
  <si>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</si>
  <si>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</si>
  <si>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</si>
  <si>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</si>
  <si>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</si>
  <si>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</si>
  <si>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</si>
  <si>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</si>
  <si>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</si>
  <si>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</si>
  <si>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</si>
  <si>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</si>
  <si>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</si>
  <si>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</si>
  <si>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</si>
  <si>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</si>
  <si>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</si>
  <si>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</si>
  <si>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</si>
  <si>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</si>
  <si>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</si>
  <si>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</si>
  <si>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</si>
  <si>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</si>
  <si>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</si>
  <si>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</si>
  <si>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</si>
  <si>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</si>
  <si>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</si>
  <si>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</si>
  <si>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</si>
  <si>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</si>
  <si>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</si>
  <si>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</si>
  <si>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</si>
  <si>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</si>
  <si>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</si>
  <si>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</si>
  <si>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</si>
  <si>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</si>
  <si>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</si>
  <si>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</si>
  <si>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</si>
  <si>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</si>
  <si>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</si>
  <si>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</si>
  <si>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</si>
  <si>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</si>
  <si>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</si>
  <si>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</si>
  <si>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</si>
  <si>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</si>
  <si>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</si>
  <si>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</si>
  <si>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</si>
  <si>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</si>
  <si>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</si>
  <si>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</si>
  <si>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</si>
  <si>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</si>
  <si>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</si>
  <si>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</si>
  <si>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</si>
  <si>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</si>
  <si>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</si>
  <si>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</si>
  <si>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</si>
  <si>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</si>
  <si>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</si>
  <si>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</si>
  <si>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</si>
  <si>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</si>
  <si>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</si>
  <si>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</si>
  <si>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</si>
  <si>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</si>
  <si>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</si>
  <si>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</si>
  <si>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</si>
  <si>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</si>
  <si>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</si>
  <si>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</si>
  <si>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</si>
  <si>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</si>
  <si>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</si>
  <si>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</si>
  <si>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</si>
  <si>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</si>
  <si>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</si>
  <si>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</si>
  <si>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</si>
  <si>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</si>
  <si>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</si>
  <si>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</si>
  <si>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</si>
  <si>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</si>
  <si>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</si>
  <si>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</si>
  <si>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</si>
  <si>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</si>
  <si>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</si>
  <si>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</si>
  <si>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</si>
  <si>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</si>
  <si>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</si>
  <si>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</si>
  <si>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</si>
  <si>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</si>
  <si>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</si>
  <si>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</si>
  <si>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</si>
  <si>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</si>
  <si>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</si>
  <si>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</si>
  <si>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</si>
  <si>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</si>
  <si>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</si>
  <si>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</si>
  <si>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</si>
  <si>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</si>
  <si>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</si>
  <si>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</si>
  <si>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</si>
  <si>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</si>
  <si>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</si>
  <si>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</si>
  <si>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</si>
  <si>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</si>
  <si>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</si>
  <si>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</si>
  <si>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</si>
  <si>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</si>
  <si>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</si>
  <si>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</si>
  <si>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</si>
  <si>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</si>
  <si>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</si>
  <si>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</si>
  <si>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</si>
  <si>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</si>
  <si>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</si>
  <si>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</si>
  <si>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</si>
  <si>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</si>
  <si>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</si>
  <si>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</si>
  <si>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</si>
  <si>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</si>
  <si>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</si>
  <si>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</si>
  <si>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</si>
  <si>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</si>
  <si>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</si>
  <si>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</si>
  <si>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</si>
  <si>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</si>
  <si>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</si>
  <si>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</si>
  <si>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</si>
  <si>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</si>
  <si>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</si>
  <si>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</si>
  <si>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</si>
  <si>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</si>
  <si>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</si>
  <si>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</si>
  <si>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</si>
  <si>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</si>
  <si>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</si>
  <si>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</si>
  <si>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</si>
  <si>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</si>
  <si>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</si>
  <si>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</si>
  <si>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</si>
  <si>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</si>
  <si>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</si>
  <si>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</si>
  <si>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</si>
  <si>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</si>
  <si>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</si>
  <si>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</si>
  <si>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</si>
  <si>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</si>
  <si>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</si>
  <si>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</si>
  <si>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</si>
  <si>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</si>
  <si>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</si>
  <si>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</si>
  <si>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</si>
  <si>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</si>
  <si>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</si>
  <si>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</si>
  <si>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</si>
  <si>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</si>
  <si>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</si>
  <si>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</si>
  <si>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</si>
  <si>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</si>
  <si>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</si>
  <si>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</si>
  <si>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</si>
  <si>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</si>
  <si>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</si>
  <si>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</si>
  <si>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</si>
  <si>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</si>
  <si>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</si>
  <si>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</si>
  <si>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</si>
  <si>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</si>
  <si>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</si>
  <si>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</si>
  <si>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</si>
  <si>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</si>
  <si>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</si>
  <si>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</si>
  <si>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</si>
  <si>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</si>
  <si>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</si>
  <si>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</si>
  <si>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</si>
  <si>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</si>
  <si>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</si>
  <si>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</si>
  <si>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</si>
  <si>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</si>
  <si>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</si>
  <si>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</si>
  <si>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</si>
  <si>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</si>
  <si>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</si>
  <si>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</si>
  <si>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</si>
  <si>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</si>
  <si>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</si>
  <si>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</si>
  <si>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</si>
  <si>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</si>
  <si>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</si>
  <si>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</si>
  <si>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</si>
  <si>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</si>
  <si>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</si>
  <si>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</si>
  <si>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</si>
  <si>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</si>
  <si>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</si>
  <si>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</si>
  <si>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</si>
  <si>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</si>
  <si>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</si>
  <si>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</si>
  <si>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</si>
  <si>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</si>
  <si>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</si>
  <si>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</si>
  <si>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</si>
  <si>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</si>
  <si>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</si>
  <si>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</si>
  <si>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</si>
  <si>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</si>
  <si>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</si>
  <si>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</si>
  <si>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</si>
  <si>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</si>
  <si>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</si>
  <si>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</si>
  <si>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</si>
  <si>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</si>
  <si>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</si>
  <si>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</si>
  <si>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</si>
  <si>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</si>
  <si>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</si>
  <si>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</si>
  <si>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</si>
  <si>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</si>
  <si>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</si>
  <si>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</si>
  <si>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</si>
  <si>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</si>
  <si>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</si>
  <si>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</si>
  <si>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</si>
  <si>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</si>
  <si>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</si>
  <si>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</si>
  <si>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</si>
  <si>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</si>
  <si>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</si>
  <si>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</si>
  <si>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</si>
  <si>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</si>
  <si>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</si>
  <si>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</si>
  <si>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</si>
  <si>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</si>
  <si>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</si>
  <si>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</si>
  <si>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</si>
  <si>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</si>
  <si>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</si>
  <si>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</si>
  <si>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</si>
  <si>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</si>
  <si>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</si>
  <si>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</si>
  <si>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</si>
  <si>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</si>
  <si>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</si>
  <si>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</si>
  <si>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</si>
  <si>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</si>
  <si>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</si>
  <si>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</si>
  <si>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</si>
  <si>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</si>
  <si>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</si>
  <si>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</si>
  <si>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</si>
  <si>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</si>
  <si>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</si>
  <si>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</si>
  <si>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</si>
  <si>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</si>
  <si>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</si>
  <si>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</si>
  <si>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</si>
  <si>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</si>
  <si>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</si>
  <si>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</si>
  <si>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</si>
  <si>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</si>
  <si>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</si>
  <si>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</si>
  <si>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</si>
  <si>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</si>
  <si>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</si>
  <si>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</si>
  <si>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</si>
  <si>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</si>
  <si>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</si>
  <si>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</si>
  <si>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</si>
  <si>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</si>
  <si>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</si>
  <si>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</si>
  <si>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</si>
  <si>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</si>
  <si>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</si>
  <si>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</si>
  <si>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</si>
  <si>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</si>
  <si>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</si>
  <si>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</si>
  <si>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</si>
  <si>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</si>
  <si>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</si>
  <si>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</si>
  <si>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</si>
  <si>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</si>
  <si>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</si>
  <si>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</si>
  <si>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</si>
  <si>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</si>
  <si>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</si>
  <si>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</si>
  <si>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</si>
  <si>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</si>
  <si>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</si>
  <si>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</si>
  <si>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</si>
  <si>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</si>
  <si>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</si>
  <si>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</si>
  <si>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</si>
  <si>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</si>
  <si>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</si>
  <si>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</si>
  <si>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</si>
  <si>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</si>
  <si>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</si>
  <si>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</si>
  <si>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</si>
  <si>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</si>
  <si>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</si>
  <si>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</si>
  <si>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</si>
  <si>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</si>
  <si>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</si>
  <si>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</si>
  <si>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</si>
  <si>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</si>
  <si>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</si>
  <si>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</si>
  <si>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</si>
  <si>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</si>
  <si>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</si>
  <si>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</si>
  <si>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</si>
  <si>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</si>
  <si>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</si>
  <si>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</si>
  <si>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</si>
  <si>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</si>
  <si>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</si>
  <si>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</si>
  <si>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</si>
  <si>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</si>
  <si>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</si>
  <si>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</si>
  <si>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</si>
  <si>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</si>
  <si>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</si>
  <si>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</si>
  <si>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</si>
  <si>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</si>
  <si>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</si>
  <si>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</si>
  <si>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</si>
  <si>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</si>
  <si>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</si>
  <si>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</si>
  <si>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</si>
  <si>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</si>
  <si>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</si>
  <si>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</si>
  <si>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</si>
  <si>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</si>
  <si>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</si>
  <si>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</si>
  <si>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</si>
  <si>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</si>
  <si>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</si>
  <si>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</si>
  <si>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</si>
  <si>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</si>
  <si>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</si>
  <si>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</si>
  <si>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</si>
  <si>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</si>
  <si>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</si>
  <si>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</si>
  <si>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</si>
  <si>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</si>
  <si>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</si>
  <si>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</si>
  <si>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</si>
  <si>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</si>
  <si>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</si>
  <si>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</si>
  <si>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</si>
  <si>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</si>
  <si>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</si>
  <si>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</si>
  <si>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</si>
  <si>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</si>
  <si>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</si>
  <si>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</si>
  <si>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</si>
  <si>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</si>
  <si>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</si>
  <si>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</si>
  <si>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</si>
  <si>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</si>
  <si>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</si>
  <si>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</si>
  <si>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</si>
  <si>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</si>
  <si>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</si>
  <si>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</si>
  <si>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</si>
  <si>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</si>
  <si>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</si>
  <si>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</si>
  <si>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</si>
  <si>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</si>
  <si>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</si>
  <si>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</si>
  <si>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</si>
  <si>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</si>
  <si>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</si>
  <si>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</si>
  <si>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</si>
  <si>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</si>
  <si>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</si>
  <si>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</si>
  <si>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</si>
  <si>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</si>
  <si>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</si>
  <si>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</si>
  <si>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</si>
  <si>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</si>
  <si>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</si>
  <si>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</si>
  <si>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</si>
  <si>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</si>
  <si>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</si>
  <si>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</si>
  <si>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</si>
  <si>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</si>
  <si>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</si>
  <si>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</si>
  <si>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</si>
  <si>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</si>
  <si>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</si>
  <si>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</si>
  <si>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</si>
  <si>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</si>
  <si>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</si>
  <si>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</si>
  <si>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</si>
  <si>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</si>
  <si>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</si>
  <si>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</si>
  <si>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</si>
  <si>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</si>
  <si>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</si>
  <si>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</si>
  <si>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</si>
  <si>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</si>
  <si>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</si>
  <si>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</si>
  <si>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</si>
  <si>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</si>
  <si>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</si>
  <si>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</si>
  <si>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</si>
  <si>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</si>
  <si>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</si>
  <si>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</si>
  <si>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</si>
  <si>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</si>
  <si>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</si>
  <si>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</si>
  <si>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</si>
  <si>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</si>
  <si>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</si>
  <si>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</si>
  <si>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</si>
  <si>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</si>
  <si>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</si>
  <si>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</si>
  <si>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</si>
  <si>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</si>
  <si>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</si>
  <si>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</si>
  <si>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</si>
  <si>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</si>
  <si>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</si>
  <si>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</si>
  <si>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</si>
  <si>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</si>
  <si>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</si>
  <si>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</si>
  <si>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</si>
  <si>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</si>
  <si>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</si>
  <si>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</si>
  <si>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</si>
  <si>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</si>
  <si>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</si>
  <si>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</si>
  <si>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</si>
  <si>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</si>
  <si>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</si>
  <si>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</si>
  <si>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</si>
  <si>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</si>
  <si>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</si>
  <si>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</si>
  <si>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</si>
  <si>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</si>
  <si>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</si>
  <si>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</si>
  <si>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</si>
  <si>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</si>
  <si>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</si>
  <si>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</si>
  <si>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</si>
  <si>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</si>
  <si>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</si>
  <si>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</si>
  <si>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</si>
  <si>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</si>
  <si>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</si>
  <si>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</si>
  <si>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</si>
  <si>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</si>
  <si>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</si>
  <si>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</si>
  <si>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</si>
  <si>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</si>
  <si>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</si>
  <si>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</si>
  <si>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</si>
  <si>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</si>
  <si>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</si>
  <si>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</si>
  <si>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</si>
  <si>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</si>
  <si>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</si>
  <si>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</si>
  <si>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</si>
  <si>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</si>
  <si>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</si>
  <si>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</si>
  <si>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</si>
  <si>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</si>
  <si>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</si>
  <si>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</si>
  <si>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</si>
  <si>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</si>
  <si>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</si>
  <si>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</si>
  <si>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</si>
  <si>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</si>
  <si>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</si>
  <si>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</si>
  <si>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</si>
  <si>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</si>
  <si>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</si>
  <si>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</si>
  <si>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</si>
  <si>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</si>
  <si>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</si>
  <si>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</si>
  <si>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</si>
  <si>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</si>
  <si>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</si>
  <si>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</si>
  <si>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</si>
  <si>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</si>
  <si>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</si>
  <si>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</si>
  <si>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</si>
  <si>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</si>
  <si>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</si>
  <si>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</si>
  <si>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</si>
  <si>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</si>
  <si>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</si>
  <si>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</si>
  <si>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</si>
  <si>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</si>
  <si>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</si>
  <si>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</si>
  <si>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</si>
  <si>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</si>
  <si>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</si>
  <si>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</si>
  <si>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</si>
  <si>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</si>
  <si>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</si>
  <si>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</si>
  <si>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</si>
  <si>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</si>
  <si>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</si>
  <si>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</si>
  <si>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</si>
  <si>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</si>
  <si>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</si>
  <si>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</si>
  <si>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</si>
  <si>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</si>
  <si>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</si>
  <si>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</si>
  <si>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</si>
  <si>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</si>
  <si>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</si>
  <si>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</si>
  <si>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</si>
  <si>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</si>
  <si>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</si>
  <si>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</si>
  <si>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</si>
  <si>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</si>
  <si>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</si>
  <si>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</si>
  <si>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</si>
  <si>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</si>
  <si>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</si>
  <si>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</si>
  <si>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</si>
  <si>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</si>
  <si>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</si>
  <si>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</si>
  <si>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</si>
  <si>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</si>
  <si>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</si>
  <si>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</si>
  <si>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</si>
  <si>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</si>
  <si>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</si>
  <si>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</si>
  <si>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</si>
  <si>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</si>
  <si>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</si>
  <si>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</si>
  <si>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</si>
  <si>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</si>
  <si>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</si>
  <si>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</si>
  <si>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</si>
  <si>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</si>
  <si>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</si>
  <si>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</si>
  <si>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</si>
  <si>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</si>
  <si>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</si>
  <si>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</si>
  <si>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</si>
  <si>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</si>
  <si>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</si>
  <si>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</si>
  <si>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</si>
  <si>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</si>
  <si>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</si>
  <si>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</si>
  <si>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</si>
  <si>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</si>
  <si>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</si>
  <si>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</si>
  <si>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</si>
  <si>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</si>
  <si>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</si>
  <si>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</si>
  <si>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</si>
  <si>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</si>
  <si>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</si>
  <si>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</si>
  <si>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</si>
  <si>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</si>
  <si>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</si>
  <si>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</si>
  <si>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</si>
  <si>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</si>
  <si>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</si>
  <si>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</si>
  <si>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</si>
  <si>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</si>
  <si>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</si>
  <si>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</si>
  <si>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</si>
  <si>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</si>
  <si>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</si>
  <si>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</si>
  <si>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</si>
  <si>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</si>
  <si>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</si>
  <si>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</si>
  <si>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</si>
  <si>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</si>
  <si>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</si>
  <si>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</si>
  <si>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</si>
  <si>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</si>
  <si>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</si>
  <si>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</si>
  <si>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</si>
  <si>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</si>
  <si>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</si>
  <si>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</si>
  <si>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</si>
  <si>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</si>
  <si>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</si>
  <si>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</si>
  <si>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</si>
  <si>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</si>
  <si>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</si>
  <si>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</si>
  <si>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</si>
  <si>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</si>
  <si>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</si>
  <si>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</si>
  <si>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</si>
  <si>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</si>
  <si>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</si>
  <si>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</si>
  <si>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</si>
  <si>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</si>
  <si>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</si>
  <si>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</si>
  <si>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</si>
  <si>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</si>
  <si>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</si>
  <si>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</si>
  <si>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</si>
  <si>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</si>
  <si>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</si>
  <si>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</si>
  <si>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</si>
  <si>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</si>
  <si>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</si>
  <si>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</si>
  <si>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</si>
  <si>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</si>
  <si>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</si>
  <si>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</si>
  <si>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</si>
  <si>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</si>
  <si>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</si>
  <si>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</si>
  <si>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</si>
  <si>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</si>
  <si>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</si>
  <si>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</si>
  <si>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</si>
  <si>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</si>
  <si>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</si>
  <si>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</si>
  <si>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</si>
  <si>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</si>
  <si>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</si>
  <si>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</si>
  <si>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</si>
  <si>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</si>
  <si>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</si>
  <si>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</si>
  <si>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</si>
  <si>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</si>
  <si>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</si>
  <si>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</si>
  <si>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</si>
  <si>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</si>
  <si>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</si>
  <si>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</si>
  <si>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</si>
  <si>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</si>
  <si>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</si>
  <si>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</si>
  <si>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</si>
  <si>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</si>
  <si>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</si>
  <si>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</si>
  <si>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</si>
  <si>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</si>
  <si>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</si>
  <si>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</si>
  <si>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</si>
  <si>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</si>
  <si>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</si>
  <si>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</si>
  <si>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</si>
  <si>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</si>
  <si>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</si>
  <si>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</si>
  <si>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</si>
  <si>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</si>
  <si>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</si>
  <si>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</si>
  <si>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</si>
  <si>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</si>
  <si>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</si>
  <si>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</si>
  <si>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</si>
  <si>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</si>
  <si>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</si>
  <si>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</si>
  <si>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</si>
  <si>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</si>
  <si>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</si>
  <si>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</si>
  <si>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</si>
  <si>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</si>
  <si>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</si>
  <si>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</si>
  <si>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</si>
  <si>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</si>
  <si>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</si>
  <si>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</si>
  <si>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</si>
  <si>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</si>
  <si>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</si>
  <si>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</si>
  <si>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</si>
  <si>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</si>
  <si>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</si>
  <si>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</si>
  <si>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</si>
  <si>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</si>
  <si>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</si>
  <si>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</si>
  <si>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</si>
  <si>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</si>
  <si>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</si>
  <si>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</si>
  <si>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</si>
  <si>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</si>
  <si>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</si>
  <si>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</si>
  <si>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</si>
  <si>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</si>
  <si>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</si>
  <si>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</si>
  <si>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</si>
  <si>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</si>
  <si>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</si>
  <si>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</si>
  <si>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</si>
  <si>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</si>
  <si>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</si>
  <si>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</si>
  <si>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</si>
  <si>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</si>
  <si>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</si>
  <si>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</si>
  <si>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</si>
  <si>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</si>
  <si>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</si>
  <si>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</si>
  <si>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</si>
  <si>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</si>
  <si>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</si>
  <si>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</si>
  <si>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</si>
  <si>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</si>
  <si>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</si>
  <si>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</si>
  <si>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</si>
  <si>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</si>
  <si>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</si>
  <si>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</si>
  <si>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</si>
  <si>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</si>
  <si>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</si>
  <si>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</si>
  <si>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</si>
  <si>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</si>
  <si>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</si>
  <si>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</si>
  <si>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</si>
  <si>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</si>
  <si>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</si>
  <si>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</si>
  <si>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</si>
  <si>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</si>
  <si>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</si>
  <si>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</si>
  <si>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</si>
  <si>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</si>
  <si>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</si>
  <si>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</si>
  <si>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</si>
  <si>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</si>
  <si>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</si>
  <si>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</si>
  <si>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</si>
  <si>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</si>
  <si>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</si>
  <si>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</si>
  <si>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</si>
  <si>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</si>
  <si>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</si>
  <si>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</si>
  <si>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</si>
  <si>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</si>
  <si>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</si>
  <si>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</si>
  <si>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</si>
  <si>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</si>
  <si>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</si>
  <si>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</si>
  <si>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</si>
  <si>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</si>
  <si>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</si>
  <si>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</si>
  <si>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</si>
  <si>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</si>
  <si>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</si>
  <si>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</si>
  <si>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</si>
  <si>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</si>
  <si>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</si>
  <si>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</si>
  <si>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</si>
  <si>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</si>
  <si>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</si>
  <si>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</si>
  <si>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</si>
  <si>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</si>
  <si>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</si>
  <si>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</si>
  <si>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</si>
  <si>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</si>
  <si>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</si>
  <si>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</si>
  <si>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</si>
  <si>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</si>
  <si>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</si>
  <si>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</si>
  <si>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</si>
  <si>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</si>
  <si>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</si>
  <si>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</si>
  <si>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</si>
  <si>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</si>
  <si>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</si>
  <si>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</si>
  <si>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</si>
  <si>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</si>
  <si>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</si>
  <si>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</si>
  <si>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</si>
  <si>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</si>
  <si>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</si>
  <si>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</si>
  <si>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</si>
  <si>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</si>
  <si>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</si>
  <si>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</si>
  <si>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</si>
  <si>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</si>
  <si>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</si>
  <si>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</si>
  <si>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</si>
  <si>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</si>
  <si>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</si>
  <si>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</si>
  <si>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</si>
  <si>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</si>
  <si>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</si>
  <si>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</si>
  <si>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</si>
  <si>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</si>
  <si>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</si>
  <si>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</si>
  <si>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</si>
  <si>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</si>
  <si>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</si>
  <si>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</si>
  <si>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</si>
  <si>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</si>
  <si>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</si>
  <si>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</si>
  <si>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</si>
  <si>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</si>
  <si>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</si>
  <si>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</si>
  <si>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</si>
  <si>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</si>
  <si>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</si>
  <si>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</si>
  <si>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</si>
  <si>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</si>
  <si>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</si>
  <si>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</si>
  <si>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</si>
  <si>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</si>
  <si>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</si>
  <si>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</si>
  <si>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</si>
  <si>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</si>
  <si>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</si>
  <si>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</si>
  <si>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</si>
  <si>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</si>
  <si>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</si>
  <si>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</si>
  <si>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</si>
  <si>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</si>
  <si>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</si>
  <si>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</si>
  <si>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</si>
  <si>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</si>
  <si>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</si>
  <si>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</si>
  <si>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</si>
  <si>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</si>
  <si>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</si>
  <si>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</si>
  <si>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</si>
  <si>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</si>
  <si>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</si>
  <si>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</si>
  <si>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</si>
  <si>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</si>
  <si>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</si>
  <si>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</si>
  <si>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</si>
  <si>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</si>
  <si>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</si>
  <si>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</si>
  <si>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</si>
  <si>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</si>
  <si>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</si>
  <si>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</si>
  <si>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</si>
  <si>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</si>
  <si>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</si>
  <si>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</si>
  <si>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</si>
  <si>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</si>
  <si>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</si>
  <si>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</si>
  <si>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</si>
  <si>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</si>
  <si>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</si>
  <si>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</si>
  <si>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</si>
  <si>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</si>
  <si>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</si>
  <si>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</si>
  <si>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</si>
  <si>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</si>
  <si>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</si>
  <si>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</si>
  <si>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</si>
  <si>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</si>
  <si>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</si>
  <si>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</si>
  <si>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</si>
  <si>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</si>
  <si>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</si>
  <si>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</si>
  <si>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</si>
  <si>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</si>
  <si>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</si>
  <si>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</si>
  <si>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</si>
  <si>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</si>
  <si>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</si>
  <si>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</si>
  <si>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</si>
  <si>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</si>
  <si>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</si>
  <si>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</si>
  <si>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</si>
  <si>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</si>
  <si>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</si>
  <si>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</si>
  <si>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</si>
  <si>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</si>
  <si>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</si>
  <si>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</si>
  <si>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</si>
  <si>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</si>
  <si>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</si>
  <si>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</si>
  <si>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</si>
  <si>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</si>
  <si>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</si>
  <si>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</si>
  <si>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</si>
  <si>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</si>
  <si>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</si>
  <si>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</si>
  <si>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</si>
  <si>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</si>
  <si>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</si>
  <si>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</si>
  <si>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</si>
  <si>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</si>
  <si>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</si>
  <si>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</si>
  <si>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</si>
  <si>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</si>
  <si>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</si>
  <si>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</si>
  <si>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</si>
  <si>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</si>
  <si>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</si>
  <si>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</si>
  <si>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</si>
  <si>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</si>
  <si>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</si>
  <si>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</si>
  <si>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</si>
  <si>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</si>
  <si>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</si>
  <si>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</si>
  <si>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</si>
  <si>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</si>
  <si>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</si>
  <si>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</si>
  <si>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</si>
  <si>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</si>
  <si>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</si>
  <si>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</si>
  <si>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</si>
  <si>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</si>
  <si>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</si>
  <si>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</si>
  <si>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</si>
  <si>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</si>
  <si>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</si>
  <si>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</si>
  <si>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</si>
  <si>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</si>
  <si>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</si>
  <si>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</si>
  <si>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</si>
  <si>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</si>
  <si>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</si>
  <si>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</si>
  <si>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</si>
  <si>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</si>
  <si>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</si>
  <si>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</si>
  <si>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</si>
  <si>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</si>
  <si>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</si>
  <si>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</si>
  <si>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</si>
  <si>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</si>
  <si>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</si>
  <si>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</si>
  <si>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</si>
  <si>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</si>
  <si>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</si>
  <si>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</si>
  <si>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</si>
  <si>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</si>
  <si>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</si>
  <si>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</si>
  <si>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</si>
  <si>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</si>
  <si>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</si>
  <si>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</si>
  <si>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</si>
  <si>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</si>
  <si>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</si>
  <si>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</si>
  <si>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</si>
  <si>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</si>
  <si>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</si>
  <si>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</si>
  <si>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</si>
  <si>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</si>
  <si>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</si>
  <si>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</si>
  <si>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</si>
  <si>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</si>
  <si>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</si>
  <si>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</si>
  <si>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</si>
  <si>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</si>
  <si>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</si>
  <si>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</si>
  <si>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</si>
  <si>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</si>
  <si>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</si>
  <si>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</si>
  <si>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</si>
  <si>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</si>
  <si>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</si>
  <si>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</si>
  <si>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</si>
  <si>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</si>
  <si>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</si>
  <si>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</si>
  <si>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</si>
  <si>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</si>
  <si>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</si>
  <si>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</si>
  <si>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</si>
  <si>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</si>
  <si>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</si>
  <si>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</si>
  <si>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</si>
  <si>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</si>
  <si>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</si>
  <si>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</si>
  <si>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</si>
  <si>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</si>
  <si>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</si>
  <si>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</si>
  <si>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</si>
  <si>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</si>
  <si>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</si>
  <si>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</si>
  <si>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</si>
  <si>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</si>
  <si>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</si>
  <si>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</si>
  <si>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</si>
  <si>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</si>
  <si>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</si>
  <si>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</si>
  <si>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</si>
  <si>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</si>
  <si>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</si>
  <si>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</si>
  <si>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</si>
  <si>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</si>
  <si>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</si>
  <si>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</si>
  <si>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</si>
  <si>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</si>
  <si>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</si>
  <si>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</si>
  <si>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</si>
  <si>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</si>
  <si>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</si>
  <si>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</si>
  <si>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</si>
  <si>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</si>
  <si>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</si>
  <si>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</si>
  <si>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</si>
  <si>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</si>
  <si>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</si>
  <si>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</si>
  <si>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</si>
  <si>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</si>
  <si>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</si>
  <si>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</si>
  <si>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</si>
  <si>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</si>
  <si>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</si>
  <si>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</si>
  <si>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</si>
  <si>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</si>
  <si>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</si>
  <si>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</si>
  <si>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</si>
  <si>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</si>
  <si>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</si>
  <si>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</si>
  <si>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</si>
  <si>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</si>
  <si>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</si>
  <si>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</si>
  <si>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</si>
  <si>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</si>
  <si>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</si>
  <si>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</si>
  <si>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</si>
  <si>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</si>
  <si>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</si>
  <si>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</si>
  <si>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</si>
  <si>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</si>
  <si>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</si>
  <si>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</si>
  <si>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</si>
  <si>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</si>
  <si>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</si>
  <si>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</si>
  <si>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</si>
  <si>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</si>
  <si>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</si>
  <si>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</si>
  <si>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</si>
  <si>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</si>
  <si>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</si>
  <si>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</si>
  <si>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</si>
  <si>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</si>
  <si>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</si>
  <si>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</si>
  <si>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</si>
  <si>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</si>
  <si>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</si>
  <si>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</si>
  <si>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</si>
  <si>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</si>
  <si>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</si>
  <si>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</si>
  <si>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</si>
  <si>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</si>
  <si>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</si>
  <si>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</si>
  <si>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</si>
  <si>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</si>
  <si>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</si>
  <si>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</si>
  <si>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</si>
  <si>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</si>
  <si>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</si>
  <si>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</si>
  <si>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</si>
  <si>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</si>
  <si>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</si>
  <si>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</si>
  <si>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</si>
  <si>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</si>
  <si>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</si>
  <si>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</si>
  <si>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</si>
  <si>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</si>
  <si>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</si>
  <si>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</si>
  <si>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</si>
  <si>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</si>
  <si>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</si>
  <si>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</si>
  <si>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</si>
  <si>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</si>
  <si>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</si>
  <si>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</si>
  <si>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</si>
  <si>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</si>
  <si>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</si>
  <si>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</si>
  <si>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</si>
  <si>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</si>
  <si>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</si>
  <si>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</si>
  <si>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</si>
  <si>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</si>
  <si>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</si>
  <si>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</si>
  <si>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</si>
  <si>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</si>
  <si>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</si>
  <si>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</si>
  <si>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</si>
  <si>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</si>
  <si>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</si>
  <si>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</si>
  <si>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</si>
  <si>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</si>
  <si>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</si>
  <si>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</si>
  <si>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</si>
  <si>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</si>
  <si>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</si>
  <si>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</si>
  <si>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</si>
  <si>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</si>
  <si>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</si>
  <si>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</si>
  <si>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</si>
  <si>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</si>
  <si>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</si>
  <si>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</si>
  <si>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</si>
  <si>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</si>
  <si>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</si>
  <si>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</si>
  <si>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</si>
  <si>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</si>
  <si>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</si>
  <si>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</si>
  <si>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</si>
  <si>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</si>
  <si>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</si>
  <si>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</si>
  <si>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</si>
  <si>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</si>
  <si>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</si>
  <si>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</si>
  <si>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</si>
  <si>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</si>
  <si>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</si>
  <si>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</si>
  <si>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</si>
  <si>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</si>
  <si>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</si>
  <si>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</si>
  <si>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</si>
  <si>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</si>
  <si>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</si>
  <si>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</si>
  <si>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</si>
  <si>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</si>
  <si>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</si>
  <si>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</si>
  <si>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</si>
  <si>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</si>
  <si>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</si>
  <si>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</si>
  <si>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</si>
  <si>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</si>
  <si>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</si>
  <si>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</si>
  <si>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</si>
  <si>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</si>
  <si>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</si>
  <si>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</si>
  <si>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</si>
  <si>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</si>
  <si>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</si>
  <si>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</si>
  <si>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</si>
  <si>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</si>
  <si>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</si>
  <si>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</si>
  <si>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</si>
  <si>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</si>
  <si>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</si>
  <si>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</si>
  <si>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</si>
  <si>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</si>
  <si>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</si>
  <si>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</si>
  <si>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</si>
  <si>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</si>
  <si>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</si>
  <si>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</si>
  <si>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</si>
  <si>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</si>
  <si>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</si>
  <si>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</si>
  <si>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</si>
  <si>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</si>
  <si>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</si>
  <si>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</si>
  <si>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</si>
  <si>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</si>
  <si>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</si>
  <si>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</si>
  <si>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</si>
  <si>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</si>
  <si>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</si>
  <si>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</si>
  <si>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</si>
  <si>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</si>
  <si>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</si>
  <si>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</si>
  <si>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</si>
  <si>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</si>
  <si>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</si>
  <si>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</si>
  <si>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</si>
  <si>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</si>
  <si>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</si>
  <si>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</si>
  <si>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</si>
  <si>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</si>
  <si>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</si>
  <si>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</si>
  <si>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</si>
  <si>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</si>
  <si>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</si>
  <si>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</si>
  <si>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</si>
  <si>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</si>
  <si>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</si>
  <si>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</si>
  <si>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</si>
  <si>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</si>
  <si>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</si>
  <si>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</si>
  <si>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</si>
  <si>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</si>
  <si>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</si>
  <si>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</si>
  <si>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</si>
  <si>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</si>
  <si>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</si>
  <si>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</si>
  <si>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</si>
  <si>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</si>
  <si>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</si>
  <si>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</si>
  <si>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</si>
  <si>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</si>
  <si>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</si>
  <si>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</si>
  <si>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</si>
  <si>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</si>
  <si>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</si>
  <si>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</si>
  <si>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</si>
  <si>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</si>
  <si>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</si>
  <si>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</si>
  <si>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</si>
  <si>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</si>
  <si>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</si>
  <si>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</si>
  <si>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</si>
  <si>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</si>
  <si>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</si>
  <si>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</si>
  <si>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</si>
  <si>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</si>
  <si>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</si>
  <si>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</si>
  <si>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</si>
  <si>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</si>
  <si>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</si>
  <si>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</si>
  <si>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</si>
  <si>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</si>
  <si>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</si>
  <si>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</si>
  <si>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</si>
  <si>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</si>
  <si>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</si>
  <si>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</si>
  <si>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</si>
  <si>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</si>
  <si>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</si>
  <si>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</si>
  <si>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</si>
  <si>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</si>
  <si>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</si>
  <si>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</si>
  <si>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</si>
  <si>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</si>
  <si>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</si>
  <si>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</si>
  <si>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</si>
  <si>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</si>
  <si>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</si>
  <si>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</si>
  <si>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</si>
  <si>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</si>
  <si>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</si>
  <si>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</si>
  <si>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</si>
  <si>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</si>
  <si>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</si>
  <si>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</si>
  <si>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</si>
  <si>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</si>
  <si>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</si>
  <si>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</si>
  <si>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</si>
  <si>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</si>
  <si>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</si>
  <si>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</si>
  <si>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</si>
  <si>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</si>
  <si>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</si>
  <si>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</si>
  <si>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</si>
  <si>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</si>
  <si>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</si>
  <si>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</si>
  <si>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</si>
  <si>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</si>
  <si>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</si>
  <si>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</si>
  <si>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</si>
  <si>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</si>
  <si>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</si>
  <si>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</si>
  <si>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</si>
  <si>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</si>
  <si>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</si>
  <si>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</si>
  <si>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</si>
  <si>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</si>
  <si>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</si>
  <si>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</si>
  <si>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</si>
  <si>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</si>
  <si>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</si>
  <si>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</si>
  <si>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</si>
  <si>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</si>
  <si>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</si>
  <si>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</si>
  <si>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</si>
  <si>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</si>
  <si>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</si>
  <si>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</si>
  <si>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</si>
  <si>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</si>
  <si>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</si>
  <si>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</si>
  <si>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</si>
  <si>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</si>
  <si>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</si>
  <si>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</si>
  <si>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</si>
  <si>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</si>
  <si>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</si>
  <si>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</si>
  <si>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</si>
  <si>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</si>
  <si>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</si>
  <si>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</si>
  <si>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</si>
  <si>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</si>
  <si>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</si>
  <si>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</si>
  <si>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</si>
  <si>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</si>
  <si>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</si>
  <si>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</si>
  <si>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</si>
  <si>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</si>
  <si>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</si>
  <si>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</si>
  <si>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</si>
  <si>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</si>
  <si>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</si>
  <si>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</si>
  <si>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</si>
  <si>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</si>
  <si>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</si>
  <si>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</si>
  <si>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</si>
  <si>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</si>
  <si>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</si>
  <si>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</si>
  <si>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</si>
  <si>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</si>
  <si>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</si>
  <si>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</si>
  <si>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</si>
  <si>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</si>
  <si>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</si>
  <si>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</si>
  <si>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</si>
  <si>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</si>
  <si>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</si>
  <si>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</si>
  <si>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</si>
  <si>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</si>
  <si>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</si>
  <si>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</si>
  <si>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</si>
  <si>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</si>
  <si>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</si>
  <si>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</si>
  <si>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</si>
  <si>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</si>
  <si>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</si>
  <si>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</si>
  <si>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</si>
  <si>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</si>
  <si>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</si>
  <si>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</si>
  <si>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</si>
  <si>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</si>
  <si>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</si>
  <si>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</si>
  <si>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</si>
  <si>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</si>
  <si>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</si>
  <si>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</si>
  <si>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</si>
  <si>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</si>
  <si>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</si>
  <si>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</si>
  <si>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</si>
  <si>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</si>
  <si>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</si>
  <si>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</si>
  <si>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</si>
  <si>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</si>
  <si>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</si>
  <si>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</si>
  <si>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</si>
  <si>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</si>
  <si>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</si>
  <si>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</si>
  <si>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</si>
  <si>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</si>
  <si>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</si>
  <si>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</si>
  <si>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</si>
  <si>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</si>
  <si>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</si>
  <si>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</si>
  <si>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</si>
  <si>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</si>
  <si>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</si>
  <si>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</si>
  <si>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</si>
  <si>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</si>
  <si>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</si>
  <si>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</si>
  <si>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</si>
  <si>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</si>
  <si>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</si>
  <si>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</si>
  <si>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</si>
  <si>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</si>
  <si>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</si>
  <si>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</si>
  <si>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</si>
  <si>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</si>
  <si>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</si>
  <si>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</si>
  <si>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</si>
  <si>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</si>
  <si>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</si>
  <si>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</si>
  <si>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</si>
  <si>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</si>
  <si>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</si>
  <si>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</si>
  <si>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</si>
  <si>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</si>
  <si>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</si>
  <si>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</si>
  <si>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</si>
  <si>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</si>
  <si>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</si>
  <si>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</si>
  <si>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</si>
  <si>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</si>
  <si>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</si>
  <si>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</si>
  <si>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</si>
  <si>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</si>
  <si>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</si>
  <si>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</si>
  <si>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</si>
  <si>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</si>
  <si>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</si>
  <si>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</si>
  <si>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</si>
  <si>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</si>
  <si>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</si>
  <si>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</si>
  <si>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</si>
  <si>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</si>
  <si>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</si>
  <si>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</si>
  <si>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</si>
  <si>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</si>
  <si>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</si>
  <si>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</si>
  <si>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</si>
  <si>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</si>
  <si>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</si>
  <si>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</si>
  <si>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</si>
  <si>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</si>
  <si>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</si>
  <si>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</si>
  <si>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</si>
  <si>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</si>
  <si>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</si>
  <si>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</si>
  <si>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</si>
  <si>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</si>
  <si>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</si>
  <si>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</si>
  <si>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</si>
  <si>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</si>
  <si>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</si>
  <si>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</si>
  <si>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</si>
  <si>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</si>
  <si>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</si>
  <si>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</si>
  <si>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</si>
  <si>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</si>
  <si>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</si>
  <si>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</si>
  <si>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</si>
  <si>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</si>
  <si>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</si>
  <si>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</si>
  <si>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</si>
  <si>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</si>
  <si>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</si>
  <si>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</si>
  <si>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</si>
  <si>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</si>
  <si>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</si>
  <si>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</si>
  <si>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</si>
  <si>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</si>
  <si>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</si>
  <si>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</si>
  <si>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</si>
  <si>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</si>
  <si>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</si>
  <si>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</si>
  <si>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</si>
  <si>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</si>
  <si>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</si>
  <si>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</si>
  <si>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</si>
  <si>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</si>
  <si>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</si>
  <si>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</si>
  <si>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</si>
  <si>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</si>
  <si>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</si>
  <si>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</si>
  <si>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</si>
  <si>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</si>
  <si>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</si>
  <si>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</si>
  <si>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</si>
  <si>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</si>
  <si>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</si>
  <si>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</si>
  <si>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</si>
  <si>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</si>
  <si>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</si>
  <si>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</si>
  <si>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</si>
  <si>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</si>
  <si>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</si>
  <si>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</si>
  <si>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</si>
  <si>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</si>
  <si>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</si>
  <si>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</si>
  <si>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</si>
  <si>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</si>
  <si>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</si>
  <si>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</si>
  <si>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</si>
  <si>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</si>
  <si>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</si>
  <si>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</si>
  <si>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</si>
  <si>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</si>
  <si>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</si>
  <si>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</si>
  <si>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</si>
  <si>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</si>
  <si>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</si>
  <si>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</si>
  <si>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</si>
  <si>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</si>
  <si>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</si>
  <si>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</si>
  <si>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</si>
  <si>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</si>
  <si>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</si>
  <si>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</si>
  <si>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</si>
  <si>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</si>
  <si>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</si>
  <si>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</si>
  <si>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</si>
  <si>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</si>
  <si>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</si>
  <si>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</si>
  <si>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</si>
  <si>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</si>
  <si>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</si>
  <si>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</si>
  <si>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</si>
  <si>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</si>
  <si>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</si>
  <si>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</si>
  <si>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</si>
  <si>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</si>
  <si>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</si>
  <si>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</si>
  <si>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</si>
  <si>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</si>
  <si>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</si>
  <si>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</si>
  <si>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</si>
  <si>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</si>
  <si>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</si>
  <si>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</si>
  <si>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</si>
  <si>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</si>
  <si>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</si>
  <si>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</si>
  <si>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</si>
  <si>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</si>
  <si>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</si>
  <si>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</si>
  <si>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</si>
  <si>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</si>
  <si>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</si>
  <si>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</si>
  <si>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</si>
  <si>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</si>
  <si>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</si>
  <si>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</si>
  <si>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</si>
  <si>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</si>
  <si>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</si>
  <si>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</si>
  <si>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</si>
  <si>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</si>
  <si>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</si>
  <si>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</si>
  <si>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</si>
  <si>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</si>
  <si>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</si>
  <si>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</si>
  <si>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</si>
  <si>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</si>
  <si>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</si>
  <si>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</si>
  <si>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</si>
  <si>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</si>
  <si>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</si>
  <si>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</si>
  <si>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</si>
  <si>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</si>
  <si>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</si>
  <si>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</si>
  <si>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</si>
  <si>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</si>
  <si>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</si>
  <si>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</si>
  <si>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</si>
  <si>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</si>
  <si>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</si>
  <si>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</si>
  <si>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</si>
  <si>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</si>
  <si>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</si>
  <si>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</si>
  <si>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</si>
  <si>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</si>
  <si>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</si>
  <si>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</si>
  <si>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</si>
  <si>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</si>
  <si>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</si>
  <si>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</si>
  <si>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</si>
  <si>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</si>
  <si>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</si>
  <si>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</si>
  <si>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</si>
  <si>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</si>
  <si>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</si>
  <si>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</si>
  <si>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</si>
  <si>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</si>
  <si>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</si>
  <si>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</si>
  <si>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</si>
  <si>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</si>
  <si>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</si>
  <si>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</si>
  <si>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</si>
  <si>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</si>
  <si>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</si>
  <si>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</si>
  <si>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</si>
  <si>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</si>
  <si>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</si>
  <si>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</si>
  <si>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</si>
  <si>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</si>
  <si>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</si>
  <si>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</si>
  <si>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</si>
  <si>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</si>
  <si>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</si>
  <si>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</si>
  <si>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</si>
  <si>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</si>
  <si>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</si>
  <si>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</si>
  <si>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</si>
  <si>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</si>
  <si>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</si>
  <si>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</si>
  <si>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</si>
  <si>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</si>
  <si>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</si>
  <si>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</si>
  <si>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</si>
  <si>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</si>
  <si>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</si>
  <si>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</si>
  <si>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</si>
  <si>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</si>
  <si>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</si>
  <si>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</si>
  <si>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</si>
  <si>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</si>
  <si>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</si>
  <si>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</si>
  <si>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</si>
  <si>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</si>
  <si>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</si>
  <si>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</si>
  <si>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</si>
  <si>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</si>
  <si>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</si>
  <si>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</si>
  <si>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</si>
  <si>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</si>
  <si>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</si>
  <si>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</si>
  <si>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</si>
  <si>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</si>
  <si>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</si>
  <si>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</si>
  <si>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</si>
  <si>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</si>
  <si>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</si>
  <si>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</si>
  <si>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</si>
  <si>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</si>
  <si>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</si>
  <si>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</si>
  <si>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</si>
  <si>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</si>
  <si>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</si>
  <si>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</si>
  <si>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</si>
  <si>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</si>
  <si>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</si>
  <si>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</si>
  <si>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</si>
  <si>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</si>
  <si>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</si>
  <si>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</si>
  <si>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</si>
  <si>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</si>
  <si>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</si>
  <si>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</si>
  <si>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</si>
  <si>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</si>
  <si>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</si>
  <si>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</si>
  <si>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</si>
  <si>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</si>
  <si>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</si>
  <si>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</si>
  <si>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</si>
  <si>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</si>
  <si>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</si>
  <si>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</si>
  <si>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</si>
  <si>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</si>
  <si>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</si>
  <si>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</si>
  <si>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</si>
  <si>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</si>
  <si>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</si>
  <si>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</si>
  <si>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</si>
  <si>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</si>
  <si>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</si>
  <si>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</si>
  <si>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</si>
  <si>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</si>
  <si>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</si>
  <si>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</si>
  <si>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</si>
  <si>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</si>
  <si>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</si>
  <si>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</si>
  <si>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</si>
  <si>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</si>
  <si>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</si>
  <si>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</si>
  <si>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</si>
  <si>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</si>
  <si>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</si>
  <si>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</si>
  <si>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</si>
  <si>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</si>
  <si>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</si>
  <si>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</si>
  <si>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</si>
  <si>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</si>
  <si>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</si>
  <si>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</si>
  <si>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</si>
  <si>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</si>
  <si>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</si>
  <si>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</si>
  <si>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</si>
  <si>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</si>
  <si>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</si>
  <si>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</si>
  <si>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</si>
  <si>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</si>
  <si>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</si>
  <si>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</si>
  <si>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</si>
  <si>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</si>
  <si>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</si>
  <si>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</si>
  <si>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</si>
  <si>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</si>
  <si>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</si>
  <si>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</si>
  <si>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</si>
  <si>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</si>
  <si>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</si>
  <si>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</si>
  <si>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</si>
  <si>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</si>
  <si>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</si>
  <si>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</si>
  <si>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</si>
  <si>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</si>
  <si>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</si>
  <si>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</si>
  <si>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</si>
  <si>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</si>
  <si>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</si>
  <si>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</si>
  <si>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</si>
  <si>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</si>
  <si>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</si>
  <si>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</si>
  <si>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</si>
  <si>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</si>
  <si>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</si>
  <si>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</si>
  <si>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</si>
  <si>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</si>
  <si>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</si>
  <si>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</si>
  <si>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</si>
  <si>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</si>
  <si>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</si>
  <si>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</si>
  <si>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</si>
  <si>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</si>
  <si>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</si>
  <si>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</si>
  <si>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</si>
  <si>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</si>
  <si>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</si>
  <si>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</si>
  <si>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</si>
  <si>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</si>
  <si>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</si>
  <si>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</si>
  <si>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</si>
  <si>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</si>
  <si>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</si>
  <si>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</si>
  <si>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</si>
  <si>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</si>
  <si>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</si>
  <si>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</si>
  <si>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</si>
  <si>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</si>
  <si>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</si>
  <si>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</si>
  <si>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</si>
  <si>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</si>
  <si>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</si>
  <si>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</si>
  <si>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</si>
  <si>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</si>
  <si>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</si>
  <si>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</si>
  <si>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</si>
  <si>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</si>
  <si>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</si>
  <si>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</si>
  <si>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</si>
  <si>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</si>
  <si>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</si>
  <si>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</si>
  <si>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</si>
  <si>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</si>
  <si>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</si>
  <si>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</si>
  <si>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</si>
  <si>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</si>
  <si>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</si>
  <si>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</si>
  <si>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</si>
  <si>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</si>
  <si>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</si>
  <si>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</si>
  <si>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</si>
  <si>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</si>
  <si>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</si>
  <si>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</si>
  <si>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</si>
  <si>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</si>
  <si>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</si>
  <si>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</si>
  <si>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</si>
  <si>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</si>
  <si>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</si>
  <si>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</si>
  <si>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</si>
  <si>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</si>
  <si>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</si>
  <si>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</si>
  <si>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</si>
  <si>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</si>
  <si>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</si>
  <si>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</si>
  <si>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</si>
  <si>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</si>
  <si>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</si>
  <si>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</si>
  <si>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</si>
  <si>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</si>
  <si>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</si>
  <si>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</si>
  <si>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</si>
  <si>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</si>
  <si>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</si>
  <si>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</si>
  <si>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</si>
  <si>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</si>
  <si>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</si>
  <si>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</si>
  <si>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</si>
  <si>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</si>
  <si>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</si>
  <si>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</si>
  <si>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</si>
  <si>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</si>
  <si>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</si>
  <si>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</si>
  <si>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</si>
  <si>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</si>
  <si>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</si>
  <si>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</si>
  <si>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</si>
  <si>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</si>
  <si>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</si>
  <si>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</si>
  <si>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</si>
  <si>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</si>
  <si>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</si>
  <si>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</si>
  <si>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</si>
  <si>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</si>
  <si>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</si>
  <si>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</si>
  <si>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</si>
  <si>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</si>
  <si>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</si>
  <si>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</si>
  <si>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</si>
  <si>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</si>
  <si>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</si>
  <si>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</si>
  <si>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</si>
  <si>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</si>
  <si>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</si>
  <si>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</si>
  <si>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</si>
  <si>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</si>
  <si>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</si>
  <si>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</si>
  <si>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</si>
  <si>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</si>
  <si>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</si>
  <si>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</si>
  <si>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</si>
  <si>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</si>
  <si>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</si>
  <si>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</si>
  <si>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</si>
  <si>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</si>
  <si>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</si>
  <si>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</si>
  <si>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</si>
  <si>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</si>
  <si>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</si>
  <si>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</si>
  <si>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</si>
  <si>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</si>
  <si>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</si>
  <si>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</si>
  <si>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</si>
  <si>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</si>
  <si>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</si>
  <si>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</si>
  <si>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</si>
  <si>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</si>
  <si>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</si>
  <si>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</si>
  <si>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</si>
  <si>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</si>
  <si>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</si>
  <si>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</si>
  <si>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</si>
  <si>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</si>
  <si>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</si>
  <si>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</si>
  <si>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</si>
  <si>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</si>
  <si>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</si>
  <si>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</si>
  <si>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</si>
  <si>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</si>
  <si>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</si>
  <si>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</si>
  <si>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</si>
  <si>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</si>
  <si>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</si>
  <si>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</si>
  <si>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</si>
  <si>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</si>
  <si>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</si>
  <si>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</si>
  <si>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</si>
  <si>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</si>
  <si>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</si>
  <si>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</si>
  <si>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</si>
  <si>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</si>
  <si>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</si>
  <si>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</si>
  <si>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</si>
  <si>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</si>
  <si>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</si>
  <si>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</si>
  <si>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</si>
  <si>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</si>
  <si>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</si>
  <si>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</si>
  <si>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</si>
  <si>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</si>
  <si>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</si>
  <si>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</si>
  <si>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</si>
  <si>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</si>
  <si>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</si>
  <si>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</si>
  <si>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</si>
  <si>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</si>
  <si>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</si>
  <si>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</si>
  <si>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</si>
  <si>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</si>
  <si>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</si>
  <si>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</si>
  <si>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</si>
  <si>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</si>
  <si>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</si>
  <si>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</si>
  <si>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</si>
  <si>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</si>
  <si>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</si>
  <si>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</si>
  <si>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</si>
  <si>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</si>
  <si>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</si>
  <si>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</si>
  <si>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</si>
  <si>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</si>
  <si>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</si>
  <si>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</si>
  <si>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</si>
  <si>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</si>
  <si>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</si>
  <si>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</si>
  <si>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</si>
  <si>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</si>
  <si>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</si>
  <si>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</si>
  <si>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</si>
  <si>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</si>
  <si>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</si>
  <si>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</si>
  <si>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</si>
  <si>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</si>
  <si>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</si>
  <si>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</si>
  <si>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</si>
  <si>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</si>
  <si>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</si>
  <si>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</si>
  <si>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</si>
  <si>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</si>
  <si>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</si>
  <si>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</si>
  <si>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</si>
  <si>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</si>
  <si>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</si>
  <si>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</si>
  <si>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</si>
  <si>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</si>
  <si>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</si>
  <si>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</si>
  <si>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</si>
  <si>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</si>
  <si>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</si>
  <si>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</si>
  <si>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</si>
  <si>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</si>
  <si>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</si>
  <si>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</si>
  <si>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</si>
  <si>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</si>
  <si>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</si>
  <si>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</si>
  <si>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</si>
  <si>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</si>
  <si>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</si>
  <si>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</si>
  <si>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</si>
  <si>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</si>
  <si>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</si>
  <si>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</si>
  <si>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</si>
  <si>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</si>
  <si>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</si>
  <si>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</si>
  <si>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</si>
  <si>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</si>
  <si>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</si>
  <si>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</si>
  <si>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</si>
  <si>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</si>
  <si>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</si>
  <si>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</si>
  <si>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</si>
  <si>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</si>
  <si>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</si>
  <si>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</si>
  <si>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</si>
  <si>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</si>
  <si>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</si>
  <si>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</si>
  <si>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</si>
  <si>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</si>
  <si>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</si>
  <si>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</si>
  <si>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</si>
  <si>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</si>
  <si>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</si>
  <si>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</si>
  <si>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</si>
  <si>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</si>
  <si>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</si>
  <si>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</si>
  <si>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</si>
  <si>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</si>
  <si>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</si>
  <si>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</si>
  <si>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</si>
  <si>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</si>
  <si>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</si>
  <si>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</si>
  <si>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</si>
  <si>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</si>
  <si>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</si>
  <si>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</si>
  <si>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</si>
  <si>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</si>
  <si>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</si>
  <si>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</si>
  <si>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</si>
  <si>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</si>
  <si>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</si>
  <si>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</si>
  <si>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</si>
  <si>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</si>
  <si>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</si>
  <si>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</si>
  <si>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</si>
  <si>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</si>
  <si>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</si>
  <si>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</si>
  <si>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</si>
  <si>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</si>
  <si>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</si>
  <si>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</si>
  <si>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</si>
  <si>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</si>
  <si>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</si>
  <si>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</si>
  <si>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</si>
  <si>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</si>
  <si>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</si>
  <si>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</si>
  <si>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</si>
  <si>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</si>
  <si>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</si>
  <si>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</si>
  <si>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</si>
  <si>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</si>
  <si>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</si>
  <si>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</si>
  <si>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</si>
  <si>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</si>
  <si>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</si>
  <si>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</si>
  <si>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</si>
  <si>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</si>
  <si>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</si>
  <si>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</si>
  <si>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</si>
  <si>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</si>
  <si>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</si>
  <si>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</si>
  <si>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</si>
  <si>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</si>
  <si>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</si>
  <si>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</si>
  <si>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</si>
  <si>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</si>
  <si>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</si>
  <si>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</si>
  <si>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</si>
  <si>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</si>
  <si>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</si>
  <si>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</si>
  <si>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</si>
  <si>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</si>
  <si>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</si>
  <si>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</si>
  <si>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</si>
  <si>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</si>
  <si>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</si>
  <si>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</si>
  <si>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</si>
  <si>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</si>
  <si>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</si>
  <si>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</si>
  <si>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</si>
  <si>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</si>
  <si>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</si>
  <si>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</si>
  <si>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</si>
  <si>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</si>
  <si>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</si>
  <si>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</si>
  <si>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</si>
  <si>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</si>
  <si>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</si>
  <si>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</si>
  <si>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</si>
  <si>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</si>
  <si>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</si>
  <si>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</si>
  <si>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</si>
  <si>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</si>
  <si>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</si>
  <si>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</si>
  <si>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</si>
  <si>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</si>
  <si>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</si>
  <si>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</si>
  <si>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</si>
  <si>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</si>
  <si>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</si>
  <si>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</si>
  <si>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</si>
  <si>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</si>
  <si>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</si>
  <si>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</si>
  <si>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</si>
  <si>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</si>
  <si>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</si>
  <si>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</si>
  <si>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</si>
  <si>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</si>
  <si>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</si>
  <si>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</si>
  <si>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</si>
  <si>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</si>
  <si>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</si>
  <si>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</si>
  <si>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</si>
  <si>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</si>
  <si>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</si>
  <si>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</si>
  <si>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</si>
  <si>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</si>
  <si>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</si>
  <si>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</si>
  <si>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</si>
  <si>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</si>
  <si>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</si>
  <si>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</si>
  <si>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</si>
  <si>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</si>
  <si>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</si>
  <si>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</si>
  <si>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</si>
  <si>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</si>
  <si>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</si>
  <si>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</si>
  <si>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</si>
  <si>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</si>
  <si>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</si>
  <si>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</si>
  <si>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</si>
  <si>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</si>
  <si>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</si>
  <si>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</si>
  <si>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</si>
  <si>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</si>
  <si>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</si>
  <si>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</si>
  <si>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</si>
  <si>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</si>
  <si>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</si>
  <si>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</si>
  <si>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</si>
  <si>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</si>
  <si>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</si>
  <si>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</si>
  <si>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</si>
  <si>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</si>
  <si>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</si>
  <si>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</si>
  <si>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</si>
  <si>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</si>
  <si>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</si>
  <si>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</si>
  <si>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</si>
  <si>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</si>
  <si>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</si>
  <si>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</si>
  <si>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</si>
  <si>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</si>
  <si>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</si>
  <si>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</si>
  <si>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</si>
  <si>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</si>
  <si>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</si>
  <si>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</si>
  <si>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</si>
  <si>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</si>
  <si>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</si>
  <si>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</si>
  <si>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</si>
  <si>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</si>
  <si>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</si>
  <si>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</si>
  <si>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</si>
  <si>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</si>
  <si>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</si>
  <si>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</si>
  <si>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</si>
  <si>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</si>
  <si>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</si>
  <si>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</si>
  <si>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</si>
  <si>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</si>
  <si>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</si>
  <si>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</si>
  <si>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</si>
  <si>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</si>
  <si>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</si>
  <si>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</si>
  <si>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</si>
  <si>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</si>
  <si>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</si>
  <si>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</si>
  <si>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</si>
  <si>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</si>
  <si>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</si>
  <si>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</si>
  <si>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</si>
  <si>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</si>
  <si>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</si>
  <si>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</si>
  <si>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</si>
  <si>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</si>
  <si>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</si>
  <si>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</si>
  <si>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</si>
  <si>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</si>
  <si>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</si>
  <si>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</si>
  <si>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</si>
  <si>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</si>
  <si>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</si>
  <si>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</si>
  <si>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</si>
  <si>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</si>
  <si>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</si>
  <si>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</si>
  <si>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</si>
  <si>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</si>
  <si>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</si>
  <si>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</si>
  <si>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</si>
  <si>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</si>
  <si>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</si>
  <si>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</si>
  <si>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</si>
  <si>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</si>
  <si>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</si>
  <si>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</si>
  <si>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</si>
  <si>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</si>
  <si>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</si>
  <si>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</si>
  <si>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</si>
  <si>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</si>
  <si>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</si>
  <si>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</si>
  <si>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</si>
  <si>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</si>
  <si>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</si>
  <si>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</si>
  <si>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</si>
  <si>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</si>
  <si>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</si>
  <si>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</si>
  <si>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</si>
  <si>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</si>
  <si>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</si>
  <si>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</si>
  <si>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</si>
  <si>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</si>
  <si>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</si>
  <si>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</si>
  <si>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</si>
  <si>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</si>
  <si>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</si>
  <si>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</si>
  <si>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</si>
  <si>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</si>
  <si>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</si>
  <si>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</si>
  <si>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</si>
  <si>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</si>
  <si>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</si>
  <si>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</si>
  <si>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</si>
  <si>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</si>
  <si>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</si>
  <si>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</si>
  <si>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</si>
  <si>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</si>
  <si>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</si>
  <si>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</si>
  <si>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</si>
  <si>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</si>
  <si>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</si>
  <si>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</si>
  <si>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</si>
  <si>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</si>
  <si>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</si>
  <si>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</si>
  <si>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</si>
  <si>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</si>
  <si>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</si>
  <si>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</si>
  <si>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</si>
  <si>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</si>
  <si>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</si>
  <si>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</si>
  <si>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</si>
  <si>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</si>
  <si>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</si>
  <si>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</si>
  <si>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</si>
  <si>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</si>
  <si>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</si>
  <si>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</si>
  <si>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</si>
  <si>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</si>
  <si>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</si>
  <si>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</si>
  <si>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</si>
  <si>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</si>
  <si>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</si>
  <si>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</si>
  <si>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</si>
  <si>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</si>
  <si>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</si>
  <si>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</si>
  <si>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</si>
  <si>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</si>
  <si>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</si>
  <si>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</si>
  <si>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</si>
  <si>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</si>
  <si>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</si>
  <si>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</si>
  <si>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</si>
  <si>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</si>
  <si>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</si>
  <si>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</si>
  <si>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</si>
  <si>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</si>
  <si>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</si>
  <si>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</si>
  <si>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</si>
  <si>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</si>
  <si>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</si>
  <si>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</si>
  <si>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</si>
  <si>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</si>
  <si>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</si>
  <si>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</si>
  <si>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</si>
  <si>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</si>
  <si>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</si>
  <si>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</si>
  <si>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</si>
  <si>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</si>
  <si>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</si>
  <si>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</si>
  <si>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</si>
  <si>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</si>
  <si>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</si>
  <si>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</si>
  <si>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</si>
  <si>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</si>
  <si>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</si>
  <si>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</si>
  <si>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</si>
  <si>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</si>
  <si>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</si>
  <si>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</si>
  <si>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</si>
  <si>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</si>
  <si>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</si>
  <si>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</si>
  <si>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</si>
  <si>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</si>
  <si>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</si>
  <si>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</si>
  <si>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</si>
  <si>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</si>
  <si>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</si>
  <si>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</si>
  <si>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</si>
  <si>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</si>
  <si>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</si>
  <si>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</si>
  <si>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</si>
  <si>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</si>
  <si>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</si>
  <si>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</si>
  <si>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</si>
  <si>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</si>
  <si>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</si>
  <si>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</si>
  <si>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</si>
  <si>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</si>
  <si>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</si>
  <si>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</si>
  <si>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</si>
  <si>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</si>
  <si>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</si>
  <si>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</si>
  <si>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</si>
  <si>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</si>
  <si>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</si>
  <si>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</si>
  <si>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</si>
  <si>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</si>
  <si>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</si>
  <si>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</si>
  <si>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</si>
  <si>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</si>
  <si>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</si>
  <si>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</si>
  <si>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</si>
  <si>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</si>
  <si>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</si>
  <si>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</si>
  <si>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</si>
  <si>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</si>
  <si>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</si>
  <si>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</si>
  <si>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</si>
  <si>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</si>
  <si>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</si>
  <si>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</si>
  <si>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</si>
  <si>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</si>
  <si>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</si>
  <si>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</si>
  <si>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</si>
  <si>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</si>
  <si>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</si>
  <si>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</si>
  <si>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</si>
  <si>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</si>
  <si>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</si>
  <si>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</si>
  <si>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</si>
  <si>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</si>
  <si>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</si>
  <si>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</si>
  <si>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</si>
  <si>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</si>
  <si>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</si>
  <si>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</si>
  <si>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</si>
  <si>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</si>
  <si>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</si>
  <si>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</si>
  <si>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</si>
  <si>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</si>
  <si>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</si>
  <si>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</si>
  <si>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</si>
  <si>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</si>
  <si>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</si>
  <si>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</si>
  <si>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</si>
  <si>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</si>
  <si>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</si>
  <si>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</si>
  <si>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</si>
  <si>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</si>
  <si>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</si>
  <si>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</si>
  <si>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</si>
  <si>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</si>
  <si>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</si>
  <si>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</si>
  <si>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</si>
  <si>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</si>
  <si>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</si>
  <si>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</si>
  <si>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</si>
  <si>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</si>
  <si>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</si>
  <si>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</si>
  <si>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</si>
  <si>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</si>
  <si>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</si>
  <si>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</si>
  <si>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</si>
  <si>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</si>
  <si>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</si>
  <si>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</si>
  <si>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</si>
  <si>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</si>
  <si>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</si>
  <si>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</si>
  <si>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</si>
  <si>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</si>
  <si>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</si>
  <si>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</si>
  <si>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</si>
  <si>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</si>
  <si>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</si>
  <si>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</si>
  <si>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</si>
  <si>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</si>
  <si>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</si>
  <si>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</si>
  <si>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</si>
  <si>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</si>
  <si>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</si>
  <si>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</si>
  <si>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</si>
  <si>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</si>
  <si>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</si>
  <si>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</si>
  <si>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</si>
  <si>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</si>
  <si>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</si>
  <si>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</si>
  <si>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</si>
  <si>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</si>
  <si>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</si>
  <si>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</si>
  <si>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</si>
  <si>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</si>
  <si>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</si>
  <si>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</si>
  <si>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</si>
  <si>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</si>
  <si>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</si>
  <si>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</si>
  <si>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</si>
  <si>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</si>
  <si>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</si>
  <si>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</si>
  <si>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</si>
  <si>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</si>
  <si>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</si>
  <si>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</si>
  <si>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</si>
  <si>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</si>
  <si>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</si>
  <si>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</si>
  <si>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</si>
  <si>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</si>
  <si>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</si>
  <si>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</si>
  <si>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</si>
  <si>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</si>
  <si>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</si>
  <si>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</si>
  <si>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</si>
  <si>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</si>
  <si>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</si>
  <si>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</si>
  <si>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</si>
  <si>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</si>
  <si>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</si>
  <si>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</si>
  <si>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</si>
  <si>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</si>
  <si>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</si>
  <si>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</si>
  <si>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</si>
  <si>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</si>
  <si>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</si>
  <si>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</si>
  <si>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</si>
  <si>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</si>
  <si>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</si>
  <si>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</si>
  <si>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</si>
  <si>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</si>
  <si>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</si>
  <si>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</si>
  <si>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</si>
  <si>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</si>
  <si>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</si>
  <si>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</si>
  <si>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</si>
  <si>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</si>
  <si>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</si>
  <si>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</si>
  <si>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</si>
  <si>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</si>
  <si>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</si>
  <si>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</si>
  <si>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</si>
  <si>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</si>
  <si>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</si>
  <si>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</si>
  <si>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</si>
  <si>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</si>
  <si>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</si>
  <si>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</si>
  <si>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</si>
  <si>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</si>
  <si>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</si>
  <si>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</si>
  <si>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</si>
  <si>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</si>
  <si>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</si>
  <si>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</si>
  <si>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</si>
  <si>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</si>
  <si>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</si>
  <si>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</si>
  <si>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</si>
  <si>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</si>
  <si>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</si>
  <si>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</si>
  <si>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</si>
  <si>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</si>
  <si>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</si>
  <si>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</si>
  <si>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</si>
  <si>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</si>
  <si>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</si>
  <si>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</si>
  <si>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</si>
  <si>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</si>
  <si>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</si>
  <si>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</si>
  <si>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</si>
  <si>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</si>
  <si>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</si>
  <si>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</si>
  <si>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</si>
  <si>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</si>
  <si>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</si>
  <si>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</si>
  <si>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</si>
  <si>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</si>
  <si>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</si>
  <si>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</si>
  <si>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</si>
  <si>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</si>
  <si>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</si>
  <si>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</si>
  <si>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</si>
  <si>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</si>
  <si>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</si>
  <si>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</si>
  <si>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</si>
  <si>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</si>
  <si>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</si>
  <si>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</si>
  <si>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</si>
  <si>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</si>
  <si>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</si>
  <si>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</si>
  <si>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</si>
  <si>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</si>
  <si>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</si>
  <si>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</si>
  <si>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</si>
  <si>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</si>
  <si>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</si>
  <si>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</si>
  <si>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</si>
  <si>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</si>
  <si>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</si>
  <si>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</si>
  <si>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</si>
  <si>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</si>
  <si>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</si>
  <si>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</si>
  <si>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</si>
  <si>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</si>
  <si>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</si>
  <si>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</si>
  <si>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</si>
  <si>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</si>
  <si>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</si>
  <si>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</si>
  <si>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</si>
  <si>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</si>
  <si>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</si>
  <si>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</si>
  <si>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</si>
  <si>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</si>
  <si>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</si>
  <si>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</si>
  <si>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</si>
  <si>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</si>
  <si>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</si>
  <si>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</si>
  <si>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</si>
  <si>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</si>
  <si>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</si>
  <si>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</si>
  <si>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</si>
  <si>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</si>
  <si>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</si>
  <si>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</si>
  <si>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</si>
  <si>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</si>
  <si>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</si>
  <si>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</si>
  <si>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</si>
  <si>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</si>
  <si>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</si>
  <si>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</si>
  <si>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</si>
  <si>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</si>
  <si>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</si>
  <si>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</si>
  <si>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</si>
  <si>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</si>
  <si>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</si>
  <si>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</si>
  <si>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</si>
  <si>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</si>
  <si>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</si>
  <si>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</si>
  <si>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</si>
  <si>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</si>
  <si>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</si>
  <si>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</si>
  <si>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</si>
  <si>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</si>
  <si>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</si>
  <si>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</si>
  <si>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</si>
  <si>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</si>
  <si>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</si>
  <si>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</si>
  <si>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</si>
  <si>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</si>
  <si>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</si>
  <si>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</si>
  <si>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</si>
  <si>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</si>
  <si>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</si>
  <si>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</si>
  <si>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</si>
  <si>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</si>
  <si>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</si>
  <si>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</si>
  <si>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</si>
  <si>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</si>
  <si>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</si>
  <si>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</si>
  <si>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</si>
  <si>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</si>
  <si>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</si>
  <si>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</si>
  <si>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</si>
  <si>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</si>
  <si>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</si>
  <si>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</si>
  <si>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</si>
  <si>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</si>
  <si>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</si>
  <si>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</si>
  <si>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</si>
  <si>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</si>
  <si>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</si>
  <si>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</si>
  <si>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</si>
  <si>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</si>
  <si>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</si>
  <si>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</si>
  <si>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</si>
  <si>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</si>
  <si>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</si>
  <si>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</si>
  <si>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</si>
  <si>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</si>
  <si>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</si>
  <si>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</si>
  <si>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</si>
  <si>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</si>
  <si>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</si>
  <si>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</si>
  <si>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</si>
  <si>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</si>
  <si>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</si>
  <si>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</si>
  <si>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</si>
  <si>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</si>
  <si>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</si>
  <si>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</si>
  <si>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</si>
  <si>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</si>
  <si>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</si>
  <si>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</si>
  <si>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</si>
  <si>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</si>
  <si>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</si>
  <si>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</si>
  <si>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</si>
  <si>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</si>
  <si>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</si>
  <si>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</si>
  <si>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</si>
  <si>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</si>
  <si>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</si>
  <si>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</si>
  <si>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</si>
  <si>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</si>
  <si>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</si>
  <si>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</si>
  <si>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</si>
  <si>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</si>
  <si>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</si>
  <si>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</si>
  <si>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</si>
  <si>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</si>
  <si>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</si>
  <si>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</si>
  <si>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</si>
  <si>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</si>
  <si>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</si>
  <si>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</si>
  <si>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</si>
  <si>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</si>
  <si>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</si>
  <si>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</si>
  <si>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</si>
  <si>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</si>
  <si>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</si>
  <si>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</si>
  <si>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</si>
  <si>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</si>
  <si>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</si>
  <si>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</si>
  <si>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</si>
  <si>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</si>
  <si>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</si>
  <si>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</si>
  <si>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</si>
  <si>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</si>
  <si>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</si>
  <si>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</si>
  <si>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</si>
  <si>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</si>
  <si>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</si>
  <si>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</si>
  <si>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</si>
  <si>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</si>
  <si>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</si>
  <si>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</si>
  <si>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</si>
  <si>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</si>
  <si>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</si>
  <si>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</si>
  <si>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</si>
  <si>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</si>
  <si>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</si>
  <si>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</si>
  <si>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</si>
  <si>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</si>
  <si>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</si>
  <si>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</si>
  <si>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</si>
  <si>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</si>
  <si>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</si>
  <si>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</si>
  <si>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</si>
  <si>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Solution</t>
  </si>
  <si>
    <t>You may want to use the AFE.</t>
  </si>
  <si>
    <t>Exercises 5.1</t>
  </si>
  <si>
    <t>Exercise 5.1.1</t>
  </si>
  <si>
    <t>Exercises 5.3</t>
  </si>
  <si>
    <t>Example</t>
  </si>
  <si>
    <t>=FIZZBUZZ(10)</t>
  </si>
  <si>
    <t>FIZZ</t>
  </si>
  <si>
    <t>BUZZ</t>
  </si>
  <si>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is a common interview question for entry-level programming jobs. See</t>
    </r>
    <r>
      <rPr>
        <sz val="11"/>
        <color theme="1"/>
        <rFont val="Calibri"/>
        <family val="3"/>
        <scheme val="minor"/>
      </rPr>
      <t xml:space="preserve"> this link.</t>
    </r>
  </si>
  <si>
    <t>Exercise 5.2</t>
  </si>
  <si>
    <t>Exercise 5.2.1</t>
  </si>
  <si>
    <t>Exercise 5.2.2</t>
  </si>
  <si>
    <t>Find the five publishers with the largest sales. Put their names in a table along with their sales.</t>
  </si>
  <si>
    <r>
      <t xml:space="preserve">Find the 5 best-selling Square Enix games using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>.</t>
    </r>
  </si>
  <si>
    <r>
      <t xml:space="preserve">divisible by 15, </t>
    </r>
    <r>
      <rPr>
        <sz val="11"/>
        <color theme="1"/>
        <rFont val="Courier New"/>
        <family val="3"/>
      </rPr>
      <t>BUZZ</t>
    </r>
    <r>
      <rPr>
        <sz val="11"/>
        <color theme="1"/>
        <rFont val="Calibri"/>
        <family val="2"/>
        <scheme val="minor"/>
      </rPr>
      <t xml:space="preserve"> if the number is divisible by 5, and </t>
    </r>
    <r>
      <rPr>
        <sz val="11"/>
        <color theme="1"/>
        <rFont val="Courier New"/>
        <family val="3"/>
      </rPr>
      <t>FIZZ</t>
    </r>
    <r>
      <rPr>
        <sz val="11"/>
        <color theme="1"/>
        <rFont val="Calibri"/>
        <family val="2"/>
        <scheme val="minor"/>
      </rPr>
      <t xml:space="preserve"> if the number is divisible by 3.</t>
    </r>
  </si>
  <si>
    <r>
      <t xml:space="preserve">Make the function </t>
    </r>
    <r>
      <rPr>
        <sz val="11"/>
        <color theme="1"/>
        <rFont val="Courier New"/>
        <family val="3"/>
      </rPr>
      <t>FIZZBUZZ(n)</t>
    </r>
    <r>
      <rPr>
        <sz val="11"/>
        <color theme="1"/>
        <rFont val="Calibri"/>
        <family val="2"/>
        <scheme val="minor"/>
      </rPr>
      <t xml:space="preserve">. For each number 1,2,…n, it returns  </t>
    </r>
    <r>
      <rPr>
        <sz val="11"/>
        <color theme="1"/>
        <rFont val="Courier New"/>
        <family val="3"/>
      </rPr>
      <t>FIZZBUZZ</t>
    </r>
    <r>
      <rPr>
        <sz val="11"/>
        <color theme="1"/>
        <rFont val="Calibri"/>
        <family val="2"/>
        <scheme val="minor"/>
      </rPr>
      <t xml:space="preserve"> if the number is</t>
    </r>
  </si>
  <si>
    <t>Be sure to return entire rows from the table.</t>
  </si>
  <si>
    <t>Use the function to calculate the mean global sales for the top 10% best-selling games for all platforms.</t>
  </si>
  <si>
    <t>Mean sales</t>
  </si>
  <si>
    <r>
      <t xml:space="preserve">Find all Assassin's Creed games in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 Report their name, their global sales, and their platform.</t>
    </r>
  </si>
  <si>
    <r>
      <t>(</t>
    </r>
    <r>
      <rPr>
        <i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You can use </t>
    </r>
    <r>
      <rPr>
        <sz val="11"/>
        <color theme="1"/>
        <rFont val="Courier New"/>
        <family val="3"/>
      </rPr>
      <t>TEXTAFTER</t>
    </r>
    <r>
      <rPr>
        <sz val="11"/>
        <color theme="1"/>
        <rFont val="Calibri"/>
        <family val="2"/>
        <scheme val="minor"/>
      </rPr>
      <t xml:space="preserve"> along with the function </t>
    </r>
    <r>
      <rPr>
        <sz val="11"/>
        <color theme="1"/>
        <rFont val="Courier New"/>
        <family val="3"/>
      </rPr>
      <t>NA()</t>
    </r>
    <r>
      <rPr>
        <sz val="11"/>
        <color theme="1"/>
        <rFont val="Calibri"/>
        <family val="2"/>
        <scheme val="minor"/>
      </rPr>
      <t>.)</t>
    </r>
  </si>
  <si>
    <t>Here you need to find every game whose name includes "Assassin's Creed".</t>
  </si>
  <si>
    <t>TYPE</t>
  </si>
  <si>
    <t>TYPENAME</t>
  </si>
  <si>
    <t>Number</t>
  </si>
  <si>
    <t>Text</t>
  </si>
  <si>
    <t>Error value</t>
  </si>
  <si>
    <t>Test your function below.</t>
  </si>
  <si>
    <t>Spearman</t>
  </si>
  <si>
    <t>Pearson</t>
  </si>
  <si>
    <t>Find the five games with the largest absolute difference between Japanese and European sales.</t>
  </si>
  <si>
    <t>Exercise 5.2.3</t>
  </si>
  <si>
    <t>Exercise 5.3.1</t>
  </si>
  <si>
    <t>Exercise 5.3.2</t>
  </si>
  <si>
    <t xml:space="preserve">This is why we need a function SAMPLE(x;m) that samples m values from the row x without replacement. </t>
  </si>
  <si>
    <t>Example 5.3.2</t>
  </si>
  <si>
    <t>Exercise 5.3.3</t>
  </si>
  <si>
    <t>The table VGSmall in blue below contains 10 games. When I sampled 8 rows I got the range in black. But it contains duplicates!</t>
  </si>
  <si>
    <t>Use the SAMPLE(x;m) function to sample 8 rows from VGSmall.</t>
  </si>
  <si>
    <t>Using RANDARRAY to sample rows from a table is problematic, as it does sampling with replacmement. If the table is large and the</t>
  </si>
  <si>
    <t>Exercise 5.4.1</t>
  </si>
  <si>
    <t>Exercises 5.5</t>
  </si>
  <si>
    <t>Exercise 5.5.1</t>
  </si>
  <si>
    <t>Exercise 5.5.2</t>
  </si>
  <si>
    <t>Exercise 5.6</t>
  </si>
  <si>
    <t>Exercise 5.6.1</t>
  </si>
  <si>
    <t>Exercise 5.6.2</t>
  </si>
  <si>
    <t>Exercises 5.7</t>
  </si>
  <si>
    <t>Exercise 8</t>
  </si>
  <si>
    <t>Make a function IN(x;arr) that checks if x is an element of the array arr.</t>
  </si>
  <si>
    <t>Elem</t>
  </si>
  <si>
    <t>Should be</t>
  </si>
  <si>
    <t>Hello</t>
  </si>
  <si>
    <t>(Hint: Use XLOOKUP with an appropriate return array.)</t>
  </si>
  <si>
    <t>x</t>
  </si>
  <si>
    <t>n</t>
  </si>
  <si>
    <t>TRANSPOSE(REP(x;n))</t>
  </si>
  <si>
    <t>Mak a function REP(x;n) that repeats its argument x a total of n times. It should return a column vector.</t>
  </si>
  <si>
    <t>Lady Gaga</t>
  </si>
  <si>
    <t>Remember to make the function work with two-dimensional arrays!</t>
  </si>
  <si>
    <t>Bonjour</t>
  </si>
  <si>
    <t>Exercise 5.4.2</t>
  </si>
  <si>
    <t>Exercise 5.4.3</t>
  </si>
  <si>
    <t>Exercise 5.4</t>
  </si>
  <si>
    <t>Exercise 5.4.4 (Bonus)</t>
  </si>
  <si>
    <r>
      <t xml:space="preserve">The </t>
    </r>
    <r>
      <rPr>
        <sz val="11"/>
        <color theme="1"/>
        <rFont val="Courier New"/>
        <family val="3"/>
      </rPr>
      <t>IN</t>
    </r>
    <r>
      <rPr>
        <sz val="11"/>
        <color theme="1"/>
        <rFont val="Calibri"/>
        <family val="2"/>
        <scheme val="minor"/>
      </rPr>
      <t xml:space="preserve"> function can also be made using either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>.</t>
    </r>
  </si>
  <si>
    <t>Which of the three options appear best to you?</t>
  </si>
  <si>
    <t>number of rows to sample is small, this is not a problem. But if the number of rows to sample is large relative to the table, you</t>
  </si>
  <si>
    <t>might end up with duplicate rows. See the example below</t>
  </si>
  <si>
    <t>RANDARRAY to solve the problem. You can read</t>
  </si>
  <si>
    <t>Sometimes you want to select a random sample of rows from a table. You can do this using the RANDARRAY function together with</t>
  </si>
  <si>
    <t>the INTEGER=TRUE argument. Sample 10 random rows from the VGSales table.</t>
  </si>
  <si>
    <t>Make a LAMBDA function FINDGAMES(str) that finds all games starting with a text str. Use it to find all Final Fantasy games</t>
  </si>
  <si>
    <t>in VGSales.</t>
  </si>
  <si>
    <t>https://imranontech.com/2007/01/24/using-fizzbuzz-to-find-developers-who-grok-coding/</t>
  </si>
  <si>
    <t>Make a function TOPSELLING(platform;pct) that selects the top pct% best-selling games from a platform.</t>
  </si>
  <si>
    <t>(Some of the platforms have fewer than 10 games. In this case you will see a #CALC! error.)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</si>
  <si>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You need to figure out how many games to include first! You can round either up or down when doing</t>
    </r>
  </si>
  <si>
    <t>https://exceljet.net/functions/type-function</t>
  </si>
  <si>
    <t>Example 5.1.1</t>
  </si>
  <si>
    <t>Now add a column containing the absolute distance between the sales to the table.</t>
  </si>
  <si>
    <t>Add table headers to the data you found above.</t>
  </si>
  <si>
    <t>IN(x;$A$18#)</t>
  </si>
  <si>
    <r>
      <rPr>
        <i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If you do not know what sampling without replacement is, Google it! You might want to use a combination of FILTER and</t>
    </r>
  </si>
  <si>
    <t>https://www.ablebits.com/office-addins-blog/excel-random-sample-no-duplicates/</t>
  </si>
  <si>
    <t>Example 5.7</t>
  </si>
  <si>
    <t>Exercise 8.1</t>
  </si>
  <si>
    <t>Exercise 8.2</t>
  </si>
  <si>
    <t>this.</t>
  </si>
  <si>
    <t>You may have to decomment code in the AFE to run the solutions.</t>
  </si>
  <si>
    <t>The TYPE function returns the type of a cell as a number. To find the actual type you need to consult e.g.</t>
  </si>
  <si>
    <t>ExcelJet. Using array constants, make a function TYPENAME mapping the number of TYPE to the name of the</t>
  </si>
  <si>
    <t xml:space="preserve">type. </t>
  </si>
  <si>
    <t>Hints: Use the LOG function with base = 2 and the INDEX function. You can fill up the array with empty text</t>
  </si>
  <si>
    <t>such as "" if some values aren't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</si>
</sst>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250DF"/>
      <name val="Consolas"/>
      <family val="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8"/>
      </top>
      <bottom/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3" fillId="6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2" borderId="0" xfId="2" applyFont="1"/>
    <xf numFmtId="0" fontId="4" fillId="3" borderId="0" xfId="3"/>
    <xf numFmtId="0" fontId="5" fillId="4" borderId="2" xfId="4"/>
    <xf numFmtId="0" fontId="5" fillId="4" borderId="2" xfId="4" quotePrefix="1"/>
    <xf numFmtId="0" fontId="6" fillId="0" borderId="0" xfId="5"/>
    <xf numFmtId="0" fontId="0" fillId="3" borderId="0" xfId="3" applyFont="1"/>
    <xf numFmtId="0" fontId="7" fillId="3" borderId="0" xfId="3" applyFont="1"/>
    <xf numFmtId="0" fontId="9" fillId="0" borderId="0" xfId="7"/>
    <xf numFmtId="0" fontId="0" fillId="0" borderId="5" xfId="0" applyBorder="1"/>
    <xf numFmtId="0" fontId="3" fillId="5" borderId="0" xfId="0" applyFont="1" applyFill="1"/>
    <xf numFmtId="0" fontId="6" fillId="0" borderId="4" xfId="9"/>
    <xf numFmtId="0" fontId="12" fillId="0" borderId="0" xfId="0" applyFont="1" applyAlignment="1">
      <alignment vertical="center"/>
    </xf>
    <xf numFmtId="0" fontId="11" fillId="3" borderId="0" xfId="8" applyFill="1"/>
    <xf numFmtId="0" fontId="13" fillId="6" borderId="0" xfId="10"/>
    <xf numFmtId="0" fontId="6" fillId="0" borderId="4" xfId="9" applyAlignment="1">
      <alignment horizontal="center"/>
    </xf>
    <xf numFmtId="0" fontId="1" fillId="0" borderId="1" xfId="1" applyAlignment="1">
      <alignment horizontal="center"/>
    </xf>
    <xf numFmtId="0" fontId="8" fillId="0" borderId="3" xfId="6" applyAlignment="1">
      <alignment horizontal="center"/>
    </xf>
    <xf numFmtId="0" fontId="6" fillId="0" borderId="0" xfId="5" applyAlignment="1">
      <alignment horizontal="center"/>
    </xf>
  </cellXfs>
  <cellStyles count="11">
    <cellStyle name="20% - Accent1" xfId="3" builtinId="30"/>
    <cellStyle name="Accent1" xfId="2" builtinId="29"/>
    <cellStyle name="Bad" xfId="10" builtinId="27"/>
    <cellStyle name="Calculation" xfId="4" builtinId="22" customBuiltin="1"/>
    <cellStyle name="Explanatory Text" xfId="7" builtinId="53"/>
    <cellStyle name="Heading 1" xfId="1" builtinId="16"/>
    <cellStyle name="Heading 2" xfId="6" builtinId="17"/>
    <cellStyle name="Heading 3" xfId="9" builtinId="18"/>
    <cellStyle name="Heading 4" xfId="5" builtinId="19"/>
    <cellStyle name="Hyperlink" xfId="8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6205-0F3C-40B7-B3AD-E6A9D9DFC1F6}" name="VGSmall" displayName="VGSmall" ref="A33:K43" totalsRowShown="0" headerRowDxfId="27" dataDxfId="26" tableBorderDxfId="25">
  <autoFilter ref="A33:K43" xr:uid="{EAC76205-0F3C-40B7-B3AD-E6A9D9DFC1F6}"/>
  <tableColumns count="11">
    <tableColumn id="1" xr3:uid="{B5EE8668-16E9-441B-A7A4-AE41D2C38DEC}" name="Rank" dataDxfId="24"/>
    <tableColumn id="2" xr3:uid="{E97D0784-7216-4394-BEDE-E8EA370C6FEC}" name="Name" dataDxfId="23"/>
    <tableColumn id="3" xr3:uid="{5AD9EB59-DCE8-4060-9C8D-6DDFC0AAEB81}" name="Platform" dataDxfId="22"/>
    <tableColumn id="4" xr3:uid="{AA34331A-58BC-40D2-83A7-80F7DCF890B0}" name="Year" dataDxfId="21"/>
    <tableColumn id="5" xr3:uid="{249A2EC0-5F39-4AD8-B619-7A46A5E77309}" name="Genre" dataDxfId="20"/>
    <tableColumn id="6" xr3:uid="{7F699A0E-4609-4FD6-8742-B32C1911E956}" name="Publisher" dataDxfId="19"/>
    <tableColumn id="7" xr3:uid="{A64933E3-8103-45B0-87D0-290EEF4EE825}" name="NA_Sales" dataDxfId="18"/>
    <tableColumn id="8" xr3:uid="{BCB657F3-5B15-4DE0-9C19-D28815563CC4}" name="EU_Sales" dataDxfId="17"/>
    <tableColumn id="9" xr3:uid="{73323416-A1D3-4BBC-B159-A19F9E8E7684}" name="JP_Sales" dataDxfId="16"/>
    <tableColumn id="10" xr3:uid="{8BE95F37-6E8A-4695-AEC5-158EA649C22B}" name="Other_Sales" dataDxfId="15"/>
    <tableColumn id="11" xr3:uid="{9981465E-9992-4D33-BE53-C13D175CB201}" name="Global_Sale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9CCF2-09BE-4957-9EF2-3D1B90F687A5}" name="Table3" displayName="Table3" ref="A45:K53" totalsRowShown="0">
  <autoFilter ref="A45:K53" xr:uid="{48C9CCF2-09BE-4957-9EF2-3D1B90F687A5}"/>
  <tableColumns count="11">
    <tableColumn id="1" xr3:uid="{6E324225-608B-4AD8-938C-1A8098F043AE}" name="Rank"/>
    <tableColumn id="2" xr3:uid="{DDB00266-6B3F-46BB-8781-DC5AF6AF8415}" name="Name"/>
    <tableColumn id="3" xr3:uid="{C48518B3-6677-42BF-8916-3CB697833A3C}" name="Platform"/>
    <tableColumn id="4" xr3:uid="{A903261A-A102-45AB-8218-5BC9C600B2EA}" name="Year"/>
    <tableColumn id="5" xr3:uid="{5769FF2F-5548-4708-A3DC-519294850B64}" name="Genre"/>
    <tableColumn id="6" xr3:uid="{38492AAF-9637-4529-A109-47503A2FC5A0}" name="Publisher"/>
    <tableColumn id="7" xr3:uid="{3A1ADBAE-0617-4C6C-9D7F-9E84C32E4B56}" name="NA_Sales"/>
    <tableColumn id="8" xr3:uid="{315661B9-53D7-4700-B125-C301860F3A1B}" name="EU_Sales"/>
    <tableColumn id="9" xr3:uid="{500C8C2B-62B4-4407-93C6-752DECBFE2BC}" name="JP_Sales"/>
    <tableColumn id="10" xr3:uid="{0024CBE5-9AA1-4243-B43B-54DE7E1B6094}" name="Other_Sales"/>
    <tableColumn id="11" xr3:uid="{41A29A4A-0AB0-48F8-BBFC-96B0E94FE73C}" name="Global_Sal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32F63-2F3A-4EF5-844A-84CB6BAA569F}" name="VGSmall5" displayName="VGSmall5" ref="A33:K43" totalsRowShown="0" headerRowDxfId="13" dataDxfId="12" tableBorderDxfId="11">
  <autoFilter ref="A33:K43" xr:uid="{EAC76205-0F3C-40B7-B3AD-E6A9D9DFC1F6}"/>
  <tableColumns count="11">
    <tableColumn id="1" xr3:uid="{F3EFFCCA-984F-4E6B-BA07-BC49551FBB7A}" name="Rank" dataDxfId="10"/>
    <tableColumn id="2" xr3:uid="{5EAD4FBD-08F4-47BF-864B-3162783B7542}" name="Name" dataDxfId="9"/>
    <tableColumn id="3" xr3:uid="{CA7F3167-BE69-4CF3-B909-FFB408218107}" name="Platform" dataDxfId="8"/>
    <tableColumn id="4" xr3:uid="{2420C630-5CA0-4779-A810-13BA2D4E7513}" name="Year" dataDxfId="7"/>
    <tableColumn id="5" xr3:uid="{3D3A1A82-B94A-4AC3-B84B-3A61627A85C5}" name="Genre" dataDxfId="6"/>
    <tableColumn id="6" xr3:uid="{1BC27C8B-142F-4B2C-ABDF-92207EE98ED5}" name="Publisher" dataDxfId="5"/>
    <tableColumn id="7" xr3:uid="{506663C4-5188-46CC-80CC-14DA295B1166}" name="NA_Sales" dataDxfId="4"/>
    <tableColumn id="8" xr3:uid="{C5CAB78B-5EA3-4B78-B0C6-5113B58D7C1D}" name="EU_Sales" dataDxfId="3"/>
    <tableColumn id="9" xr3:uid="{3ADBA738-7219-4BA0-97E9-7700DC1CBEEB}" name="JP_Sales" dataDxfId="2"/>
    <tableColumn id="10" xr3:uid="{48C82B7F-8A3C-4B46-8B14-9C16F28A2621}" name="Other_Sales" dataDxfId="1"/>
    <tableColumn id="11" xr3:uid="{378307C1-6A65-4D1F-80B1-3CC975161170}" name="Global_Sal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1FDE2-6E0F-4A1D-830B-3303E4D90529}" name="Table36" displayName="Table36" ref="A45:K53" totalsRowShown="0">
  <autoFilter ref="A45:K53" xr:uid="{48C9CCF2-09BE-4957-9EF2-3D1B90F687A5}"/>
  <tableColumns count="11">
    <tableColumn id="1" xr3:uid="{B73DE7BE-5A05-4B6C-A764-D0EF7E95E895}" name="Rank"/>
    <tableColumn id="2" xr3:uid="{730C59ED-70A3-40E7-BA09-65B3C71806BD}" name="Name"/>
    <tableColumn id="3" xr3:uid="{EB642566-76E6-48EF-848A-6B115350289F}" name="Platform"/>
    <tableColumn id="4" xr3:uid="{C21B0403-B21A-4ED0-B508-A2DE4AC93156}" name="Year"/>
    <tableColumn id="5" xr3:uid="{6E02C689-B22F-4661-9E89-20FBDC41A280}" name="Genre"/>
    <tableColumn id="6" xr3:uid="{4C415018-5258-4DBB-A2AF-29842D0E4489}" name="Publisher"/>
    <tableColumn id="7" xr3:uid="{6F061A2F-D4B0-47A7-BC81-C1B33E6FA994}" name="NA_Sales"/>
    <tableColumn id="8" xr3:uid="{BC664C12-C53B-4F01-BABC-E4353FA2CD64}" name="EU_Sales"/>
    <tableColumn id="9" xr3:uid="{93DDE753-AB7C-4AF7-A91C-8042081CBCB5}" name="JP_Sales"/>
    <tableColumn id="10" xr3:uid="{3085C6ED-9937-4A50-B97C-0A155749B707}" name="Other_Sales"/>
    <tableColumn id="11" xr3:uid="{A8418841-C999-4B72-ADB2-3E610929F887}" name="Global_Sal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unctions/type-funct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lebits.com/office-addins-blog/excel-random-sample-no-duplicates/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mranontech.com/2007/01/24/using-fizzbuzz-to-find-developers-who-grok-coding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080-CC64-4DC1-B846-4C41C2AF12A2}">
  <dimension ref="A1:J60"/>
  <sheetViews>
    <sheetView zoomScaleNormal="100" workbookViewId="0">
      <selection activeCell="K15" sqref="K15"/>
    </sheetView>
  </sheetViews>
  <sheetFormatPr defaultRowHeight="15" x14ac:dyDescent="0.25"/>
  <cols>
    <col min="3" max="3" width="13.7109375" customWidth="1"/>
  </cols>
  <sheetData>
    <row r="1" spans="1:10" ht="20.25" thickBot="1" x14ac:dyDescent="0.35">
      <c r="A1" s="17" t="s">
        <v>10288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10289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>
      <c r="A4" s="3" t="s">
        <v>10377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10378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10379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7" t="s">
        <v>10380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10381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10365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ht="15.75" thickBot="1" x14ac:dyDescent="0.3">
      <c r="A13" s="16" t="s">
        <v>10366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25">
      <c r="A14" s="2" t="s">
        <v>10291</v>
      </c>
      <c r="B14" s="2" t="s">
        <v>10309</v>
      </c>
      <c r="C14" s="2" t="s">
        <v>10310</v>
      </c>
    </row>
    <row r="15" spans="1:10" x14ac:dyDescent="0.25">
      <c r="A15">
        <v>1</v>
      </c>
      <c r="B15">
        <f>TYPE(A15)</f>
        <v>1</v>
      </c>
      <c r="C15" t="s">
        <v>10311</v>
      </c>
    </row>
    <row r="16" spans="1:10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3" t="s">
        <v>10314</v>
      </c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25">
      <c r="A21" s="2" t="s">
        <v>10291</v>
      </c>
      <c r="B21" s="2" t="s">
        <v>10310</v>
      </c>
    </row>
    <row r="22" spans="1:10" x14ac:dyDescent="0.25">
      <c r="A22">
        <v>2</v>
      </c>
      <c r="B22" s="9"/>
    </row>
    <row r="23" spans="1:10" x14ac:dyDescent="0.25">
      <c r="A23" t="s">
        <v>10316</v>
      </c>
      <c r="B23" s="9"/>
    </row>
    <row r="24" spans="1:10" x14ac:dyDescent="0.25">
      <c r="A24" t="b">
        <v>1</v>
      </c>
      <c r="B24" s="9"/>
    </row>
    <row r="25" spans="1:10" x14ac:dyDescent="0.25">
      <c r="A25" t="e">
        <f>NA()</f>
        <v>#N/A</v>
      </c>
      <c r="B25" s="9"/>
    </row>
    <row r="26" spans="1:10" x14ac:dyDescent="0.25">
      <c r="A26" cm="1">
        <f t="array" ref="A26:A28">{1;2;3}</f>
        <v>1</v>
      </c>
      <c r="B26" s="9"/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3"/>
    </row>
  </sheetData>
  <mergeCells count="3">
    <mergeCell ref="A13:J13"/>
    <mergeCell ref="A1:J1"/>
    <mergeCell ref="A3:J3"/>
  </mergeCells>
  <hyperlinks>
    <hyperlink ref="A11" r:id="rId1" xr:uid="{E83D2FAD-34EA-44E5-849C-6245BF79B3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3AB-5867-4177-9DBD-D2EDA54B702B}">
  <dimension ref="A1:R60"/>
  <sheetViews>
    <sheetView zoomScaleNormal="100" workbookViewId="0">
      <selection activeCell="B22" sqref="B22"/>
    </sheetView>
  </sheetViews>
  <sheetFormatPr defaultRowHeight="15" x14ac:dyDescent="0.25"/>
  <cols>
    <col min="3" max="3" width="13.7109375" customWidth="1"/>
  </cols>
  <sheetData>
    <row r="1" spans="1:18" ht="20.25" thickBot="1" x14ac:dyDescent="0.35">
      <c r="A1" s="17" t="s">
        <v>10288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10289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3" t="s">
        <v>10377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10378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3" t="s">
        <v>10379</v>
      </c>
      <c r="B6" s="3"/>
      <c r="C6" s="3"/>
      <c r="D6" s="3"/>
      <c r="E6" s="3"/>
      <c r="F6" s="3"/>
      <c r="G6" s="3"/>
      <c r="H6" s="3"/>
      <c r="I6" s="3"/>
      <c r="J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8" x14ac:dyDescent="0.25">
      <c r="A8" s="7" t="s">
        <v>10380</v>
      </c>
      <c r="B8" s="3"/>
      <c r="C8" s="3"/>
      <c r="D8" s="3"/>
      <c r="E8" s="3"/>
      <c r="F8" s="3"/>
      <c r="G8" s="3"/>
      <c r="H8" s="3"/>
      <c r="I8" s="3"/>
      <c r="J8" s="3"/>
    </row>
    <row r="9" spans="1:18" x14ac:dyDescent="0.25">
      <c r="A9" s="3" t="s">
        <v>10381</v>
      </c>
      <c r="B9" s="3"/>
      <c r="C9" s="3"/>
      <c r="D9" s="3"/>
      <c r="E9" s="3"/>
      <c r="F9" s="3"/>
      <c r="G9" s="3"/>
      <c r="H9" s="3"/>
      <c r="I9" s="3"/>
      <c r="J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8" x14ac:dyDescent="0.25">
      <c r="A11" s="3" t="s">
        <v>10365</v>
      </c>
      <c r="B11" s="3"/>
      <c r="C11" s="3"/>
      <c r="D11" s="3"/>
      <c r="E11" s="3"/>
      <c r="F11" s="3"/>
      <c r="G11" s="3"/>
      <c r="H11" s="3"/>
      <c r="I11" s="3"/>
      <c r="J11" s="3"/>
    </row>
    <row r="13" spans="1:18" ht="15.75" thickBot="1" x14ac:dyDescent="0.3">
      <c r="A13" s="16" t="s">
        <v>10366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8" x14ac:dyDescent="0.25">
      <c r="A14" s="2" t="s">
        <v>10291</v>
      </c>
      <c r="B14" s="2" t="s">
        <v>10309</v>
      </c>
      <c r="C14" s="2" t="s">
        <v>10310</v>
      </c>
    </row>
    <row r="15" spans="1:18" x14ac:dyDescent="0.25">
      <c r="A15">
        <v>1</v>
      </c>
      <c r="B15">
        <f>TYPE(A15)</f>
        <v>1</v>
      </c>
      <c r="C15" t="s">
        <v>10311</v>
      </c>
    </row>
    <row r="16" spans="1:18" x14ac:dyDescent="0.25">
      <c r="A16" t="s">
        <v>10315</v>
      </c>
      <c r="B16">
        <f>TYPE(A16)</f>
        <v>2</v>
      </c>
      <c r="C16" t="s">
        <v>10312</v>
      </c>
    </row>
    <row r="17" spans="1:10" x14ac:dyDescent="0.25">
      <c r="A17" t="e">
        <f>NA()</f>
        <v>#N/A</v>
      </c>
      <c r="B17">
        <f>TYPE(A17)</f>
        <v>16</v>
      </c>
      <c r="C17" t="s">
        <v>10313</v>
      </c>
    </row>
    <row r="19" spans="1:10" x14ac:dyDescent="0.25">
      <c r="A19" s="3" t="s">
        <v>10314</v>
      </c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25">
      <c r="A21" s="2" t="s">
        <v>10291</v>
      </c>
      <c r="B21" s="2" t="s">
        <v>10310</v>
      </c>
    </row>
    <row r="22" spans="1:10" x14ac:dyDescent="0.25">
      <c r="A22">
        <v>2</v>
      </c>
      <c r="B22" s="9" t="e" cm="1">
        <f t="array" aca="1" ref="B22" ca="1">TYPENAME(A22)</f>
        <v>#NAME?</v>
      </c>
    </row>
    <row r="23" spans="1:10" x14ac:dyDescent="0.25">
      <c r="A23" t="s">
        <v>10316</v>
      </c>
      <c r="B23" s="9" t="e" cm="1">
        <f t="array" aca="1" ref="B23" ca="1">TYPENAME(A23)</f>
        <v>#NAME?</v>
      </c>
    </row>
    <row r="24" spans="1:10" x14ac:dyDescent="0.25">
      <c r="A24" t="b">
        <v>1</v>
      </c>
      <c r="B24" s="9" t="e" cm="1">
        <f t="array" aca="1" ref="B24" ca="1">TYPENAME(A24)</f>
        <v>#NAME?</v>
      </c>
    </row>
    <row r="25" spans="1:10" x14ac:dyDescent="0.25">
      <c r="A25" t="e">
        <f>NA()</f>
        <v>#N/A</v>
      </c>
      <c r="B25" s="9" t="e" cm="1">
        <f t="array" aca="1" ref="B25" ca="1">TYPENAME(A25)</f>
        <v>#NAME?</v>
      </c>
    </row>
    <row r="26" spans="1:10" x14ac:dyDescent="0.25">
      <c r="A26" cm="1">
        <f t="array" ref="A26:A28">{1;2;3}</f>
        <v>1</v>
      </c>
      <c r="B26" s="9" t="e" cm="1">
        <f t="array" aca="1" ref="B26" ca="1">TYPENAME(_xlfn.ANCHORARRAY(A26))</f>
        <v>#NAME?</v>
      </c>
    </row>
    <row r="27" spans="1:10" x14ac:dyDescent="0.25">
      <c r="A27">
        <v>2</v>
      </c>
    </row>
    <row r="28" spans="1:10" x14ac:dyDescent="0.25">
      <c r="A28">
        <v>3</v>
      </c>
    </row>
    <row r="37" ht="15.75" customHeight="1" x14ac:dyDescent="0.25"/>
    <row r="60" spans="6:6" x14ac:dyDescent="0.25">
      <c r="F60" s="13"/>
    </row>
  </sheetData>
  <mergeCells count="3">
    <mergeCell ref="A1:J1"/>
    <mergeCell ref="A3:J3"/>
    <mergeCell ref="A13:J13"/>
  </mergeCells>
  <hyperlinks>
    <hyperlink ref="A11" r:id="rId1" xr:uid="{B6E28486-4429-4F96-BB30-080347D892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899D-A747-449D-9A2A-BEFB5A5CD87C}">
  <dimension ref="A1:L33"/>
  <sheetViews>
    <sheetView zoomScaleNormal="100" workbookViewId="0">
      <selection activeCell="A28" sqref="A28"/>
    </sheetView>
  </sheetViews>
  <sheetFormatPr defaultRowHeight="15" x14ac:dyDescent="0.25"/>
  <sheetData>
    <row r="1" spans="1:11" ht="20.25" thickBot="1" x14ac:dyDescent="0.35">
      <c r="A1" s="17" t="s">
        <v>10296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5.75" thickTop="1" x14ac:dyDescent="0.25"/>
    <row r="3" spans="1:11" ht="18" thickBot="1" x14ac:dyDescent="0.35">
      <c r="A3" s="18" t="s">
        <v>10297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1" x14ac:dyDescent="0.25">
      <c r="A6" s="6" t="s">
        <v>10286</v>
      </c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3" spans="1:11" ht="18" thickBot="1" x14ac:dyDescent="0.35">
      <c r="A13" s="18" t="s">
        <v>10298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1" ht="15.75" thickTop="1" x14ac:dyDescent="0.25">
      <c r="A14" s="3" t="s">
        <v>10368</v>
      </c>
      <c r="B14" s="3"/>
      <c r="C14" s="3"/>
      <c r="D14" s="3"/>
      <c r="E14" s="3"/>
      <c r="F14" s="3"/>
      <c r="G14" s="3"/>
      <c r="H14" s="3"/>
      <c r="I14" s="3"/>
      <c r="J14" s="3"/>
    </row>
    <row r="16" spans="1:11" x14ac:dyDescent="0.25">
      <c r="A16" s="6" t="s">
        <v>10286</v>
      </c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4" spans="1:12" ht="18" thickBot="1" x14ac:dyDescent="0.35">
      <c r="A24" s="18" t="s">
        <v>10318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2" ht="15.75" thickTop="1" x14ac:dyDescent="0.25">
      <c r="A25" s="3" t="s">
        <v>10367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593-3F17-4F21-8CD0-1C556ABEED3B}">
  <dimension ref="A1:R33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7" t="s">
        <v>10296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10297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3" t="s">
        <v>10317</v>
      </c>
      <c r="B4" s="3"/>
      <c r="C4" s="3"/>
      <c r="D4" s="3"/>
      <c r="E4" s="3"/>
      <c r="F4" s="3"/>
      <c r="G4" s="3"/>
      <c r="H4" s="3"/>
      <c r="I4" s="3"/>
      <c r="J4" s="3"/>
    </row>
    <row r="6" spans="1:18" x14ac:dyDescent="0.25">
      <c r="A6" s="6" t="s">
        <v>10286</v>
      </c>
    </row>
    <row r="7" spans="1:18" x14ac:dyDescent="0.25">
      <c r="A7" s="9" cm="1">
        <f t="array" ref="A7:K11">_xlfn.LET(_xlpm.diff,ABS(VGSales[JP_Sales]-VGSales[EU_Sales]),_xlpm.sorted,_xlfn.SORTBY(VGSales[#Data],_xlpm.diff,-1),_xlfn.TAKE(_xlpm.sorted,5))</f>
        <v>1</v>
      </c>
      <c r="B7" s="9" t="str">
        <v>Wii Sports</v>
      </c>
      <c r="C7" s="9" t="str">
        <v>Wii</v>
      </c>
      <c r="D7" s="9">
        <v>2006</v>
      </c>
      <c r="E7" s="9" t="str">
        <v>Sports</v>
      </c>
      <c r="F7" s="9" t="str">
        <v>Nintendo</v>
      </c>
      <c r="G7" s="9">
        <v>41.49</v>
      </c>
      <c r="H7" s="9">
        <v>29.02</v>
      </c>
      <c r="I7" s="9">
        <v>3.77</v>
      </c>
      <c r="J7" s="9">
        <v>8.4600000000000009</v>
      </c>
      <c r="K7" s="9">
        <v>82.74</v>
      </c>
    </row>
    <row r="8" spans="1:18" x14ac:dyDescent="0.25">
      <c r="A8" s="9">
        <v>3</v>
      </c>
      <c r="B8" s="9" t="str">
        <v>Mario Kart Wii</v>
      </c>
      <c r="C8" s="9" t="str">
        <v>Wii</v>
      </c>
      <c r="D8" s="9">
        <v>2008</v>
      </c>
      <c r="E8" s="9" t="str">
        <v>Racing</v>
      </c>
      <c r="F8" s="9" t="str">
        <v>Nintendo</v>
      </c>
      <c r="G8" s="9">
        <v>15.85</v>
      </c>
      <c r="H8" s="9">
        <v>12.88</v>
      </c>
      <c r="I8" s="9">
        <v>3.79</v>
      </c>
      <c r="J8" s="9">
        <v>3.31</v>
      </c>
      <c r="K8" s="9">
        <v>35.82</v>
      </c>
    </row>
    <row r="9" spans="1:18" x14ac:dyDescent="0.25">
      <c r="A9" s="9">
        <v>11</v>
      </c>
      <c r="B9" s="9" t="str">
        <v>Nintendogs</v>
      </c>
      <c r="C9" s="9" t="str">
        <v>DS</v>
      </c>
      <c r="D9" s="9">
        <v>2005</v>
      </c>
      <c r="E9" s="9" t="str">
        <v>Simulation</v>
      </c>
      <c r="F9" s="9" t="str">
        <v>Nintendo</v>
      </c>
      <c r="G9" s="9">
        <v>9.07</v>
      </c>
      <c r="H9" s="9">
        <v>11</v>
      </c>
      <c r="I9" s="9">
        <v>1.93</v>
      </c>
      <c r="J9" s="9">
        <v>2.75</v>
      </c>
      <c r="K9" s="9">
        <v>24.76</v>
      </c>
    </row>
    <row r="10" spans="1:18" x14ac:dyDescent="0.25">
      <c r="A10" s="9">
        <v>17</v>
      </c>
      <c r="B10" s="9" t="str">
        <v>Grand Theft Auto V</v>
      </c>
      <c r="C10" s="9" t="str">
        <v>PS3</v>
      </c>
      <c r="D10" s="9">
        <v>2013</v>
      </c>
      <c r="E10" s="9" t="str">
        <v>Action</v>
      </c>
      <c r="F10" s="9" t="str">
        <v>Take-Two Interactive</v>
      </c>
      <c r="G10" s="9">
        <v>7.01</v>
      </c>
      <c r="H10" s="9">
        <v>9.27</v>
      </c>
      <c r="I10" s="9">
        <v>0.97</v>
      </c>
      <c r="J10" s="9">
        <v>4.1399999999999997</v>
      </c>
      <c r="K10" s="9">
        <v>21.4</v>
      </c>
    </row>
    <row r="11" spans="1:18" x14ac:dyDescent="0.25">
      <c r="A11" s="9">
        <v>4</v>
      </c>
      <c r="B11" s="9" t="str">
        <v>Wii Sports Resort</v>
      </c>
      <c r="C11" s="9" t="str">
        <v>Wii</v>
      </c>
      <c r="D11" s="9">
        <v>2009</v>
      </c>
      <c r="E11" s="9" t="str">
        <v>Sports</v>
      </c>
      <c r="F11" s="9" t="str">
        <v>Nintendo</v>
      </c>
      <c r="G11" s="9">
        <v>15.75</v>
      </c>
      <c r="H11" s="9">
        <v>11.01</v>
      </c>
      <c r="I11" s="9">
        <v>3.28</v>
      </c>
      <c r="J11" s="9">
        <v>2.96</v>
      </c>
      <c r="K11" s="9">
        <v>33</v>
      </c>
    </row>
    <row r="13" spans="1:18" ht="18" thickBot="1" x14ac:dyDescent="0.35">
      <c r="A13" s="18" t="s">
        <v>10298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8" ht="15.75" thickTop="1" x14ac:dyDescent="0.25">
      <c r="A14" s="3" t="s">
        <v>10368</v>
      </c>
      <c r="B14" s="3"/>
      <c r="C14" s="3"/>
      <c r="D14" s="3"/>
      <c r="E14" s="3"/>
      <c r="F14" s="3"/>
      <c r="G14" s="3"/>
      <c r="H14" s="3"/>
      <c r="I14" s="3"/>
      <c r="J14" s="3"/>
    </row>
    <row r="16" spans="1:18" x14ac:dyDescent="0.25">
      <c r="A16" s="6" t="s">
        <v>10286</v>
      </c>
    </row>
    <row r="17" spans="1:12" x14ac:dyDescent="0.25">
      <c r="A17" s="9" t="str" cm="1">
        <f t="array" ref="A17:K22">_xlfn.LET(_xlpm.diff,ABS(VGSales[JP_Sales]-VGSales[EU_Sales]),_xlpm.sorted,_xlfn.SORTBY(VGSales[#Data],_xlpm.diff,-1),_xlfn.VSTACK(VGSales[#Headers],_xlfn.TAKE(_xlpm.sorted,5)))</f>
        <v>Rank</v>
      </c>
      <c r="B17" s="9" t="str">
        <v>Name</v>
      </c>
      <c r="C17" s="9" t="str">
        <v>Platform</v>
      </c>
      <c r="D17" s="9" t="str">
        <v>Year</v>
      </c>
      <c r="E17" s="9" t="str">
        <v>Genre</v>
      </c>
      <c r="F17" s="9" t="str">
        <v>Publisher</v>
      </c>
      <c r="G17" s="9" t="str">
        <v>NA_Sales</v>
      </c>
      <c r="H17" s="9" t="str">
        <v>EU_Sales</v>
      </c>
      <c r="I17" s="9" t="str">
        <v>JP_Sales</v>
      </c>
      <c r="J17" s="9" t="str">
        <v>Other_Sales</v>
      </c>
      <c r="K17" s="9" t="str">
        <v>Global_Sales</v>
      </c>
    </row>
    <row r="18" spans="1:12" x14ac:dyDescent="0.25">
      <c r="A18" s="9">
        <v>1</v>
      </c>
      <c r="B18" s="9" t="str">
        <v>Wii Sports</v>
      </c>
      <c r="C18" s="9" t="str">
        <v>Wii</v>
      </c>
      <c r="D18" s="9">
        <v>2006</v>
      </c>
      <c r="E18" s="9" t="str">
        <v>Sports</v>
      </c>
      <c r="F18" s="9" t="str">
        <v>Nintendo</v>
      </c>
      <c r="G18" s="9">
        <v>41.49</v>
      </c>
      <c r="H18" s="9">
        <v>29.02</v>
      </c>
      <c r="I18" s="9">
        <v>3.77</v>
      </c>
      <c r="J18" s="9">
        <v>8.4600000000000009</v>
      </c>
      <c r="K18" s="9">
        <v>82.74</v>
      </c>
    </row>
    <row r="19" spans="1:12" x14ac:dyDescent="0.25">
      <c r="A19" s="9">
        <v>3</v>
      </c>
      <c r="B19" s="9" t="str">
        <v>Mario Kart Wii</v>
      </c>
      <c r="C19" s="9" t="str">
        <v>Wii</v>
      </c>
      <c r="D19" s="9">
        <v>2008</v>
      </c>
      <c r="E19" s="9" t="str">
        <v>Racing</v>
      </c>
      <c r="F19" s="9" t="str">
        <v>Nintendo</v>
      </c>
      <c r="G19" s="9">
        <v>15.85</v>
      </c>
      <c r="H19" s="9">
        <v>12.88</v>
      </c>
      <c r="I19" s="9">
        <v>3.79</v>
      </c>
      <c r="J19" s="9">
        <v>3.31</v>
      </c>
      <c r="K19" s="9">
        <v>35.82</v>
      </c>
    </row>
    <row r="20" spans="1:12" x14ac:dyDescent="0.25">
      <c r="A20" s="9">
        <v>11</v>
      </c>
      <c r="B20" s="9" t="str">
        <v>Nintendogs</v>
      </c>
      <c r="C20" s="9" t="str">
        <v>DS</v>
      </c>
      <c r="D20" s="9">
        <v>2005</v>
      </c>
      <c r="E20" s="9" t="str">
        <v>Simulation</v>
      </c>
      <c r="F20" s="9" t="str">
        <v>Nintendo</v>
      </c>
      <c r="G20" s="9">
        <v>9.07</v>
      </c>
      <c r="H20" s="9">
        <v>11</v>
      </c>
      <c r="I20" s="9">
        <v>1.93</v>
      </c>
      <c r="J20" s="9">
        <v>2.75</v>
      </c>
      <c r="K20" s="9">
        <v>24.76</v>
      </c>
    </row>
    <row r="21" spans="1:12" x14ac:dyDescent="0.25">
      <c r="A21" s="9">
        <v>17</v>
      </c>
      <c r="B21" s="9" t="str">
        <v>Grand Theft Auto V</v>
      </c>
      <c r="C21" s="9" t="str">
        <v>PS3</v>
      </c>
      <c r="D21" s="9">
        <v>2013</v>
      </c>
      <c r="E21" s="9" t="str">
        <v>Action</v>
      </c>
      <c r="F21" s="9" t="str">
        <v>Take-Two Interactive</v>
      </c>
      <c r="G21" s="9">
        <v>7.01</v>
      </c>
      <c r="H21" s="9">
        <v>9.27</v>
      </c>
      <c r="I21" s="9">
        <v>0.97</v>
      </c>
      <c r="J21" s="9">
        <v>4.1399999999999997</v>
      </c>
      <c r="K21" s="9">
        <v>21.4</v>
      </c>
    </row>
    <row r="22" spans="1:12" x14ac:dyDescent="0.25">
      <c r="A22" s="9">
        <v>4</v>
      </c>
      <c r="B22" s="9" t="str">
        <v>Wii Sports Resort</v>
      </c>
      <c r="C22" s="9" t="str">
        <v>Wii</v>
      </c>
      <c r="D22" s="9">
        <v>2009</v>
      </c>
      <c r="E22" s="9" t="str">
        <v>Sports</v>
      </c>
      <c r="F22" s="9" t="str">
        <v>Nintendo</v>
      </c>
      <c r="G22" s="9">
        <v>15.75</v>
      </c>
      <c r="H22" s="9">
        <v>11.01</v>
      </c>
      <c r="I22" s="9">
        <v>3.28</v>
      </c>
      <c r="J22" s="9">
        <v>2.96</v>
      </c>
      <c r="K22" s="9">
        <v>33</v>
      </c>
    </row>
    <row r="24" spans="1:12" ht="18" thickBot="1" x14ac:dyDescent="0.35">
      <c r="A24" s="18" t="s">
        <v>10318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2" ht="15.75" thickTop="1" x14ac:dyDescent="0.25">
      <c r="A25" s="3" t="s">
        <v>10367</v>
      </c>
      <c r="B25" s="3"/>
      <c r="C25" s="3"/>
      <c r="D25" s="3"/>
      <c r="E25" s="3"/>
      <c r="F25" s="3"/>
      <c r="G25" s="3"/>
      <c r="H25" s="3"/>
      <c r="I25" s="3"/>
      <c r="J25" s="3"/>
    </row>
    <row r="27" spans="1:12" x14ac:dyDescent="0.25">
      <c r="A27" s="6" t="s">
        <v>10286</v>
      </c>
    </row>
    <row r="28" spans="1:12" x14ac:dyDescent="0.25">
      <c r="A28" s="9" t="str" cm="1">
        <f t="array" ref="A28:L33">_xlfn.LET(_xlpm.diff,ABS(VGSales[JP_Sales]-VGSales[EU_Sales]),_xlpm.sorted,_xlfn.SORTBY(VGSales[#Data],_xlpm.diff,-1),_xlpm.sorted_diff,_xlfn._xlws.SORT(_xlpm.diff,,-1),_xlfn.VSTACK(_xlfn.HSTACK(VGSales[#Headers],"Abs"),_xlfn.HSTACK(_xlfn.TAKE(_xlpm.sorted,5),_xlfn.TAKE(_xlpm.sorted_diff,5))))</f>
        <v>Rank</v>
      </c>
      <c r="B28" s="9" t="str">
        <v>Name</v>
      </c>
      <c r="C28" s="9" t="str">
        <v>Platform</v>
      </c>
      <c r="D28" s="9" t="str">
        <v>Year</v>
      </c>
      <c r="E28" s="9" t="str">
        <v>Genre</v>
      </c>
      <c r="F28" s="9" t="str">
        <v>Publisher</v>
      </c>
      <c r="G28" s="9" t="str">
        <v>NA_Sales</v>
      </c>
      <c r="H28" s="9" t="str">
        <v>EU_Sales</v>
      </c>
      <c r="I28" s="9" t="str">
        <v>JP_Sales</v>
      </c>
      <c r="J28" s="9" t="str">
        <v>Other_Sales</v>
      </c>
      <c r="K28" s="9" t="str">
        <v>Global_Sales</v>
      </c>
      <c r="L28" s="9" t="str">
        <v>Abs</v>
      </c>
    </row>
    <row r="29" spans="1:12" x14ac:dyDescent="0.25">
      <c r="A29" s="9">
        <v>1</v>
      </c>
      <c r="B29" s="9" t="str">
        <v>Wii Sports</v>
      </c>
      <c r="C29" s="9" t="str">
        <v>Wii</v>
      </c>
      <c r="D29" s="9">
        <v>2006</v>
      </c>
      <c r="E29" s="9" t="str">
        <v>Sports</v>
      </c>
      <c r="F29" s="9" t="str">
        <v>Nintendo</v>
      </c>
      <c r="G29" s="9">
        <v>41.49</v>
      </c>
      <c r="H29" s="9">
        <v>29.02</v>
      </c>
      <c r="I29" s="9">
        <v>3.77</v>
      </c>
      <c r="J29" s="9">
        <v>8.4600000000000009</v>
      </c>
      <c r="K29" s="9">
        <v>82.74</v>
      </c>
      <c r="L29" s="9">
        <v>25.25</v>
      </c>
    </row>
    <row r="30" spans="1:12" x14ac:dyDescent="0.25">
      <c r="A30" s="9">
        <v>3</v>
      </c>
      <c r="B30" s="9" t="str">
        <v>Mario Kart Wii</v>
      </c>
      <c r="C30" s="9" t="str">
        <v>Wii</v>
      </c>
      <c r="D30" s="9">
        <v>2008</v>
      </c>
      <c r="E30" s="9" t="str">
        <v>Racing</v>
      </c>
      <c r="F30" s="9" t="str">
        <v>Nintendo</v>
      </c>
      <c r="G30" s="9">
        <v>15.85</v>
      </c>
      <c r="H30" s="9">
        <v>12.88</v>
      </c>
      <c r="I30" s="9">
        <v>3.79</v>
      </c>
      <c r="J30" s="9">
        <v>3.31</v>
      </c>
      <c r="K30" s="9">
        <v>35.82</v>
      </c>
      <c r="L30" s="9">
        <v>9.09</v>
      </c>
    </row>
    <row r="31" spans="1:12" x14ac:dyDescent="0.25">
      <c r="A31" s="9">
        <v>11</v>
      </c>
      <c r="B31" s="9" t="str">
        <v>Nintendogs</v>
      </c>
      <c r="C31" s="9" t="str">
        <v>DS</v>
      </c>
      <c r="D31" s="9">
        <v>2005</v>
      </c>
      <c r="E31" s="9" t="str">
        <v>Simulation</v>
      </c>
      <c r="F31" s="9" t="str">
        <v>Nintendo</v>
      </c>
      <c r="G31" s="9">
        <v>9.07</v>
      </c>
      <c r="H31" s="9">
        <v>11</v>
      </c>
      <c r="I31" s="9">
        <v>1.93</v>
      </c>
      <c r="J31" s="9">
        <v>2.75</v>
      </c>
      <c r="K31" s="9">
        <v>24.76</v>
      </c>
      <c r="L31" s="9">
        <v>9.07</v>
      </c>
    </row>
    <row r="32" spans="1:12" x14ac:dyDescent="0.25">
      <c r="A32" s="9">
        <v>17</v>
      </c>
      <c r="B32" s="9" t="str">
        <v>Grand Theft Auto V</v>
      </c>
      <c r="C32" s="9" t="str">
        <v>PS3</v>
      </c>
      <c r="D32" s="9">
        <v>2013</v>
      </c>
      <c r="E32" s="9" t="str">
        <v>Action</v>
      </c>
      <c r="F32" s="9" t="str">
        <v>Take-Two Interactive</v>
      </c>
      <c r="G32" s="9">
        <v>7.01</v>
      </c>
      <c r="H32" s="9">
        <v>9.27</v>
      </c>
      <c r="I32" s="9">
        <v>0.97</v>
      </c>
      <c r="J32" s="9">
        <v>4.1399999999999997</v>
      </c>
      <c r="K32" s="9">
        <v>21.4</v>
      </c>
      <c r="L32" s="9">
        <v>8.2999999999999989</v>
      </c>
    </row>
    <row r="33" spans="1:12" x14ac:dyDescent="0.25">
      <c r="A33" s="9">
        <v>4</v>
      </c>
      <c r="B33" s="9" t="str">
        <v>Wii Sports Resort</v>
      </c>
      <c r="C33" s="9" t="str">
        <v>Wii</v>
      </c>
      <c r="D33" s="9">
        <v>2009</v>
      </c>
      <c r="E33" s="9" t="str">
        <v>Sports</v>
      </c>
      <c r="F33" s="9" t="str">
        <v>Nintendo</v>
      </c>
      <c r="G33" s="9">
        <v>15.75</v>
      </c>
      <c r="H33" s="9">
        <v>11.01</v>
      </c>
      <c r="I33" s="9">
        <v>3.28</v>
      </c>
      <c r="J33" s="9">
        <v>2.96</v>
      </c>
      <c r="K33" s="9">
        <v>33</v>
      </c>
      <c r="L33" s="9">
        <v>7.73</v>
      </c>
    </row>
  </sheetData>
  <mergeCells count="4">
    <mergeCell ref="A1:J1"/>
    <mergeCell ref="A3:J3"/>
    <mergeCell ref="A13:J13"/>
    <mergeCell ref="A24:J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746-DAE8-41B4-B32A-9871019757BE}">
  <dimension ref="A1:K66"/>
  <sheetViews>
    <sheetView topLeftCell="A18" zoomScaleNormal="100" workbookViewId="0">
      <selection activeCell="E72" sqref="E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7" t="s">
        <v>10290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5.75" thickTop="1" x14ac:dyDescent="0.25"/>
    <row r="3" spans="1:11" ht="18" thickBot="1" x14ac:dyDescent="0.35">
      <c r="A3" s="18" t="s">
        <v>10319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3354</v>
      </c>
      <c r="B8" s="9" t="str">
        <f ca="1"/>
        <v>Suikoden</v>
      </c>
      <c r="C8" s="9" t="str">
        <f ca="1"/>
        <v>PS</v>
      </c>
      <c r="D8" s="9">
        <f ca="1"/>
        <v>1995</v>
      </c>
      <c r="E8" s="9" t="str">
        <f ca="1"/>
        <v>Role-Playing</v>
      </c>
      <c r="F8" s="9" t="str">
        <f ca="1"/>
        <v>Konami Digital Entertainment</v>
      </c>
      <c r="G8" s="9">
        <f ca="1"/>
        <v>0.21</v>
      </c>
      <c r="H8" s="9">
        <f ca="1"/>
        <v>0.14000000000000001</v>
      </c>
      <c r="I8" s="9">
        <f ca="1"/>
        <v>0.21</v>
      </c>
      <c r="J8" s="9">
        <f ca="1"/>
        <v>0.04</v>
      </c>
      <c r="K8" s="9">
        <f ca="1"/>
        <v>0.6</v>
      </c>
    </row>
    <row r="9" spans="1:11" x14ac:dyDescent="0.25">
      <c r="A9" s="9">
        <f ca="1"/>
        <v>2002</v>
      </c>
      <c r="B9" s="9" t="str">
        <f ca="1"/>
        <v>F-Zero: Maximum Velocity</v>
      </c>
      <c r="C9" s="9" t="str">
        <f ca="1"/>
        <v>GBA</v>
      </c>
      <c r="D9" s="9">
        <f ca="1"/>
        <v>2001</v>
      </c>
      <c r="E9" s="9" t="str">
        <f ca="1"/>
        <v>Racing</v>
      </c>
      <c r="F9" s="9" t="str">
        <f ca="1"/>
        <v>Nintendo</v>
      </c>
      <c r="G9" s="9">
        <f ca="1"/>
        <v>0.39</v>
      </c>
      <c r="H9" s="9">
        <f ca="1"/>
        <v>0.16</v>
      </c>
      <c r="I9" s="9">
        <f ca="1"/>
        <v>0.37</v>
      </c>
      <c r="J9" s="9">
        <f ca="1"/>
        <v>0.12</v>
      </c>
      <c r="K9" s="9">
        <f ca="1"/>
        <v>1.04</v>
      </c>
    </row>
    <row r="10" spans="1:11" x14ac:dyDescent="0.25">
      <c r="A10" s="9">
        <f ca="1"/>
        <v>9205</v>
      </c>
      <c r="B10" s="9" t="str">
        <f ca="1"/>
        <v>Rango: The Video Game</v>
      </c>
      <c r="C10" s="9" t="str">
        <f ca="1"/>
        <v>Wii</v>
      </c>
      <c r="D10" s="9">
        <f ca="1"/>
        <v>2011</v>
      </c>
      <c r="E10" s="9" t="str">
        <f ca="1"/>
        <v>Action</v>
      </c>
      <c r="F10" s="9" t="str">
        <f ca="1"/>
        <v>Electronic Arts</v>
      </c>
      <c r="G10" s="9">
        <f ca="1"/>
        <v>0.08</v>
      </c>
      <c r="H10" s="9">
        <f ca="1"/>
        <v>0.04</v>
      </c>
      <c r="I10" s="9">
        <f ca="1"/>
        <v>0</v>
      </c>
      <c r="J10" s="9">
        <f ca="1"/>
        <v>0.01</v>
      </c>
      <c r="K10" s="9">
        <f ca="1"/>
        <v>0.14000000000000001</v>
      </c>
    </row>
    <row r="11" spans="1:11" x14ac:dyDescent="0.25">
      <c r="A11" s="9">
        <f ca="1"/>
        <v>11837</v>
      </c>
      <c r="B11" s="9" t="str">
        <f ca="1"/>
        <v>Derby Jockey: Kishou e no Michi</v>
      </c>
      <c r="C11" s="9" t="str">
        <f ca="1"/>
        <v>SNES</v>
      </c>
      <c r="D11" s="9">
        <f ca="1"/>
        <v>1994</v>
      </c>
      <c r="E11" s="9" t="str">
        <f ca="1"/>
        <v>Sports</v>
      </c>
      <c r="F11" s="9" t="str">
        <f ca="1"/>
        <v>Asmik Corp</v>
      </c>
      <c r="G11" s="9">
        <f ca="1"/>
        <v>0</v>
      </c>
      <c r="H11" s="9">
        <f ca="1"/>
        <v>0</v>
      </c>
      <c r="I11" s="9">
        <f ca="1"/>
        <v>7.0000000000000007E-2</v>
      </c>
      <c r="J11" s="9">
        <f ca="1"/>
        <v>0</v>
      </c>
      <c r="K11" s="9">
        <f ca="1"/>
        <v>7.0000000000000007E-2</v>
      </c>
    </row>
    <row r="12" spans="1:11" x14ac:dyDescent="0.25">
      <c r="A12" s="9">
        <f ca="1"/>
        <v>8099</v>
      </c>
      <c r="B12" s="9" t="str">
        <f ca="1"/>
        <v>Disney Friends</v>
      </c>
      <c r="C12" s="9" t="str">
        <f ca="1"/>
        <v>DS</v>
      </c>
      <c r="D12" s="9">
        <f ca="1"/>
        <v>2007</v>
      </c>
      <c r="E12" s="9" t="str">
        <f ca="1"/>
        <v>Simulation</v>
      </c>
      <c r="F12" s="9" t="str">
        <f ca="1"/>
        <v>Disney Interactive Studios</v>
      </c>
      <c r="G12" s="9">
        <f ca="1"/>
        <v>0.13</v>
      </c>
      <c r="H12" s="9">
        <f ca="1"/>
        <v>0.04</v>
      </c>
      <c r="I12" s="9">
        <f ca="1"/>
        <v>0</v>
      </c>
      <c r="J12" s="9">
        <f ca="1"/>
        <v>0.01</v>
      </c>
      <c r="K12" s="9">
        <f ca="1"/>
        <v>0.18</v>
      </c>
    </row>
    <row r="13" spans="1:11" x14ac:dyDescent="0.25">
      <c r="A13" s="9">
        <f ca="1"/>
        <v>12097</v>
      </c>
      <c r="B13" s="9" t="str">
        <f ca="1"/>
        <v>Secret Files: Tunguska</v>
      </c>
      <c r="C13" s="9" t="str">
        <f ca="1"/>
        <v>Wii</v>
      </c>
      <c r="D13" s="9">
        <f ca="1"/>
        <v>2008</v>
      </c>
      <c r="E13" s="9" t="str">
        <f ca="1"/>
        <v>Adventure</v>
      </c>
      <c r="F13" s="9" t="str">
        <f ca="1"/>
        <v>Koch Media</v>
      </c>
      <c r="G13" s="9">
        <f ca="1"/>
        <v>0.05</v>
      </c>
      <c r="H13" s="9">
        <f ca="1"/>
        <v>0.02</v>
      </c>
      <c r="I13" s="9">
        <f ca="1"/>
        <v>0</v>
      </c>
      <c r="J13" s="9">
        <f ca="1"/>
        <v>0.01</v>
      </c>
      <c r="K13" s="9">
        <f ca="1"/>
        <v>7.0000000000000007E-2</v>
      </c>
    </row>
    <row r="14" spans="1:11" x14ac:dyDescent="0.25">
      <c r="A14" s="9">
        <f ca="1"/>
        <v>3272</v>
      </c>
      <c r="B14" s="9" t="str">
        <f ca="1"/>
        <v>XGRA: Extreme G-Racing Association</v>
      </c>
      <c r="C14" s="9" t="str">
        <f ca="1"/>
        <v>PS2</v>
      </c>
      <c r="D14" s="9">
        <f ca="1"/>
        <v>2004</v>
      </c>
      <c r="E14" s="9" t="str">
        <f ca="1"/>
        <v>Racing</v>
      </c>
      <c r="F14" s="9" t="str">
        <f ca="1"/>
        <v>Eidos Interactive</v>
      </c>
      <c r="G14" s="9">
        <f ca="1"/>
        <v>0.3</v>
      </c>
      <c r="H14" s="9">
        <f ca="1"/>
        <v>0.24</v>
      </c>
      <c r="I14" s="9">
        <f ca="1"/>
        <v>0</v>
      </c>
      <c r="J14" s="9">
        <f ca="1"/>
        <v>0.08</v>
      </c>
      <c r="K14" s="9">
        <f ca="1"/>
        <v>0.62</v>
      </c>
    </row>
    <row r="15" spans="1:11" x14ac:dyDescent="0.25">
      <c r="A15" s="9">
        <f ca="1"/>
        <v>2871</v>
      </c>
      <c r="B15" s="9" t="str">
        <f ca="1"/>
        <v>Madden NFL 08</v>
      </c>
      <c r="C15" s="9" t="str">
        <f ca="1"/>
        <v>PSP</v>
      </c>
      <c r="D15" s="9">
        <f ca="1"/>
        <v>2007</v>
      </c>
      <c r="E15" s="9" t="str">
        <f ca="1"/>
        <v>Sports</v>
      </c>
      <c r="F15" s="9" t="str">
        <f ca="1"/>
        <v>Electronic Arts</v>
      </c>
      <c r="G15" s="9">
        <f ca="1"/>
        <v>0.6</v>
      </c>
      <c r="H15" s="9">
        <f ca="1"/>
        <v>0.04</v>
      </c>
      <c r="I15" s="9">
        <f ca="1"/>
        <v>0</v>
      </c>
      <c r="J15" s="9">
        <f ca="1"/>
        <v>7.0000000000000007E-2</v>
      </c>
      <c r="K15" s="9">
        <f ca="1"/>
        <v>0.71</v>
      </c>
    </row>
    <row r="16" spans="1:11" x14ac:dyDescent="0.25">
      <c r="A16" s="9">
        <f ca="1"/>
        <v>7406</v>
      </c>
      <c r="B16" s="9" t="str">
        <f ca="1"/>
        <v>The Land Before Time: Big Water Adventure</v>
      </c>
      <c r="C16" s="9" t="str">
        <f ca="1"/>
        <v>PS</v>
      </c>
      <c r="D16" s="9">
        <f ca="1"/>
        <v>2002</v>
      </c>
      <c r="E16" s="9" t="str">
        <f ca="1"/>
        <v>Platform</v>
      </c>
      <c r="F16" s="9" t="str">
        <f ca="1"/>
        <v>TDK Mediactive</v>
      </c>
      <c r="G16" s="9">
        <f ca="1"/>
        <v>0.12</v>
      </c>
      <c r="H16" s="9">
        <f ca="1"/>
        <v>0.08</v>
      </c>
      <c r="I16" s="9">
        <f ca="1"/>
        <v>0</v>
      </c>
      <c r="J16" s="9">
        <f ca="1"/>
        <v>0.01</v>
      </c>
      <c r="K16" s="9">
        <f ca="1"/>
        <v>0.21</v>
      </c>
    </row>
    <row r="17" spans="1:11" x14ac:dyDescent="0.25">
      <c r="A17" s="9">
        <f ca="1"/>
        <v>10360</v>
      </c>
      <c r="B17" s="9" t="str">
        <f ca="1"/>
        <v>The Book of Unwritten Tales</v>
      </c>
      <c r="C17" s="9" t="str">
        <f ca="1"/>
        <v>PC</v>
      </c>
      <c r="D17" s="9">
        <f ca="1"/>
        <v>2009</v>
      </c>
      <c r="E17" s="9" t="str">
        <f ca="1"/>
        <v>Adventure</v>
      </c>
      <c r="F17" s="9" t="str">
        <f ca="1"/>
        <v>HMH Interactive</v>
      </c>
      <c r="G17" s="9">
        <f ca="1"/>
        <v>0</v>
      </c>
      <c r="H17" s="9">
        <f ca="1"/>
        <v>0.08</v>
      </c>
      <c r="I17" s="9">
        <f ca="1"/>
        <v>0</v>
      </c>
      <c r="J17" s="9">
        <f ca="1"/>
        <v>0.02</v>
      </c>
      <c r="K17" s="9">
        <f ca="1"/>
        <v>0.11</v>
      </c>
    </row>
    <row r="19" spans="1:11" ht="18" thickBot="1" x14ac:dyDescent="0.35">
      <c r="A19" s="18" t="s">
        <v>10320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1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1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1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x14ac:dyDescent="0.25">
      <c r="A26" s="7" t="s">
        <v>10370</v>
      </c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5">
      <c r="A28" s="14" t="s">
        <v>10371</v>
      </c>
      <c r="B28" s="3"/>
      <c r="C28" s="3"/>
      <c r="D28" s="3"/>
      <c r="E28" s="3"/>
      <c r="F28" s="3"/>
      <c r="G28" s="3"/>
      <c r="H28" s="3"/>
      <c r="I28" s="3"/>
      <c r="J28" s="3"/>
    </row>
    <row r="30" spans="1:11" ht="15.75" thickBot="1" x14ac:dyDescent="0.3">
      <c r="A30" s="12" t="s">
        <v>10322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1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1" t="s">
        <v>8497</v>
      </c>
      <c r="B33" s="11" t="s">
        <v>8498</v>
      </c>
      <c r="C33" s="11" t="s">
        <v>2</v>
      </c>
      <c r="D33" s="11" t="s">
        <v>8499</v>
      </c>
      <c r="E33" s="11" t="s">
        <v>0</v>
      </c>
      <c r="F33" s="11" t="s">
        <v>8500</v>
      </c>
      <c r="G33" s="11" t="s">
        <v>8501</v>
      </c>
      <c r="H33" s="11" t="s">
        <v>8502</v>
      </c>
      <c r="I33" s="11" t="s">
        <v>8503</v>
      </c>
      <c r="J33" s="11" t="s">
        <v>8504</v>
      </c>
      <c r="K33" s="11" t="s">
        <v>8505</v>
      </c>
    </row>
    <row r="34" spans="1:11" x14ac:dyDescent="0.25">
      <c r="A34" s="10">
        <v>24</v>
      </c>
      <c r="B34" s="10" t="s">
        <v>8522</v>
      </c>
      <c r="C34" s="10" t="s">
        <v>50</v>
      </c>
      <c r="D34" s="10">
        <v>2013</v>
      </c>
      <c r="E34" s="10" t="s">
        <v>9</v>
      </c>
      <c r="F34" s="10" t="s">
        <v>32</v>
      </c>
      <c r="G34" s="10">
        <v>9.6300000000000008</v>
      </c>
      <c r="H34" s="10">
        <v>5.31</v>
      </c>
      <c r="I34" s="10">
        <v>0.06</v>
      </c>
      <c r="J34" s="10">
        <v>1.38</v>
      </c>
      <c r="K34" s="10">
        <v>16.38</v>
      </c>
    </row>
    <row r="35" spans="1:11" x14ac:dyDescent="0.25">
      <c r="A35" s="10">
        <v>25</v>
      </c>
      <c r="B35" s="10" t="s">
        <v>6200</v>
      </c>
      <c r="C35" s="10" t="s">
        <v>14</v>
      </c>
      <c r="D35" s="10">
        <v>2002</v>
      </c>
      <c r="E35" s="10" t="s">
        <v>9</v>
      </c>
      <c r="F35" s="10" t="s">
        <v>32</v>
      </c>
      <c r="G35" s="10">
        <v>8.41</v>
      </c>
      <c r="H35" s="10">
        <v>5.49</v>
      </c>
      <c r="I35" s="10">
        <v>0.47</v>
      </c>
      <c r="J35" s="10">
        <v>1.78</v>
      </c>
      <c r="K35" s="10">
        <v>16.149999999999999</v>
      </c>
    </row>
    <row r="36" spans="1:11" x14ac:dyDescent="0.25">
      <c r="A36" s="10">
        <v>26</v>
      </c>
      <c r="B36" s="10" t="s">
        <v>8528</v>
      </c>
      <c r="C36" s="10" t="s">
        <v>16</v>
      </c>
      <c r="D36" s="10">
        <v>2002</v>
      </c>
      <c r="E36" s="10" t="s">
        <v>4</v>
      </c>
      <c r="F36" s="10" t="s">
        <v>33</v>
      </c>
      <c r="G36" s="10">
        <v>6.06</v>
      </c>
      <c r="H36" s="10">
        <v>3.9</v>
      </c>
      <c r="I36" s="10">
        <v>5.38</v>
      </c>
      <c r="J36" s="10">
        <v>0.5</v>
      </c>
      <c r="K36" s="10">
        <v>15.85</v>
      </c>
    </row>
    <row r="37" spans="1:11" x14ac:dyDescent="0.25">
      <c r="A37" s="10">
        <v>27</v>
      </c>
      <c r="B37" s="10" t="s">
        <v>8529</v>
      </c>
      <c r="C37" s="10" t="s">
        <v>29</v>
      </c>
      <c r="D37" s="10">
        <v>2010</v>
      </c>
      <c r="E37" s="10" t="s">
        <v>4</v>
      </c>
      <c r="F37" s="10" t="s">
        <v>33</v>
      </c>
      <c r="G37" s="10">
        <v>5.57</v>
      </c>
      <c r="H37" s="10">
        <v>3.28</v>
      </c>
      <c r="I37" s="10">
        <v>5.65</v>
      </c>
      <c r="J37" s="10">
        <v>0.82</v>
      </c>
      <c r="K37" s="10">
        <v>15.32</v>
      </c>
    </row>
    <row r="38" spans="1:11" x14ac:dyDescent="0.25">
      <c r="A38" s="10">
        <v>28</v>
      </c>
      <c r="B38" s="10" t="s">
        <v>8530</v>
      </c>
      <c r="C38" s="10" t="s">
        <v>29</v>
      </c>
      <c r="D38" s="10">
        <v>2005</v>
      </c>
      <c r="E38" s="10" t="s">
        <v>5</v>
      </c>
      <c r="F38" s="10" t="s">
        <v>33</v>
      </c>
      <c r="G38" s="10">
        <v>3.44</v>
      </c>
      <c r="H38" s="10">
        <v>5.36</v>
      </c>
      <c r="I38" s="10">
        <v>5.32</v>
      </c>
      <c r="J38" s="10">
        <v>1.18</v>
      </c>
      <c r="K38" s="10">
        <v>15.3</v>
      </c>
    </row>
    <row r="39" spans="1:11" x14ac:dyDescent="0.25">
      <c r="A39" s="10">
        <v>29</v>
      </c>
      <c r="B39" s="10" t="s">
        <v>8531</v>
      </c>
      <c r="C39" s="10" t="s">
        <v>14</v>
      </c>
      <c r="D39" s="10">
        <v>2001</v>
      </c>
      <c r="E39" s="10" t="s">
        <v>3</v>
      </c>
      <c r="F39" s="10" t="s">
        <v>37</v>
      </c>
      <c r="G39" s="10">
        <v>6.85</v>
      </c>
      <c r="H39" s="10">
        <v>5.09</v>
      </c>
      <c r="I39" s="10">
        <v>1.87</v>
      </c>
      <c r="J39" s="10">
        <v>1.1599999999999999</v>
      </c>
      <c r="K39" s="10">
        <v>14.98</v>
      </c>
    </row>
    <row r="40" spans="1:11" x14ac:dyDescent="0.25">
      <c r="A40" s="10">
        <v>30</v>
      </c>
      <c r="B40" s="10" t="s">
        <v>8532</v>
      </c>
      <c r="C40" s="10" t="s">
        <v>50</v>
      </c>
      <c r="D40" s="10">
        <v>2011</v>
      </c>
      <c r="E40" s="10" t="s">
        <v>7</v>
      </c>
      <c r="F40" s="10" t="s">
        <v>23</v>
      </c>
      <c r="G40" s="10">
        <v>9.0299999999999994</v>
      </c>
      <c r="H40" s="10">
        <v>4.28</v>
      </c>
      <c r="I40" s="10">
        <v>0.13</v>
      </c>
      <c r="J40" s="10">
        <v>1.32</v>
      </c>
      <c r="K40" s="10">
        <v>14.76</v>
      </c>
    </row>
    <row r="41" spans="1:11" x14ac:dyDescent="0.25">
      <c r="A41" s="10">
        <v>31</v>
      </c>
      <c r="B41" s="10" t="s">
        <v>8533</v>
      </c>
      <c r="C41" s="10" t="s">
        <v>106</v>
      </c>
      <c r="D41" s="10">
        <v>1998</v>
      </c>
      <c r="E41" s="10" t="s">
        <v>4</v>
      </c>
      <c r="F41" s="10" t="s">
        <v>33</v>
      </c>
      <c r="G41" s="10">
        <v>5.89</v>
      </c>
      <c r="H41" s="10">
        <v>5.04</v>
      </c>
      <c r="I41" s="10">
        <v>3.12</v>
      </c>
      <c r="J41" s="10">
        <v>0.59</v>
      </c>
      <c r="K41" s="10">
        <v>14.64</v>
      </c>
    </row>
    <row r="42" spans="1:11" x14ac:dyDescent="0.25">
      <c r="A42" s="10">
        <v>32</v>
      </c>
      <c r="B42" s="10" t="s">
        <v>8534</v>
      </c>
      <c r="C42" s="10" t="s">
        <v>50</v>
      </c>
      <c r="D42" s="10">
        <v>2010</v>
      </c>
      <c r="E42" s="10" t="s">
        <v>7</v>
      </c>
      <c r="F42" s="10" t="s">
        <v>23</v>
      </c>
      <c r="G42" s="10">
        <v>9.67</v>
      </c>
      <c r="H42" s="10">
        <v>3.73</v>
      </c>
      <c r="I42" s="10">
        <v>0.11</v>
      </c>
      <c r="J42" s="10">
        <v>1.1299999999999999</v>
      </c>
      <c r="K42" s="10">
        <v>14.64</v>
      </c>
    </row>
    <row r="43" spans="1:11" x14ac:dyDescent="0.25">
      <c r="A43" s="10">
        <v>33</v>
      </c>
      <c r="B43" s="10" t="s">
        <v>8535</v>
      </c>
      <c r="C43" s="10" t="s">
        <v>68</v>
      </c>
      <c r="D43" s="10">
        <v>2013</v>
      </c>
      <c r="E43" s="10" t="s">
        <v>4</v>
      </c>
      <c r="F43" s="10" t="s">
        <v>33</v>
      </c>
      <c r="G43" s="10">
        <v>5.17</v>
      </c>
      <c r="H43" s="10">
        <v>4.05</v>
      </c>
      <c r="I43" s="10">
        <v>4.34</v>
      </c>
      <c r="J43" s="10">
        <v>0.79</v>
      </c>
      <c r="K43" s="10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8" t="s">
        <v>10323</v>
      </c>
      <c r="B55" s="18"/>
      <c r="C55" s="18"/>
      <c r="D55" s="18"/>
      <c r="E55" s="18"/>
      <c r="F55" s="18"/>
      <c r="G55" s="18"/>
      <c r="H55" s="18"/>
      <c r="I55" s="18"/>
      <c r="J55" s="18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C0702D60-33FB-4E79-A6D5-DC24A7931126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454-CD74-4D41-B00D-4ADE172B4476}">
  <dimension ref="A1:R66"/>
  <sheetViews>
    <sheetView topLeftCell="A18" zoomScaleNormal="100" workbookViewId="0">
      <selection activeCell="F72" sqref="F72"/>
    </sheetView>
  </sheetViews>
  <sheetFormatPr defaultRowHeight="15" x14ac:dyDescent="0.25"/>
  <cols>
    <col min="2" max="2" width="30.140625" customWidth="1"/>
    <col min="6" max="7" width="9.42578125" customWidth="1"/>
    <col min="8" max="8" width="9.28515625" customWidth="1"/>
    <col min="10" max="10" width="11.85546875" customWidth="1"/>
    <col min="11" max="11" width="12.42578125" customWidth="1"/>
  </cols>
  <sheetData>
    <row r="1" spans="1:11" ht="20.25" thickBot="1" x14ac:dyDescent="0.35">
      <c r="A1" s="17" t="s">
        <v>10290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5.75" thickTop="1" x14ac:dyDescent="0.25"/>
    <row r="3" spans="1:11" ht="18" thickBot="1" x14ac:dyDescent="0.35">
      <c r="A3" s="18" t="s">
        <v>10319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ht="15.75" thickTop="1" x14ac:dyDescent="0.25">
      <c r="A4" s="3" t="s">
        <v>10357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10358</v>
      </c>
      <c r="B5" s="3"/>
      <c r="C5" s="3"/>
      <c r="D5" s="3"/>
      <c r="E5" s="3"/>
      <c r="F5" s="3"/>
      <c r="G5" s="3"/>
      <c r="H5" s="3"/>
      <c r="I5" s="3"/>
      <c r="J5" s="3"/>
    </row>
    <row r="7" spans="1:11" x14ac:dyDescent="0.25">
      <c r="A7" s="6" t="s">
        <v>10286</v>
      </c>
    </row>
    <row r="8" spans="1:11" x14ac:dyDescent="0.25">
      <c r="A8" s="9" cm="1">
        <f t="array" aca="1" ref="A8:K17" ca="1">_xlfn.CHOOSEROWS(VGSales[],_xlfn.RANDARRAY(10,1,1,ROWS(VGSales[]),TRUE))</f>
        <v>7810</v>
      </c>
      <c r="B8" s="9" t="str">
        <f ca="1"/>
        <v>Avatar: The Last Airbender - Into the Inferno</v>
      </c>
      <c r="C8" s="9" t="str">
        <f ca="1"/>
        <v>Wii</v>
      </c>
      <c r="D8" s="9">
        <f ca="1"/>
        <v>2008</v>
      </c>
      <c r="E8" s="9" t="str">
        <f ca="1"/>
        <v>Adventure</v>
      </c>
      <c r="F8" s="9" t="str">
        <f ca="1"/>
        <v>THQ</v>
      </c>
      <c r="G8" s="9">
        <f ca="1"/>
        <v>0.17</v>
      </c>
      <c r="H8" s="9">
        <f ca="1"/>
        <v>0.01</v>
      </c>
      <c r="I8" s="9">
        <f ca="1"/>
        <v>0</v>
      </c>
      <c r="J8" s="9">
        <f ca="1"/>
        <v>0.01</v>
      </c>
      <c r="K8" s="9">
        <f ca="1"/>
        <v>0.19</v>
      </c>
    </row>
    <row r="9" spans="1:11" x14ac:dyDescent="0.25">
      <c r="A9" s="9">
        <f ca="1"/>
        <v>10425</v>
      </c>
      <c r="B9" s="9" t="str">
        <f ca="1"/>
        <v>Contact</v>
      </c>
      <c r="C9" s="9" t="str">
        <f ca="1"/>
        <v>DS</v>
      </c>
      <c r="D9" s="9">
        <f ca="1"/>
        <v>2006</v>
      </c>
      <c r="E9" s="9" t="str">
        <f ca="1"/>
        <v>Role-Playing</v>
      </c>
      <c r="F9" s="9" t="str">
        <f ca="1"/>
        <v>Rising Star Games</v>
      </c>
      <c r="G9" s="9">
        <f ca="1"/>
        <v>7.0000000000000007E-2</v>
      </c>
      <c r="H9" s="9">
        <f ca="1"/>
        <v>0</v>
      </c>
      <c r="I9" s="9">
        <f ca="1"/>
        <v>0.03</v>
      </c>
      <c r="J9" s="9">
        <f ca="1"/>
        <v>0.01</v>
      </c>
      <c r="K9" s="9">
        <f ca="1"/>
        <v>0.1</v>
      </c>
    </row>
    <row r="10" spans="1:11" x14ac:dyDescent="0.25">
      <c r="A10" s="9">
        <f ca="1"/>
        <v>16097</v>
      </c>
      <c r="B10" s="9" t="str">
        <f ca="1"/>
        <v>Bakumatsu Koihana: Shinsengumi DS</v>
      </c>
      <c r="C10" s="9" t="str">
        <f ca="1"/>
        <v>DS</v>
      </c>
      <c r="D10" s="9">
        <f ca="1"/>
        <v>2008</v>
      </c>
      <c r="E10" s="9" t="str">
        <f ca="1"/>
        <v>Adventure</v>
      </c>
      <c r="F10" s="9" t="str">
        <f ca="1"/>
        <v>D3Publisher</v>
      </c>
      <c r="G10" s="9">
        <f ca="1"/>
        <v>0</v>
      </c>
      <c r="H10" s="9">
        <f ca="1"/>
        <v>0</v>
      </c>
      <c r="I10" s="9">
        <f ca="1"/>
        <v>0.01</v>
      </c>
      <c r="J10" s="9">
        <f ca="1"/>
        <v>0</v>
      </c>
      <c r="K10" s="9">
        <f ca="1"/>
        <v>0.01</v>
      </c>
    </row>
    <row r="11" spans="1:11" x14ac:dyDescent="0.25">
      <c r="A11" s="9">
        <f ca="1"/>
        <v>12790</v>
      </c>
      <c r="B11" s="9" t="str">
        <f ca="1"/>
        <v>Friends: The One with All the Trivia</v>
      </c>
      <c r="C11" s="9" t="str">
        <f ca="1"/>
        <v>PS2</v>
      </c>
      <c r="D11" s="9">
        <f ca="1"/>
        <v>2005</v>
      </c>
      <c r="E11" s="9" t="str">
        <f ca="1"/>
        <v>Misc</v>
      </c>
      <c r="F11" s="9" t="str">
        <f ca="1"/>
        <v>Warner Bros. Interactive Entertainment</v>
      </c>
      <c r="G11" s="9">
        <f ca="1"/>
        <v>0.03</v>
      </c>
      <c r="H11" s="9">
        <f ca="1"/>
        <v>0.02</v>
      </c>
      <c r="I11" s="9">
        <f ca="1"/>
        <v>0</v>
      </c>
      <c r="J11" s="9">
        <f ca="1"/>
        <v>0.01</v>
      </c>
      <c r="K11" s="9">
        <f ca="1"/>
        <v>0.06</v>
      </c>
    </row>
    <row r="12" spans="1:11" x14ac:dyDescent="0.25">
      <c r="A12" s="9">
        <f ca="1"/>
        <v>11700</v>
      </c>
      <c r="B12" s="9" t="str">
        <f ca="1"/>
        <v>Minna no Joushiki Ryoku TV</v>
      </c>
      <c r="C12" s="9" t="str">
        <f ca="1"/>
        <v>Wii</v>
      </c>
      <c r="D12" s="9">
        <f ca="1"/>
        <v>2008</v>
      </c>
      <c r="E12" s="9" t="str">
        <f ca="1"/>
        <v>Misc</v>
      </c>
      <c r="F12" s="9" t="str">
        <f ca="1"/>
        <v>Nintendo</v>
      </c>
      <c r="G12" s="9">
        <f ca="1"/>
        <v>0</v>
      </c>
      <c r="H12" s="9">
        <f ca="1"/>
        <v>0</v>
      </c>
      <c r="I12" s="9">
        <f ca="1"/>
        <v>0.08</v>
      </c>
      <c r="J12" s="9">
        <f ca="1"/>
        <v>0</v>
      </c>
      <c r="K12" s="9">
        <f ca="1"/>
        <v>0.08</v>
      </c>
    </row>
    <row r="13" spans="1:11" x14ac:dyDescent="0.25">
      <c r="A13" s="9">
        <f ca="1"/>
        <v>16054</v>
      </c>
      <c r="B13" s="9" t="str">
        <f ca="1"/>
        <v>Battle Worlds: Kronos</v>
      </c>
      <c r="C13" s="9" t="str">
        <f ca="1"/>
        <v>PC</v>
      </c>
      <c r="D13" s="9">
        <f ca="1"/>
        <v>2016</v>
      </c>
      <c r="E13" s="9" t="str">
        <f ca="1"/>
        <v>Strategy</v>
      </c>
      <c r="F13" s="9" t="str">
        <f ca="1"/>
        <v>Nordic Games</v>
      </c>
      <c r="G13" s="9">
        <f ca="1"/>
        <v>0</v>
      </c>
      <c r="H13" s="9">
        <f ca="1"/>
        <v>0.01</v>
      </c>
      <c r="I13" s="9">
        <f ca="1"/>
        <v>0</v>
      </c>
      <c r="J13" s="9">
        <f ca="1"/>
        <v>0</v>
      </c>
      <c r="K13" s="9">
        <f ca="1"/>
        <v>0.01</v>
      </c>
    </row>
    <row r="14" spans="1:11" x14ac:dyDescent="0.25">
      <c r="A14" s="9">
        <f ca="1"/>
        <v>10889</v>
      </c>
      <c r="B14" s="9" t="str">
        <f ca="1"/>
        <v>World Stadium 5</v>
      </c>
      <c r="C14" s="9" t="str">
        <f ca="1"/>
        <v>PS</v>
      </c>
      <c r="D14" s="9">
        <f ca="1"/>
        <v>2001</v>
      </c>
      <c r="E14" s="9" t="str">
        <f ca="1"/>
        <v>Sports</v>
      </c>
      <c r="F14" s="9" t="str">
        <f ca="1"/>
        <v>Namco Bandai Games</v>
      </c>
      <c r="G14" s="9">
        <f ca="1"/>
        <v>0</v>
      </c>
      <c r="H14" s="9">
        <f ca="1"/>
        <v>0</v>
      </c>
      <c r="I14" s="9">
        <f ca="1"/>
        <v>0.09</v>
      </c>
      <c r="J14" s="9">
        <f ca="1"/>
        <v>0.01</v>
      </c>
      <c r="K14" s="9">
        <f ca="1"/>
        <v>0.09</v>
      </c>
    </row>
    <row r="15" spans="1:11" x14ac:dyDescent="0.25">
      <c r="A15" s="9">
        <f ca="1"/>
        <v>856</v>
      </c>
      <c r="B15" s="9" t="str">
        <f ca="1"/>
        <v>Harry Potter and the Chamber of Secrets</v>
      </c>
      <c r="C15" s="9" t="str">
        <f ca="1"/>
        <v>PS</v>
      </c>
      <c r="D15" s="9">
        <f ca="1"/>
        <v>2002</v>
      </c>
      <c r="E15" s="9" t="str">
        <f ca="1"/>
        <v>Action</v>
      </c>
      <c r="F15" s="9" t="str">
        <f ca="1"/>
        <v>Electronic Arts</v>
      </c>
      <c r="G15" s="9">
        <f ca="1"/>
        <v>0.75</v>
      </c>
      <c r="H15" s="9">
        <f ca="1"/>
        <v>1.0900000000000001</v>
      </c>
      <c r="I15" s="9">
        <f ca="1"/>
        <v>0.02</v>
      </c>
      <c r="J15" s="9">
        <f ca="1"/>
        <v>0.12</v>
      </c>
      <c r="K15" s="9">
        <f ca="1"/>
        <v>1.98</v>
      </c>
    </row>
    <row r="16" spans="1:11" x14ac:dyDescent="0.25">
      <c r="A16" s="9">
        <f ca="1"/>
        <v>15518</v>
      </c>
      <c r="B16" s="9" t="str">
        <f ca="1"/>
        <v>Puzzle Star Sweep</v>
      </c>
      <c r="C16" s="9" t="str">
        <f ca="1"/>
        <v>PS</v>
      </c>
      <c r="D16" s="9">
        <f ca="1"/>
        <v>1997</v>
      </c>
      <c r="E16" s="9" t="str">
        <f ca="1"/>
        <v>Puzzle</v>
      </c>
      <c r="F16" s="9" t="str">
        <f ca="1"/>
        <v>Midas Interactive Entertainment</v>
      </c>
      <c r="G16" s="9">
        <f ca="1"/>
        <v>0.01</v>
      </c>
      <c r="H16" s="9">
        <f ca="1"/>
        <v>0.01</v>
      </c>
      <c r="I16" s="9">
        <f ca="1"/>
        <v>0</v>
      </c>
      <c r="J16" s="9">
        <f ca="1"/>
        <v>0</v>
      </c>
      <c r="K16" s="9">
        <f ca="1"/>
        <v>0.02</v>
      </c>
    </row>
    <row r="17" spans="1:18" x14ac:dyDescent="0.25">
      <c r="A17" s="9">
        <f ca="1"/>
        <v>2538</v>
      </c>
      <c r="B17" s="9" t="str">
        <f ca="1"/>
        <v>Tales of Destiny II</v>
      </c>
      <c r="C17" s="9" t="str">
        <f ca="1"/>
        <v>PS</v>
      </c>
      <c r="D17" s="9">
        <f ca="1"/>
        <v>2000</v>
      </c>
      <c r="E17" s="9" t="str">
        <f ca="1"/>
        <v>Role-Playing</v>
      </c>
      <c r="F17" s="9" t="str">
        <f ca="1"/>
        <v>Namco Bandai Games</v>
      </c>
      <c r="G17" s="9">
        <f ca="1"/>
        <v>0.06</v>
      </c>
      <c r="H17" s="9">
        <f ca="1"/>
        <v>0.04</v>
      </c>
      <c r="I17" s="9">
        <f ca="1"/>
        <v>0.66</v>
      </c>
      <c r="J17" s="9">
        <f ca="1"/>
        <v>0.05</v>
      </c>
      <c r="K17" s="9">
        <f ca="1"/>
        <v>0.81</v>
      </c>
    </row>
    <row r="19" spans="1:18" ht="18" thickBot="1" x14ac:dyDescent="0.35">
      <c r="A19" s="18" t="s">
        <v>10320</v>
      </c>
      <c r="B19" s="18"/>
      <c r="C19" s="18"/>
      <c r="D19" s="18"/>
      <c r="E19" s="18"/>
      <c r="F19" s="18"/>
      <c r="G19" s="18"/>
      <c r="H19" s="18"/>
      <c r="I19" s="18"/>
      <c r="J19" s="18"/>
      <c r="L19" s="15" t="s">
        <v>10376</v>
      </c>
      <c r="M19" s="15"/>
      <c r="N19" s="15"/>
      <c r="O19" s="15"/>
      <c r="P19" s="15"/>
      <c r="Q19" s="15"/>
      <c r="R19" s="15"/>
    </row>
    <row r="20" spans="1:18" ht="15.75" thickTop="1" x14ac:dyDescent="0.25">
      <c r="A20" s="3" t="s">
        <v>10326</v>
      </c>
      <c r="B20" s="3"/>
      <c r="C20" s="3"/>
      <c r="D20" s="3"/>
      <c r="E20" s="3"/>
      <c r="F20" s="3"/>
      <c r="G20" s="3"/>
      <c r="H20" s="3"/>
      <c r="I20" s="3"/>
      <c r="J20" s="3"/>
    </row>
    <row r="21" spans="1:18" x14ac:dyDescent="0.25">
      <c r="A21" s="3" t="s">
        <v>10354</v>
      </c>
      <c r="B21" s="3"/>
      <c r="C21" s="3"/>
      <c r="D21" s="3"/>
      <c r="E21" s="3"/>
      <c r="F21" s="3"/>
      <c r="G21" s="3"/>
      <c r="H21" s="3"/>
      <c r="I21" s="3"/>
      <c r="J21" s="3"/>
    </row>
    <row r="22" spans="1:18" x14ac:dyDescent="0.25">
      <c r="A22" s="3" t="s">
        <v>10355</v>
      </c>
      <c r="B22" s="3"/>
      <c r="C22" s="3"/>
      <c r="D22" s="3"/>
      <c r="E22" s="3"/>
      <c r="F22" s="3"/>
      <c r="G22" s="3"/>
      <c r="H22" s="3"/>
      <c r="I22" s="3"/>
      <c r="J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8" x14ac:dyDescent="0.25">
      <c r="A24" s="3" t="s">
        <v>10321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8" x14ac:dyDescent="0.25">
      <c r="A26" s="7" t="s">
        <v>10370</v>
      </c>
      <c r="B26" s="3"/>
      <c r="C26" s="3"/>
      <c r="D26" s="3"/>
      <c r="E26" s="3"/>
      <c r="F26" s="3"/>
      <c r="G26" s="3"/>
      <c r="H26" s="3"/>
      <c r="I26" s="3"/>
      <c r="J26" s="3"/>
    </row>
    <row r="27" spans="1:18" x14ac:dyDescent="0.25">
      <c r="A27" s="3" t="s">
        <v>10356</v>
      </c>
      <c r="B27" s="3"/>
      <c r="C27" s="3"/>
      <c r="D27" s="3"/>
      <c r="E27" s="3"/>
      <c r="F27" s="3"/>
      <c r="G27" s="3"/>
      <c r="H27" s="3"/>
      <c r="I27" s="3"/>
      <c r="J27" s="3"/>
    </row>
    <row r="28" spans="1:18" x14ac:dyDescent="0.25">
      <c r="A28" s="14" t="s">
        <v>10371</v>
      </c>
      <c r="B28" s="3"/>
      <c r="C28" s="3"/>
      <c r="D28" s="3"/>
      <c r="E28" s="3"/>
      <c r="F28" s="3"/>
      <c r="G28" s="3"/>
      <c r="H28" s="3"/>
      <c r="I28" s="3"/>
      <c r="J28" s="3"/>
    </row>
    <row r="30" spans="1:18" ht="15.75" thickBot="1" x14ac:dyDescent="0.3">
      <c r="A30" s="12" t="s">
        <v>10322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8" x14ac:dyDescent="0.25">
      <c r="A31" s="3" t="s">
        <v>10324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x14ac:dyDescent="0.25">
      <c r="A33" s="11" t="s">
        <v>8497</v>
      </c>
      <c r="B33" s="11" t="s">
        <v>8498</v>
      </c>
      <c r="C33" s="11" t="s">
        <v>2</v>
      </c>
      <c r="D33" s="11" t="s">
        <v>8499</v>
      </c>
      <c r="E33" s="11" t="s">
        <v>0</v>
      </c>
      <c r="F33" s="11" t="s">
        <v>8500</v>
      </c>
      <c r="G33" s="11" t="s">
        <v>8501</v>
      </c>
      <c r="H33" s="11" t="s">
        <v>8502</v>
      </c>
      <c r="I33" s="11" t="s">
        <v>8503</v>
      </c>
      <c r="J33" s="11" t="s">
        <v>8504</v>
      </c>
      <c r="K33" s="11" t="s">
        <v>8505</v>
      </c>
    </row>
    <row r="34" spans="1:11" x14ac:dyDescent="0.25">
      <c r="A34" s="10">
        <v>24</v>
      </c>
      <c r="B34" s="10" t="s">
        <v>8522</v>
      </c>
      <c r="C34" s="10" t="s">
        <v>50</v>
      </c>
      <c r="D34" s="10">
        <v>2013</v>
      </c>
      <c r="E34" s="10" t="s">
        <v>9</v>
      </c>
      <c r="F34" s="10" t="s">
        <v>32</v>
      </c>
      <c r="G34" s="10">
        <v>9.6300000000000008</v>
      </c>
      <c r="H34" s="10">
        <v>5.31</v>
      </c>
      <c r="I34" s="10">
        <v>0.06</v>
      </c>
      <c r="J34" s="10">
        <v>1.38</v>
      </c>
      <c r="K34" s="10">
        <v>16.38</v>
      </c>
    </row>
    <row r="35" spans="1:11" x14ac:dyDescent="0.25">
      <c r="A35" s="10">
        <v>25</v>
      </c>
      <c r="B35" s="10" t="s">
        <v>6200</v>
      </c>
      <c r="C35" s="10" t="s">
        <v>14</v>
      </c>
      <c r="D35" s="10">
        <v>2002</v>
      </c>
      <c r="E35" s="10" t="s">
        <v>9</v>
      </c>
      <c r="F35" s="10" t="s">
        <v>32</v>
      </c>
      <c r="G35" s="10">
        <v>8.41</v>
      </c>
      <c r="H35" s="10">
        <v>5.49</v>
      </c>
      <c r="I35" s="10">
        <v>0.47</v>
      </c>
      <c r="J35" s="10">
        <v>1.78</v>
      </c>
      <c r="K35" s="10">
        <v>16.149999999999999</v>
      </c>
    </row>
    <row r="36" spans="1:11" x14ac:dyDescent="0.25">
      <c r="A36" s="10">
        <v>26</v>
      </c>
      <c r="B36" s="10" t="s">
        <v>8528</v>
      </c>
      <c r="C36" s="10" t="s">
        <v>16</v>
      </c>
      <c r="D36" s="10">
        <v>2002</v>
      </c>
      <c r="E36" s="10" t="s">
        <v>4</v>
      </c>
      <c r="F36" s="10" t="s">
        <v>33</v>
      </c>
      <c r="G36" s="10">
        <v>6.06</v>
      </c>
      <c r="H36" s="10">
        <v>3.9</v>
      </c>
      <c r="I36" s="10">
        <v>5.38</v>
      </c>
      <c r="J36" s="10">
        <v>0.5</v>
      </c>
      <c r="K36" s="10">
        <v>15.85</v>
      </c>
    </row>
    <row r="37" spans="1:11" x14ac:dyDescent="0.25">
      <c r="A37" s="10">
        <v>27</v>
      </c>
      <c r="B37" s="10" t="s">
        <v>8529</v>
      </c>
      <c r="C37" s="10" t="s">
        <v>29</v>
      </c>
      <c r="D37" s="10">
        <v>2010</v>
      </c>
      <c r="E37" s="10" t="s">
        <v>4</v>
      </c>
      <c r="F37" s="10" t="s">
        <v>33</v>
      </c>
      <c r="G37" s="10">
        <v>5.57</v>
      </c>
      <c r="H37" s="10">
        <v>3.28</v>
      </c>
      <c r="I37" s="10">
        <v>5.65</v>
      </c>
      <c r="J37" s="10">
        <v>0.82</v>
      </c>
      <c r="K37" s="10">
        <v>15.32</v>
      </c>
    </row>
    <row r="38" spans="1:11" x14ac:dyDescent="0.25">
      <c r="A38" s="10">
        <v>28</v>
      </c>
      <c r="B38" s="10" t="s">
        <v>8530</v>
      </c>
      <c r="C38" s="10" t="s">
        <v>29</v>
      </c>
      <c r="D38" s="10">
        <v>2005</v>
      </c>
      <c r="E38" s="10" t="s">
        <v>5</v>
      </c>
      <c r="F38" s="10" t="s">
        <v>33</v>
      </c>
      <c r="G38" s="10">
        <v>3.44</v>
      </c>
      <c r="H38" s="10">
        <v>5.36</v>
      </c>
      <c r="I38" s="10">
        <v>5.32</v>
      </c>
      <c r="J38" s="10">
        <v>1.18</v>
      </c>
      <c r="K38" s="10">
        <v>15.3</v>
      </c>
    </row>
    <row r="39" spans="1:11" x14ac:dyDescent="0.25">
      <c r="A39" s="10">
        <v>29</v>
      </c>
      <c r="B39" s="10" t="s">
        <v>8531</v>
      </c>
      <c r="C39" s="10" t="s">
        <v>14</v>
      </c>
      <c r="D39" s="10">
        <v>2001</v>
      </c>
      <c r="E39" s="10" t="s">
        <v>3</v>
      </c>
      <c r="F39" s="10" t="s">
        <v>37</v>
      </c>
      <c r="G39" s="10">
        <v>6.85</v>
      </c>
      <c r="H39" s="10">
        <v>5.09</v>
      </c>
      <c r="I39" s="10">
        <v>1.87</v>
      </c>
      <c r="J39" s="10">
        <v>1.1599999999999999</v>
      </c>
      <c r="K39" s="10">
        <v>14.98</v>
      </c>
    </row>
    <row r="40" spans="1:11" x14ac:dyDescent="0.25">
      <c r="A40" s="10">
        <v>30</v>
      </c>
      <c r="B40" s="10" t="s">
        <v>8532</v>
      </c>
      <c r="C40" s="10" t="s">
        <v>50</v>
      </c>
      <c r="D40" s="10">
        <v>2011</v>
      </c>
      <c r="E40" s="10" t="s">
        <v>7</v>
      </c>
      <c r="F40" s="10" t="s">
        <v>23</v>
      </c>
      <c r="G40" s="10">
        <v>9.0299999999999994</v>
      </c>
      <c r="H40" s="10">
        <v>4.28</v>
      </c>
      <c r="I40" s="10">
        <v>0.13</v>
      </c>
      <c r="J40" s="10">
        <v>1.32</v>
      </c>
      <c r="K40" s="10">
        <v>14.76</v>
      </c>
    </row>
    <row r="41" spans="1:11" x14ac:dyDescent="0.25">
      <c r="A41" s="10">
        <v>31</v>
      </c>
      <c r="B41" s="10" t="s">
        <v>8533</v>
      </c>
      <c r="C41" s="10" t="s">
        <v>106</v>
      </c>
      <c r="D41" s="10">
        <v>1998</v>
      </c>
      <c r="E41" s="10" t="s">
        <v>4</v>
      </c>
      <c r="F41" s="10" t="s">
        <v>33</v>
      </c>
      <c r="G41" s="10">
        <v>5.89</v>
      </c>
      <c r="H41" s="10">
        <v>5.04</v>
      </c>
      <c r="I41" s="10">
        <v>3.12</v>
      </c>
      <c r="J41" s="10">
        <v>0.59</v>
      </c>
      <c r="K41" s="10">
        <v>14.64</v>
      </c>
    </row>
    <row r="42" spans="1:11" x14ac:dyDescent="0.25">
      <c r="A42" s="10">
        <v>32</v>
      </c>
      <c r="B42" s="10" t="s">
        <v>8534</v>
      </c>
      <c r="C42" s="10" t="s">
        <v>50</v>
      </c>
      <c r="D42" s="10">
        <v>2010</v>
      </c>
      <c r="E42" s="10" t="s">
        <v>7</v>
      </c>
      <c r="F42" s="10" t="s">
        <v>23</v>
      </c>
      <c r="G42" s="10">
        <v>9.67</v>
      </c>
      <c r="H42" s="10">
        <v>3.73</v>
      </c>
      <c r="I42" s="10">
        <v>0.11</v>
      </c>
      <c r="J42" s="10">
        <v>1.1299999999999999</v>
      </c>
      <c r="K42" s="10">
        <v>14.64</v>
      </c>
    </row>
    <row r="43" spans="1:11" x14ac:dyDescent="0.25">
      <c r="A43" s="10">
        <v>33</v>
      </c>
      <c r="B43" s="10" t="s">
        <v>8535</v>
      </c>
      <c r="C43" s="10" t="s">
        <v>68</v>
      </c>
      <c r="D43" s="10">
        <v>2013</v>
      </c>
      <c r="E43" s="10" t="s">
        <v>4</v>
      </c>
      <c r="F43" s="10" t="s">
        <v>33</v>
      </c>
      <c r="G43" s="10">
        <v>5.17</v>
      </c>
      <c r="H43" s="10">
        <v>4.05</v>
      </c>
      <c r="I43" s="10">
        <v>4.34</v>
      </c>
      <c r="J43" s="10">
        <v>0.79</v>
      </c>
      <c r="K43" s="10">
        <v>14.35</v>
      </c>
    </row>
    <row r="45" spans="1:11" x14ac:dyDescent="0.25">
      <c r="A45" t="s">
        <v>8497</v>
      </c>
      <c r="B45" t="s">
        <v>8498</v>
      </c>
      <c r="C45" t="s">
        <v>2</v>
      </c>
      <c r="D45" t="s">
        <v>8499</v>
      </c>
      <c r="E45" t="s">
        <v>0</v>
      </c>
      <c r="F45" t="s">
        <v>8500</v>
      </c>
      <c r="G45" t="s">
        <v>8501</v>
      </c>
      <c r="H45" t="s">
        <v>8502</v>
      </c>
      <c r="I45" t="s">
        <v>8503</v>
      </c>
      <c r="J45" t="s">
        <v>8504</v>
      </c>
      <c r="K45" t="s">
        <v>8505</v>
      </c>
    </row>
    <row r="46" spans="1:11" x14ac:dyDescent="0.25">
      <c r="A46">
        <v>31</v>
      </c>
      <c r="B46" t="s">
        <v>8533</v>
      </c>
      <c r="C46" t="s">
        <v>106</v>
      </c>
      <c r="D46">
        <v>1998</v>
      </c>
      <c r="E46" t="s">
        <v>4</v>
      </c>
      <c r="F46" t="s">
        <v>33</v>
      </c>
      <c r="G46">
        <v>5.89</v>
      </c>
      <c r="H46">
        <v>5.04</v>
      </c>
      <c r="I46">
        <v>3.12</v>
      </c>
      <c r="J46">
        <v>0.59</v>
      </c>
      <c r="K46">
        <v>14.64</v>
      </c>
    </row>
    <row r="47" spans="1:11" x14ac:dyDescent="0.25">
      <c r="A47">
        <v>33</v>
      </c>
      <c r="B47" t="s">
        <v>8535</v>
      </c>
      <c r="C47" t="s">
        <v>68</v>
      </c>
      <c r="D47">
        <v>2013</v>
      </c>
      <c r="E47" t="s">
        <v>4</v>
      </c>
      <c r="F47" t="s">
        <v>33</v>
      </c>
      <c r="G47">
        <v>5.17</v>
      </c>
      <c r="H47">
        <v>4.05</v>
      </c>
      <c r="I47">
        <v>4.34</v>
      </c>
      <c r="J47">
        <v>0.79</v>
      </c>
      <c r="K47">
        <v>14.35</v>
      </c>
    </row>
    <row r="48" spans="1:11" x14ac:dyDescent="0.25">
      <c r="A48">
        <v>25</v>
      </c>
      <c r="B48" t="s">
        <v>6200</v>
      </c>
      <c r="C48" t="s">
        <v>14</v>
      </c>
      <c r="D48">
        <v>2002</v>
      </c>
      <c r="E48" t="s">
        <v>9</v>
      </c>
      <c r="F48" t="s">
        <v>32</v>
      </c>
      <c r="G48">
        <v>8.41</v>
      </c>
      <c r="H48">
        <v>5.49</v>
      </c>
      <c r="I48">
        <v>0.47</v>
      </c>
      <c r="J48">
        <v>1.78</v>
      </c>
      <c r="K48">
        <v>16.149999999999999</v>
      </c>
    </row>
    <row r="49" spans="1:11" x14ac:dyDescent="0.25">
      <c r="A49">
        <v>24</v>
      </c>
      <c r="B49" t="s">
        <v>8522</v>
      </c>
      <c r="C49" t="s">
        <v>50</v>
      </c>
      <c r="D49">
        <v>2013</v>
      </c>
      <c r="E49" t="s">
        <v>9</v>
      </c>
      <c r="F49" t="s">
        <v>32</v>
      </c>
      <c r="G49">
        <v>9.6300000000000008</v>
      </c>
      <c r="H49">
        <v>5.31</v>
      </c>
      <c r="I49">
        <v>0.06</v>
      </c>
      <c r="J49">
        <v>1.38</v>
      </c>
      <c r="K49">
        <v>16.38</v>
      </c>
    </row>
    <row r="50" spans="1:11" x14ac:dyDescent="0.25">
      <c r="A50">
        <v>29</v>
      </c>
      <c r="B50" t="s">
        <v>8531</v>
      </c>
      <c r="C50" t="s">
        <v>14</v>
      </c>
      <c r="D50">
        <v>2001</v>
      </c>
      <c r="E50" t="s">
        <v>3</v>
      </c>
      <c r="F50" t="s">
        <v>37</v>
      </c>
      <c r="G50">
        <v>6.85</v>
      </c>
      <c r="H50">
        <v>5.09</v>
      </c>
      <c r="I50">
        <v>1.87</v>
      </c>
      <c r="J50">
        <v>1.1599999999999999</v>
      </c>
      <c r="K50">
        <v>14.98</v>
      </c>
    </row>
    <row r="51" spans="1:11" x14ac:dyDescent="0.25">
      <c r="A51">
        <v>29</v>
      </c>
      <c r="B51" t="s">
        <v>8531</v>
      </c>
      <c r="C51" t="s">
        <v>14</v>
      </c>
      <c r="D51">
        <v>2001</v>
      </c>
      <c r="E51" t="s">
        <v>3</v>
      </c>
      <c r="F51" t="s">
        <v>37</v>
      </c>
      <c r="G51">
        <v>6.85</v>
      </c>
      <c r="H51">
        <v>5.09</v>
      </c>
      <c r="I51">
        <v>1.87</v>
      </c>
      <c r="J51">
        <v>1.1599999999999999</v>
      </c>
      <c r="K51">
        <v>14.98</v>
      </c>
    </row>
    <row r="52" spans="1:11" x14ac:dyDescent="0.25">
      <c r="A52">
        <v>29</v>
      </c>
      <c r="B52" t="s">
        <v>8531</v>
      </c>
      <c r="C52" t="s">
        <v>14</v>
      </c>
      <c r="D52">
        <v>2001</v>
      </c>
      <c r="E52" t="s">
        <v>3</v>
      </c>
      <c r="F52" t="s">
        <v>37</v>
      </c>
      <c r="G52">
        <v>6.85</v>
      </c>
      <c r="H52">
        <v>5.09</v>
      </c>
      <c r="I52">
        <v>1.87</v>
      </c>
      <c r="J52">
        <v>1.1599999999999999</v>
      </c>
      <c r="K52">
        <v>14.98</v>
      </c>
    </row>
    <row r="53" spans="1:11" x14ac:dyDescent="0.25">
      <c r="A53">
        <v>30</v>
      </c>
      <c r="B53" t="s">
        <v>8532</v>
      </c>
      <c r="C53" t="s">
        <v>50</v>
      </c>
      <c r="D53">
        <v>2011</v>
      </c>
      <c r="E53" t="s">
        <v>7</v>
      </c>
      <c r="F53" t="s">
        <v>23</v>
      </c>
      <c r="G53">
        <v>9.0299999999999994</v>
      </c>
      <c r="H53">
        <v>4.28</v>
      </c>
      <c r="I53">
        <v>0.13</v>
      </c>
      <c r="J53">
        <v>1.32</v>
      </c>
      <c r="K53">
        <v>14.76</v>
      </c>
    </row>
    <row r="55" spans="1:11" ht="18" thickBot="1" x14ac:dyDescent="0.35">
      <c r="A55" s="18" t="s">
        <v>10323</v>
      </c>
      <c r="B55" s="18"/>
      <c r="C55" s="18"/>
      <c r="D55" s="18"/>
      <c r="E55" s="18"/>
      <c r="F55" s="18"/>
      <c r="G55" s="18"/>
      <c r="H55" s="18"/>
      <c r="I55" s="18"/>
      <c r="J55" s="18"/>
    </row>
    <row r="56" spans="1:11" ht="15.75" thickTop="1" x14ac:dyDescent="0.25">
      <c r="A56" s="3" t="s">
        <v>10325</v>
      </c>
      <c r="B56" s="3"/>
      <c r="C56" s="3"/>
      <c r="D56" s="3"/>
      <c r="E56" s="3"/>
      <c r="F56" s="3"/>
      <c r="G56" s="3"/>
      <c r="H56" s="3"/>
      <c r="I56" s="3"/>
      <c r="J56" s="3"/>
    </row>
    <row r="58" spans="1:11" x14ac:dyDescent="0.25">
      <c r="A58" s="6" t="s">
        <v>10286</v>
      </c>
    </row>
    <row r="59" spans="1:11" x14ac:dyDescent="0.25">
      <c r="A59" s="9" t="e" cm="1">
        <f t="array" aca="1" ref="A59" ca="1">_xlfn.CHOOSEROWS(VGSmall5[],SAMPLE(_xlfn.SEQUENCE(10),8))</f>
        <v>#NAME?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4">
    <mergeCell ref="A1:J1"/>
    <mergeCell ref="A3:J3"/>
    <mergeCell ref="A19:J19"/>
    <mergeCell ref="A55:J55"/>
  </mergeCells>
  <hyperlinks>
    <hyperlink ref="A28" r:id="rId1" xr:uid="{44AD1158-0278-4248-A025-95BEDB1F50B9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804A-AD97-4276-BD68-147B84D0D089}">
  <dimension ref="A1:J34"/>
  <sheetViews>
    <sheetView zoomScaleNormal="100" workbookViewId="0">
      <selection activeCell="G22" sqref="G22"/>
    </sheetView>
  </sheetViews>
  <sheetFormatPr defaultRowHeight="15" x14ac:dyDescent="0.25"/>
  <cols>
    <col min="7" max="7" width="12.28515625" bestFit="1" customWidth="1"/>
  </cols>
  <sheetData>
    <row r="1" spans="1:10" ht="20.25" thickBot="1" x14ac:dyDescent="0.35">
      <c r="A1" s="17" t="s">
        <v>10350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10327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0" x14ac:dyDescent="0.25">
      <c r="A6" s="2" t="s">
        <v>10341</v>
      </c>
      <c r="B6" s="2" t="s">
        <v>10342</v>
      </c>
      <c r="C6" s="2" t="s">
        <v>10343</v>
      </c>
      <c r="D6" s="2"/>
    </row>
    <row r="7" spans="1:10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0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0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0" ht="18" thickBot="1" x14ac:dyDescent="0.35">
      <c r="A12" s="18" t="s">
        <v>10348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/>
    </row>
    <row r="19" spans="1:10" x14ac:dyDescent="0.25">
      <c r="A19" t="str">
        <v>Bonjour</v>
      </c>
      <c r="E19">
        <v>2</v>
      </c>
      <c r="F19" t="b">
        <v>0</v>
      </c>
      <c r="G19" s="9"/>
    </row>
    <row r="20" spans="1:10" x14ac:dyDescent="0.25">
      <c r="A20" t="b">
        <v>1</v>
      </c>
      <c r="E20" t="b">
        <v>0</v>
      </c>
      <c r="F20" t="b">
        <v>0</v>
      </c>
      <c r="G20" s="9"/>
    </row>
    <row r="21" spans="1:10" x14ac:dyDescent="0.25">
      <c r="E21" t="s">
        <v>10339</v>
      </c>
      <c r="F21" t="b">
        <v>0</v>
      </c>
      <c r="G21" s="9"/>
    </row>
    <row r="22" spans="1:10" x14ac:dyDescent="0.25">
      <c r="E22" t="s">
        <v>10347</v>
      </c>
      <c r="F22" t="b">
        <v>1</v>
      </c>
      <c r="G22" s="9"/>
    </row>
    <row r="24" spans="1:10" ht="18" thickBot="1" x14ac:dyDescent="0.35">
      <c r="A24" s="18" t="s">
        <v>10349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8" t="s">
        <v>10351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2:J12"/>
    <mergeCell ref="A3:J3"/>
    <mergeCell ref="A24:J24"/>
    <mergeCell ref="A1:J1"/>
    <mergeCell ref="A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898-0234-4DA4-B598-1BE387F270DC}">
  <dimension ref="A1:R34"/>
  <sheetViews>
    <sheetView zoomScaleNormal="100" workbookViewId="0">
      <selection activeCell="L2" sqref="L2:R2"/>
    </sheetView>
  </sheetViews>
  <sheetFormatPr defaultRowHeight="15" x14ac:dyDescent="0.25"/>
  <cols>
    <col min="7" max="7" width="12.28515625" bestFit="1" customWidth="1"/>
  </cols>
  <sheetData>
    <row r="1" spans="1:18" ht="20.25" thickBot="1" x14ac:dyDescent="0.35">
      <c r="A1" s="17" t="s">
        <v>10350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10327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3" t="s">
        <v>10344</v>
      </c>
      <c r="B4" s="3"/>
      <c r="C4" s="3"/>
      <c r="D4" s="3"/>
      <c r="E4" s="3"/>
      <c r="F4" s="3"/>
      <c r="G4" s="3"/>
      <c r="H4" s="3"/>
      <c r="I4" s="3"/>
      <c r="J4" s="3"/>
    </row>
    <row r="6" spans="1:18" x14ac:dyDescent="0.25">
      <c r="A6" s="2" t="s">
        <v>10341</v>
      </c>
      <c r="B6" s="2" t="s">
        <v>10342</v>
      </c>
      <c r="C6" s="2" t="s">
        <v>10343</v>
      </c>
      <c r="D6" s="2"/>
    </row>
    <row r="7" spans="1:18" x14ac:dyDescent="0.25">
      <c r="A7" t="s">
        <v>10345</v>
      </c>
      <c r="B7">
        <v>3</v>
      </c>
      <c r="C7" t="s">
        <v>10345</v>
      </c>
      <c r="D7" t="s">
        <v>10345</v>
      </c>
      <c r="E7" t="s">
        <v>10345</v>
      </c>
    </row>
    <row r="8" spans="1:18" x14ac:dyDescent="0.25">
      <c r="A8" t="b">
        <v>1</v>
      </c>
      <c r="B8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18" x14ac:dyDescent="0.25">
      <c r="A9">
        <v>6</v>
      </c>
      <c r="B9">
        <v>7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2" spans="1:18" ht="18" thickBot="1" x14ac:dyDescent="0.35">
      <c r="A12" s="18" t="s">
        <v>10348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8" ht="15.75" thickTop="1" x14ac:dyDescent="0.25">
      <c r="A13" s="3" t="s">
        <v>10336</v>
      </c>
      <c r="B13" s="3"/>
      <c r="C13" s="3"/>
      <c r="D13" s="3"/>
      <c r="E13" s="3"/>
      <c r="F13" s="3"/>
      <c r="G13" s="3"/>
      <c r="H13" s="3"/>
      <c r="I13" s="3"/>
      <c r="J13" s="3"/>
    </row>
    <row r="14" spans="1:18" x14ac:dyDescent="0.25">
      <c r="A14" s="3" t="s">
        <v>10340</v>
      </c>
      <c r="B14" s="3"/>
      <c r="C14" s="3"/>
      <c r="D14" s="3"/>
      <c r="E14" s="3"/>
      <c r="F14" s="3"/>
      <c r="G14" s="3"/>
      <c r="H14" s="3"/>
      <c r="I14" s="3"/>
      <c r="J14" s="3"/>
    </row>
    <row r="17" spans="1:10" x14ac:dyDescent="0.25">
      <c r="A17" s="4" t="str">
        <f ca="1">_xlfn.FORMULATEXT(A18)</f>
        <v>={1;"Bonjour";TRUE}</v>
      </c>
      <c r="B17" s="4"/>
      <c r="C17" s="4"/>
      <c r="E17" s="2" t="s">
        <v>10337</v>
      </c>
      <c r="F17" s="2" t="s">
        <v>10338</v>
      </c>
      <c r="G17" s="2" t="s">
        <v>10369</v>
      </c>
    </row>
    <row r="18" spans="1:10" x14ac:dyDescent="0.25">
      <c r="A18" cm="1">
        <f t="array" ref="A18:A20">{1;"Bonjour";TRUE}</f>
        <v>1</v>
      </c>
      <c r="E18">
        <v>1</v>
      </c>
      <c r="F18" t="b">
        <v>1</v>
      </c>
      <c r="G18" s="9" t="e" cm="1">
        <f t="array" aca="1" ref="G18" ca="1">IN(E18,_xlfn.ANCHORARRAY($A$18))</f>
        <v>#NAME?</v>
      </c>
    </row>
    <row r="19" spans="1:10" x14ac:dyDescent="0.25">
      <c r="A19" t="str">
        <v>Bonjour</v>
      </c>
      <c r="E19">
        <v>2</v>
      </c>
      <c r="F19" t="b">
        <v>0</v>
      </c>
      <c r="G19" s="9" t="e" cm="1">
        <f t="array" aca="1" ref="G19" ca="1">IN(E19,_xlfn.ANCHORARRAY($A$18))</f>
        <v>#NAME?</v>
      </c>
    </row>
    <row r="20" spans="1:10" x14ac:dyDescent="0.25">
      <c r="A20" t="b">
        <v>1</v>
      </c>
      <c r="E20" t="b">
        <v>0</v>
      </c>
      <c r="F20" t="b">
        <v>0</v>
      </c>
      <c r="G20" s="9" t="e" cm="1">
        <f t="array" aca="1" ref="G20" ca="1">IN(E20,_xlfn.ANCHORARRAY($A$18))</f>
        <v>#NAME?</v>
      </c>
    </row>
    <row r="21" spans="1:10" x14ac:dyDescent="0.25">
      <c r="E21" t="s">
        <v>10339</v>
      </c>
      <c r="F21" t="b">
        <v>0</v>
      </c>
      <c r="G21" s="9" t="e" cm="1">
        <f t="array" aca="1" ref="G21" ca="1">IN(E21,_xlfn.ANCHORARRAY($A$18))</f>
        <v>#NAME?</v>
      </c>
    </row>
    <row r="22" spans="1:10" x14ac:dyDescent="0.25">
      <c r="E22" t="s">
        <v>10347</v>
      </c>
      <c r="F22" t="b">
        <v>1</v>
      </c>
      <c r="G22" s="9" t="e" cm="1">
        <f t="array" aca="1" ref="G22" ca="1">IN(E22,_xlfn.ANCHORARRAY($A$18))</f>
        <v>#NAME?</v>
      </c>
    </row>
    <row r="24" spans="1:10" ht="18" thickBot="1" x14ac:dyDescent="0.35">
      <c r="A24" s="18" t="s">
        <v>10349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15.75" thickTop="1" x14ac:dyDescent="0.25">
      <c r="A25" s="3" t="s">
        <v>10346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 s="4" t="str">
        <f ca="1">_xlfn.FORMULATEXT(A28)</f>
        <v>={1\2\3;"Wilkommen"\"Bienvenue"\"Welcome";TRUE\FALSE\FALSE}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cm="1">
        <f t="array" ref="A28:C30">{1,2,3;"Wilkommen","Bienvenue","Welcome";TRUE,FALSE,FALSE}</f>
        <v>1</v>
      </c>
      <c r="B28">
        <v>2</v>
      </c>
      <c r="C28">
        <v>3</v>
      </c>
    </row>
    <row r="29" spans="1:10" x14ac:dyDescent="0.25">
      <c r="A29" t="str">
        <v>Wilkommen</v>
      </c>
      <c r="B29" t="str">
        <v>Bienvenue</v>
      </c>
      <c r="C29" t="str">
        <v>Welcome</v>
      </c>
    </row>
    <row r="30" spans="1:10" x14ac:dyDescent="0.25">
      <c r="A30" t="b">
        <v>1</v>
      </c>
      <c r="B30" t="b">
        <v>0</v>
      </c>
      <c r="C30" t="b">
        <v>0</v>
      </c>
    </row>
    <row r="32" spans="1:10" ht="18" thickBot="1" x14ac:dyDescent="0.35">
      <c r="A32" s="18" t="s">
        <v>10351</v>
      </c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thickTop="1" x14ac:dyDescent="0.25">
      <c r="A33" s="7" t="s">
        <v>10352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10353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5">
    <mergeCell ref="A1:J1"/>
    <mergeCell ref="A3:J3"/>
    <mergeCell ref="A12:J12"/>
    <mergeCell ref="A24:J24"/>
    <mergeCell ref="A32:J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K113"/>
  <sheetViews>
    <sheetView zoomScaleNormal="100" workbookViewId="0">
      <selection activeCell="I31" sqref="I31"/>
    </sheetView>
  </sheetViews>
  <sheetFormatPr defaultRowHeight="15" x14ac:dyDescent="0.25"/>
  <cols>
    <col min="2" max="2" width="27" customWidth="1"/>
  </cols>
  <sheetData>
    <row r="1" spans="1:11" ht="20.25" thickBot="1" x14ac:dyDescent="0.35">
      <c r="A1" s="17" t="s">
        <v>10328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5.75" thickTop="1" x14ac:dyDescent="0.25"/>
    <row r="3" spans="1:11" ht="18" thickBot="1" x14ac:dyDescent="0.35">
      <c r="A3" s="18" t="s">
        <v>10329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1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1" x14ac:dyDescent="0.25">
      <c r="A8" s="6" t="s">
        <v>10286</v>
      </c>
      <c r="F8" t="str">
        <f>_xlfn.TEXTAFTER("A","A",,,,FALSE)</f>
        <v/>
      </c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5" spans="1:11" ht="18" thickBot="1" x14ac:dyDescent="0.35">
      <c r="A45" s="18" t="s">
        <v>10330</v>
      </c>
      <c r="B45" s="18"/>
      <c r="C45" s="18"/>
      <c r="D45" s="18"/>
      <c r="E45" s="18"/>
      <c r="F45" s="18"/>
      <c r="G45" s="18"/>
      <c r="H45" s="18"/>
      <c r="I45" s="18"/>
      <c r="J45" s="18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9E36-F8EF-4FAA-AB7B-2917EA401AB0}">
  <dimension ref="A1:R113"/>
  <sheetViews>
    <sheetView topLeftCell="A15" zoomScaleNormal="100" workbookViewId="0">
      <selection activeCell="L2" sqref="L2:R2"/>
    </sheetView>
  </sheetViews>
  <sheetFormatPr defaultRowHeight="15" x14ac:dyDescent="0.25"/>
  <cols>
    <col min="2" max="2" width="27" customWidth="1"/>
  </cols>
  <sheetData>
    <row r="1" spans="1:18" ht="20.25" thickBot="1" x14ac:dyDescent="0.35">
      <c r="A1" s="17" t="s">
        <v>10328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10329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7" t="s">
        <v>10306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10308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7" t="s">
        <v>10307</v>
      </c>
      <c r="B6" s="3"/>
      <c r="C6" s="3"/>
      <c r="D6" s="3"/>
      <c r="E6" s="3"/>
      <c r="F6" s="3"/>
      <c r="G6" s="3"/>
      <c r="H6" s="3"/>
      <c r="I6" s="3"/>
      <c r="J6" s="3"/>
    </row>
    <row r="8" spans="1:18" x14ac:dyDescent="0.25">
      <c r="A8" s="6" t="s">
        <v>10286</v>
      </c>
      <c r="F8" t="str">
        <f>_xlfn.TEXTAFTER("A","A",,,,FALSE)</f>
        <v/>
      </c>
    </row>
    <row r="9" spans="1:18" x14ac:dyDescent="0.25">
      <c r="A9" s="9" cm="1">
        <f t="array" ref="A9:K43">_xlfn._xlws.FILTER(VGSales[],NOT(ISERROR(_xlfn.TEXTAFTER(VGSales[Name],"Assassin's Creed",,,,NA()))))</f>
        <v>129</v>
      </c>
      <c r="B9" s="9" t="str">
        <v>Assassin's Creed III</v>
      </c>
      <c r="C9" s="9" t="str">
        <v>PS3</v>
      </c>
      <c r="D9" s="9">
        <v>2012</v>
      </c>
      <c r="E9" s="9" t="str">
        <v>Action</v>
      </c>
      <c r="F9" s="9" t="str">
        <v>Ubisoft</v>
      </c>
      <c r="G9" s="9">
        <v>2.64</v>
      </c>
      <c r="H9" s="9">
        <v>2.56</v>
      </c>
      <c r="I9" s="9">
        <v>0.16</v>
      </c>
      <c r="J9" s="9">
        <v>1.1399999999999999</v>
      </c>
      <c r="K9" s="9">
        <v>6.5</v>
      </c>
    </row>
    <row r="10" spans="1:18" x14ac:dyDescent="0.25">
      <c r="A10" s="9">
        <v>157</v>
      </c>
      <c r="B10" s="9" t="str">
        <v>Assassin's Creed II</v>
      </c>
      <c r="C10" s="9" t="str">
        <v>PS3</v>
      </c>
      <c r="D10" s="9">
        <v>2009</v>
      </c>
      <c r="E10" s="9" t="str">
        <v>Action</v>
      </c>
      <c r="F10" s="9" t="str">
        <v>Ubisoft</v>
      </c>
      <c r="G10" s="9">
        <v>2.54</v>
      </c>
      <c r="H10" s="9">
        <v>1.95</v>
      </c>
      <c r="I10" s="9">
        <v>0.21</v>
      </c>
      <c r="J10" s="9">
        <v>0.87</v>
      </c>
      <c r="K10" s="9">
        <v>5.57</v>
      </c>
    </row>
    <row r="11" spans="1:18" x14ac:dyDescent="0.25">
      <c r="A11" s="9">
        <v>159</v>
      </c>
      <c r="B11" s="9" t="str">
        <v>Assassin's Creed</v>
      </c>
      <c r="C11" s="9" t="str">
        <v>X360</v>
      </c>
      <c r="D11" s="9">
        <v>2007</v>
      </c>
      <c r="E11" s="9" t="str">
        <v>Adventure</v>
      </c>
      <c r="F11" s="9" t="str">
        <v>Ubisoft</v>
      </c>
      <c r="G11" s="9">
        <v>3.28</v>
      </c>
      <c r="H11" s="9">
        <v>1.65</v>
      </c>
      <c r="I11" s="9">
        <v>7.0000000000000007E-2</v>
      </c>
      <c r="J11" s="9">
        <v>0.55000000000000004</v>
      </c>
      <c r="K11" s="9">
        <v>5.55</v>
      </c>
    </row>
    <row r="12" spans="1:18" x14ac:dyDescent="0.25">
      <c r="A12" s="9">
        <v>173</v>
      </c>
      <c r="B12" s="9" t="str">
        <v>Assassin's Creed III</v>
      </c>
      <c r="C12" s="9" t="str">
        <v>X360</v>
      </c>
      <c r="D12" s="9">
        <v>2012</v>
      </c>
      <c r="E12" s="9" t="str">
        <v>Action</v>
      </c>
      <c r="F12" s="9" t="str">
        <v>Ubisoft</v>
      </c>
      <c r="G12" s="9">
        <v>3.13</v>
      </c>
      <c r="H12" s="9">
        <v>1.71</v>
      </c>
      <c r="I12" s="9">
        <v>0.03</v>
      </c>
      <c r="J12" s="9">
        <v>0.44</v>
      </c>
      <c r="K12" s="9">
        <v>5.3</v>
      </c>
    </row>
    <row r="13" spans="1:18" x14ac:dyDescent="0.25">
      <c r="A13" s="9">
        <v>177</v>
      </c>
      <c r="B13" s="9" t="str">
        <v>Assassin's Creed II</v>
      </c>
      <c r="C13" s="9" t="str">
        <v>X360</v>
      </c>
      <c r="D13" s="9">
        <v>2009</v>
      </c>
      <c r="E13" s="9" t="str">
        <v>Action</v>
      </c>
      <c r="F13" s="9" t="str">
        <v>Ubisoft</v>
      </c>
      <c r="G13" s="9">
        <v>3.1</v>
      </c>
      <c r="H13" s="9">
        <v>1.56</v>
      </c>
      <c r="I13" s="9">
        <v>0.08</v>
      </c>
      <c r="J13" s="9">
        <v>0.51</v>
      </c>
      <c r="K13" s="9">
        <v>5.27</v>
      </c>
    </row>
    <row r="14" spans="1:18" x14ac:dyDescent="0.25">
      <c r="A14" s="9">
        <v>219</v>
      </c>
      <c r="B14" s="9" t="str">
        <v>Assassin's Creed</v>
      </c>
      <c r="C14" s="9" t="str">
        <v>PS3</v>
      </c>
      <c r="D14" s="9">
        <v>2007</v>
      </c>
      <c r="E14" s="9" t="str">
        <v>Adventure</v>
      </c>
      <c r="F14" s="9" t="str">
        <v>Ubisoft</v>
      </c>
      <c r="G14" s="9">
        <v>1.91</v>
      </c>
      <c r="H14" s="9">
        <v>2</v>
      </c>
      <c r="I14" s="9">
        <v>0.09</v>
      </c>
      <c r="J14" s="9">
        <v>0.83</v>
      </c>
      <c r="K14" s="9">
        <v>4.83</v>
      </c>
    </row>
    <row r="15" spans="1:18" x14ac:dyDescent="0.25">
      <c r="A15" s="9">
        <v>264</v>
      </c>
      <c r="B15" s="9" t="str">
        <v>Assassin's Creed: Revelations</v>
      </c>
      <c r="C15" s="9" t="str">
        <v>PS3</v>
      </c>
      <c r="D15" s="9">
        <v>2011</v>
      </c>
      <c r="E15" s="9" t="str">
        <v>Action</v>
      </c>
      <c r="F15" s="9" t="str">
        <v>Ubisoft</v>
      </c>
      <c r="G15" s="9">
        <v>1.41</v>
      </c>
      <c r="H15" s="9">
        <v>2.02</v>
      </c>
      <c r="I15" s="9">
        <v>0.1</v>
      </c>
      <c r="J15" s="9">
        <v>0.72</v>
      </c>
      <c r="K15" s="9">
        <v>4.24</v>
      </c>
    </row>
    <row r="16" spans="1:18" x14ac:dyDescent="0.25">
      <c r="A16" s="9">
        <v>274</v>
      </c>
      <c r="B16" s="9" t="str">
        <v>Assassin's Creed: Revelations</v>
      </c>
      <c r="C16" s="9" t="str">
        <v>X360</v>
      </c>
      <c r="D16" s="9">
        <v>2011</v>
      </c>
      <c r="E16" s="9" t="str">
        <v>Action</v>
      </c>
      <c r="F16" s="9" t="str">
        <v>Ubisoft</v>
      </c>
      <c r="G16" s="9">
        <v>2.25</v>
      </c>
      <c r="H16" s="9">
        <v>1.47</v>
      </c>
      <c r="I16" s="9">
        <v>0.04</v>
      </c>
      <c r="J16" s="9">
        <v>0.43</v>
      </c>
      <c r="K16" s="9">
        <v>4.1900000000000004</v>
      </c>
    </row>
    <row r="17" spans="1:11" x14ac:dyDescent="0.25">
      <c r="A17" s="9">
        <v>305</v>
      </c>
      <c r="B17" s="9" t="str">
        <v>Assassin's Creed: Unity</v>
      </c>
      <c r="C17" s="9" t="str">
        <v>PS4</v>
      </c>
      <c r="D17" s="9">
        <v>2014</v>
      </c>
      <c r="E17" s="9" t="str">
        <v>Action</v>
      </c>
      <c r="F17" s="9" t="str">
        <v>Ubisoft</v>
      </c>
      <c r="G17" s="9">
        <v>1.18</v>
      </c>
      <c r="H17" s="9">
        <v>1.96</v>
      </c>
      <c r="I17" s="9">
        <v>0.08</v>
      </c>
      <c r="J17" s="9">
        <v>0.7</v>
      </c>
      <c r="K17" s="9">
        <v>3.92</v>
      </c>
    </row>
    <row r="18" spans="1:11" x14ac:dyDescent="0.25">
      <c r="A18" s="9">
        <v>308</v>
      </c>
      <c r="B18" s="9" t="str">
        <v>Assassin's Creed IV: Black Flag</v>
      </c>
      <c r="C18" s="9" t="str">
        <v>PS3</v>
      </c>
      <c r="D18" s="9">
        <v>2013</v>
      </c>
      <c r="E18" s="9" t="str">
        <v>Action</v>
      </c>
      <c r="F18" s="9" t="str">
        <v>Ubisoft</v>
      </c>
      <c r="G18" s="9">
        <v>1.33</v>
      </c>
      <c r="H18" s="9">
        <v>1.71</v>
      </c>
      <c r="I18" s="9">
        <v>0.13</v>
      </c>
      <c r="J18" s="9">
        <v>0.73</v>
      </c>
      <c r="K18" s="9">
        <v>3.89</v>
      </c>
    </row>
    <row r="19" spans="1:11" x14ac:dyDescent="0.25">
      <c r="A19" s="9">
        <v>374</v>
      </c>
      <c r="B19" s="9" t="str">
        <v>Assassin's Creed: Brotherhood</v>
      </c>
      <c r="C19" s="9" t="str">
        <v>X360</v>
      </c>
      <c r="D19" s="9">
        <v>2010</v>
      </c>
      <c r="E19" s="9" t="str">
        <v>Action</v>
      </c>
      <c r="F19" s="9" t="str">
        <v>Ubisoft</v>
      </c>
      <c r="G19" s="9">
        <v>2.84</v>
      </c>
      <c r="H19" s="9">
        <v>0.39</v>
      </c>
      <c r="I19" s="9">
        <v>0.03</v>
      </c>
      <c r="J19" s="9">
        <v>0.24</v>
      </c>
      <c r="K19" s="9">
        <v>3.5</v>
      </c>
    </row>
    <row r="20" spans="1:11" x14ac:dyDescent="0.25">
      <c r="A20" s="9">
        <v>382</v>
      </c>
      <c r="B20" s="9" t="str">
        <v>Assassin's Creed: Unity</v>
      </c>
      <c r="C20" s="9" t="str">
        <v>XOne</v>
      </c>
      <c r="D20" s="9">
        <v>2014</v>
      </c>
      <c r="E20" s="9" t="str">
        <v>Action</v>
      </c>
      <c r="F20" s="9" t="str">
        <v>Ubisoft</v>
      </c>
      <c r="G20" s="9">
        <v>2.2599999999999998</v>
      </c>
      <c r="H20" s="9">
        <v>0.89</v>
      </c>
      <c r="I20" s="9">
        <v>0</v>
      </c>
      <c r="J20" s="9">
        <v>0.3</v>
      </c>
      <c r="K20" s="9">
        <v>3.46</v>
      </c>
    </row>
    <row r="21" spans="1:11" x14ac:dyDescent="0.25">
      <c r="A21" s="9">
        <v>402</v>
      </c>
      <c r="B21" s="9" t="str">
        <v>Assassin's Creed IV: Black Flag</v>
      </c>
      <c r="C21" s="9" t="str">
        <v>X360</v>
      </c>
      <c r="D21" s="9">
        <v>2013</v>
      </c>
      <c r="E21" s="9" t="str">
        <v>Action</v>
      </c>
      <c r="F21" s="9" t="str">
        <v>Ubisoft</v>
      </c>
      <c r="G21" s="9">
        <v>1.9</v>
      </c>
      <c r="H21" s="9">
        <v>1.1399999999999999</v>
      </c>
      <c r="I21" s="9">
        <v>0.01</v>
      </c>
      <c r="J21" s="9">
        <v>0.28999999999999998</v>
      </c>
      <c r="K21" s="9">
        <v>3.34</v>
      </c>
    </row>
    <row r="22" spans="1:11" x14ac:dyDescent="0.25">
      <c r="A22" s="9">
        <v>410</v>
      </c>
      <c r="B22" s="9" t="str">
        <v>Assassin's Creed Syndicate</v>
      </c>
      <c r="C22" s="9" t="str">
        <v>PS4</v>
      </c>
      <c r="D22" s="9">
        <v>2015</v>
      </c>
      <c r="E22" s="9" t="str">
        <v>Action</v>
      </c>
      <c r="F22" s="9" t="str">
        <v>Ubisoft</v>
      </c>
      <c r="G22" s="9">
        <v>0.8</v>
      </c>
      <c r="H22" s="9">
        <v>1.92</v>
      </c>
      <c r="I22" s="9">
        <v>0.06</v>
      </c>
      <c r="J22" s="9">
        <v>0.5</v>
      </c>
      <c r="K22" s="9">
        <v>3.28</v>
      </c>
    </row>
    <row r="23" spans="1:11" x14ac:dyDescent="0.25">
      <c r="A23" s="9">
        <v>515</v>
      </c>
      <c r="B23" s="9" t="str">
        <v>Assassin's Creed: Brotherhood</v>
      </c>
      <c r="C23" s="9" t="str">
        <v>PS3</v>
      </c>
      <c r="D23" s="9">
        <v>2010</v>
      </c>
      <c r="E23" s="9" t="str">
        <v>Action</v>
      </c>
      <c r="F23" s="9" t="str">
        <v>Ubisoft</v>
      </c>
      <c r="G23" s="9">
        <v>1.87</v>
      </c>
      <c r="H23" s="9">
        <v>0.56999999999999995</v>
      </c>
      <c r="I23" s="9">
        <v>0.11</v>
      </c>
      <c r="J23" s="9">
        <v>0.3</v>
      </c>
      <c r="K23" s="9">
        <v>2.84</v>
      </c>
    </row>
    <row r="24" spans="1:11" x14ac:dyDescent="0.25">
      <c r="A24" s="9">
        <v>547</v>
      </c>
      <c r="B24" s="9" t="str">
        <v>Assassin's Creed IV: Black Flag</v>
      </c>
      <c r="C24" s="9" t="str">
        <v>PS4</v>
      </c>
      <c r="D24" s="9">
        <v>2013</v>
      </c>
      <c r="E24" s="9" t="str">
        <v>Action</v>
      </c>
      <c r="F24" s="9" t="str">
        <v>Ubisoft</v>
      </c>
      <c r="G24" s="9">
        <v>1.07</v>
      </c>
      <c r="H24" s="9">
        <v>1.31</v>
      </c>
      <c r="I24" s="9">
        <v>0.06</v>
      </c>
      <c r="J24" s="9">
        <v>0.31</v>
      </c>
      <c r="K24" s="9">
        <v>2.74</v>
      </c>
    </row>
    <row r="25" spans="1:11" x14ac:dyDescent="0.25">
      <c r="A25" s="9">
        <v>733</v>
      </c>
      <c r="B25" s="9" t="str">
        <v>Assassin's Creed IV: Black Flag</v>
      </c>
      <c r="C25" s="9" t="str">
        <v>XOne</v>
      </c>
      <c r="D25" s="9">
        <v>2013</v>
      </c>
      <c r="E25" s="9" t="str">
        <v>Action</v>
      </c>
      <c r="F25" s="9" t="str">
        <v>Ubisoft</v>
      </c>
      <c r="G25" s="9">
        <v>1.47</v>
      </c>
      <c r="H25" s="9">
        <v>0.55000000000000004</v>
      </c>
      <c r="I25" s="9">
        <v>0</v>
      </c>
      <c r="J25" s="9">
        <v>0.19</v>
      </c>
      <c r="K25" s="9">
        <v>2.21</v>
      </c>
    </row>
    <row r="26" spans="1:11" x14ac:dyDescent="0.25">
      <c r="A26" s="9">
        <v>1288</v>
      </c>
      <c r="B26" s="9" t="str">
        <v>Assassin's Creed III: Liberation</v>
      </c>
      <c r="C26" s="9" t="str">
        <v>PSV</v>
      </c>
      <c r="D26" s="9">
        <v>2012</v>
      </c>
      <c r="E26" s="9" t="str">
        <v>Action</v>
      </c>
      <c r="F26" s="9" t="str">
        <v>Ubisoft</v>
      </c>
      <c r="G26" s="9">
        <v>0.57999999999999996</v>
      </c>
      <c r="H26" s="9">
        <v>0.55000000000000004</v>
      </c>
      <c r="I26" s="9">
        <v>0.06</v>
      </c>
      <c r="J26" s="9">
        <v>0.28000000000000003</v>
      </c>
      <c r="K26" s="9">
        <v>1.47</v>
      </c>
    </row>
    <row r="27" spans="1:11" x14ac:dyDescent="0.25">
      <c r="A27" s="9">
        <v>1415</v>
      </c>
      <c r="B27" s="9" t="str">
        <v>Assassin's Creed: Rogue</v>
      </c>
      <c r="C27" s="9" t="str">
        <v>PS3</v>
      </c>
      <c r="D27" s="9">
        <v>2014</v>
      </c>
      <c r="E27" s="9" t="str">
        <v>Action</v>
      </c>
      <c r="F27" s="9" t="str">
        <v>Ubisoft</v>
      </c>
      <c r="G27" s="9">
        <v>0.46</v>
      </c>
      <c r="H27" s="9">
        <v>0.62</v>
      </c>
      <c r="I27" s="9">
        <v>0.06</v>
      </c>
      <c r="J27" s="9">
        <v>0.23</v>
      </c>
      <c r="K27" s="9">
        <v>1.37</v>
      </c>
    </row>
    <row r="28" spans="1:11" x14ac:dyDescent="0.25">
      <c r="A28" s="9">
        <v>1545</v>
      </c>
      <c r="B28" s="9" t="str">
        <v>Assassin's Creed Syndicate</v>
      </c>
      <c r="C28" s="9" t="str">
        <v>XOne</v>
      </c>
      <c r="D28" s="9">
        <v>2015</v>
      </c>
      <c r="E28" s="9" t="str">
        <v>Action</v>
      </c>
      <c r="F28" s="9" t="str">
        <v>Ubisoft</v>
      </c>
      <c r="G28" s="9">
        <v>0.61</v>
      </c>
      <c r="H28" s="9">
        <v>0.56000000000000005</v>
      </c>
      <c r="I28" s="9">
        <v>0</v>
      </c>
      <c r="J28" s="9">
        <v>0.11</v>
      </c>
      <c r="K28" s="9">
        <v>1.28</v>
      </c>
    </row>
    <row r="29" spans="1:11" x14ac:dyDescent="0.25">
      <c r="A29" s="9">
        <v>1605</v>
      </c>
      <c r="B29" s="9" t="str">
        <v>Assassin's Creed: Bloodlines</v>
      </c>
      <c r="C29" s="9" t="str">
        <v>PSP</v>
      </c>
      <c r="D29" s="9">
        <v>2009</v>
      </c>
      <c r="E29" s="9" t="str">
        <v>Action</v>
      </c>
      <c r="F29" s="9" t="str">
        <v>Ubisoft</v>
      </c>
      <c r="G29" s="9">
        <v>0.43</v>
      </c>
      <c r="H29" s="9">
        <v>0.48</v>
      </c>
      <c r="I29" s="9">
        <v>0.05</v>
      </c>
      <c r="J29" s="9">
        <v>0.28000000000000003</v>
      </c>
      <c r="K29" s="9">
        <v>1.24</v>
      </c>
    </row>
    <row r="30" spans="1:11" x14ac:dyDescent="0.25">
      <c r="A30" s="9">
        <v>1966</v>
      </c>
      <c r="B30" s="9" t="str">
        <v>Assassin's Creed: Rogue</v>
      </c>
      <c r="C30" s="9" t="str">
        <v>X360</v>
      </c>
      <c r="D30" s="9">
        <v>2014</v>
      </c>
      <c r="E30" s="9" t="str">
        <v>Action</v>
      </c>
      <c r="F30" s="9" t="str">
        <v>Ubisoft</v>
      </c>
      <c r="G30" s="9">
        <v>0.57999999999999996</v>
      </c>
      <c r="H30" s="9">
        <v>0.38</v>
      </c>
      <c r="I30" s="9">
        <v>0</v>
      </c>
      <c r="J30" s="9">
        <v>0.09</v>
      </c>
      <c r="K30" s="9">
        <v>1.05</v>
      </c>
    </row>
    <row r="31" spans="1:11" x14ac:dyDescent="0.25">
      <c r="A31" s="9">
        <v>2204</v>
      </c>
      <c r="B31" s="9" t="str">
        <v>Assassin's Creed III</v>
      </c>
      <c r="C31" s="9" t="str">
        <v>PC</v>
      </c>
      <c r="D31" s="9">
        <v>2012</v>
      </c>
      <c r="E31" s="9" t="str">
        <v>Action</v>
      </c>
      <c r="F31" s="9" t="str">
        <v>Ubisoft</v>
      </c>
      <c r="G31" s="9">
        <v>0.28000000000000003</v>
      </c>
      <c r="H31" s="9">
        <v>0.53</v>
      </c>
      <c r="I31" s="9">
        <v>0</v>
      </c>
      <c r="J31" s="9">
        <v>0.13</v>
      </c>
      <c r="K31" s="9">
        <v>0.94</v>
      </c>
    </row>
    <row r="32" spans="1:11" x14ac:dyDescent="0.25">
      <c r="A32" s="9">
        <v>2262</v>
      </c>
      <c r="B32" s="9" t="str">
        <v>Assassin's Creed</v>
      </c>
      <c r="C32" s="9" t="str">
        <v>PC</v>
      </c>
      <c r="D32" s="9">
        <v>2008</v>
      </c>
      <c r="E32" s="9" t="str">
        <v>Adventure</v>
      </c>
      <c r="F32" s="9" t="str">
        <v>Ubisoft</v>
      </c>
      <c r="G32" s="9">
        <v>0.01</v>
      </c>
      <c r="H32" s="9">
        <v>0.83</v>
      </c>
      <c r="I32" s="9">
        <v>0</v>
      </c>
      <c r="J32" s="9">
        <v>0.08</v>
      </c>
      <c r="K32" s="9">
        <v>0.92</v>
      </c>
    </row>
    <row r="33" spans="1:11" x14ac:dyDescent="0.25">
      <c r="A33" s="9">
        <v>2714</v>
      </c>
      <c r="B33" s="9" t="str">
        <v>Assassin's Creed: Revelations</v>
      </c>
      <c r="C33" s="9" t="str">
        <v>PC</v>
      </c>
      <c r="D33" s="9">
        <v>2011</v>
      </c>
      <c r="E33" s="9" t="str">
        <v>Action</v>
      </c>
      <c r="F33" s="9" t="str">
        <v>Ubisoft</v>
      </c>
      <c r="G33" s="9">
        <v>0.14000000000000001</v>
      </c>
      <c r="H33" s="9">
        <v>0.48</v>
      </c>
      <c r="I33" s="9">
        <v>0</v>
      </c>
      <c r="J33" s="9">
        <v>0.14000000000000001</v>
      </c>
      <c r="K33" s="9">
        <v>0.76</v>
      </c>
    </row>
    <row r="34" spans="1:11" x14ac:dyDescent="0.25">
      <c r="A34" s="9">
        <v>2963</v>
      </c>
      <c r="B34" s="9" t="str">
        <v>Assassin's Creed IV: Black Flag</v>
      </c>
      <c r="C34" s="9" t="str">
        <v>PC</v>
      </c>
      <c r="D34" s="9">
        <v>2013</v>
      </c>
      <c r="E34" s="9" t="str">
        <v>Action</v>
      </c>
      <c r="F34" s="9" t="str">
        <v>Ubisoft</v>
      </c>
      <c r="G34" s="9">
        <v>0.22</v>
      </c>
      <c r="H34" s="9">
        <v>0.38</v>
      </c>
      <c r="I34" s="9">
        <v>0</v>
      </c>
      <c r="J34" s="9">
        <v>0.1</v>
      </c>
      <c r="K34" s="9">
        <v>0.69</v>
      </c>
    </row>
    <row r="35" spans="1:11" x14ac:dyDescent="0.25">
      <c r="A35" s="9">
        <v>3392</v>
      </c>
      <c r="B35" s="9" t="str">
        <v>Assassin's Creed: Brotherhood</v>
      </c>
      <c r="C35" s="9" t="str">
        <v>PC</v>
      </c>
      <c r="D35" s="9">
        <v>2011</v>
      </c>
      <c r="E35" s="9" t="str">
        <v>Action</v>
      </c>
      <c r="F35" s="9" t="str">
        <v>Ubisoft</v>
      </c>
      <c r="G35" s="9">
        <v>0.15</v>
      </c>
      <c r="H35" s="9">
        <v>0.34</v>
      </c>
      <c r="I35" s="9">
        <v>0</v>
      </c>
      <c r="J35" s="9">
        <v>0.1</v>
      </c>
      <c r="K35" s="9">
        <v>0.59</v>
      </c>
    </row>
    <row r="36" spans="1:11" x14ac:dyDescent="0.25">
      <c r="A36" s="9">
        <v>3528</v>
      </c>
      <c r="B36" s="9" t="str">
        <v>Assassin's Creed II</v>
      </c>
      <c r="C36" s="9" t="str">
        <v>PC</v>
      </c>
      <c r="D36" s="9">
        <v>2010</v>
      </c>
      <c r="E36" s="9" t="str">
        <v>Action</v>
      </c>
      <c r="F36" s="9" t="str">
        <v>Ubisoft</v>
      </c>
      <c r="G36" s="9">
        <v>0.01</v>
      </c>
      <c r="H36" s="9">
        <v>0.45</v>
      </c>
      <c r="I36" s="9">
        <v>0</v>
      </c>
      <c r="J36" s="9">
        <v>0.11</v>
      </c>
      <c r="K36" s="9">
        <v>0.56999999999999995</v>
      </c>
    </row>
    <row r="37" spans="1:11" x14ac:dyDescent="0.25">
      <c r="A37" s="9">
        <v>7563</v>
      </c>
      <c r="B37" s="9" t="str">
        <v>Assassin's Creed Syndicate</v>
      </c>
      <c r="C37" s="9" t="str">
        <v>PC</v>
      </c>
      <c r="D37" s="9">
        <v>2015</v>
      </c>
      <c r="E37" s="9" t="str">
        <v>Action</v>
      </c>
      <c r="F37" s="9" t="str">
        <v>Ubisoft</v>
      </c>
      <c r="G37" s="9">
        <v>0.1</v>
      </c>
      <c r="H37" s="9">
        <v>0.08</v>
      </c>
      <c r="I37" s="9">
        <v>0</v>
      </c>
      <c r="J37" s="9">
        <v>0.02</v>
      </c>
      <c r="K37" s="9">
        <v>0.2</v>
      </c>
    </row>
    <row r="38" spans="1:11" x14ac:dyDescent="0.25">
      <c r="A38" s="9">
        <v>9902</v>
      </c>
      <c r="B38" s="9" t="str">
        <v>Assassin's Creed Chronicles</v>
      </c>
      <c r="C38" s="9" t="str">
        <v>PSV</v>
      </c>
      <c r="D38" s="9">
        <v>2016</v>
      </c>
      <c r="E38" s="9" t="str">
        <v>Action</v>
      </c>
      <c r="F38" s="9" t="str">
        <v>Ubisoft</v>
      </c>
      <c r="G38" s="9">
        <v>0.02</v>
      </c>
      <c r="H38" s="9">
        <v>0.06</v>
      </c>
      <c r="I38" s="9">
        <v>0.01</v>
      </c>
      <c r="J38" s="9">
        <v>0.02</v>
      </c>
      <c r="K38" s="9">
        <v>0.12</v>
      </c>
    </row>
    <row r="39" spans="1:11" x14ac:dyDescent="0.25">
      <c r="A39" s="9">
        <v>11583</v>
      </c>
      <c r="B39" s="9" t="str">
        <v>Assassin's Creed Chronicles</v>
      </c>
      <c r="C39" s="9" t="str">
        <v>PS4</v>
      </c>
      <c r="D39" s="9">
        <v>2016</v>
      </c>
      <c r="E39" s="9" t="str">
        <v>Action</v>
      </c>
      <c r="F39" s="9" t="str">
        <v>Ubisoft</v>
      </c>
      <c r="G39" s="9">
        <v>0.01</v>
      </c>
      <c r="H39" s="9">
        <v>0.05</v>
      </c>
      <c r="I39" s="9">
        <v>0.01</v>
      </c>
      <c r="J39" s="9">
        <v>0.01</v>
      </c>
      <c r="K39" s="9">
        <v>0.08</v>
      </c>
    </row>
    <row r="40" spans="1:11" x14ac:dyDescent="0.25">
      <c r="A40" s="9">
        <v>12049</v>
      </c>
      <c r="B40" s="9" t="str">
        <v>Assassin's Creed: Rogue</v>
      </c>
      <c r="C40" s="9" t="str">
        <v>PC</v>
      </c>
      <c r="D40" s="9">
        <v>2015</v>
      </c>
      <c r="E40" s="9" t="str">
        <v>Action</v>
      </c>
      <c r="F40" s="9" t="str">
        <v>Ubisoft</v>
      </c>
      <c r="G40" s="9">
        <v>0.04</v>
      </c>
      <c r="H40" s="9">
        <v>0.02</v>
      </c>
      <c r="I40" s="9">
        <v>0</v>
      </c>
      <c r="J40" s="9">
        <v>0.01</v>
      </c>
      <c r="K40" s="9">
        <v>7.0000000000000007E-2</v>
      </c>
    </row>
    <row r="41" spans="1:11" x14ac:dyDescent="0.25">
      <c r="A41" s="9">
        <v>13155</v>
      </c>
      <c r="B41" s="9" t="str">
        <v>Assassin's Creed: Altair's Chronicles</v>
      </c>
      <c r="C41" s="9" t="str">
        <v>DS</v>
      </c>
      <c r="D41" s="9">
        <v>2008</v>
      </c>
      <c r="E41" s="9" t="str">
        <v>Platform</v>
      </c>
      <c r="F41" s="9" t="str">
        <v>Ubisoft</v>
      </c>
      <c r="G41" s="9">
        <v>0.03</v>
      </c>
      <c r="H41" s="9">
        <v>0.01</v>
      </c>
      <c r="I41" s="9">
        <v>0</v>
      </c>
      <c r="J41" s="9">
        <v>0</v>
      </c>
      <c r="K41" s="9">
        <v>0.05</v>
      </c>
    </row>
    <row r="42" spans="1:11" x14ac:dyDescent="0.25">
      <c r="A42" s="9">
        <v>14085</v>
      </c>
      <c r="B42" s="9" t="str">
        <v>Assassin's Creed Chronicles: China</v>
      </c>
      <c r="C42" s="9" t="str">
        <v>PS4</v>
      </c>
      <c r="D42" s="9">
        <v>2015</v>
      </c>
      <c r="E42" s="9" t="str">
        <v>Action</v>
      </c>
      <c r="F42" s="9" t="str">
        <v>Ubisoft</v>
      </c>
      <c r="G42" s="9">
        <v>0</v>
      </c>
      <c r="H42" s="9">
        <v>0.03</v>
      </c>
      <c r="I42" s="9">
        <v>0</v>
      </c>
      <c r="J42" s="9">
        <v>0.01</v>
      </c>
      <c r="K42" s="9">
        <v>0.04</v>
      </c>
    </row>
    <row r="43" spans="1:11" x14ac:dyDescent="0.25">
      <c r="A43" s="9">
        <v>16451</v>
      </c>
      <c r="B43" s="9" t="str">
        <v>Assassin's Creed Chronicles</v>
      </c>
      <c r="C43" s="9" t="str">
        <v>XOne</v>
      </c>
      <c r="D43" s="9">
        <v>2016</v>
      </c>
      <c r="E43" s="9" t="str">
        <v>Action</v>
      </c>
      <c r="F43" s="9" t="str">
        <v>Ubisoft</v>
      </c>
      <c r="G43" s="9">
        <v>0</v>
      </c>
      <c r="H43" s="9">
        <v>0.01</v>
      </c>
      <c r="I43" s="9">
        <v>0</v>
      </c>
      <c r="J43" s="9">
        <v>0</v>
      </c>
      <c r="K43" s="9">
        <v>0.01</v>
      </c>
    </row>
    <row r="45" spans="1:11" ht="18" thickBot="1" x14ac:dyDescent="0.35">
      <c r="A45" s="18" t="s">
        <v>10330</v>
      </c>
      <c r="B45" s="18"/>
      <c r="C45" s="18"/>
      <c r="D45" s="18"/>
      <c r="E45" s="18"/>
      <c r="F45" s="18"/>
      <c r="G45" s="18"/>
      <c r="H45" s="18"/>
      <c r="I45" s="18"/>
      <c r="J45" s="18"/>
    </row>
    <row r="46" spans="1:11" ht="15.75" thickTop="1" x14ac:dyDescent="0.25">
      <c r="A46" s="7" t="s">
        <v>10359</v>
      </c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7" t="s">
        <v>10360</v>
      </c>
      <c r="B47" s="3"/>
      <c r="C47" s="3"/>
      <c r="D47" s="3"/>
      <c r="E47" s="3"/>
      <c r="F47" s="3"/>
      <c r="G47" s="3"/>
      <c r="H47" s="3"/>
      <c r="I47" s="3"/>
      <c r="J47" s="3"/>
    </row>
    <row r="49" spans="1:11" x14ac:dyDescent="0.25">
      <c r="A49" s="6" t="s">
        <v>10286</v>
      </c>
    </row>
    <row r="50" spans="1:11" x14ac:dyDescent="0.25">
      <c r="A50" s="9" t="e" cm="1">
        <f t="array" aca="1" ref="A50" ca="1">FINDGAMES("Final Fantasy")</f>
        <v>#NAME?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</sheetData>
  <mergeCells count="3">
    <mergeCell ref="A1:J1"/>
    <mergeCell ref="A3:J3"/>
    <mergeCell ref="A45:J4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CF37-BEDB-481E-9464-0AAF74B23181}">
  <dimension ref="A1:J22"/>
  <sheetViews>
    <sheetView zoomScaleNormal="100" workbookViewId="0">
      <selection activeCell="A8" sqref="A8"/>
    </sheetView>
  </sheetViews>
  <sheetFormatPr defaultRowHeight="15" x14ac:dyDescent="0.25"/>
  <sheetData>
    <row r="1" spans="1:10" ht="20.25" thickBot="1" x14ac:dyDescent="0.35">
      <c r="A1" s="17" t="s">
        <v>10331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10332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 s="6" t="s">
        <v>10286</v>
      </c>
    </row>
    <row r="8" spans="1:10" x14ac:dyDescent="0.25">
      <c r="A8" s="9"/>
      <c r="B8" s="9"/>
    </row>
    <row r="9" spans="1:10" x14ac:dyDescent="0.25">
      <c r="A9" s="9"/>
      <c r="B9" s="9"/>
    </row>
    <row r="10" spans="1:10" x14ac:dyDescent="0.25">
      <c r="A10" s="9"/>
      <c r="B10" s="9"/>
    </row>
    <row r="11" spans="1:10" x14ac:dyDescent="0.25">
      <c r="A11" s="9"/>
      <c r="B11" s="9"/>
    </row>
    <row r="12" spans="1:10" x14ac:dyDescent="0.25">
      <c r="A12" s="9"/>
      <c r="B12" s="9"/>
    </row>
    <row r="14" spans="1:10" ht="18" thickBot="1" x14ac:dyDescent="0.35">
      <c r="A14" s="18" t="s">
        <v>10333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</sheetData>
  <mergeCells count="3">
    <mergeCell ref="A14:J14"/>
    <mergeCell ref="A3:J3"/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E41-0476-40D2-833A-0E26B109834E}">
  <dimension ref="A1:R22"/>
  <sheetViews>
    <sheetView zoomScaleNormal="100" workbookViewId="0">
      <selection activeCell="L2" sqref="L2:R2"/>
    </sheetView>
  </sheetViews>
  <sheetFormatPr defaultRowHeight="15" x14ac:dyDescent="0.25"/>
  <sheetData>
    <row r="1" spans="1:18" ht="20.25" thickBot="1" x14ac:dyDescent="0.35">
      <c r="A1" s="17" t="s">
        <v>10331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10332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7" t="s">
        <v>10299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10287</v>
      </c>
      <c r="B5" s="3"/>
      <c r="C5" s="3"/>
      <c r="D5" s="3"/>
      <c r="E5" s="3"/>
      <c r="F5" s="3"/>
      <c r="G5" s="3"/>
      <c r="H5" s="3"/>
      <c r="I5" s="3"/>
      <c r="J5" s="3"/>
    </row>
    <row r="7" spans="1:18" x14ac:dyDescent="0.25">
      <c r="A7" s="6" t="s">
        <v>10286</v>
      </c>
    </row>
    <row r="8" spans="1:18" x14ac:dyDescent="0.25">
      <c r="A8" s="9" t="str" cm="1">
        <f t="array" ref="A8:B12">_xlfn.LET(_xlpm.publishers,_xlfn.UNIQUE(VGSales[Publisher]),_xlpm.sales,_xlfn.MAP(_xlpm.publishers,_xlfn.LAMBDA(_xlpm.x,SUMIF(VGSales[Publisher],_xlpm.x,VGSales[Global_Sales]))),_xlpm.both,_xlfn.HSTACK(_xlpm.publishers,_xlpm.sales),_xlfn.TAKE(_xlfn._xlws.SORT(_xlpm.both,2,-1),5))</f>
        <v>Nintendo</v>
      </c>
      <c r="B8" s="9">
        <v>1732.8699999999981</v>
      </c>
    </row>
    <row r="9" spans="1:18" x14ac:dyDescent="0.25">
      <c r="A9" s="9" t="str">
        <v>Electronic Arts</v>
      </c>
      <c r="B9" s="9">
        <v>967.47999999999956</v>
      </c>
    </row>
    <row r="10" spans="1:18" x14ac:dyDescent="0.25">
      <c r="A10" s="9" t="str">
        <v>Activision</v>
      </c>
      <c r="B10" s="9">
        <v>622.36</v>
      </c>
    </row>
    <row r="11" spans="1:18" x14ac:dyDescent="0.25">
      <c r="A11" s="9" t="str">
        <v>Sony Computer Entertainment</v>
      </c>
      <c r="B11" s="9">
        <v>542.82999999999947</v>
      </c>
    </row>
    <row r="12" spans="1:18" x14ac:dyDescent="0.25">
      <c r="A12" s="9" t="str">
        <v>Ubisoft</v>
      </c>
      <c r="B12" s="9">
        <v>396.04999999999933</v>
      </c>
    </row>
    <row r="14" spans="1:18" ht="18" thickBot="1" x14ac:dyDescent="0.35">
      <c r="A14" s="18" t="s">
        <v>10333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8" ht="15.75" thickTop="1" x14ac:dyDescent="0.25">
      <c r="A15" s="7" t="s">
        <v>10300</v>
      </c>
      <c r="B15" s="3"/>
      <c r="C15" s="3"/>
      <c r="D15" s="3"/>
      <c r="E15" s="3"/>
      <c r="F15" s="3"/>
      <c r="G15" s="3"/>
      <c r="H15" s="3"/>
      <c r="I15" s="3"/>
      <c r="J15" s="3"/>
    </row>
    <row r="17" spans="1:1" x14ac:dyDescent="0.25">
      <c r="A17" s="6" t="s">
        <v>10286</v>
      </c>
    </row>
    <row r="18" spans="1:1" x14ac:dyDescent="0.25">
      <c r="A18" s="9" t="str" cm="1">
        <f t="array" ref="A18:A22">_xlfn.LET(_xlpm.sales,_xlfn._xlws.FILTER(VGSales[Global_Sales],VGSales[Publisher]="Square Enix"),_xlpm.names,_xlfn._xlws.FILTER(VGSales[Name],VGSales[Publisher]="Square Enix"),_xlpm.largest,LARGE(_xlpm.sales,_xlfn.SEQUENCE(5)),_xlfn.XLOOKUP(_xlpm.largest,_xlpm.sales,_xlpm.names))</f>
        <v>Final Fantasy XII</v>
      </c>
    </row>
    <row r="19" spans="1:1" x14ac:dyDescent="0.25">
      <c r="A19" s="9" t="str">
        <v>Final Fantasy XIII</v>
      </c>
    </row>
    <row r="20" spans="1:1" x14ac:dyDescent="0.25">
      <c r="A20" s="9" t="str">
        <v>Dragon Quest VIII: Journey of the Cursed King</v>
      </c>
    </row>
    <row r="21" spans="1:1" x14ac:dyDescent="0.25">
      <c r="A21" s="9" t="str">
        <v>Kingdom Hearts II</v>
      </c>
    </row>
    <row r="22" spans="1:1" x14ac:dyDescent="0.25">
      <c r="A22" s="9" t="str">
        <v>Crisis Core: Final Fantasy VII</v>
      </c>
    </row>
  </sheetData>
  <mergeCells count="3">
    <mergeCell ref="A1:J1"/>
    <mergeCell ref="A3:J3"/>
    <mergeCell ref="A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687E-EA96-46C5-85F0-3110A4AAC8A0}">
  <dimension ref="A1:J19"/>
  <sheetViews>
    <sheetView zoomScale="205" zoomScaleNormal="205" workbookViewId="0">
      <selection activeCell="M15" sqref="M15"/>
    </sheetView>
  </sheetViews>
  <sheetFormatPr defaultRowHeight="15" x14ac:dyDescent="0.25"/>
  <sheetData>
    <row r="1" spans="1:10" ht="20.25" thickBot="1" x14ac:dyDescent="0.35">
      <c r="A1" s="17" t="s">
        <v>10334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>
      <c r="A2" s="7" t="s">
        <v>10302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7" t="s">
        <v>10301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8" t="s">
        <v>10295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4" t="s">
        <v>10361</v>
      </c>
      <c r="B6" s="3"/>
      <c r="C6" s="3"/>
      <c r="D6" s="3"/>
      <c r="E6" s="3"/>
      <c r="F6" s="3"/>
      <c r="G6" s="3"/>
      <c r="H6" s="3"/>
      <c r="I6" s="3"/>
      <c r="J6" s="3"/>
    </row>
    <row r="8" spans="1:10" ht="15.75" thickBot="1" x14ac:dyDescent="0.3">
      <c r="A8" s="16" t="s">
        <v>10372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5" t="s">
        <v>10292</v>
      </c>
      <c r="B9" s="4"/>
    </row>
    <row r="10" spans="1:10" x14ac:dyDescent="0.25">
      <c r="A10">
        <v>1</v>
      </c>
    </row>
    <row r="11" spans="1:10" x14ac:dyDescent="0.25">
      <c r="A11">
        <v>2</v>
      </c>
    </row>
    <row r="12" spans="1:10" x14ac:dyDescent="0.25">
      <c r="A12" t="s">
        <v>10293</v>
      </c>
    </row>
    <row r="13" spans="1:10" x14ac:dyDescent="0.25">
      <c r="A13">
        <v>4</v>
      </c>
    </row>
    <row r="14" spans="1:10" x14ac:dyDescent="0.25">
      <c r="A14" t="s">
        <v>10294</v>
      </c>
    </row>
    <row r="15" spans="1:10" x14ac:dyDescent="0.25">
      <c r="A15" t="s">
        <v>10293</v>
      </c>
    </row>
    <row r="16" spans="1:10" x14ac:dyDescent="0.25">
      <c r="A16">
        <v>7</v>
      </c>
    </row>
    <row r="17" spans="1:1" x14ac:dyDescent="0.25">
      <c r="A17">
        <v>8</v>
      </c>
    </row>
    <row r="18" spans="1:1" x14ac:dyDescent="0.25">
      <c r="A18" t="s">
        <v>10293</v>
      </c>
    </row>
    <row r="19" spans="1:1" x14ac:dyDescent="0.25">
      <c r="A19" t="s">
        <v>10294</v>
      </c>
    </row>
  </sheetData>
  <mergeCells count="2">
    <mergeCell ref="A1:J1"/>
    <mergeCell ref="A8:J8"/>
  </mergeCells>
  <hyperlinks>
    <hyperlink ref="A6" r:id="rId1" xr:uid="{5558C2AB-07C2-4BE3-947F-84AF4B11CD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4B08-F2A0-48A6-94EA-D743529E3BCD}">
  <dimension ref="A1:J46"/>
  <sheetViews>
    <sheetView zoomScaleNormal="100" workbookViewId="0">
      <selection activeCell="D22" sqref="D22"/>
    </sheetView>
  </sheetViews>
  <sheetFormatPr defaultRowHeight="15" x14ac:dyDescent="0.25"/>
  <sheetData>
    <row r="1" spans="1:10" ht="20.25" thickBot="1" x14ac:dyDescent="0.35">
      <c r="A1" s="17" t="s">
        <v>10335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10373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3" t="s">
        <v>10375</v>
      </c>
      <c r="B8" s="3"/>
      <c r="C8" s="3"/>
      <c r="D8" s="3"/>
      <c r="E8" s="3"/>
      <c r="F8" s="3"/>
      <c r="G8" s="3"/>
      <c r="H8" s="3"/>
      <c r="I8" s="3"/>
      <c r="J8" s="3"/>
    </row>
    <row r="10" spans="1:10" ht="18" thickBot="1" x14ac:dyDescent="0.35">
      <c r="A10" s="18" t="s">
        <v>10374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25">
      <c r="A14" s="19" t="s">
        <v>10286</v>
      </c>
      <c r="B14" s="19"/>
      <c r="C14" s="19"/>
    </row>
    <row r="15" spans="1:10" x14ac:dyDescent="0.25">
      <c r="A15" s="2" t="s">
        <v>2</v>
      </c>
      <c r="B15" s="2" t="s">
        <v>10305</v>
      </c>
      <c r="C15" s="2"/>
    </row>
    <row r="16" spans="1:10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  <row r="45" spans="1:2" x14ac:dyDescent="0.25">
      <c r="A45" s="9"/>
      <c r="B45" s="9"/>
    </row>
    <row r="46" spans="1:2" x14ac:dyDescent="0.25">
      <c r="A46" s="9"/>
      <c r="B46" s="9"/>
    </row>
  </sheetData>
  <mergeCells count="4">
    <mergeCell ref="A1:J1"/>
    <mergeCell ref="A14:C14"/>
    <mergeCell ref="A3:J3"/>
    <mergeCell ref="A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B7F8-9512-4B0E-9ACF-832FFDCE8D27}">
  <dimension ref="A1:R46"/>
  <sheetViews>
    <sheetView tabSelected="1" zoomScaleNormal="100" workbookViewId="0">
      <selection activeCell="M17" sqref="M17"/>
    </sheetView>
  </sheetViews>
  <sheetFormatPr defaultRowHeight="15" x14ac:dyDescent="0.25"/>
  <sheetData>
    <row r="1" spans="1:18" ht="20.25" thickBot="1" x14ac:dyDescent="0.35">
      <c r="A1" s="17" t="s">
        <v>10335</v>
      </c>
      <c r="B1" s="17"/>
      <c r="C1" s="17"/>
      <c r="D1" s="17"/>
      <c r="E1" s="17"/>
      <c r="F1" s="17"/>
      <c r="G1" s="17"/>
      <c r="H1" s="17"/>
      <c r="I1" s="17"/>
      <c r="J1" s="17"/>
    </row>
    <row r="2" spans="1:18" ht="15.75" thickTop="1" x14ac:dyDescent="0.25">
      <c r="L2" s="15" t="s">
        <v>10376</v>
      </c>
      <c r="M2" s="15"/>
      <c r="N2" s="15"/>
      <c r="O2" s="15"/>
      <c r="P2" s="15"/>
      <c r="Q2" s="15"/>
      <c r="R2" s="15"/>
    </row>
    <row r="3" spans="1:18" ht="18" thickBot="1" x14ac:dyDescent="0.35">
      <c r="A3" s="18" t="s">
        <v>10373</v>
      </c>
      <c r="B3" s="18"/>
      <c r="C3" s="18"/>
      <c r="D3" s="18"/>
      <c r="E3" s="18"/>
      <c r="F3" s="18"/>
      <c r="G3" s="18"/>
      <c r="H3" s="18"/>
      <c r="I3" s="18"/>
      <c r="J3" s="18"/>
    </row>
    <row r="4" spans="1:18" ht="15.75" thickTop="1" x14ac:dyDescent="0.25">
      <c r="A4" s="3" t="s">
        <v>10362</v>
      </c>
      <c r="B4" s="3"/>
      <c r="C4" s="3"/>
      <c r="D4" s="3"/>
      <c r="E4" s="3"/>
      <c r="F4" s="3"/>
      <c r="G4" s="3"/>
      <c r="H4" s="3"/>
      <c r="I4" s="3"/>
      <c r="J4" s="3"/>
    </row>
    <row r="5" spans="1:18" x14ac:dyDescent="0.25">
      <c r="A5" s="3" t="s">
        <v>10303</v>
      </c>
      <c r="B5" s="3"/>
      <c r="C5" s="3"/>
      <c r="D5" s="3"/>
      <c r="E5" s="3"/>
      <c r="F5" s="3"/>
      <c r="G5" s="3"/>
      <c r="H5" s="3"/>
      <c r="I5" s="3"/>
      <c r="J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8" x14ac:dyDescent="0.25">
      <c r="A7" s="7" t="s">
        <v>10364</v>
      </c>
      <c r="B7" s="3"/>
      <c r="C7" s="3"/>
      <c r="D7" s="3"/>
      <c r="E7" s="3"/>
      <c r="F7" s="3"/>
      <c r="G7" s="3"/>
      <c r="H7" s="3"/>
      <c r="I7" s="3"/>
      <c r="J7" s="3"/>
    </row>
    <row r="8" spans="1:18" ht="15.75" customHeight="1" x14ac:dyDescent="0.25">
      <c r="A8" s="3" t="s">
        <v>10375</v>
      </c>
      <c r="B8" s="3"/>
      <c r="C8" s="3"/>
      <c r="D8" s="3"/>
      <c r="E8" s="3"/>
      <c r="F8" s="3"/>
      <c r="G8" s="3"/>
      <c r="H8" s="3"/>
      <c r="I8" s="3"/>
      <c r="J8" s="3"/>
    </row>
    <row r="10" spans="1:18" ht="18" thickBot="1" x14ac:dyDescent="0.35">
      <c r="A10" s="18" t="s">
        <v>10374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8" ht="15.75" thickTop="1" x14ac:dyDescent="0.25">
      <c r="A11" s="3" t="s">
        <v>10304</v>
      </c>
      <c r="B11" s="3"/>
      <c r="C11" s="3"/>
      <c r="D11" s="3"/>
      <c r="E11" s="3"/>
      <c r="F11" s="3"/>
      <c r="G11" s="3"/>
      <c r="H11" s="3"/>
      <c r="I11" s="3"/>
      <c r="J11" s="3"/>
    </row>
    <row r="12" spans="1:18" x14ac:dyDescent="0.25">
      <c r="A12" s="3" t="s">
        <v>10363</v>
      </c>
      <c r="B12" s="3"/>
      <c r="C12" s="3"/>
      <c r="D12" s="3"/>
      <c r="E12" s="3"/>
      <c r="F12" s="3"/>
      <c r="G12" s="3"/>
      <c r="H12" s="3"/>
      <c r="I12" s="3"/>
      <c r="J12" s="3"/>
    </row>
    <row r="14" spans="1:18" x14ac:dyDescent="0.25">
      <c r="A14" s="19" t="s">
        <v>10286</v>
      </c>
      <c r="B14" s="19"/>
      <c r="C14" s="19"/>
    </row>
    <row r="15" spans="1:18" x14ac:dyDescent="0.25">
      <c r="A15" s="2" t="s">
        <v>2</v>
      </c>
      <c r="B15" s="2" t="s">
        <v>10305</v>
      </c>
      <c r="C15" s="2"/>
    </row>
    <row r="16" spans="1:18" x14ac:dyDescent="0.25">
      <c r="A16" s="9" t="str" cm="1">
        <f t="array" ref="A16:A46">_xlfn.UNIQUE(VGSales[Platform])</f>
        <v>Wii</v>
      </c>
      <c r="B16" s="9" t="e" cm="1">
        <f t="array" aca="1" ref="B16:B46" ca="1">_xlfn.MAP(_xlfn.ANCHORARRAY(A16),_xlfn.LAMBDA(_xlpm.x,AVERAGE(_xlfn.CHOOSECOLS(TOPSELLING(_xlpm.x,0.1),11))))</f>
        <v>#NAME?</v>
      </c>
    </row>
    <row r="17" spans="1:2" x14ac:dyDescent="0.25">
      <c r="A17" s="9" t="str">
        <v>NES</v>
      </c>
      <c r="B17" s="9" t="e">
        <f ca="1"/>
        <v>#NAME?</v>
      </c>
    </row>
    <row r="18" spans="1:2" x14ac:dyDescent="0.25">
      <c r="A18" s="9" t="str">
        <v>GB</v>
      </c>
      <c r="B18" s="9" t="e">
        <f ca="1"/>
        <v>#NAME?</v>
      </c>
    </row>
    <row r="19" spans="1:2" x14ac:dyDescent="0.25">
      <c r="A19" s="9" t="str">
        <v>DS</v>
      </c>
      <c r="B19" s="9" t="e">
        <f ca="1"/>
        <v>#NAME?</v>
      </c>
    </row>
    <row r="20" spans="1:2" x14ac:dyDescent="0.25">
      <c r="A20" s="9" t="str">
        <v>X360</v>
      </c>
      <c r="B20" s="9" t="e">
        <f ca="1"/>
        <v>#NAME?</v>
      </c>
    </row>
    <row r="21" spans="1:2" x14ac:dyDescent="0.25">
      <c r="A21" s="9" t="str">
        <v>PS3</v>
      </c>
      <c r="B21" s="9" t="e">
        <f ca="1"/>
        <v>#NAME?</v>
      </c>
    </row>
    <row r="22" spans="1:2" x14ac:dyDescent="0.25">
      <c r="A22" s="9" t="str">
        <v>PS2</v>
      </c>
      <c r="B22" s="9" t="e">
        <f ca="1"/>
        <v>#NAME?</v>
      </c>
    </row>
    <row r="23" spans="1:2" x14ac:dyDescent="0.25">
      <c r="A23" s="9" t="str">
        <v>SNES</v>
      </c>
      <c r="B23" s="9" t="e">
        <f ca="1"/>
        <v>#NAME?</v>
      </c>
    </row>
    <row r="24" spans="1:2" x14ac:dyDescent="0.25">
      <c r="A24" s="9" t="str">
        <v>GBA</v>
      </c>
      <c r="B24" s="9" t="e">
        <f ca="1"/>
        <v>#NAME?</v>
      </c>
    </row>
    <row r="25" spans="1:2" x14ac:dyDescent="0.25">
      <c r="A25" s="9" t="str">
        <v>3DS</v>
      </c>
      <c r="B25" s="9" t="e">
        <f ca="1"/>
        <v>#NAME?</v>
      </c>
    </row>
    <row r="26" spans="1:2" x14ac:dyDescent="0.25">
      <c r="A26" s="9" t="str">
        <v>PS4</v>
      </c>
      <c r="B26" s="9" t="e">
        <f ca="1"/>
        <v>#NAME?</v>
      </c>
    </row>
    <row r="27" spans="1:2" x14ac:dyDescent="0.25">
      <c r="A27" s="9" t="str">
        <v>N64</v>
      </c>
      <c r="B27" s="9" t="e">
        <f ca="1"/>
        <v>#NAME?</v>
      </c>
    </row>
    <row r="28" spans="1:2" x14ac:dyDescent="0.25">
      <c r="A28" s="9" t="str">
        <v>PS</v>
      </c>
      <c r="B28" s="9" t="e">
        <f ca="1"/>
        <v>#NAME?</v>
      </c>
    </row>
    <row r="29" spans="1:2" x14ac:dyDescent="0.25">
      <c r="A29" s="9" t="str">
        <v>XB</v>
      </c>
      <c r="B29" s="9" t="e">
        <f ca="1"/>
        <v>#NAME?</v>
      </c>
    </row>
    <row r="30" spans="1:2" x14ac:dyDescent="0.25">
      <c r="A30" s="9" t="str">
        <v>PC</v>
      </c>
      <c r="B30" s="9" t="e">
        <f ca="1"/>
        <v>#NAME?</v>
      </c>
    </row>
    <row r="31" spans="1:2" x14ac:dyDescent="0.25">
      <c r="A31" s="9" t="str">
        <v>2600</v>
      </c>
      <c r="B31" s="9" t="e">
        <f ca="1"/>
        <v>#NAME?</v>
      </c>
    </row>
    <row r="32" spans="1:2" x14ac:dyDescent="0.25">
      <c r="A32" s="9" t="str">
        <v>PSP</v>
      </c>
      <c r="B32" s="9" t="e">
        <f ca="1"/>
        <v>#NAME?</v>
      </c>
    </row>
    <row r="33" spans="1:2" x14ac:dyDescent="0.25">
      <c r="A33" s="9" t="str">
        <v>XOne</v>
      </c>
      <c r="B33" s="9" t="e">
        <f ca="1"/>
        <v>#NAME?</v>
      </c>
    </row>
    <row r="34" spans="1:2" x14ac:dyDescent="0.25">
      <c r="A34" s="9" t="str">
        <v>GC</v>
      </c>
      <c r="B34" s="9" t="e">
        <f ca="1"/>
        <v>#NAME?</v>
      </c>
    </row>
    <row r="35" spans="1:2" x14ac:dyDescent="0.25">
      <c r="A35" s="9" t="str">
        <v>WiiU</v>
      </c>
      <c r="B35" s="9" t="e">
        <f ca="1"/>
        <v>#NAME?</v>
      </c>
    </row>
    <row r="36" spans="1:2" x14ac:dyDescent="0.25">
      <c r="A36" s="9" t="str">
        <v>GEN</v>
      </c>
      <c r="B36" s="9" t="e">
        <f ca="1"/>
        <v>#NAME?</v>
      </c>
    </row>
    <row r="37" spans="1:2" x14ac:dyDescent="0.25">
      <c r="A37" s="9" t="str">
        <v>DC</v>
      </c>
      <c r="B37" s="9" t="e">
        <f ca="1"/>
        <v>#NAME?</v>
      </c>
    </row>
    <row r="38" spans="1:2" x14ac:dyDescent="0.25">
      <c r="A38" s="9" t="str">
        <v>PSV</v>
      </c>
      <c r="B38" s="9" t="e">
        <f ca="1"/>
        <v>#NAME?</v>
      </c>
    </row>
    <row r="39" spans="1:2" x14ac:dyDescent="0.25">
      <c r="A39" s="9" t="str">
        <v>SAT</v>
      </c>
      <c r="B39" s="9" t="e">
        <f ca="1"/>
        <v>#NAME?</v>
      </c>
    </row>
    <row r="40" spans="1:2" x14ac:dyDescent="0.25">
      <c r="A40" s="9" t="str">
        <v>SCD</v>
      </c>
      <c r="B40" s="9" t="e">
        <f ca="1"/>
        <v>#NAME?</v>
      </c>
    </row>
    <row r="41" spans="1:2" x14ac:dyDescent="0.25">
      <c r="A41" s="9" t="str">
        <v>NG</v>
      </c>
      <c r="B41" s="9" t="e">
        <f ca="1"/>
        <v>#NAME?</v>
      </c>
    </row>
    <row r="42" spans="1:2" x14ac:dyDescent="0.25">
      <c r="A42" s="9" t="str">
        <v>WS</v>
      </c>
      <c r="B42" s="9" t="e">
        <f ca="1"/>
        <v>#NAME?</v>
      </c>
    </row>
    <row r="43" spans="1:2" x14ac:dyDescent="0.25">
      <c r="A43" s="9" t="str">
        <v>TG16</v>
      </c>
      <c r="B43" s="9" t="e">
        <f ca="1"/>
        <v>#NAME?</v>
      </c>
    </row>
    <row r="44" spans="1:2" x14ac:dyDescent="0.25">
      <c r="A44" s="9" t="str">
        <v>3DO</v>
      </c>
      <c r="B44" s="9" t="e">
        <f ca="1"/>
        <v>#NAME?</v>
      </c>
    </row>
    <row r="45" spans="1:2" x14ac:dyDescent="0.25">
      <c r="A45" s="9" t="str">
        <v>GG</v>
      </c>
      <c r="B45" s="9" t="e">
        <f ca="1"/>
        <v>#NAME?</v>
      </c>
    </row>
    <row r="46" spans="1:2" x14ac:dyDescent="0.25">
      <c r="A46" s="9" t="str">
        <v>PCFX</v>
      </c>
      <c r="B46" s="9" t="e">
        <f ca="1"/>
        <v>#NAME?</v>
      </c>
    </row>
  </sheetData>
  <mergeCells count="4">
    <mergeCell ref="A1:J1"/>
    <mergeCell ref="A3:J3"/>
    <mergeCell ref="A10:J10"/>
    <mergeCell ref="A14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25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25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25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25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25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25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25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25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25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25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25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25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25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25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25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25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25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25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25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25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25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25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25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25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25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25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25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25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25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25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25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25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25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25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25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25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25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25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25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25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25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25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25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25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25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25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25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25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25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25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25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25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25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25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25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25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25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25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25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25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25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25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25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25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25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25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25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25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25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25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25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25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25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25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25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25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25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25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25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25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25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25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25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25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25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25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25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25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25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25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25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25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25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25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25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25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25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25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25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25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25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25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25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25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25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25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25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25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25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25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25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25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25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25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25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25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25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25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25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25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25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25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25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25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25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25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25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25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25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25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25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25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25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25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25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25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25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25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25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25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25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25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25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25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25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25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25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25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25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25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25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25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25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25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25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25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25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25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25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25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25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25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25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25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25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25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25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25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25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25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25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25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25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25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25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25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25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25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25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25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25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25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25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25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25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25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25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25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25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25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25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25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25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25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25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25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25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25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25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25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25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25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25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25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25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25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25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25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25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25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25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25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25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25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25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25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25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25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25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25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25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25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25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25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25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25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25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25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25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25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25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25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25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25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25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25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25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25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25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25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25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25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25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25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25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25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25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25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25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25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25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25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25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25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25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25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25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25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25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25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25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25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25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25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25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25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25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25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25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25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25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25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25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25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25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25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25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25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25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25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25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25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25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25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25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25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25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25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25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25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25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25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25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25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25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25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25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25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25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25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25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25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25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25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25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25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25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25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25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25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25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25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25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25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25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25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25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25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25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25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25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25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25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25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25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25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25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25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25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25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25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25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25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25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25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25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25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25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25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25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25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25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25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25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25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25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25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25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25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25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25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25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25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25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25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25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25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25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25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25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25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25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25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25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25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25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25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25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25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25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25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25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25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25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25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25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25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25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25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25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25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25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25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25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25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25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25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25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25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25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25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25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25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25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25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25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25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25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25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25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25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25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25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25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25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25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25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25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25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25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25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25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25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25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25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25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25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25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25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25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25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25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25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25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25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25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25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25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25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25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25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25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25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25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25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25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25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25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25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25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25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25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25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25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25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25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25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25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25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25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25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25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25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25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25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25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25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25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25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25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25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25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25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25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25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25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25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25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25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25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25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25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25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25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25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25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25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25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25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25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25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25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25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25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25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25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25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25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25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25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25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25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25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25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25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25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25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25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25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25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25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25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25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25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25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25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25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25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25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25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25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25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25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25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25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25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25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25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25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25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25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25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25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25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25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25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25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25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25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25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25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25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25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25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25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25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25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25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25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25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25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25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25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25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25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25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25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25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25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25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25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25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25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25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25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25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25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25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25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25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25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25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25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25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25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25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25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25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25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25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25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25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25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25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25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25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25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25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25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25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25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25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25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25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25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25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25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25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25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25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25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25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25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25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25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25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25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25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25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25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25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25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25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25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25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25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25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25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25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25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25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25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25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25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25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25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25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25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25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25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25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25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25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25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25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25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25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25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25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25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25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25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25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25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25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25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25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25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25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25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25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25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25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25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25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25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25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25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25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25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25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25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25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25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25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25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25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25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25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25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25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25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25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25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25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25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25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25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25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25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25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25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25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25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25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25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25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25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25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25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25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25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25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25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25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25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25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25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25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25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25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25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25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25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25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25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25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25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25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25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25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25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25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25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25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25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25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25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25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25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25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25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25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25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25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25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25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25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25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25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25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25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25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25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25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25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25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25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25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25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25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25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25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25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25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25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25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25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25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25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25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25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25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25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25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25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25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25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25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25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25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25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25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25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25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25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25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25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25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25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25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25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25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25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25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25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25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25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25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25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25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25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25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25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25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25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25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25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25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25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25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25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25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25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25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25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25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25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25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25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25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25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25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25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25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25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25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25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25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25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25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25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25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25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25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25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25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25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25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25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25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25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25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25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25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25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25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25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25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25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25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25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25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25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25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25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25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25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25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25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25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25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25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25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25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25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25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25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25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25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25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25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25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25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25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25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25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25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25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25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25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25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25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25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25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25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25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25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25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25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25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25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25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25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25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25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25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25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25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25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25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25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25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25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25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25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25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25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25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25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25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25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25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25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25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25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25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25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25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25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25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25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25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25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25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25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25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25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25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25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25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25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25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25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25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25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25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25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25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25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25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25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25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25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25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25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25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25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25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25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25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25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25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25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25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25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25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25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25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25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25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25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25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25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25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25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25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25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25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25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25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25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25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25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25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25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25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25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25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25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25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25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25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25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25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25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25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25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25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25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25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25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25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25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25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25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25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25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25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25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25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25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25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25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25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25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25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25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25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25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25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25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25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25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25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25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25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25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25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25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25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25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25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25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25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25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25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25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25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25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25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25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25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25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25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25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25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25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25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25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25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25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25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25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25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25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25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25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25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25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25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25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25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25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25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25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25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25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25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25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25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25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25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25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25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25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25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25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25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25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25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25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25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25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25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25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25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25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25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25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25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25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25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25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25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25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25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25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25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25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25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25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25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25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25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25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25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25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25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25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25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25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25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25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25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25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25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25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25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25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25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25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25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25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25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25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25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25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25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25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25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25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25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25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25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25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25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25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25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25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25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25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25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25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25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25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25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25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25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25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25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25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25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25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25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25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25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25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25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25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25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25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25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25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25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25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25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25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25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25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25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25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25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25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25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25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25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25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25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25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25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25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25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25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25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25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25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25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25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25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25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25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25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25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25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25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25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25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25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25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25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25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25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25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25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25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25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25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25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25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25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25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25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25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25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25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25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25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25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25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25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25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25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25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25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25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25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25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25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25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25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25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25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25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25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25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25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25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25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25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25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25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25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25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25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25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25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25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25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25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25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25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25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25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25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25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25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25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25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25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25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25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25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25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25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25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25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25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25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25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25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25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25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25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25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25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25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25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25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25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25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25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25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25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25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25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25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25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25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25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25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25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25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25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25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25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25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25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25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25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25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25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25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25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25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25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25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25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25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25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25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25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25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25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25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25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25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25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25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25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25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25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25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25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25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25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25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25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25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25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25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25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25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25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25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25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25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25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25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25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25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25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25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25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25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25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25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25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25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25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25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25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25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25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25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25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25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25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25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25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25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25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25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25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25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25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25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25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25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25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25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25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25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25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25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25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25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25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25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25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25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25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25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25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25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25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25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25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25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25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25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25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25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25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25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25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25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25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25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25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25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25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25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25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25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25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25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25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25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25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25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25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25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25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25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25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25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25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25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25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25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25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25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25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25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25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25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25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25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25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25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25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25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25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25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25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25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25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25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25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25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25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25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25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25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25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25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25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25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25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25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25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25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25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25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25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25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25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25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25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25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25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25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25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25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25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25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25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25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25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25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25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25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25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25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25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25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25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25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25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25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25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25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25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25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25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25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25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25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25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25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25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25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25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25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25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25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25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25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25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25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25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25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25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25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25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25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25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25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25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25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25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25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25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25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25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25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25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25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25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25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25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25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25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25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25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25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25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25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25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25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25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25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25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25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25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25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25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25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25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25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25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25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25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25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25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25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25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25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25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25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25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25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25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25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25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25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25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25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25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25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25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25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25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25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25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25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25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25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25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25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25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25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25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25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25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25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25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25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25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25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25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25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25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25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25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25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25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25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25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25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25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25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25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25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25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25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25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25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25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25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25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25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25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25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25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25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25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25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25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25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25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25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25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25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25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25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25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25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25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25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25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25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25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25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25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25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25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25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25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25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25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25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25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25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25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25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25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25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25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25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25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25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25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25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25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25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25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25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25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25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25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25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25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25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25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25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25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25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25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25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25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25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25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25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25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25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25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25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25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25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25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25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25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25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25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25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25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25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25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25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25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25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25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25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25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25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25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25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25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25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25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25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25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25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25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25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25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25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25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25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25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25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25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25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25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25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25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25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25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25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25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25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25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25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25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25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25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25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25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25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25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25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25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25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25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25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25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25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25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25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25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25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25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25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25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25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25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25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25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25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25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25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25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25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25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25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25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25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25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25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25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25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25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25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25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25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25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25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25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25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25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25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25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25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25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25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25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25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25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25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25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25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25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25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25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25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25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25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25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25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25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25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25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25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25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25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25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25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25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25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25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25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25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25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25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25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25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25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25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25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25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25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25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25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25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25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25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25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25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25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25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25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25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25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25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25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25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25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25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25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25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25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25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25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25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25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25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25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25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25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25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25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25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25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25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25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25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25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25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25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25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25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25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25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25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25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25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25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25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25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25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25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25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25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25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25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25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25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25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25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25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25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25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25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25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25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25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25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25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25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25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25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25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25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25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25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25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25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25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25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25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25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25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25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25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25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25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25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25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25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25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25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25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25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25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25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25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25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25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25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25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25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25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25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25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25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25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25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25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25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25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25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25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25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25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25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25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25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25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25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25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25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25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25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25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25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25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25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25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25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25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25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25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25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25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25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25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25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25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25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25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25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25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25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25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25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25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25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25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25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25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25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25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25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25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25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25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25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25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25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25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25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25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25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25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25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25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25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25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25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25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25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25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25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25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25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25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25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25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25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25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25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25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25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25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25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25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25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25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25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25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25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25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25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25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25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25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25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25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25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25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25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25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25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25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25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25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25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25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25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25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25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25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25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25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25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25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25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25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25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25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25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25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25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25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25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25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25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25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25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25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25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25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25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25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25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25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25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25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25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25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25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25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25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25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25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25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25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25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25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25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25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25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25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25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25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25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25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25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25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25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25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25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25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25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25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25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25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25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25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25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25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25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25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25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25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25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25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25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25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25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25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25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25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25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25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25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25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25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25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25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25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25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25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25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25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25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25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25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25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25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25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25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25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25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25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25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25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25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25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25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25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25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25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25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25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25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25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25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25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25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25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25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25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25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25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25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25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25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25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25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25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25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25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25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25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25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25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25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25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25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25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25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25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25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25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25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25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25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25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25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25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25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25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25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25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25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25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25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25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25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25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25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25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25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25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25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25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25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25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25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25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25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25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25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25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25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25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25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25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25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25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25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25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25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25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25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25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25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25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25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25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25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25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25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25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25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25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25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25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25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25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25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25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25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25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25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25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25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25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25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25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25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25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25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25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25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25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25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25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25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25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25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25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25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25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25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25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25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25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25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25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25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25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25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25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25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25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25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25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25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25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25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25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25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25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25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25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25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25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25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25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25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25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25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25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25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25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25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25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25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25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25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25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25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25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25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25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25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25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25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25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25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25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25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25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25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25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25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25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25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25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25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25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25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25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25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25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25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25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25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25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25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25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25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25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25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25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25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25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25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25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25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25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25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25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25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25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25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25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25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25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25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25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25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25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25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25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25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25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25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25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25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25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25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25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25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25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25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25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25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25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25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25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25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25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25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25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25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25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25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25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25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25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25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25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25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25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25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25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25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25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25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25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25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25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25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25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25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25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25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25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25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25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25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25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25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25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25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25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25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25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25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25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25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25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25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25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25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25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25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25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25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25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25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25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25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25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25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25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25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25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25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25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25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25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25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25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25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25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25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25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25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25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25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25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25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25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25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25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25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25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25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25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25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25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25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25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25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25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25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25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25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25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25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25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25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25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25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25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25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25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25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25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25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25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25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25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25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25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25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25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25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25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25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25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25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25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25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25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25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25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25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25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25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25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25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25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25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25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25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25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25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25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25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25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25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25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25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25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25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25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25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25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25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25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25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25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25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25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25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25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25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25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25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25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25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25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25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25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25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25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25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25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25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25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25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25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25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25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25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25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25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25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25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25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25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25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25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25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25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25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25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25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25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25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25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25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25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25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25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25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25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25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25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25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25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25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25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25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25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25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25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25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25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25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25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25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25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25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25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25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25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25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25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25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25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25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25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25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25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25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25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25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25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25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25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25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25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25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25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25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25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25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25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25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25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25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25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25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25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25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25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25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25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25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25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25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25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25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25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25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25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25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25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25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25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25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25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25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25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25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25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25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25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25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25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25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25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25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25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25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25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25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25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25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25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25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25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25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25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25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25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25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25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25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25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25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25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25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25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25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25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25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25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25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25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25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25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25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25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25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25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25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25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25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25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25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25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25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25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25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25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25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25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25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25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25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25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25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25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25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25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25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25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25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25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25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25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25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25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25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25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25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25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25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25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25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25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25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25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25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25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25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25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25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25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25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25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25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25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25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25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25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25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25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25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25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25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25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25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25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25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25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25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25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25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25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25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25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25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25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25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25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25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25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25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25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25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25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25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25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25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25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25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25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25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25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25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25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25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25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25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25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25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25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25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25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25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25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25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25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25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25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25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25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25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25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25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25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25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25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25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25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25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25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25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25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25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25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25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25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25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25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25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25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25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25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25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25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25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25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25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25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25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25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25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25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25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25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25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25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25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25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25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25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25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25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25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25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25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25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25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25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25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25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25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25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25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25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25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25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25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25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25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25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25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25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25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25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25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25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25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25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25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25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25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25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25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25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25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25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25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25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25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25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25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25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25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25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25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25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25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25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25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25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25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25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25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25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25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25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25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25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25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25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25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25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25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25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25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25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25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25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25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25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25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25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25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25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25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25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25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25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25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25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25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25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25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25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25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25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25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25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25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25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25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25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25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25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25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25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25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25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25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25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25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25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25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25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25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25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25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25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25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25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25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25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25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25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25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25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25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25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25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25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25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25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25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25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25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25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25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25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25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25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25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25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25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25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25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25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25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25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25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25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25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25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25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25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25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25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25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25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25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25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25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25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25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25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25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25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25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25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25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25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25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25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25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25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25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25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25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25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25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25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25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25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25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25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25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25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25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25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25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25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25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25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25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25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25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25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25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25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25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25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25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25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25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25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25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25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25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25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25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25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25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25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25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25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25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25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25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25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25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25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25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25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25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25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25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25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25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25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25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25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25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25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25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25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25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25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25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25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25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25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25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25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25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25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25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25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25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25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25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25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25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25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25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25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25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25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25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25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25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25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25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25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25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25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25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25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25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25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25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25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25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25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25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25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25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25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25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25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25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25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25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25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25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25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25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25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25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25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25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25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25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25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25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25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25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25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25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25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25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25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25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25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25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25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25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25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25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25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25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25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25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25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25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25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25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25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25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25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25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25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25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25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25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25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25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25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25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25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25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25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25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25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25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25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25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25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25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25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25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25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25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25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25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25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25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25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25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25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25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25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25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25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25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25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25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25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25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25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25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25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25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25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25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25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25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25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25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25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25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25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25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25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25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25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25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25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25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25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25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25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25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25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25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25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25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25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25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25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25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25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25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25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25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25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25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25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25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25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25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25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25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25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25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25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25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25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25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25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25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25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25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25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25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25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25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25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25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25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25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25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25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25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25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25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25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25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25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25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25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25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25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25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25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25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25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25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25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25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25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25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25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25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25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25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25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25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25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25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25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25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25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25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25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25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25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25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25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25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25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25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25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25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25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25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25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25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25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25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25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25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25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25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25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25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25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25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25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25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25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25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25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25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25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25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25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25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25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25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25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25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25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25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25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25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25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25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25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25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25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25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25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25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25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25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25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25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25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25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25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25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25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25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25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25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25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25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25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25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25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25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25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25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25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25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25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25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25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25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25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25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25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25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25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25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25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25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25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25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25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25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25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25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25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25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25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25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25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25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25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25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25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25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25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25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25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25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25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25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25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25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25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25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25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25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25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25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25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25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25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25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25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25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25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25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25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25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25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25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25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25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25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25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25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25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25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25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25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25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25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25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25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25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25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25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25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25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25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25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25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25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25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25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25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25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25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25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25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25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25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25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25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25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25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25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25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25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25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25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25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25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25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25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25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25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25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25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25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25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25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25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25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25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25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25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25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25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25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25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25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25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25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25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25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25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25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25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25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25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25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25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25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25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25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25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25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25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25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25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25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25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25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25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25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25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25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25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25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25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25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25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25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25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25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25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25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25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25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25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25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25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25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25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25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25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25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25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25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25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25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25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25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25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25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25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25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25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25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25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25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25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25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25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25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25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25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25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25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25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25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25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25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25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25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25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25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25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25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25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25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25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25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25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25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25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25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25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25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25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25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25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25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25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25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25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25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25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25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25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25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25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25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25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25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25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25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25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25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25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25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25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25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25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25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25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25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25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25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25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25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25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25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25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25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25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25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25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25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25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25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25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25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25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25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25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25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25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25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25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25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25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25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25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25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25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25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25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25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25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25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25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25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25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25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25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25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25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25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25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25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25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25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25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25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25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25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25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25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25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25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25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25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25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25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25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25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25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25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25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25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25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25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25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25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25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25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25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25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25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25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25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25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25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25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25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25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25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25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25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25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25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25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25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25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25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25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25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25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25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25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25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25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25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25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25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25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25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25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25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25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25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25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25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25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25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25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25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25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25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25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25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25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25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25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25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25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25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25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25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25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25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25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25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25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25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25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25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25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25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25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25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25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25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25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25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25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25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25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25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25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25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25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25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25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25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25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25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25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25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25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25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25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25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25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25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25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25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25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25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25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25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25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25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25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25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25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25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25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25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25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25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25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25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25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25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25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25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25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25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25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25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25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25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25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25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25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25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25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25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25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25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25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25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25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25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25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25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25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25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25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25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25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25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25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25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25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25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25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25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25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25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25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25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25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25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25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25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25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25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25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25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25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25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25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25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25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25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25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25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25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25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25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25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25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25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25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25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25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25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25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25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25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25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25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25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25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25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25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25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25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25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25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25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25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25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25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25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25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25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25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25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25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25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25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25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25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25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25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25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25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25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25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25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25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25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25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25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25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25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25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25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25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25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25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25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25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25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25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25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25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25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25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25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25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25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25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25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25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25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25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25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25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25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25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25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25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25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25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25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25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25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25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25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25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25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25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25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25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25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25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25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25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25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25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25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25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25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25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25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25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25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25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25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25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25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25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25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25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25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25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25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25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25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25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25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25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25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25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25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25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25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25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25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25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25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25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25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25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25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25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25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25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25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25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25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25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25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25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25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25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25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25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25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25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25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25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25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25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25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25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25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25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25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25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25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25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25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25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25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25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25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25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25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25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25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25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25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25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25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25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25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25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25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25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25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25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25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25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25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25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25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25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25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25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25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25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25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25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25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25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25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25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25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25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25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25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25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25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25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25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25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25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25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25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25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25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25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25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25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25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25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25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25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25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25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25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25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25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25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25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25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25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25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25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25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25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25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25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25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25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25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25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25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25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25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25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25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25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25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25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25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25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25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25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25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25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25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25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25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25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25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25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25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25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25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25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25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25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25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25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25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25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25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25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25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25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25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25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25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25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25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25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25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25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25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25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25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25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25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25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25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25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25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25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25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25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25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25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25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25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25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25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25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25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25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25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25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25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25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25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25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25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25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25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25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25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25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25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25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25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25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25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25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25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25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25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25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25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25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25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25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25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25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25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25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25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25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25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25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25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25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25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25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25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25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25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25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25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25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25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25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25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25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25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25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25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25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25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25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25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25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25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25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25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25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25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25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25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25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25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25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25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25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25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25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25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25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25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25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25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25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25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25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25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25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25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25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25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25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25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25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25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25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25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25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25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25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25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25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25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25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25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25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25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25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25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25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25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25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25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25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25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25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25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25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25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25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25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25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25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25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25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25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25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25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25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25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25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25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25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25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25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25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25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25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25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25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25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25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25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25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25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25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25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25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25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25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25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25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25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25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25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25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25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25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25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25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25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25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25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25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25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25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25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25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25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25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25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25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25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25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25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25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25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25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25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25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25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25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25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25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25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25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25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25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25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25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25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25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25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25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25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25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25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25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25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25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25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25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25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25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25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25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25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25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25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25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25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25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25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25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25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25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25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25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25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25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25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25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25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25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25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25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25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25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25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25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25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25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25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25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25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25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25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25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25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25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25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25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25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25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25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25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25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25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25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25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25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25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25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25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25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25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25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25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25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25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25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25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25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25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25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25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25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25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25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25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25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25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25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25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25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25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25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25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25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25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25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25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25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25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25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25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25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25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25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25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25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25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25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25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25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25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25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25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25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25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25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25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25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25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25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25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25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25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25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25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25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25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25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25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25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25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25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25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25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25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25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25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25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25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25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25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25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25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25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25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25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25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25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25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25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25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25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25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25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25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25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25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25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25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25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25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25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25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25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25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25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25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25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25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25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25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25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25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25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25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25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25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25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25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25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25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25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25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25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25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25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25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25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25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25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25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25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25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25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25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25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25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25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25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25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25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25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25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25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25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25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25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25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25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25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25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25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25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25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25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25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25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25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25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25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25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25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25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25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25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25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25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25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25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25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25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25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25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25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25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25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25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25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25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25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25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25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25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25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25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25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25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25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25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25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25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25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25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25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25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25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25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25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25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25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25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25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25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25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25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25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25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25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25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25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25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25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25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25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25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25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25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25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25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25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25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25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25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25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25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25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25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25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25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25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25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25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25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25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25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25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25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25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25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25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25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25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25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25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25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25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25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25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25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25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25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25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25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25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25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25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25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25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25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25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25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25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25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25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25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25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25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25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25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25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25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25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25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25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25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25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25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25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25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25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25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25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25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25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25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25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25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25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25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25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25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25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25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25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25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25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25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25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25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25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25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25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25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25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25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25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25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25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25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25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25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25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25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25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25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25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25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25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25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25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25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25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25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25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25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25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25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25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25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25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25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25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25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25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25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25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25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25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25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25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25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25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25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25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25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25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25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25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25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25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25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25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25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25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25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25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25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25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25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25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25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25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25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25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25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25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25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25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25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25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25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25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25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25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25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25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25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25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25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25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25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25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25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25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25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25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25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25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25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25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25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25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25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25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25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25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25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25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25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25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25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25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25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25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25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25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25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25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25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25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25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25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25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25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25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25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25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25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25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25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25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25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25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25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25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25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25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25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25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25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25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25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25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25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25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25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25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25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25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25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25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25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25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25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25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25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25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25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25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25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25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25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25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25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25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25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25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25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25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25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25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25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25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25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25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25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25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25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25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25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25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25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25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25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25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25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25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25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25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25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25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25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25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25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25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25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25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25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25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25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25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25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25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25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25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25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25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25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25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25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25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25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25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25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25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25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25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25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25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25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25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25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25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25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25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25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25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25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25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25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25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25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25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25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25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25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25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25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25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25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25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25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25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25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25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25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25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25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25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25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25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25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25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25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25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25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25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25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25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25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25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25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25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25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25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25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25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25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25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25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25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25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25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25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25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25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25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25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25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25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25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25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25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25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25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25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25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25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25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25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25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25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25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25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25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25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25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25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25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25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25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25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25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25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25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25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25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25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25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25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25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25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25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25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25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25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25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25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25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25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25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25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25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25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25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25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25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25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25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25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25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25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25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25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25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25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25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25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25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25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25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25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25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25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25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25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25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25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25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25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25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25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25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25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25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25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25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25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25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25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25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25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25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25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25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25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25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25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25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25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25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25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25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25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25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25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25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25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25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25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25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25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25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25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25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25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25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25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25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25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25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25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25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25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25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25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25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25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25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25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25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25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25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25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25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25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25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25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25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25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25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25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25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25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25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25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25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25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25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25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25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25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25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25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25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25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25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25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25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25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25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25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25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25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25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25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25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25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25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25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25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25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25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25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25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25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25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25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25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25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25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25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25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25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25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25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25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25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25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25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25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25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25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25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25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25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25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25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25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25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25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25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25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25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25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25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25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25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25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25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25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25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25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25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25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25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25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25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25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25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25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25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25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25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25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25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25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25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25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25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25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25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25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25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25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25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25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25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25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25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25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25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25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25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25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25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25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25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25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25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25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25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25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25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25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25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25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25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25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25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25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25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25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25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25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25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25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25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25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25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25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25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25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25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25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25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25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25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25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25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25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25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25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25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25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25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25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25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25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25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25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25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25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25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25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25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25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25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25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25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25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25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25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25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25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25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25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25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25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25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25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25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25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25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25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25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25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25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25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25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25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25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25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25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25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25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25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25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25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25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25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25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25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25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25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25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25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25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25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25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25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25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25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25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25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25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25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25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25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25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25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25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25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25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25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25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25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25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25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25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25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25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25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25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25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25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25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25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25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25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25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25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25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25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25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25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25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25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25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25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25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25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25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25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25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25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25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25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25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25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25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25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25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25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25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25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25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25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25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25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25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25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25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25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25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25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25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25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25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25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25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25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25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25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25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25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25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25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25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25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25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25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25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25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25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25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25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25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25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25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25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25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25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25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25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25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25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25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25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25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25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25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25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25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25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25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25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25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25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25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25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25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25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25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25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25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25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25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25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25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25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25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25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25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25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25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25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25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25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25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25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25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25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25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25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25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25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25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25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25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25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25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25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25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25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25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25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25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25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25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25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25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25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25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25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25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25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25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25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25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25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25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25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25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25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25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25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25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25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25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25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25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25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25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25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25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25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25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25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25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25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25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25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25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25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25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25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25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25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25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25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25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25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25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25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25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25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25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25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25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25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25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25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25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25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25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25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25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25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25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25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25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25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25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25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25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25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25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25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25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25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25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25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25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25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25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25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25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25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25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25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25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25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25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25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25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25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25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25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25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25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25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25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25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25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25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25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25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25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25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25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25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25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25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25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25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25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25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25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25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25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25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25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25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25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25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25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25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25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25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25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25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25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25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25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25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25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25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25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25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25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25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25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25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25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25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25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25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25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25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25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25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25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25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25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25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25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25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25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25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25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25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25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25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25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25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25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25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25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25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25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25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25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25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25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25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25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25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25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25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25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25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25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25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25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25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25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25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25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25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25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25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25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25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25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25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25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25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25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25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25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25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25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25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25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25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25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25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25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25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25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25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25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25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25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25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25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25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25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25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25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25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25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25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25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25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25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25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25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25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25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25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25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25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25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25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25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25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25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25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25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25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25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25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25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25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25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25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25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25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25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25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25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25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25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25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25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25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25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25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25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25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25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25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25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25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25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25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25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25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25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25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25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25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25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25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25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25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25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25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25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25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25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25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25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25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25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25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25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25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25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25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25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25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25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25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25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25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25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25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25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25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25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25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25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25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25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25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25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25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25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25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25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25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25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25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25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25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25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25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25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25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25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25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25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25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25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25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25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25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25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25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25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25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25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25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25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25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25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25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25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25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25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25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25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25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25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25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25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25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25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25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25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25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25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25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25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25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25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25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25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25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25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25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25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25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25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25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25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25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25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25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25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25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25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25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25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25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25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25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25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25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25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25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25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25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25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25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25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25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25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25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25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25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25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25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25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25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25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25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25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25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25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25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25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25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25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25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25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25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25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25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25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25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25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25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25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25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25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25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25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25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25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25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25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25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25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25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25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25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25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25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25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25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25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25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25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25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25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25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25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25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25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25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25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25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25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25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25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25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25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25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25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25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25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25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25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25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25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25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25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25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25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25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25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25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25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25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25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25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25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25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25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25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25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25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25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25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25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25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25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25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25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25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25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25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25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25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25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25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25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25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25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25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25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25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25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25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25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25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25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25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25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25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25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25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25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25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25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25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25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25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25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25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25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25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25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25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25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25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25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25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25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25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25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25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25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25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25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25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25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25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25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25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25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25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25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25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25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25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25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25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25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25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25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25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25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25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25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25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25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25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25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25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25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25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25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25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25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25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25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25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25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25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25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25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25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25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25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25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25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25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25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25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25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25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25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25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25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25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25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25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25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25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25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25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25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25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25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25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25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25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25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25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25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25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25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25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25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25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25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25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25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25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25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25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25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25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25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25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25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25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25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25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25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25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25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25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25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25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25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25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25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25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25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25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25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25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25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25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25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25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25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25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25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25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25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25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25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25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25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25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25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25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25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25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25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25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25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25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25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25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25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25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25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25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25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25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25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25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25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25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25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25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25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25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25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25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25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25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25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25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25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25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25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25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25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25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25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25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25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25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25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25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25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25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25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25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25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25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25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25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25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25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25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25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25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25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25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25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25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25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25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25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25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25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25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25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25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25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25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25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25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25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25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25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25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25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25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25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25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25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25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25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25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25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25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25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25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25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25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25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25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25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25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25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25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25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25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25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25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25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25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25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25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25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25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25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25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25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25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25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25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25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25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25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25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25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25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25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25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25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25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25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25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25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25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25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25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25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25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25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25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25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25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25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25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25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25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25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25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25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25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25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25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25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25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25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25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25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25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25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25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25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25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25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25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25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25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25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25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25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25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25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25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25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25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25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25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25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25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25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25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25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25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25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25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25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25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25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25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25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25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25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25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25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25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25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25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25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25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25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25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25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25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25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25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25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25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25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25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25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25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25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25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25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25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25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25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25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25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25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25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25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25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25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25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25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25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25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25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25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25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25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25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25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25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25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25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25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25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25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25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25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25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25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25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25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25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25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25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25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25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25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25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25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25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25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25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25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25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25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25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25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25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25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25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25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25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25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25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25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25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25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25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25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25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25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25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25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25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25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25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25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25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25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25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25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25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25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25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25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25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25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25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25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25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25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25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25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25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25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25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25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25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25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25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25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25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25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25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25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25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25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25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25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25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25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25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25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25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25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25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25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25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25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25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25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25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25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25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25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25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25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25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25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25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25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25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25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25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25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25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25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25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25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25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25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25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25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25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25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25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25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25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25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25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25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25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25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25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25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25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25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25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25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25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25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25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25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25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25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25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25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25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25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25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25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25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25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25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25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25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25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25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25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25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25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25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25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25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25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25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25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25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25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25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25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25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25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25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25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25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25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25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25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25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25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25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25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25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25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25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25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25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25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25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25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25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25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25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25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25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25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25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25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25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25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25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25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25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25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25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25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25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25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25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25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25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25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25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25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25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25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25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25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25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25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25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25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25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25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25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25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25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25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25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25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25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25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25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25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25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25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25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25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25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25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25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25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25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25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25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25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25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25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25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25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25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25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25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25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25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25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25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25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25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25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25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25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25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25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25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25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25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25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25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25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25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25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25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25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25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25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25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25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25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25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25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25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25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25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25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25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25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25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25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25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25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25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25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25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25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25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25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25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25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25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25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25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25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25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25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25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25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25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25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25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25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25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25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25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25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25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25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25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25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25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25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25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25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25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25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25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25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25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25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25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25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25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25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25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25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25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25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25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25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25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25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25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25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25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25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25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25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25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25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25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25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25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25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25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25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25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25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25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25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25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25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25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25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25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25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25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25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25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25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25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25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25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25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25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25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25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25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25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25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25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25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25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25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25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25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25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25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25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25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25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25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25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25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25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25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25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25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25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25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25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25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25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25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25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25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25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25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25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25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25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25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25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25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25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25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25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25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25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25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25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25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25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25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25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25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25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25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25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25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25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25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25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25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25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25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25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25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25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25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25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25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25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25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25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25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25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25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25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25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25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25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25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25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25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25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25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25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25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25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25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25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25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25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25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25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25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25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25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25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25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25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25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25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25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25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25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25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25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25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25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25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25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25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25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25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25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25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25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25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25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25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25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25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25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25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25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25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25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25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25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25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25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25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25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25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25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25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25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25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25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25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25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25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25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25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25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25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25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25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25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25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25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25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25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25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25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25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25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25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25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25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25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25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25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25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25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25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25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25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25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25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25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25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25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25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25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25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25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25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25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25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25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25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25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25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25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25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25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25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25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25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25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25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25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25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25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25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25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25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25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25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25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25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25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25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25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25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25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25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25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25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25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25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25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25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25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25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25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25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25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25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25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25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25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25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25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25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25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25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25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25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25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25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25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25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25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25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25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25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25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25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25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25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25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25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25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25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25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25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25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25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25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25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25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25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25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25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25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25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25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25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25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25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25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25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25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25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25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25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25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25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25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25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25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25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25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25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25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25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25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25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25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25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25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25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25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25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25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25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25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25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25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25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25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25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25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25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25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25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25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25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25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25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25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25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25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25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25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25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25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25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25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25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25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25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25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25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25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25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25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25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25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25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25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25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25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25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25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25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25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25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25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25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25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25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25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25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25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25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25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25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25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25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25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25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25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25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25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25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25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25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25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25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25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25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25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25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25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25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25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25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25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25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25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25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25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25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25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25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25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25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25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25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25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25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25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25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25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25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25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25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25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25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25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25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25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25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25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25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25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25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25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25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25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25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25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25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25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25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25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25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25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25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25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25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25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25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25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25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25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25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25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25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25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25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25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25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25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25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25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25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25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25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25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25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25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25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25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25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25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25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25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25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25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25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25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25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25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25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25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25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25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25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25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25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25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25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25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25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25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25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25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25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25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25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25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25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25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25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25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25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25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25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25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25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25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25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25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25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25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25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25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25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25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25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25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25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25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25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25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25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25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25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25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25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25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25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25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25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25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25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25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25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25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25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25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25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25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25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25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25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25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25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25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25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25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25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25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25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25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25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25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25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25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25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25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25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25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25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25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25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25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25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25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25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25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25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25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25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25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25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25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25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25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25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25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25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25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25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25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25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25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25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25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25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25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25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25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25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25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25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25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25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25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25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25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25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25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25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25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25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25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25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25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25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25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25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25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25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25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25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25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25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25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25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25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25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25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25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25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25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25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25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25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25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25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25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25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25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25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25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25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25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25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25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25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25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25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25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25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25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25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25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25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25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25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25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25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25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25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25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25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25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25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25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25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25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25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25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25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25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25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25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25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25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25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25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25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25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25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25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25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25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25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25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25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25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25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25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25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25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25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25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25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25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25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25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25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25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25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25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25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25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25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25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25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25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25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25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25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25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25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25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25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25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25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25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25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25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25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25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25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25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25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25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25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25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25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25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25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25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25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25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25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25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25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25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25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25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25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25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25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25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25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25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25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25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25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25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25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25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25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25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25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25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25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25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25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25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25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25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25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25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25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25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25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25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25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25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25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25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25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25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25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25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25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25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25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25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25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25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25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25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25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25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25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25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25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25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25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25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25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25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25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25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25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25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25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25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25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25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25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25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25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25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25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25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25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25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25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25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25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25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25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25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25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25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25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25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25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25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25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25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25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25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25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25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25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25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25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25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25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25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25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25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25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25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25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25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25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25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25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25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25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25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25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25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25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25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25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25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25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25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25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25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25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25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25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25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25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25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25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25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25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25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25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25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25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25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25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25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25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25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25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25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25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25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25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25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25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25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25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25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25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25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25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25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25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25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25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25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25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25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25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25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25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25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25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25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25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25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25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25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25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25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25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25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25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25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25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25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25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25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25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25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25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25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25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25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25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25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25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25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25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25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25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25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25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25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25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25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25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25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25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25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25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25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25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25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25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25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25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25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25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25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25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25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25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25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25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25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25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25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25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25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25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25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25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25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25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25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25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25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25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25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25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25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25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25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25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25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25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25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25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25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25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25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25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25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25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25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25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25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25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25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25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25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25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25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25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25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25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25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25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25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25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25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25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25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25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25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25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25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25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25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25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25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25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25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25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25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25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25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25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25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25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25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25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25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25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25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25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25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25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25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25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25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25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25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25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25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25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25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25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25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25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25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25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25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25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25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25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25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25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25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25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25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25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25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25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25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25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25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25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25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25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25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25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25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25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25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25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25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25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25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25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25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25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25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25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25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25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25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25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25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25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25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25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25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25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25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25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25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25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25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25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25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25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25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25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25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25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25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25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25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25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25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25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25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25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25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25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25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25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25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25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25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25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25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25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25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25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25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25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25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25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25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25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25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25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25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25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25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25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25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25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25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25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25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25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25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25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25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25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25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25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25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25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25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25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25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25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25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25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25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25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25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25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25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25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25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25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25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25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25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25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25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25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25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25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25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25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25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25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25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25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25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25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25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25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25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25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25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25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25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25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25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25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25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25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25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25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25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25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25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25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25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25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25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25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25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25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25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25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25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25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25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25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25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25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25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25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25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25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25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25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25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25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25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25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25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25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25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25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25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25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25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25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25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25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25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25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25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25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25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25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25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25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25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25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25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25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25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25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25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25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25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25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25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25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25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25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25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25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25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25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25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25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25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25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25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25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25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25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25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25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25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25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25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25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25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25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25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25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25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25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25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25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25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25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25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25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25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25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25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25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25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25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25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25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25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25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25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25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25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25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25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25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25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25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25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25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25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25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25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25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25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25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25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25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25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25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25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25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25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25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25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25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25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25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25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25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25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25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25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25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25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25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25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25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25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25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25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25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25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25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25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25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25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25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25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25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25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25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25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25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25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25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25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25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25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25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25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25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25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25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25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25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25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25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25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25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25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25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25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25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25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25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25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25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25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25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25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25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25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25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25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25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25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25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25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25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25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25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25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25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25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25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25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25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25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25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25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25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25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25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25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25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25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25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25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25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25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25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25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25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25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25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25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25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25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25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25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25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25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25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25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25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25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25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25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25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25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25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25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25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25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25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25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25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25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25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25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25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25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25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25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25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25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25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25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25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25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25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25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25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25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25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25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25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25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25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25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25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25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25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25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25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25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25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25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25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25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25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25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25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25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25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25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25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25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25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25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25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25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25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25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25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25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25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25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25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25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25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25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25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25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25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25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25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25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25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25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25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25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25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25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25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25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25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25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25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25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25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25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25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25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25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25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25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25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25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25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25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25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25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25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25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25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25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25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25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25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25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25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25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25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25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25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25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25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25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25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25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25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25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25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25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25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25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25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25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25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25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25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25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25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25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25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25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25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25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25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25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25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25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25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25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25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25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25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25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25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25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25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25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25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25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25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25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25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25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25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25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25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25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25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25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25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25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25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25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25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25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25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25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25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25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25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25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25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25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25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25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25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25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25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25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25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25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25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25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25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25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25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25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25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25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25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25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25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25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25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25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25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25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25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25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25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25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25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25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25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25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25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25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25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25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25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25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25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25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25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25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25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25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25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25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25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25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25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25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25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25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25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25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25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25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25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25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25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25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25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25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25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25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25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25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25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25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25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25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25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25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25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25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25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25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25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25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25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25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25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25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25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25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25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25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25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25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25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25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25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25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25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25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25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25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25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25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25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25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25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25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25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25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25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25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25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25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25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25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25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25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25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25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25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25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25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25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25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25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25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25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25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25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25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25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25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25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25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25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25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25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25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25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25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25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25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25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25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25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25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25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25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25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25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25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25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25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25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25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25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25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25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25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25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25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25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25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25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25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25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25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25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25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25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25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25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25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25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25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25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25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25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25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25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25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25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25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25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25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25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25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25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25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25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25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25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25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25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25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25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25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25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25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25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25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25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25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25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25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25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25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25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25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25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25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25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25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25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25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25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25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25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25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25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25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25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25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25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25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25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25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25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25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25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25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25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25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25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25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25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25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25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25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25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25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25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25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25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25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25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25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25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25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25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25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25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25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25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25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25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25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25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25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25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25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25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25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25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25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25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25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25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25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25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25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25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25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25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25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25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25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25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25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25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25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25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25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25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25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25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25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25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25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25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25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25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25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25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25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25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25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25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25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25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25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25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25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25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25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25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25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25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25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25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25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25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25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25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25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25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25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25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25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25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25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25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25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25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25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25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25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25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25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25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25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25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25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25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25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25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25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25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25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25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25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25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25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25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25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25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25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25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25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25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25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25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25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25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25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25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25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25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25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25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25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25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25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25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25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25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25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25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25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25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25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25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25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25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25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25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25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25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25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25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25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25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25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25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25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25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25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25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25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25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25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25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25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25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25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25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25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25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25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25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25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25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25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25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25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25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25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25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25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25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25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25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25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25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25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25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25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25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25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25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25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25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25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25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25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25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25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25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25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25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25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25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25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25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25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25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25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25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25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25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25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25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25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25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25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25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25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25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25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25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25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25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25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25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25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25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25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25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25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25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25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25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25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25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25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25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25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25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25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25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25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25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25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25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25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25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25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25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25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25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25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25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25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25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25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25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25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25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25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25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25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25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25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25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25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25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25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25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25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25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25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25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25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25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25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25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25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25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25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25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25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25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25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25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25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25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25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25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25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25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25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25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25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25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25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25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25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25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25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25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25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25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25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25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25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25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25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25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25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25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25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25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25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25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25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25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25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25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25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25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25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25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25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25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25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25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25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25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25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25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25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25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25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25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25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25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25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25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25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25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25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25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25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25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25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25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25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25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25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25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25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25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25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25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25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25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25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25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25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25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25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25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25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25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25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25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25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25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25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25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25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25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25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25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25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25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25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25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25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25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25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25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25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25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25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25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25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25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25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25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25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25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25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25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25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25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25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25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25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25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25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25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25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25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25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25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25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25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25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25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25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25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25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25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25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25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25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25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25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25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25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25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25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25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25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25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25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25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25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25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25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25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25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25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25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25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25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25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25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25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25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25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25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25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25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25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25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25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25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25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25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25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25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25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25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25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25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25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25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25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25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25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25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25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25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25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25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25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25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25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25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25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25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25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25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25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25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25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25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25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25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25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25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25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25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25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25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25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25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25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25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25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25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25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25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25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25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25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25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25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25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25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25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25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25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25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25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25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25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25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25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25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25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25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25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25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25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25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25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25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25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25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25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25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25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25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25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25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25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25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25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25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25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25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25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25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25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25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25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25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25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25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25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25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25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25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25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25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25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25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25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25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25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25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25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25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25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25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25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25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25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25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25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25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25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25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25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25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25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25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25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25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25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25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25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25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25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25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25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25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25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25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25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25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25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25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25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25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25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25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25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25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25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25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25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25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25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25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25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25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25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25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25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25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25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25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25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25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25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25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25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25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25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25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25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25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25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25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25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25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25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25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25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25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25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25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25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25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25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25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25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25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25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25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25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25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25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25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25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25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25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25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25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25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25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25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25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25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25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25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25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25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25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25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25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25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25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25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25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25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25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25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25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25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25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25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25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25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25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25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25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25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25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25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25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25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25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25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25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25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25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25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25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25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25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25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25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25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25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25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25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25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25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25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25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25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25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25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25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25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25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25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25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25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25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25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25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25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25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25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25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25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25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25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25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25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25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25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25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25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25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25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25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25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25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25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25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25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25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25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25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25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25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25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25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25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25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25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25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25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25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25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25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25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25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25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25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25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25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25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25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25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25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25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25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25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25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25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25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25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25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25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25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25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25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25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25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25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25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25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25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25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25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25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25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25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25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25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25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25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25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25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25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25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25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25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25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25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25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25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25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25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25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25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25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25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25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25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25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25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25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25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25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25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25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25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25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25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25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25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25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25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25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25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25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25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25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25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25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25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25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25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25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25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25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25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25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25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25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25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25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25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25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25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25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25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25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25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25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25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25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25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25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25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25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25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25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25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25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25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25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25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25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25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25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25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25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25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25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25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25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25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25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25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25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25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25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25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25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25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25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25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25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25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25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25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25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25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25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25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25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25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25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25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25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25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25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25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25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25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25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25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25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25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25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25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25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25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25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25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25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25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25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25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25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25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25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25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25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25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25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25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25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25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25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25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25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25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25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25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25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25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25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25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25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25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25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25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25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25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25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25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25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25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25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25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25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25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25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25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25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25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25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25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25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25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25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25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25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25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25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25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25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25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25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25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25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25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25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25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25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25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25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25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25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25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25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25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25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25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25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25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25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25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25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25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25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25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25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25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25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25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25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25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25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25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25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25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25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25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25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25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25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25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25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25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25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25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25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25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25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25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25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25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25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25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25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25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25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25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25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25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25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25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25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25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25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25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25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25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25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25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25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25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25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25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25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25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25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25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25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25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25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25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25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25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25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25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25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25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25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25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25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25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25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25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25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25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25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25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25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25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25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25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25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25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25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25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25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25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25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25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25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25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25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25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25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25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25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25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25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25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25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25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25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25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25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25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25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25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25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25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25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25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25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25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25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25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25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25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25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25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25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25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25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25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25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25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25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25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25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25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25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25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25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25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25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25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25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25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25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25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25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25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25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25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25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25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25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25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25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25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25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25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25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25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25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25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25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25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25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25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25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25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25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25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25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25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25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25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25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25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25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25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25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25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25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25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25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25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25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25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25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25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25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25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25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25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25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25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25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25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25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25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25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25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25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25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25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25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25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25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25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25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25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25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25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25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25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25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25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25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25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25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25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25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25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25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25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25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25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25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25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25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25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25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25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25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25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25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25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25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25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25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25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25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25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25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25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25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25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25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25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25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25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25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25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25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25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25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25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25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25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25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25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25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25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25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25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25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25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25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25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25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25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25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25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25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25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25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25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25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25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25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25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25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25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25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25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25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25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25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25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25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25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25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25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25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25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25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25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25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25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25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25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25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25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25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25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25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25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25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25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25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25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25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25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25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25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25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25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25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25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25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25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25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25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25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25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25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25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25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25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25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25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25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25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25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25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25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25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25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25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25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25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25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25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25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25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25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25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25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25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25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25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25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25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25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25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25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25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25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25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25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25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25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25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25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25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25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25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25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25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25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25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25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25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25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25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25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25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25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25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25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25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25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25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25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25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25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25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25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25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25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25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25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25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25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25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25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25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25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25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25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25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25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25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25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25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25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25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25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25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25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25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25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25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25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25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25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25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25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25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25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25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25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25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25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25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25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25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25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25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25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25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25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25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25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25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25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25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25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25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25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25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25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25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25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25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25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25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25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25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25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25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25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25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25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25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25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25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25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25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25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25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25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25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25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25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25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25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25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25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25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25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25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25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25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25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25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25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25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25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25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25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25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25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25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25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25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25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25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25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25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25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25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25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25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25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25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25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25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25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25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25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25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25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25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25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25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25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25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25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25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25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25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25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25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25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25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25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25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25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25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25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25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25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25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25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25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25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25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25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25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25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25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25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25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25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25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25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25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25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25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25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25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25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25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25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25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25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25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25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25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25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25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25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25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25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25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25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25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25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25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25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25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25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25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25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25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25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25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25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25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25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25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25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25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25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25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25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25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25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25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25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25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25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25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25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25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25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25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25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25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25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25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25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25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25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25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25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25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25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25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25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25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25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25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25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25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25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25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25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25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25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25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25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25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25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25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25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25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25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25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25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25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25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25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25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25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25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25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25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25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25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25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25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25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25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25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25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25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25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25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25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25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25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25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25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25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25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25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25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25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25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25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25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25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25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25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25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25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25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25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25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25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25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25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25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25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25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25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25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25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25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25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25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25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25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25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25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25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25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25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25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25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25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25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25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25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25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25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25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25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25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25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25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25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25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25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25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25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25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25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25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25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25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25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25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25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25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25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25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25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25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25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25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25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25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25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25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25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25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25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25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25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25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25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25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25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25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25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25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25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25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25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25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25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25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25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25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25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25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25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25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25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25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25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25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25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25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25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25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25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25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25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25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25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25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25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25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25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25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25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25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25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25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25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25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25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25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25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25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25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25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25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25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25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25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25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25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25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25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25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25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25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25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25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25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25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25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25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25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25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25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25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25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25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25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25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25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25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25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25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25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25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25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25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25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25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25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25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25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25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25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25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25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25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25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25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25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25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25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25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25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25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25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25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25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25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25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25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25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25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25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25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25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25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25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25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25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25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25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25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25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25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25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25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25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25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25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25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25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25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25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25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25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25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25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25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25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25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25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25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25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25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25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25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25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25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25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25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25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25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25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25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25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25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25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25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25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25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25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25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25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25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25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25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25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25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25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25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25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25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25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25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25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25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25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25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25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25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25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25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25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25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25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25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25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25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25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25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25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25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25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25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25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25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25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25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25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25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25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25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25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25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25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25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25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25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25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25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25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25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25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25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25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25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25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25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25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25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25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25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25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25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25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25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25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25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25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25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25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25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25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25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25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25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25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25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25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25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25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25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25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25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25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25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25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25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25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25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25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25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25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25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25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25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25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25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25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25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25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25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25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25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25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25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25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25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25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25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25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25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25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25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25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25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25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25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25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25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25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25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25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25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25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25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25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25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25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25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25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25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25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25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25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25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25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25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25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25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25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25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25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25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25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25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25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25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25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25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25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25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25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25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25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25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25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25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25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25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25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25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25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25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25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25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25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25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25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25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25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25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25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25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25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25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25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25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25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25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25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25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25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25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25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25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25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25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25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25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25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25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25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25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25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25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25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25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25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25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25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25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25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25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25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25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25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25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25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25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25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25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25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25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25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25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25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25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25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25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25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25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25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25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25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25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25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25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25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25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25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25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25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25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25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25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25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25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25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25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25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25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25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25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25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25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25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25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25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25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25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25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25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25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25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25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25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25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25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25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25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25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25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25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25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25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25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25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25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25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25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25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25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25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25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25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25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25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25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25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25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25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25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25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25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25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25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25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25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25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25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25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25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25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25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25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25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25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25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25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25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25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25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25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25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25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25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25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25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25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25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25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25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25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25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25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25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25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25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25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25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25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25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25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25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25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25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25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25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25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25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25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25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25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25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25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25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25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25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25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25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25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25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25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25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25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25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25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25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25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25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25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25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25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25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25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25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25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25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25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25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25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25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25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25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25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25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25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25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25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25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25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25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25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25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25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25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25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25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25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25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25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25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25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25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25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25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25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25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25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25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25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25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25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25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25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25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25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25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25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25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25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25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25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25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25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25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25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25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25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25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25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25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25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25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25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25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25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25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25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25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25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25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25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25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25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25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25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25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25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25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25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25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25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25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25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25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25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25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25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25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25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25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25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25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25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25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25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25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25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25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25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25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25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25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25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25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25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25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25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25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25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25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25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25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25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25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25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25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25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25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25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25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25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25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25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25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25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25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25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25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25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25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25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25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25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25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25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25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25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25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25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25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25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25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25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25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25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25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25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25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25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25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25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25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25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25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25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25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25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25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25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25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25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25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25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25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25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25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25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25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25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25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25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25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25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25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25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25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25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25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25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25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25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25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25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25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25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25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25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25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25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25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25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25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25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25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25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25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25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25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25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25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25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25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25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25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25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25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25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25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25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25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25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25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25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25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25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25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25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25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25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25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25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25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25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25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25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25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25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25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25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25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25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25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25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25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25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25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25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25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25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25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25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25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25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25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25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25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25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25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25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25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25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25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25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25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25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25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25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25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25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25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25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25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25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25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25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25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25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25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25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25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25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25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25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25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25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25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25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25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25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25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25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25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25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25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25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25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25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25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25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25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25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25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25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25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25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25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25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25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25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25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25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25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25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25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25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25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25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25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25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25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25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25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25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25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25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25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25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25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25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25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25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25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25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25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25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25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25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25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25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25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25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25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25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25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25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25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25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25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25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25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25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25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25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25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25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25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25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25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25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25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25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25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25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25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25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25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25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25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25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25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25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25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25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25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25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25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25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25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25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25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25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25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25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25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25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25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25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25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25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25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25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25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25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25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25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25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25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25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25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25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25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25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25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25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25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25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25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25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25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25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25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25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25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25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25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25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25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25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25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25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25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25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25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25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25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25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25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25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25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25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25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25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25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25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25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25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25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25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25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25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25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25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25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25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25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25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25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25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25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25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25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25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25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25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25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25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25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25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25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25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25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25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25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25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25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25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25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25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25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25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25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25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25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25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25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25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25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25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25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25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25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25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25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25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25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25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25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25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25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25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25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25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25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25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25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25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25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25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25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25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25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25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25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25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25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25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25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25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25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25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25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25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25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25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25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25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25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25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25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25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25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25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25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25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25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25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25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25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25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25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25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25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25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25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25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25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25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25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25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25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25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25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25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25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25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25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25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25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25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25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25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25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25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25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25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25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25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25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25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25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25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25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25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25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25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25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25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25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25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25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25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25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25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25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25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25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25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25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25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25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25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25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25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25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25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25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25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25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25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25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25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25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25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25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25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25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25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25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25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25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25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25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25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25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25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25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25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25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25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25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25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25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25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25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25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25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25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25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25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25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25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25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25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25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25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25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25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25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25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25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25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25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25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25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25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25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25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25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25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25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25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25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25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25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25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25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25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25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25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25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25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25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25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25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25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25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25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25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25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25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25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25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25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25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25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25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25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25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25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25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25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25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25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25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25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25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25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25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25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25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25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25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25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25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25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25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25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25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25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25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25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25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25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25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25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25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25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25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25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25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25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25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25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25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25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25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25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25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25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25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25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25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25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25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25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25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25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25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25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25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25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25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25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25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25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25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25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25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25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25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25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25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25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25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25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25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25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25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25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25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25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25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25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25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25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25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25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25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25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25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25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25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25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25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25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25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25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25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25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25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25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25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25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25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25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25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25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25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25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25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25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25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25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25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25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25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25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25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25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25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25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25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25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25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25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25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25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25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25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25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25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25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25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25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25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25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25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25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25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25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25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25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25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25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25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25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25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25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25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25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25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25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25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25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25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25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25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25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25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25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25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25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25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25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25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25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25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25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25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25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25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25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25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25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25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25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25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25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25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25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25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25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25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25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25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25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25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25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25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25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25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25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25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25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25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25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25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25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25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25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25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25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25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25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25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25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25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25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25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25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25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25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25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25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25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25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25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25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25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25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25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25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25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25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25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25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25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25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25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25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25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25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25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25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25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25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25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25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25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25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25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25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25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25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25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25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25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25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25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25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25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25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25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25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25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25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25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25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25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25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25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25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25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25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25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25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25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25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25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25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25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25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25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25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25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25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25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25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25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25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25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25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25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25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25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25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25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25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25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25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25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25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25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25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25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25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25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25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25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25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25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25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25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25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25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25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25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25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25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25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25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25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25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25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25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25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25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25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25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25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25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25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25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25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25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25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25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25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25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25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25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25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25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25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25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25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25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25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25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25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25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25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25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25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25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25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25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25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25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25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25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25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25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25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25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25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25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25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25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25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25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25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25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25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25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25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25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25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25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25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25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25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25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25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25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25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25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25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25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25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25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25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25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25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25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25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25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25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25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25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25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25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25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25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25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25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25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25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25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25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25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25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25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25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25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25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25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25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25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25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25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25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25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25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25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25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25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25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25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25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25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25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25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25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25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25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25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25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25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25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25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25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25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25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25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25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25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25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25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25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25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25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25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25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25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25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25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25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25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25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25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25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25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25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25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25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25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25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25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25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25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25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25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25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25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25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25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25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25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25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25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25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25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25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25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25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25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25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25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25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25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25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25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25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25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25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25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25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25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25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25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25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25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25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25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25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25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25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25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25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25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25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25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25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25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25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25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25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25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25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25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25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25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25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25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25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25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25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25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25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25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25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25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25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25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25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25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25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25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25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25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25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25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25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25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25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25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25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25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25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25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25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25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25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25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25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25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25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25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25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25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25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25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25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25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25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25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25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25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25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25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25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25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25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25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25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25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25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25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25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25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25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25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25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25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25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25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25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25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25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25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25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25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25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25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25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25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25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25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25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25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25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25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25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25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25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25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25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25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25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25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25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25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25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25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25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25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25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25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25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25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25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25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25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25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25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25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25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25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25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25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25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25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25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25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25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25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25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25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25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25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25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25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25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25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25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25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25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25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25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25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25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25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25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25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25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25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25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25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25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25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25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25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25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25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25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25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25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25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25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25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25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25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25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25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25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25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25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25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25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25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25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25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25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25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25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25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25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25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25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25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25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25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25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25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25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25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25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25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25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25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25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25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25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25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25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25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25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25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25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25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25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25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25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25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25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25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25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25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25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25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25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25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25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25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25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25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25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25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25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25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25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25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25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25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25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25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25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25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25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25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25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25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25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25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25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25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25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25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25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25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25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25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25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25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25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25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25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25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25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25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25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25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25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25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25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25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25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25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25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25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25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25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25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25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25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25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25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25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25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25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25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25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25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25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25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25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25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25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25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25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25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25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25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25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25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25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25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25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25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25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25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25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25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25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25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25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25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25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25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25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25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25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25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25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25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25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25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25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25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25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25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25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25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25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25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25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25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25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25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25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25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25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25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25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25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25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25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25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25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25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25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25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25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25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25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25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25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25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25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25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25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25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25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25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25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25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25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25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25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25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25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25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25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25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25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25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25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25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25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25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25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25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25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25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25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25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25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25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25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25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25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25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25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25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25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25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25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25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25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25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25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25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25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25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25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25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25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25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25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25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25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25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25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25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25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25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25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25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25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25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25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25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25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25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25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25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25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25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25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25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25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25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25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25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25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25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25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25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25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25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25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25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25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25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25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25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25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25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25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25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25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25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25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25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25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25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25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25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25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25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25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25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25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25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25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25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25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25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25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25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25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25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25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25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25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25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25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25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25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25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25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25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25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25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25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25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25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25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25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25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25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25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25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25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25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25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25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25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25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25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25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25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25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25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25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25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25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25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25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25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25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25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25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25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25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25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25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25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25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25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25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25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25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25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25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25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25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25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25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25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25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25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25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25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25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25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25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25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25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25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25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25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25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25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25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25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25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25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25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25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25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25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25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25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25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25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25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25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25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25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25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25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25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25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25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25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25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25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25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25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25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25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25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25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25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25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25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25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25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25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25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25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25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25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25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25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25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25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25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25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25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25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25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25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25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25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25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25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25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25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25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25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25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25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25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25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25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25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25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25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25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25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25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25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25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25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25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25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25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25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25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25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25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25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25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25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25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25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25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25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25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25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25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25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25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25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25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25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25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25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25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25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25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25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25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25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25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25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25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25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25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25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25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25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25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25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25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25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25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25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25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25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25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25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25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25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25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25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25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25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25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25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25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25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25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25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25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25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25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25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25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25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25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25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25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25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25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25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25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25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25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25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25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25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25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25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25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25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25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25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25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25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25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25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25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25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25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25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25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25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25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25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25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25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25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25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25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25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25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25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25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25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25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25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25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25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25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25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25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25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25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25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25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25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25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25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25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25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25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25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25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25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25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25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25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25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25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25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25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25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25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25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25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25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25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25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25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25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25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25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25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25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25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25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25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25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25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25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25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25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25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25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25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25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25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25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25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25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25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25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25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25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25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25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25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25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25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25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25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25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25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25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25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25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25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25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25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25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25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25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25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25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25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25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25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25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25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25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25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25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25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25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25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25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25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25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25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25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25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25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25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25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25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25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25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25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25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25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25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25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25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25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25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25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25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25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25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25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25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25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25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25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25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25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25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25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25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25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25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25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25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25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25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25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25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25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25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25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25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25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25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25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25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25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25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25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25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25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25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25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25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25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25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25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25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25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25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25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25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25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25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25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25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25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25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25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25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25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25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25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25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25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25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25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25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25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25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25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25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25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25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25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25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25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25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25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25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25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25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25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25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25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25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25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25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25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25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25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25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25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25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25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25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25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25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25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25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25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25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25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25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25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25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25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25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25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25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25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25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25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25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25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25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25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25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25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25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25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25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25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25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25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25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25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25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25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25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25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25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25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25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25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25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25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25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25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25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25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25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25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25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25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25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25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25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25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25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25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25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25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25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25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25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25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25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25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25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25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25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25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25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25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25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25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25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25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25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25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25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25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25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25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25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25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25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25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25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25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25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25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25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25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25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25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25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25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25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25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25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25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25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25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25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25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25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25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LwAgAD0APQA9AD0APQA9AD0APQA9AD0APQA9AD0APQA9AD0APQA9AD0APQA9AD0APQA9AD0APQA9AD0APQA9AD0APQA9AD0APQA9AD0APQA9AD0APQA9AD0APQA9AD0APQA9AD0APQA9AD0APQA9AD0APQA9AD0APQA9AD0AXABuAC8ALwAvACAAIAAgACAAIAAgACAAIAAgACAAIAAgACAAIAAgACAAIAAgACAAIAAgACAALQAtAFMAbwBsAHUAdABpAG8AbgBzAC0ALQBcAG4ALwAvAC8AIABcAG4ALwAvAC8AIABCAGUAbABvAHcAIABhAHIAZQAgAHMAbwBsAHUAdABpAG8AbgAgAHAAcgBvAHAAbwBzAGEAbABzACwAIAB0AGgAYQB0ACAAbQBhAHkAIABiAGUAIAB3AGkAdABoAG8AdQB0ACAAZgB1AG4AYwB0AGkAbwBuAFwAbgAvAC8ALwAgAGQAbwBjAHUAbQBlAG4AdABhAHQAaQBvAG4ALgAgAEkAdAAgAGkAcwAgAHMAdABpAGwAbAAgAHAAYQByAHQAIABvAGYAIAB0AGgAZQAgAGUAeABlAHIAYwBpAHMAZQAgAHQAbwAgAHcAcgBpAHQAZQAgAFwAbgAvAC8ALwAgAGYAdQBuAGMAdABpAG8AbgAgAGQAbwBjAHUAbQBlAG4AdABhAHQAaQBvAG4ALgAgAEkAIABoAGEAdgBlACAAbgBvAHQAIABpAG4AYwBsAHUAZABlAGQAIABpAHQAIABiAGUAYwBhAHUAcwBlACAAaQB0ACAAXABuAC8ALwAvACAAbQBhAGsAZQBzACAAaQB0ACAAaABhAHIAZABlAHIAIAB0AG8AIABkAGUAYwBvAG0AbQBlAG4AdAAgAHQAaABlACAAYwBvAGQAZQAuAFwAbgAvAC8ALwBcAG4ALwAvAC8AIAAgACAAIAAgACAAIAAgACAAIAAgACAAIAAgACAAIAAgACAAIABEAE8ATgAnAFQAIABSAEUAQQBEACAAQgBFAEYATwBSAEUAIABZAE8AVQAgAE4ARQBFAEQAIABUAE8AIQBcAG4ALwAvAC8AXABuAC8ALwAvACAAWQBvAHUAIABuAGUAZQBkACAAdABvACAAcgBlAG0AbwB2AGUAIAB0AGgAZQAgAGMAbwBtAG0AZQBuAHQAcwAgAHQAbwAgAHIAdQBuACAAdABoAGUAIABmAHUAbgBjAHQAaQBvAG4AcwAuACAARABvACAAdABoAGkAcwBcAG4ALwAvAC8AIABiAHkAIABlAHIAYQBzAGkAbgBnACAAdABoAGUAIABzAHQAYQByAHQAaQBuAGcAIABhAG4AZAAgAGUAbgBkAGkAbgBnACAAXAAiAC8AKgBcACIAIABhAG4AZAAgAFwAIgAqAC8AXAAiAC4AXABuAC8ALwAvACAAPQA9AD0APQA9AD0APQA9AD0APQA9AD0APQA9AD0APQA9AD0APQA9AD0APQA9AD0APQA9AD0APQA9AD0APQA9AD0APQA9AD0APQA9AD0APQA9AD0APQA9AD0APQA9AD0APQA9AD0APQA9AD0APQA9AD0APQA9AD0APQBcAG4AXABuAC8ALwAvAC8ALwAvAC8ALwAvAC8ALwAvAC8AXABuAC8ALwAgAEUAeABlAHIAYwBpAHMAZQAgADEAXABuAC8ALwAvAC8ALwAvAC8ALwAvAC8ALwAvAC8AXABuAC8AKgBcAG4AVABZAFAARQBOAEEATQBFACAAPQAgAEwAQQBNAEIARABBACgAeAA7AFwAbgAgACAAIAAgAEwARQBUACgAXABuACAAIAAgACAAIAAgACAAIABuAGEAbQBlAHMAOwAgAHsAXAAiAE4AdQBtAGIAZQByAFwAIgA7ACAAXAAiAFQAZQB4AHQAXAAiADsAIABcACIATABvAGcAaQBjAGEAbAAgAHYAYQBsAHUAZQBcACIAOwAgAFwAIgBcACIAOwAgAFwAIgBFAHIAcgBvAHIAIAB2AGEAbAB1AGUAXAAiADsAIABcACIAXAAiADsAIABcACIAQQByAHIAYQB5AFwAIgA7ACAAXAAiAEMAbwBtAHAAbwB1AG4AZAAgAGQAYQB0AGEAXAAiAH0AOwBcAG4AIAAgACAAIAAgACAAIAAgAEkATgBEAEUAWAAoAG4AYQBtAGUAcwA7ACAATABPAEcAKABUAFkAUABFACgAeAApADsAIAAyACkAIAArACAAMQApAFwAbgAgACAAIAAgACkAXABuACkAOwA7AFwAbgAqAC8AXABuAFwAbgAvAC8ALwAvAC8ALwAvAC8ALwAvAC8ALwAvAFwAbgAvAC8AIABFAHgAZQByAGMAaQBzAGUAIAAzAFwAbgAvAC8ALwAvAC8ALwAvAC8ALwAvAC8ALwAvAFwAbgAvACoAXABuAFMAQQBNAFAATABFACAAPQAgAEwAQQBNAEIARABBACgAeAA7AG0AOwBMAEUAVAAoAFwAbgAgACAAIAAgAG4AOwBSAE8AVwBTACgAeAApADsAXABuACAAIAAgACAAcwBlAHEAOwBTAEUAUQBVAEUATgBDAEUAKABuACkAOwBcAG4AIAAgACAAIABzAGEAbQBwAGwAZQBzADsAUgBBAE4ARABBAFIAUgBBAFkAKABuACkAOwBcAG4AIAAgACAAIABUAEEASwBFACgAUwBPAFIAVABCAFkAKABzAGUAcQA7AHMAYQBtAHAAbABlAHMAKQA7AG0AKQBcAG4AIAAgACAAIAApACkAOwA7AFwAbgAqAC8AXABuAFwAbgAvAC8ALwAvAC8ALwAvAC8ALwAvAC8ALwAvAFwAbgAvAC8AIABFAHgAZQByAGMAaQBzAGUAIAA0AFwAbgAvAC8ALwAvAC8ALwAvAC8ALwAvAC8ALwAvAFwAbgAvACoAXABuAFIARQBQACAAPQAgAEwAQQBNAEIARABBACgAeAA7AG4AOwBNAEEAUAAoAFMARQBRAFUARQBOAEMARQAoAG4AKQA7AEwAQQBNAEIARABBACgAbgA7AHgAKQApACkAOwA7AFwAbgBcAG4ALwAvACAATwBuAGwAeQAgAHcAbwByAGsAcwAgAHcAaQB0AGgAIABjAG8AbAB1AG0AbgBzAC4AXABuAEkATgBfACAAPQAgAEwAQQBNAEIARABBACgAeAA7AGEAcgByADsATABFAFQAKABcAG4AIAAgACAAIABsAG8AbwBrAHUAcABfAGEAcgByAGEAeQA7AGEAcgByADsAXABuACAAIAAgACAAcgBlAHQAdQByAG4AXwBhAHIAcgBhAHkAOwBSAEUAUAAoAFQAUgBVAEUAOwBSAE8AVwBTACgAYQByAHIAKQApADsAXABuACAAIAAgACAAWABMAE8ATwBLAFUAUAAoAHgAOwBsAG8AbwBrAHUAcABfAGEAcgByAGEAeQA7AHIAZQB0AHUAcgBuAF8AYQByAHIAYQB5ADsARgBBAEwAUwBFACkAXABuACAAIAAgACAAKQBcAG4AKQA7ADsAXABuAFwAbgAvAC8AIABXAG8AcgBrAHMAIAB3AGkAdABoACAAYQByAGIAaQB0AHIAYQByAHkAIABhAHIAcgBhAHkAcwAuAFwAbgBJAE4AIAA9ACAATABBAE0AQgBEAEEAKAB4ADsAYQByAHIAOwBMAEUAVAAoAFwAbgAgACAAIAAgAGwAbwBvAGsAdQBwAF8AYQByAHIAYQB5ADsAVABPAEMATwBMACgAYQByAHIAKQA7AFwAbgAgACAAIAAgAHIAZQB0AHUAcgBuAF8AYQByAHIAYQB5ADsAUgBFAFAAKABUAFIAVQBFADsAUgBPAFcAUwAoAGEAcgByACkAIAAqACAAQwBPAEwAVQBNAE4AUwAoAGEAcgByACkAKQA7AFwAbgAgACAAIAAgAFgATABPAE8ASwBVAFAAKAB4ADsAbABvAG8AawB1AHAAXwBhAHIAcgBhAHkAOwByAGUAdAB1AHIAbgBfAGEAcgByAGEAeQA7AEYAQQBMAFMARQApAFwAbgAgACAAIAAgACkAXABuACkAOwA7AFwAbgBcAG4ALwAvACAAVABoAGkAcwAgAGYAdQBuAGMAdABpAG8AbgAgAG8AbgBsAHkAIAB3AG8AcgBrAHMAIABvAG4AIABjAG8AbAB1AG0AbgBzAC4AIABZAG8AdQAgAGMAYQBuACAAdQBzAGUAIAB0AGgAZQAgAHMAYQBtAGUAIAB0AHIAaQBjAGsAIABhAHMAIAB3AGkAdABoACAAaQBuACAAdABvACAAbQBhAGsAZQAgAGkAdAAgAFwAbgAvAC8AIAB3AG8AcgBrACAAZgBvAHIAIABhAHIAYgBpAHQAcgBhAHIAeQAgAGEAcgByAGEAeQBzAC4AXABuAEkATgBGAEkATABUAEUAUgAgAD0AIABMAEEATQBCAEQAQQAoAHgAOwBhAHIAcgA7AEkARgBFAFIAUgBPAFIAKABSAE8AVwBTACgARgBJAEwAVABFAFIAKABhAHIAcgA7AGEAcgByAD0AeAApACkAPgAwADsARgBBAEwAUwBFACkAKQA7ADsAXABuAFwAbgAvAC8AIABUAGgAaQBzACAAZgB1AG4AYwB0AGkAbwBuACAAdwBvAHIAawBzACAAYQByAHIAYQB5AHMAIAB0AG8AbwAuAFwAbgBJAE4AUwBVAE0AIAA9ACAATABBAE0AQgBEAEEAKAB4ADsAYQByAHIAOwBTAFUATQAoAC0ALQAoAHgAPQBhAHIAcgApACkAPgAwACkAOwA7AFwAbgAqAC8AXABuAFwAbgAvAC8ALwAvAC8ALwAvAC8ALwAvAC8ALwAvAFwAbgAvAC8AIABFAHgAZQByAGMAaQBzAGUAIAA1AFwAbgAvAC8ALwAvAC8ALwAvAC8ALwAvAC8ALwAvAFwAbgAvACoAXABuAEYASQBOAEQARwBBAE0ARQBTACAAPQAgAEwAQQBNAEIARABBACgAcwB0AHIAOwAgAEYASQBMAFQARQBSACgAVgBHAFMAYQBsAGUAcwA7ACAATgBPAFQAKABJAFMARQBSAFIATwBSACgAVABFAFgAVABBAEYAVABFAFIAKABWAEcAUwBhAGwAZQBzAFsATgBhAG0AZQBdADsAIABzAHQAcgA7ACAAOwAgADsAIAA7ACAATgBBACgAKQApACkAKQApACkAOwA7AFwAbgAqAC8AXABuAFwAbgAvAC8ALwAvAC8ALwAvAC8ALwAvAC8ALwAvAFwAbgAvAC8AIABFAHgAZQByAGMAaQBzAGUAIAA3AFwAbgAvAC8ALwAvAC8ALwAvAC8ALwAvAC8ALwAvAFwAbgAvACoAXABuAEYASQBaAFoAQgBVAFoAWgAgAD0AIABMAEEATQBCAEQAQQAoAG4AOwBcAG4AIAAgACAAIABNAEEAUAAoAFwAbgAgACAAIAAgACAAIAAgACAAUwBFAFEAVQBFAE4AQwBFACgAbgApADsAXABuACAAIAAgACAAIAAgACAAIABMAEEATQBCAEQAQQAoAG4AOwBcAG4AIAAgACAAIAAgACAAIAAgACAAIAAgACAASQBGAFMAKABNAE8ARAAoAG4AOwAgADEANQApACAAPQAgADAAOwAgAFwAIgBGAEkAWgBaAEIAVQBaAFoAXAAiADsAIABNAE8ARAAoAG4AOwAgADUAKQAgAD0AIAAwADsAIABcACIAQgBVAFoAWgBcACIAOwAgAE0ATwBEACgAbgA7ACAAMwApACAAPQAgADAAOwAgAFwAIgBGAEkAWgBaAFwAIgA7ACAAVABSAFUARQA7ACAAbgApAFwAbgAgACAAIAAgACAAIAAgACAAKQBcAG4AIAAgACAAIAApAFwAbgApADsAOwBcAG4AKgAvAFwAbgBcAG4ALwAvAC8ALwAvAC8ALwAvAC8ALwAvAC8ALwBcAG4ALwAvACAARQB4AGUAcgBjAGkAcwBlACAAOABcAG4ALwAvAC8ALwAvAC8ALwAvAC8ALwAvAC8ALwBcAG4ALwAqAFwAbgBUAE8AUABTAEUATABMAEkATgBHACAAPQAgAEwAQQBNAEIARABBACgAcABsAGEAdABmAG8AcgBtADsAIABwAGMAdAA7AFwAbgAgACAAIAAgAEwARQBUACgAXABuACAAIAAgACAAIAAgACAAIABnAGEAbQBlAHMAOwAgAEYASQBMAFQARQBSACgAVgBHAFMAYQBsAGUAcwA7ACAAVgBHAFMAYQBsAGUAcwBbAFAAbABhAHQAZgBvAHIAbQBdACAAPQAgAHAAbABhAHQAZgBvAHIAbQApADsAXABuACAAIAAgACAAIAAgACAAIABzAG8AcgB0AGUAZAA7ACAAUwBPAFIAVAAoAGcAYQBtAGUAcwA7ACAAMQAxADsAIAAtADEAKQA7AFwAbgAgACAAIAAgACAAIAAgACAAbgB1AG0AYgBlAHIAOwAgAEYATABPAE8AUgAoAHAAYwB0ACAAKgAgAFIATwBXAFMAKABnAGEAbQBlAHMAKQA7ACAAMQApADsAXABuACAAIAAgACAAIAAgACAAIABUAEEASwBFACgAZwBhAG0AZQBzADsAIABuAHUAbQBiAGUAcgApAFwAbgAgACAAIAAgACkAXABuACkAOwA7AFwAbgAqAC8AIgB9AF0ALAAiAHAAcgBvAGoAZQBjAHQATgBhAG0AZQBzACIAOgBb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Ex. 1</vt:lpstr>
      <vt:lpstr>Ex. 1 (sol)</vt:lpstr>
      <vt:lpstr>Ex. 2</vt:lpstr>
      <vt:lpstr>Ex. 2 (sol)</vt:lpstr>
      <vt:lpstr>Ex. 3</vt:lpstr>
      <vt:lpstr>Ex. 3 (sol)</vt:lpstr>
      <vt:lpstr>Ex. 4</vt:lpstr>
      <vt:lpstr>Ex. 4 (sol)</vt:lpstr>
      <vt:lpstr>Ex. 5</vt:lpstr>
      <vt:lpstr>Ex. 5 (sol)</vt:lpstr>
      <vt:lpstr>Ex. 6</vt:lpstr>
      <vt:lpstr>Ex. 6 (sol)</vt:lpstr>
      <vt:lpstr>Ex. 7</vt:lpstr>
      <vt:lpstr>Ex. 8</vt:lpstr>
      <vt:lpstr>Ex. 8 (sol)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2023-02-10T12:55:46Z</dcterms:modified>
</cp:coreProperties>
</file>